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PC\Desktop\Placment Assignmnet\Excel Assignment\Insurance\"/>
    </mc:Choice>
  </mc:AlternateContent>
  <xr:revisionPtr revIDLastSave="0" documentId="13_ncr:1_{F20827BF-23AB-4737-81AF-3AB76160A6A7}" xr6:coauthVersionLast="47" xr6:coauthVersionMax="47" xr10:uidLastSave="{00000000-0000-0000-0000-000000000000}"/>
  <bookViews>
    <workbookView xWindow="-110" yWindow="-110" windowWidth="19420" windowHeight="10300" tabRatio="671" activeTab="11" xr2:uid="{F64F77AD-6677-47B7-98A4-5F1662B04DDB}"/>
  </bookViews>
  <sheets>
    <sheet name="insurance" sheetId="1" r:id="rId1"/>
    <sheet name="Q1" sheetId="2" r:id="rId2"/>
    <sheet name="Q2" sheetId="3" r:id="rId3"/>
    <sheet name="Q3" sheetId="4" r:id="rId4"/>
    <sheet name="Q4" sheetId="5" r:id="rId5"/>
    <sheet name="Q5" sheetId="6" r:id="rId6"/>
    <sheet name="Q6" sheetId="7" r:id="rId7"/>
    <sheet name="Q7" sheetId="10" r:id="rId8"/>
    <sheet name="Q8" sheetId="12" r:id="rId9"/>
    <sheet name="Q9" sheetId="13" r:id="rId10"/>
    <sheet name="Q10" sheetId="14" r:id="rId11"/>
    <sheet name="Dashboard" sheetId="15" r:id="rId12"/>
  </sheets>
  <definedNames>
    <definedName name="_xlnm._FilterDatabase" localSheetId="0" hidden="1">insurance!$A$1:$H$1339</definedName>
    <definedName name="age">insurance!$A$2:$A$1339</definedName>
    <definedName name="bmi">insurance!$C$2:$C$1339</definedName>
    <definedName name="category">insurance!$H$2:$H$1339</definedName>
    <definedName name="charges">insurance!$G$2:$G$1339</definedName>
    <definedName name="child">insurance!$D$2:$D$1339</definedName>
    <definedName name="region">insurance!$F$2:$F$1339</definedName>
    <definedName name="sex">insurance!$B$2:$B$1339</definedName>
    <definedName name="Slicer_category">#N/A</definedName>
    <definedName name="Slicer_region">#N/A</definedName>
    <definedName name="Slicer_region1">#N/A</definedName>
    <definedName name="Slicer_sex">#N/A</definedName>
    <definedName name="Slicer_smoker">#N/A</definedName>
    <definedName name="Slicer_smoker1">#N/A</definedName>
    <definedName name="smoker">insurance!$E$2:$E$1339</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11" i="13" l="1"/>
  <c r="H2" i="1"/>
  <c r="Y11" i="13" a="1"/>
  <c r="Y11" i="13" s="1"/>
  <c r="AA11" i="13" l="1"/>
  <c r="B7" i="12"/>
  <c r="A12" i="10" a="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B10" i="5"/>
  <c r="Z14" i="13" l="1"/>
  <c r="Z13" i="13"/>
  <c r="Z12" i="13"/>
  <c r="AA14" i="13"/>
  <c r="AA13" i="13"/>
  <c r="AA12" i="13"/>
  <c r="A12" i="10"/>
  <c r="B12" i="10" s="1"/>
  <c r="B13" i="10"/>
  <c r="B14" i="10"/>
  <c r="B15" i="10"/>
  <c r="B15" i="5"/>
  <c r="B13" i="5"/>
  <c r="B12" i="5"/>
  <c r="B14" i="5"/>
  <c r="B11" i="5"/>
  <c r="D7" i="7" a="1"/>
  <c r="D7" i="7" s="1"/>
  <c r="D8" i="4" l="1" a="1"/>
  <c r="D8" i="4" s="1"/>
  <c r="E8" i="4" s="1"/>
  <c r="E6" i="3" a="1"/>
  <c r="E6" i="3" s="1"/>
  <c r="G6" i="3" s="1"/>
  <c r="C6" i="6"/>
  <c r="C8" i="6"/>
  <c r="C7" i="6"/>
  <c r="C9" i="6"/>
  <c r="B6" i="6"/>
  <c r="B8" i="6"/>
  <c r="B7" i="6"/>
  <c r="B9" i="6"/>
  <c r="A7" i="5"/>
  <c r="D7" i="2"/>
  <c r="C7" i="2"/>
  <c r="B7" i="2"/>
  <c r="D6" i="2"/>
  <c r="C6" i="2"/>
  <c r="B6" i="2"/>
  <c r="D5" i="2"/>
  <c r="C5" i="2"/>
  <c r="B5" i="2"/>
  <c r="E9" i="4" l="1"/>
  <c r="F6" i="3"/>
  <c r="F7" i="3"/>
  <c r="G7"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<sst xmlns="http://schemas.openxmlformats.org/spreadsheetml/2006/main" count="4153" uniqueCount="86">
  <si>
    <t>age</t>
  </si>
  <si>
    <t>sex</t>
  </si>
  <si>
    <t>bmi</t>
  </si>
  <si>
    <t>children</t>
  </si>
  <si>
    <t>smoker</t>
  </si>
  <si>
    <t>region</t>
  </si>
  <si>
    <t>charges</t>
  </si>
  <si>
    <t>female</t>
  </si>
  <si>
    <t>yes</t>
  </si>
  <si>
    <t>southwest</t>
  </si>
  <si>
    <t>male</t>
  </si>
  <si>
    <t>no</t>
  </si>
  <si>
    <t>southeast</t>
  </si>
  <si>
    <t>northwest</t>
  </si>
  <si>
    <t>northeast</t>
  </si>
  <si>
    <t>Calculate the average, median, and standard deviation of medical charges, BMI, and age across the entire dataset.</t>
  </si>
  <si>
    <t>Functions</t>
  </si>
  <si>
    <t>AGE</t>
  </si>
  <si>
    <t>BMI</t>
  </si>
  <si>
    <t>CHARGES</t>
  </si>
  <si>
    <t>Average</t>
  </si>
  <si>
    <t>Median</t>
  </si>
  <si>
    <t>Sranderd Deviation</t>
  </si>
  <si>
    <t>2. Gender Analysis</t>
  </si>
  <si>
    <t xml:space="preserve">   - Question: Compare the average medical charges and BMI between male and female beneficiaries. Which gender has higher average costs and BMI?</t>
  </si>
  <si>
    <t xml:space="preserve">   - Relevant Excel Functions: AVERAGEIF, PIVOT TABLE</t>
  </si>
  <si>
    <t>Grand Total</t>
  </si>
  <si>
    <t>Row Labels</t>
  </si>
  <si>
    <t>Average of bmi</t>
  </si>
  <si>
    <t>Average of charges</t>
  </si>
  <si>
    <t># Male gender has higher average costs and BMI.</t>
  </si>
  <si>
    <t>3. Impact of Smoking on Costs</t>
  </si>
  <si>
    <t xml:space="preserve">   - Question: Analyze how smoking status influences medical costs. Calculate the average cost for smokers versus non-smokers.</t>
  </si>
  <si>
    <t xml:space="preserve">   - Relevant Excel Functions: AVERAGEIFS, PIVOT TABLE, CHARTS</t>
  </si>
  <si>
    <t>4. Dependents Analysis</t>
  </si>
  <si>
    <t xml:space="preserve">   - Question: Evaluate the relationship between the number of children/dependents and medical charges. Do beneficiaries with more dependents incur higher medical costs?</t>
  </si>
  <si>
    <t xml:space="preserve">   - Relevant Excel Functions: CORREL, LINE CHART, SCATTER PLOT</t>
  </si>
  <si>
    <t>With correl formula</t>
  </si>
  <si>
    <t>5. Geographical Insights</t>
  </si>
  <si>
    <t xml:space="preserve">   - Question: Determine which US region has the highest average medical costs and BMI. Create a pivot table and chart that summarize this data by region.</t>
  </si>
  <si>
    <t xml:space="preserve">   - Relevant Excel Functions: PIVOT TABLE, AVERAGEIFS, BAR CHART</t>
  </si>
  <si>
    <t xml:space="preserve">Region </t>
  </si>
  <si>
    <t xml:space="preserve">avg of Charges </t>
  </si>
  <si>
    <t>Avg of BMI</t>
  </si>
  <si>
    <t>Charges</t>
  </si>
  <si>
    <t>Gender</t>
  </si>
  <si>
    <t>Smoker</t>
  </si>
  <si>
    <t>average</t>
  </si>
  <si>
    <t>6. Cost Distribution Analysis</t>
  </si>
  <si>
    <t xml:space="preserve">   - Question: Create a histogram to visualize the distribution of medical charges. Identify the most common cost bracket.</t>
  </si>
  <si>
    <t xml:space="preserve">   - Relevant Excel Functions: HISTOGRAM, FREQUENCY, DATA ANALYSIS TOOLPAK</t>
  </si>
  <si>
    <t>Frequency</t>
  </si>
  <si>
    <t>More</t>
  </si>
  <si>
    <t>Bins</t>
  </si>
  <si>
    <t>7. BMI Classification</t>
  </si>
  <si>
    <t xml:space="preserve">   - Question: Classify beneficiaries into BMI categories as Underweight (&lt;18.5), Normal (18.5-24.9), Overweight (25-29.9), and Obese (30+). Count how many beneficiaries fall into each category.</t>
  </si>
  <si>
    <t>Sum of charges</t>
  </si>
  <si>
    <t>Childs</t>
  </si>
  <si>
    <t>chargis</t>
  </si>
  <si>
    <t>category</t>
  </si>
  <si>
    <t>Underweight</t>
  </si>
  <si>
    <t>Normal</t>
  </si>
  <si>
    <t>Overweight</t>
  </si>
  <si>
    <t>Obese</t>
  </si>
  <si>
    <t>Category</t>
  </si>
  <si>
    <t>With Countifs</t>
  </si>
  <si>
    <t>Counts</t>
  </si>
  <si>
    <t xml:space="preserve"> =IF(C2&lt;18.5,"Underweight",IF(AND(C2&gt;=18.5,C2&lt;=24.9),"Normal",IF(AND(C2&gt;=25,C2&lt;=29.5),"Overweight","Obese")))</t>
  </si>
  <si>
    <t>8. Advanced Correlation Analysis</t>
  </si>
  <si>
    <t xml:space="preserve">   - Question: Use a scatter plot to analyze the correlation between BMI and medical charges. Add a trendline to the scatter plot to assess the relationship.</t>
  </si>
  <si>
    <t xml:space="preserve">   - Relevant Excel Functions: SCATTER PLOT, TRENDLINE, CORREL</t>
  </si>
  <si>
    <t>Correl</t>
  </si>
  <si>
    <t>9. Smoking and Region Interaction</t>
  </si>
  <si>
    <t xml:space="preserve">   - Question: Investigate the interaction effect between smoking and region on medical charges. Which region has the highest cost for smokers?</t>
  </si>
  <si>
    <t xml:space="preserve">   - Relevant Excel Functions: PIVOT TABLE, SLICERS, AVERAGEIFS</t>
  </si>
  <si>
    <t>With Averageifs</t>
  </si>
  <si>
    <t>Region/Smoker</t>
  </si>
  <si>
    <t>Yes</t>
  </si>
  <si>
    <t>No</t>
  </si>
  <si>
    <t>With Pivot Table</t>
  </si>
  <si>
    <t>Column Labels</t>
  </si>
  <si>
    <t>10. Dashboard Creation for Stakeholders</t>
  </si>
  <si>
    <t xml:space="preserve">    - Question: Develop a comprehensive dashboard that provides stakeholders with insights into medical costs, including filters for gender, smoking status, region, and BMI categories.</t>
  </si>
  <si>
    <t xml:space="preserve">    - Relevant Excel Functions: DASHBOARD DESIGN, PIVOT CHARTS, SLICERS, INTERACTIVE ELEMENTS</t>
  </si>
  <si>
    <t>Count of age</t>
  </si>
  <si>
    <t xml:space="preserve">   - Relevant Excel Functions: COUNTIFS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</si>
</sst>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0000"/>
    <numFmt numFmtId="165" formatCode="0.000"/>
    <numFmt numFmtId="166" formatCode="0.0000000000"/>
    <numFmt numFmtId="167" formatCode="[$₹-4009]\ #,##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i/>
      <sz val="11"/>
      <color theme="1"/>
      <name val="Calibri"/>
      <family val="2"/>
      <scheme val="minor"/>
    </font>
    <font>
      <sz val="11"/>
      <color theme="0"/>
      <name val="Arial"/>
      <family val="2"/>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499984740745262"/>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2"/>
        <bgColor indexed="64"/>
      </patternFill>
    </fill>
    <fill>
      <patternFill patternType="solid">
        <fgColor theme="3" tint="0.59999389629810485"/>
        <bgColor indexed="64"/>
      </patternFill>
    </fill>
    <fill>
      <patternFill patternType="solid">
        <fgColor theme="4" tint="-0.249977111117893"/>
        <bgColor indexed="64"/>
      </patternFill>
    </fill>
    <fill>
      <patternFill patternType="solid">
        <fgColor theme="5"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18" fillId="0" borderId="0" xfId="0" applyFont="1"/>
    <xf numFmtId="2" fontId="0" fillId="0" borderId="0" xfId="0" applyNumberFormat="1"/>
    <xf numFmtId="0" fontId="18" fillId="0" borderId="0" xfId="0" applyFont="1" applyAlignment="1">
      <alignment vertical="center"/>
    </xf>
    <xf numFmtId="0" fontId="0" fillId="0" borderId="0" xfId="0" pivotButton="1"/>
    <xf numFmtId="0" fontId="0" fillId="0" borderId="0" xfId="0" applyAlignment="1">
      <alignment horizontal="left"/>
    </xf>
    <xf numFmtId="0" fontId="0" fillId="0" borderId="0" xfId="0" applyNumberFormat="1"/>
    <xf numFmtId="0" fontId="0" fillId="0" borderId="0" xfId="0" applyNumberFormat="1" applyFill="1" applyBorder="1" applyAlignment="1"/>
    <xf numFmtId="0" fontId="0" fillId="0" borderId="0" xfId="0" applyFill="1" applyBorder="1" applyAlignment="1"/>
    <xf numFmtId="0" fontId="0" fillId="0" borderId="10" xfId="0" applyFill="1" applyBorder="1" applyAlignment="1"/>
    <xf numFmtId="0" fontId="19" fillId="0" borderId="11" xfId="0" applyFont="1" applyFill="1" applyBorder="1" applyAlignment="1">
      <alignment horizontal="center"/>
    </xf>
    <xf numFmtId="0" fontId="0" fillId="0" borderId="0" xfId="0" applyBorder="1"/>
    <xf numFmtId="166" fontId="0" fillId="0" borderId="0" xfId="0" applyNumberFormat="1" applyFill="1" applyBorder="1" applyAlignment="1"/>
    <xf numFmtId="165" fontId="0" fillId="0" borderId="0" xfId="0" applyNumberFormat="1"/>
    <xf numFmtId="0" fontId="20" fillId="33" borderId="0" xfId="0" applyFont="1" applyFill="1" applyAlignment="1">
      <alignment vertical="center"/>
    </xf>
    <xf numFmtId="0" fontId="0" fillId="34" borderId="12" xfId="0" applyFill="1" applyBorder="1"/>
    <xf numFmtId="0" fontId="0" fillId="34" borderId="12" xfId="0" applyFill="1" applyBorder="1" applyAlignment="1">
      <alignment horizontal="center" vertical="center"/>
    </xf>
    <xf numFmtId="0" fontId="0" fillId="35" borderId="12" xfId="0" applyFill="1" applyBorder="1"/>
    <xf numFmtId="2" fontId="0" fillId="0" borderId="12" xfId="0" applyNumberFormat="1" applyBorder="1" applyAlignment="1">
      <alignment horizontal="center" vertical="center"/>
    </xf>
    <xf numFmtId="0" fontId="0" fillId="36" borderId="0" xfId="0" applyFill="1"/>
    <xf numFmtId="167" fontId="0" fillId="0" borderId="0" xfId="0" applyNumberFormat="1"/>
    <xf numFmtId="167" fontId="0" fillId="0" borderId="0" xfId="0" applyNumberFormat="1" applyFont="1"/>
    <xf numFmtId="1" fontId="0" fillId="0" borderId="0" xfId="0" applyNumberFormat="1" applyFont="1"/>
    <xf numFmtId="0" fontId="0" fillId="34" borderId="0" xfId="0" applyFill="1"/>
    <xf numFmtId="0" fontId="0" fillId="37" borderId="12" xfId="0" applyFill="1" applyBorder="1"/>
    <xf numFmtId="2" fontId="0" fillId="0" borderId="12" xfId="0" applyNumberFormat="1" applyBorder="1"/>
    <xf numFmtId="0" fontId="0" fillId="38" borderId="0" xfId="0" applyFill="1"/>
    <xf numFmtId="0" fontId="0" fillId="39" borderId="12" xfId="0" applyFill="1" applyBorder="1"/>
    <xf numFmtId="0" fontId="0" fillId="0" borderId="12" xfId="0" applyBorder="1"/>
    <xf numFmtId="0" fontId="0" fillId="40" borderId="0" xfId="0" applyFill="1"/>
    <xf numFmtId="0" fontId="18" fillId="41" borderId="0" xfId="0" applyFont="1" applyFill="1" applyAlignment="1">
      <alignment vertical="center"/>
    </xf>
    <xf numFmtId="164" fontId="0" fillId="39" borderId="0" xfId="0" applyNumberFormat="1" applyFill="1"/>
    <xf numFmtId="0" fontId="18" fillId="35" borderId="0" xfId="0" applyFont="1" applyFill="1" applyAlignment="1">
      <alignment vertical="center"/>
    </xf>
    <xf numFmtId="0" fontId="0" fillId="35" borderId="0" xfId="0" applyFill="1"/>
    <xf numFmtId="0" fontId="0" fillId="42" borderId="0" xfId="0" applyFill="1"/>
    <xf numFmtId="0" fontId="18" fillId="43" borderId="0" xfId="0" applyFont="1" applyFill="1" applyAlignment="1">
      <alignment vertical="center"/>
    </xf>
    <xf numFmtId="0" fontId="0" fillId="43" borderId="0" xfId="0" applyFill="1"/>
    <xf numFmtId="0" fontId="0" fillId="44"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67" formatCode="[$₹-4009]\ #,##0.00"/>
    </dxf>
    <dxf>
      <font>
        <sz val="11"/>
      </font>
    </dxf>
    <dxf>
      <numFmt numFmtId="165" formatCode="0.000"/>
    </dxf>
    <dxf>
      <numFmt numFmtId="167" formatCode="[$₹-4009]\ #,##0.00"/>
    </dxf>
    <dxf>
      <numFmt numFmtId="165" formatCode="0.000"/>
    </dxf>
    <dxf>
      <numFmt numFmtId="167" formatCode="[$₹-4009]\ #,##0.00"/>
    </dxf>
    <dxf>
      <font>
        <sz val="11"/>
      </font>
    </dxf>
    <dxf>
      <numFmt numFmtId="165" formatCode="0.000"/>
    </dxf>
    <dxf>
      <numFmt numFmtId="167" formatCode="[$₹-4009]\ #,##0.00"/>
    </dxf>
    <dxf>
      <numFmt numFmtId="2" formatCode="0.00"/>
    </dxf>
    <dxf>
      <numFmt numFmtId="167" formatCode="[$₹-4009]\ #,##0.00"/>
    </dxf>
    <dxf>
      <font>
        <sz val="11"/>
      </font>
    </dxf>
    <dxf>
      <numFmt numFmtId="165" formatCode="0.000"/>
    </dxf>
    <dxf>
      <numFmt numFmtId="167" formatCode="[$₹-4009]\ #,##0.00"/>
    </dxf>
    <dxf>
      <numFmt numFmtId="2" formatCode="0.00"/>
    </dxf>
    <dxf>
      <numFmt numFmtId="2" formatCode="0.00"/>
    </dxf>
    <dxf>
      <numFmt numFmtId="167" formatCode="[$₹-4009]\ #,##0.00"/>
    </dxf>
    <dxf>
      <numFmt numFmtId="2" formatCode="0.00"/>
    </dxf>
    <dxf>
      <numFmt numFmtId="2" formatCode="0.00"/>
    </dxf>
    <dxf>
      <numFmt numFmtId="1" formatCode="0"/>
    </dxf>
    <dxf>
      <font>
        <sz val="11"/>
      </font>
    </dxf>
    <dxf>
      <numFmt numFmtId="165" formatCode="0.000"/>
    </dxf>
    <dxf>
      <numFmt numFmtId="165" formatCode="0.000"/>
    </dxf>
    <dxf>
      <numFmt numFmtId="2" formatCode="0.00"/>
    </dxf>
    <dxf>
      <numFmt numFmtId="2" formatCode="0.00"/>
    </dxf>
    <dxf>
      <numFmt numFmtId="2" formatCode="0.00"/>
    </dxf>
    <dxf>
      <numFmt numFmtId="2" formatCode="0.00"/>
    </dxf>
  </dxfs>
  <tableStyles count="1" defaultTableStyle="TableStyleMedium2" defaultPivotStyle="PivotStyleLight16">
    <tableStyle name="Slicer Style 1" pivot="0" table="0" count="0" xr9:uid="{0AE36259-AB57-451F-8CEA-EC1403F94161}"/>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[insurance.xlsx]Q3!PivotTable2</c:name>
    <c:fmtId val="0"/>
  </c:pivotSource>
  <c:chart>
    <c:autoTitleDeleted val="1"/>
    <c:pivotFmts>
      <c:pivotFmt>
        <c:idx val="0"/>
        <c:spPr>
          <a:solidFill>
            <a:schemeClr val="accent1"/>
          </a:solidFill>
          <a:ln>
            <a:noFill/>
          </a:ln>
          <a:effectLst>
            <a:softEdge rad="1231900"/>
          </a:effectLst>
          <a:scene3d>
            <a:camera prst="orthographicFront"/>
            <a:lightRig rig="threePt" dir="t"/>
          </a:scene3d>
          <a:sp3d>
            <a:bevelT/>
            <a:bevelB/>
          </a:sp3d>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a:softEdge rad="1231900"/>
          </a:effectLst>
          <a:scene3d>
            <a:camera prst="orthographicFront"/>
            <a:lightRig rig="threePt" dir="t"/>
          </a:scene3d>
          <a:sp3d>
            <a:bevelT/>
            <a:bevelB/>
          </a:sp3d>
        </c:spPr>
      </c:pivotFmt>
    </c:pivotFmts>
    <c:plotArea>
      <c:layout>
        <c:manualLayout>
          <c:layoutTarget val="inner"/>
          <c:xMode val="edge"/>
          <c:yMode val="edge"/>
          <c:x val="9.4882648339477793E-2"/>
          <c:y val="0.15462918218255209"/>
          <c:w val="0.74845603674540684"/>
          <c:h val="0.53774387576552929"/>
        </c:manualLayout>
      </c:layout>
      <c:barChart>
        <c:barDir val="col"/>
        <c:grouping val="clustered"/>
        <c:varyColors val="0"/>
        <c:ser>
          <c:idx val="0"/>
          <c:order val="0"/>
          <c:tx>
            <c:strRef>
              <c:f>'Q3'!$B$7</c:f>
              <c:strCache>
                <c:ptCount val="1"/>
                <c:pt idx="0">
                  <c:v>Total</c:v>
                </c:pt>
              </c:strCache>
            </c:strRef>
          </c:tx>
          <c:spPr>
            <a:solidFill>
              <a:schemeClr val="accent1"/>
            </a:solidFill>
            <a:ln>
              <a:noFill/>
            </a:ln>
            <a:effectLst>
              <a:softEdge rad="1231900"/>
            </a:effectLst>
            <a:scene3d>
              <a:camera prst="orthographicFront"/>
              <a:lightRig rig="threePt" dir="t"/>
            </a:scene3d>
            <a:sp3d>
              <a:bevelT/>
              <a:bevelB/>
            </a:sp3d>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'Q3'!$A$8:$A$10</c:f>
              <c:strCache>
                <c:ptCount val="2"/>
                <c:pt idx="0">
                  <c:v>no</c:v>
                </c:pt>
                <c:pt idx="1">
                  <c:v>yes</c:v>
                </c:pt>
              </c:strCache>
            </c:strRef>
          </c:cat>
          <c:val>
            <c:numRef>
              <c:f>'Q3'!$B$8:$B$10</c:f>
              <c:numCache>
                <c:formatCode>0.00</c:formatCode>
                <c:ptCount val="2"/>
                <c:pt idx="0">
                  <c:v>8434.2682978561988</c:v>
                </c:pt>
                <c:pt idx="1">
                  <c:v>32050.231831532848</c:v>
                </c:pt>
              </c:numCache>
            </c:numRef>
          </c:val>
          <c:extLst>
            <c:ext xmlns:c16="http://schemas.microsoft.com/office/drawing/2014/chart" uri="{C3380CC4-5D6E-409C-BE32-E72D297353CC}">
              <c16:uniqueId val="{00000000-6933-42A8-9ACF-35DB062DF71A}"/>
            </c:ext>
          </c:extLst>
        </c:ser>
        <c:dLbls>
          <c:showLegendKey val="0"/>
          <c:showVal val="0"/>
          <c:showCatName val="0"/>
          <c:showSerName val="0"/>
          <c:showPercent val="0"/>
          <c:showBubbleSize val="0"/>
        </c:dLbls>
        <c:gapWidth val="219"/>
        <c:overlap val="-27"/>
        <c:axId val="533759568"/>
        <c:axId val="533759928"/>
      </c:barChart>
      <c:catAx>
        <c:axId val="53375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759928"/>
        <c:crosses val="autoZero"/>
        <c:auto val="1"/>
        <c:lblAlgn val="ctr"/>
        <c:lblOffset val="100"/>
        <c:noMultiLvlLbl val="0"/>
      </c:catAx>
      <c:valAx>
        <c:axId val="533759928"/>
        <c:scaling>
          <c:orientation val="minMax"/>
        </c:scaling>
        <c:delete val="1"/>
        <c:axPos val="l"/>
        <c:numFmt formatCode="0.00" sourceLinked="1"/>
        <c:majorTickMark val="none"/>
        <c:minorTickMark val="none"/>
        <c:tickLblPos val="nextTo"/>
        <c:crossAx val="533759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Relationship between num of childs between medical charges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0180314960629921"/>
          <c:y val="0.15884259259259262"/>
          <c:w val="0.85853018372703416"/>
          <c:h val="0.71523950131233593"/>
        </c:manualLayout>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insurance!$D$2:$D$1339</c:f>
              <c:numCache>
                <c:formatCode>General</c:formatCode>
                <c:ptCount val="1338"/>
                <c:pt idx="0">
                  <c:v>0</c:v>
                </c:pt>
                <c:pt idx="1">
                  <c:v>1</c:v>
                </c:pt>
                <c:pt idx="2">
                  <c:v>3</c:v>
                </c:pt>
                <c:pt idx="3">
                  <c:v>0</c:v>
                </c:pt>
                <c:pt idx="4">
                  <c:v>0</c:v>
                </c:pt>
                <c:pt idx="5">
                  <c:v>0</c:v>
                </c:pt>
                <c:pt idx="6">
                  <c:v>1</c:v>
                </c:pt>
                <c:pt idx="7">
                  <c:v>3</c:v>
                </c:pt>
                <c:pt idx="8">
                  <c:v>2</c:v>
                </c:pt>
                <c:pt idx="9">
                  <c:v>0</c:v>
                </c:pt>
                <c:pt idx="10">
                  <c:v>0</c:v>
                </c:pt>
                <c:pt idx="11">
                  <c:v>0</c:v>
                </c:pt>
                <c:pt idx="12">
                  <c:v>0</c:v>
                </c:pt>
                <c:pt idx="13">
                  <c:v>0</c:v>
                </c:pt>
                <c:pt idx="14">
                  <c:v>0</c:v>
                </c:pt>
                <c:pt idx="15">
                  <c:v>1</c:v>
                </c:pt>
                <c:pt idx="16">
                  <c:v>1</c:v>
                </c:pt>
                <c:pt idx="17">
                  <c:v>0</c:v>
                </c:pt>
                <c:pt idx="18">
                  <c:v>0</c:v>
                </c:pt>
                <c:pt idx="19">
                  <c:v>0</c:v>
                </c:pt>
                <c:pt idx="20">
                  <c:v>0</c:v>
                </c:pt>
                <c:pt idx="21">
                  <c:v>1</c:v>
                </c:pt>
                <c:pt idx="22">
                  <c:v>0</c:v>
                </c:pt>
                <c:pt idx="23">
                  <c:v>1</c:v>
                </c:pt>
                <c:pt idx="24">
                  <c:v>2</c:v>
                </c:pt>
                <c:pt idx="25">
                  <c:v>3</c:v>
                </c:pt>
                <c:pt idx="26">
                  <c:v>0</c:v>
                </c:pt>
                <c:pt idx="27">
                  <c:v>2</c:v>
                </c:pt>
                <c:pt idx="28">
                  <c:v>1</c:v>
                </c:pt>
                <c:pt idx="29">
                  <c:v>2</c:v>
                </c:pt>
                <c:pt idx="30">
                  <c:v>0</c:v>
                </c:pt>
                <c:pt idx="31">
                  <c:v>0</c:v>
                </c:pt>
                <c:pt idx="32">
                  <c:v>5</c:v>
                </c:pt>
                <c:pt idx="33">
                  <c:v>0</c:v>
                </c:pt>
                <c:pt idx="34">
                  <c:v>1</c:v>
                </c:pt>
                <c:pt idx="35">
                  <c:v>0</c:v>
                </c:pt>
                <c:pt idx="36">
                  <c:v>3</c:v>
                </c:pt>
                <c:pt idx="37">
                  <c:v>0</c:v>
                </c:pt>
                <c:pt idx="38">
                  <c:v>1</c:v>
                </c:pt>
                <c:pt idx="39">
                  <c:v>0</c:v>
                </c:pt>
                <c:pt idx="40">
                  <c:v>0</c:v>
                </c:pt>
                <c:pt idx="41">
                  <c:v>2</c:v>
                </c:pt>
                <c:pt idx="42">
                  <c:v>1</c:v>
                </c:pt>
                <c:pt idx="43">
                  <c:v>2</c:v>
                </c:pt>
                <c:pt idx="44">
                  <c:v>1</c:v>
                </c:pt>
                <c:pt idx="45">
                  <c:v>0</c:v>
                </c:pt>
                <c:pt idx="46">
                  <c:v>2</c:v>
                </c:pt>
                <c:pt idx="47">
                  <c:v>0</c:v>
                </c:pt>
                <c:pt idx="48">
                  <c:v>0</c:v>
                </c:pt>
                <c:pt idx="49">
                  <c:v>1</c:v>
                </c:pt>
                <c:pt idx="50">
                  <c:v>0</c:v>
                </c:pt>
                <c:pt idx="51">
                  <c:v>2</c:v>
                </c:pt>
                <c:pt idx="52">
                  <c:v>1</c:v>
                </c:pt>
                <c:pt idx="53">
                  <c:v>0</c:v>
                </c:pt>
                <c:pt idx="54">
                  <c:v>3</c:v>
                </c:pt>
                <c:pt idx="55">
                  <c:v>2</c:v>
                </c:pt>
                <c:pt idx="56">
                  <c:v>2</c:v>
                </c:pt>
                <c:pt idx="57">
                  <c:v>2</c:v>
                </c:pt>
                <c:pt idx="58">
                  <c:v>1</c:v>
                </c:pt>
                <c:pt idx="59">
                  <c:v>2</c:v>
                </c:pt>
                <c:pt idx="60">
                  <c:v>3</c:v>
                </c:pt>
                <c:pt idx="61">
                  <c:v>4</c:v>
                </c:pt>
                <c:pt idx="62">
                  <c:v>1</c:v>
                </c:pt>
                <c:pt idx="63">
                  <c:v>1</c:v>
                </c:pt>
                <c:pt idx="64">
                  <c:v>0</c:v>
                </c:pt>
                <c:pt idx="65">
                  <c:v>0</c:v>
                </c:pt>
                <c:pt idx="66">
                  <c:v>2</c:v>
                </c:pt>
                <c:pt idx="67">
                  <c:v>1</c:v>
                </c:pt>
                <c:pt idx="68">
                  <c:v>0</c:v>
                </c:pt>
                <c:pt idx="69">
                  <c:v>3</c:v>
                </c:pt>
                <c:pt idx="70">
                  <c:v>0</c:v>
                </c:pt>
                <c:pt idx="71">
                  <c:v>5</c:v>
                </c:pt>
                <c:pt idx="72">
                  <c:v>3</c:v>
                </c:pt>
                <c:pt idx="73">
                  <c:v>1</c:v>
                </c:pt>
                <c:pt idx="74">
                  <c:v>2</c:v>
                </c:pt>
                <c:pt idx="75">
                  <c:v>0</c:v>
                </c:pt>
                <c:pt idx="76">
                  <c:v>1</c:v>
                </c:pt>
                <c:pt idx="77">
                  <c:v>0</c:v>
                </c:pt>
                <c:pt idx="78">
                  <c:v>0</c:v>
                </c:pt>
                <c:pt idx="79">
                  <c:v>0</c:v>
                </c:pt>
                <c:pt idx="80">
                  <c:v>1</c:v>
                </c:pt>
                <c:pt idx="81">
                  <c:v>0</c:v>
                </c:pt>
                <c:pt idx="82">
                  <c:v>1</c:v>
                </c:pt>
                <c:pt idx="83">
                  <c:v>4</c:v>
                </c:pt>
                <c:pt idx="84">
                  <c:v>2</c:v>
                </c:pt>
                <c:pt idx="85">
                  <c:v>2</c:v>
                </c:pt>
                <c:pt idx="86">
                  <c:v>0</c:v>
                </c:pt>
                <c:pt idx="87">
                  <c:v>0</c:v>
                </c:pt>
                <c:pt idx="88">
                  <c:v>0</c:v>
                </c:pt>
                <c:pt idx="89">
                  <c:v>0</c:v>
                </c:pt>
                <c:pt idx="90">
                  <c:v>0</c:v>
                </c:pt>
                <c:pt idx="91">
                  <c:v>1</c:v>
                </c:pt>
                <c:pt idx="92">
                  <c:v>3</c:v>
                </c:pt>
                <c:pt idx="93">
                  <c:v>2</c:v>
                </c:pt>
                <c:pt idx="94">
                  <c:v>2</c:v>
                </c:pt>
                <c:pt idx="95">
                  <c:v>1</c:v>
                </c:pt>
                <c:pt idx="96">
                  <c:v>3</c:v>
                </c:pt>
                <c:pt idx="97">
                  <c:v>0</c:v>
                </c:pt>
                <c:pt idx="98">
                  <c:v>0</c:v>
                </c:pt>
                <c:pt idx="99">
                  <c:v>0</c:v>
                </c:pt>
                <c:pt idx="100">
                  <c:v>0</c:v>
                </c:pt>
                <c:pt idx="101">
                  <c:v>0</c:v>
                </c:pt>
                <c:pt idx="102">
                  <c:v>0</c:v>
                </c:pt>
                <c:pt idx="103">
                  <c:v>3</c:v>
                </c:pt>
                <c:pt idx="104">
                  <c:v>1</c:v>
                </c:pt>
                <c:pt idx="105">
                  <c:v>1</c:v>
                </c:pt>
                <c:pt idx="106">
                  <c:v>1</c:v>
                </c:pt>
                <c:pt idx="107">
                  <c:v>2</c:v>
                </c:pt>
                <c:pt idx="108">
                  <c:v>0</c:v>
                </c:pt>
                <c:pt idx="109">
                  <c:v>0</c:v>
                </c:pt>
                <c:pt idx="110">
                  <c:v>1</c:v>
                </c:pt>
                <c:pt idx="111">
                  <c:v>2</c:v>
                </c:pt>
                <c:pt idx="112">
                  <c:v>0</c:v>
                </c:pt>
                <c:pt idx="113">
                  <c:v>0</c:v>
                </c:pt>
                <c:pt idx="114">
                  <c:v>3</c:v>
                </c:pt>
                <c:pt idx="115">
                  <c:v>0</c:v>
                </c:pt>
                <c:pt idx="116">
                  <c:v>0</c:v>
                </c:pt>
                <c:pt idx="117">
                  <c:v>1</c:v>
                </c:pt>
                <c:pt idx="118">
                  <c:v>0</c:v>
                </c:pt>
                <c:pt idx="119">
                  <c:v>2</c:v>
                </c:pt>
                <c:pt idx="120">
                  <c:v>2</c:v>
                </c:pt>
                <c:pt idx="121">
                  <c:v>0</c:v>
                </c:pt>
                <c:pt idx="122">
                  <c:v>0</c:v>
                </c:pt>
                <c:pt idx="123">
                  <c:v>1</c:v>
                </c:pt>
                <c:pt idx="124">
                  <c:v>3</c:v>
                </c:pt>
                <c:pt idx="125">
                  <c:v>0</c:v>
                </c:pt>
                <c:pt idx="126">
                  <c:v>0</c:v>
                </c:pt>
                <c:pt idx="127">
                  <c:v>0</c:v>
                </c:pt>
                <c:pt idx="128">
                  <c:v>2</c:v>
                </c:pt>
                <c:pt idx="129">
                  <c:v>2</c:v>
                </c:pt>
                <c:pt idx="130">
                  <c:v>0</c:v>
                </c:pt>
                <c:pt idx="131">
                  <c:v>0</c:v>
                </c:pt>
                <c:pt idx="132">
                  <c:v>2</c:v>
                </c:pt>
                <c:pt idx="133">
                  <c:v>0</c:v>
                </c:pt>
                <c:pt idx="134">
                  <c:v>0</c:v>
                </c:pt>
                <c:pt idx="135">
                  <c:v>0</c:v>
                </c:pt>
                <c:pt idx="136">
                  <c:v>0</c:v>
                </c:pt>
                <c:pt idx="137">
                  <c:v>0</c:v>
                </c:pt>
                <c:pt idx="138">
                  <c:v>3</c:v>
                </c:pt>
                <c:pt idx="139">
                  <c:v>0</c:v>
                </c:pt>
                <c:pt idx="140">
                  <c:v>2</c:v>
                </c:pt>
                <c:pt idx="141">
                  <c:v>1</c:v>
                </c:pt>
                <c:pt idx="142">
                  <c:v>2</c:v>
                </c:pt>
                <c:pt idx="143">
                  <c:v>2</c:v>
                </c:pt>
                <c:pt idx="144">
                  <c:v>3</c:v>
                </c:pt>
                <c:pt idx="145">
                  <c:v>3</c:v>
                </c:pt>
                <c:pt idx="146">
                  <c:v>3</c:v>
                </c:pt>
                <c:pt idx="147">
                  <c:v>1</c:v>
                </c:pt>
                <c:pt idx="148">
                  <c:v>1</c:v>
                </c:pt>
                <c:pt idx="149">
                  <c:v>1</c:v>
                </c:pt>
                <c:pt idx="150">
                  <c:v>1</c:v>
                </c:pt>
                <c:pt idx="151">
                  <c:v>0</c:v>
                </c:pt>
                <c:pt idx="152">
                  <c:v>3</c:v>
                </c:pt>
                <c:pt idx="153">
                  <c:v>0</c:v>
                </c:pt>
                <c:pt idx="154">
                  <c:v>1</c:v>
                </c:pt>
                <c:pt idx="155">
                  <c:v>0</c:v>
                </c:pt>
                <c:pt idx="156">
                  <c:v>0</c:v>
                </c:pt>
                <c:pt idx="157">
                  <c:v>0</c:v>
                </c:pt>
                <c:pt idx="158">
                  <c:v>0</c:v>
                </c:pt>
                <c:pt idx="159">
                  <c:v>3</c:v>
                </c:pt>
                <c:pt idx="160">
                  <c:v>0</c:v>
                </c:pt>
                <c:pt idx="161">
                  <c:v>0</c:v>
                </c:pt>
                <c:pt idx="162">
                  <c:v>1</c:v>
                </c:pt>
                <c:pt idx="163">
                  <c:v>2</c:v>
                </c:pt>
                <c:pt idx="164">
                  <c:v>0</c:v>
                </c:pt>
                <c:pt idx="165">
                  <c:v>4</c:v>
                </c:pt>
                <c:pt idx="166">
                  <c:v>5</c:v>
                </c:pt>
                <c:pt idx="167">
                  <c:v>3</c:v>
                </c:pt>
                <c:pt idx="168">
                  <c:v>1</c:v>
                </c:pt>
                <c:pt idx="169">
                  <c:v>3</c:v>
                </c:pt>
                <c:pt idx="170">
                  <c:v>0</c:v>
                </c:pt>
                <c:pt idx="171">
                  <c:v>0</c:v>
                </c:pt>
                <c:pt idx="172">
                  <c:v>0</c:v>
                </c:pt>
                <c:pt idx="173">
                  <c:v>1</c:v>
                </c:pt>
                <c:pt idx="174">
                  <c:v>0</c:v>
                </c:pt>
                <c:pt idx="175">
                  <c:v>0</c:v>
                </c:pt>
                <c:pt idx="176">
                  <c:v>2</c:v>
                </c:pt>
                <c:pt idx="177">
                  <c:v>1</c:v>
                </c:pt>
                <c:pt idx="178">
                  <c:v>2</c:v>
                </c:pt>
                <c:pt idx="179">
                  <c:v>3</c:v>
                </c:pt>
                <c:pt idx="180">
                  <c:v>0</c:v>
                </c:pt>
                <c:pt idx="181">
                  <c:v>0</c:v>
                </c:pt>
                <c:pt idx="182">
                  <c:v>3</c:v>
                </c:pt>
                <c:pt idx="183">
                  <c:v>0</c:v>
                </c:pt>
                <c:pt idx="184">
                  <c:v>2</c:v>
                </c:pt>
                <c:pt idx="185">
                  <c:v>3</c:v>
                </c:pt>
                <c:pt idx="186">
                  <c:v>2</c:v>
                </c:pt>
                <c:pt idx="187">
                  <c:v>3</c:v>
                </c:pt>
                <c:pt idx="188">
                  <c:v>1</c:v>
                </c:pt>
                <c:pt idx="189">
                  <c:v>2</c:v>
                </c:pt>
                <c:pt idx="190">
                  <c:v>0</c:v>
                </c:pt>
                <c:pt idx="191">
                  <c:v>0</c:v>
                </c:pt>
                <c:pt idx="192">
                  <c:v>0</c:v>
                </c:pt>
                <c:pt idx="193">
                  <c:v>1</c:v>
                </c:pt>
                <c:pt idx="194">
                  <c:v>0</c:v>
                </c:pt>
                <c:pt idx="195">
                  <c:v>0</c:v>
                </c:pt>
                <c:pt idx="196">
                  <c:v>0</c:v>
                </c:pt>
                <c:pt idx="197">
                  <c:v>2</c:v>
                </c:pt>
                <c:pt idx="198">
                  <c:v>0</c:v>
                </c:pt>
                <c:pt idx="199">
                  <c:v>0</c:v>
                </c:pt>
                <c:pt idx="200">
                  <c:v>0</c:v>
                </c:pt>
                <c:pt idx="201">
                  <c:v>1</c:v>
                </c:pt>
                <c:pt idx="202">
                  <c:v>0</c:v>
                </c:pt>
                <c:pt idx="203">
                  <c:v>0</c:v>
                </c:pt>
                <c:pt idx="204">
                  <c:v>0</c:v>
                </c:pt>
                <c:pt idx="205">
                  <c:v>1</c:v>
                </c:pt>
                <c:pt idx="206">
                  <c:v>0</c:v>
                </c:pt>
                <c:pt idx="207">
                  <c:v>2</c:v>
                </c:pt>
                <c:pt idx="208">
                  <c:v>0</c:v>
                </c:pt>
                <c:pt idx="209">
                  <c:v>1</c:v>
                </c:pt>
                <c:pt idx="210">
                  <c:v>1</c:v>
                </c:pt>
                <c:pt idx="211">
                  <c:v>4</c:v>
                </c:pt>
                <c:pt idx="212">
                  <c:v>2</c:v>
                </c:pt>
                <c:pt idx="213">
                  <c:v>1</c:v>
                </c:pt>
                <c:pt idx="214">
                  <c:v>2</c:v>
                </c:pt>
                <c:pt idx="215">
                  <c:v>2</c:v>
                </c:pt>
                <c:pt idx="216">
                  <c:v>0</c:v>
                </c:pt>
                <c:pt idx="217">
                  <c:v>0</c:v>
                </c:pt>
                <c:pt idx="218">
                  <c:v>1</c:v>
                </c:pt>
                <c:pt idx="219">
                  <c:v>0</c:v>
                </c:pt>
                <c:pt idx="220">
                  <c:v>1</c:v>
                </c:pt>
                <c:pt idx="221">
                  <c:v>0</c:v>
                </c:pt>
                <c:pt idx="222">
                  <c:v>3</c:v>
                </c:pt>
                <c:pt idx="223">
                  <c:v>0</c:v>
                </c:pt>
                <c:pt idx="224">
                  <c:v>0</c:v>
                </c:pt>
                <c:pt idx="225">
                  <c:v>3</c:v>
                </c:pt>
                <c:pt idx="226">
                  <c:v>0</c:v>
                </c:pt>
                <c:pt idx="227">
                  <c:v>0</c:v>
                </c:pt>
                <c:pt idx="228">
                  <c:v>1</c:v>
                </c:pt>
                <c:pt idx="229">
                  <c:v>2</c:v>
                </c:pt>
                <c:pt idx="230">
                  <c:v>1</c:v>
                </c:pt>
                <c:pt idx="231">
                  <c:v>3</c:v>
                </c:pt>
                <c:pt idx="232">
                  <c:v>0</c:v>
                </c:pt>
                <c:pt idx="233">
                  <c:v>1</c:v>
                </c:pt>
                <c:pt idx="234">
                  <c:v>2</c:v>
                </c:pt>
                <c:pt idx="235">
                  <c:v>2</c:v>
                </c:pt>
                <c:pt idx="236">
                  <c:v>0</c:v>
                </c:pt>
                <c:pt idx="237">
                  <c:v>2</c:v>
                </c:pt>
                <c:pt idx="238">
                  <c:v>0</c:v>
                </c:pt>
                <c:pt idx="239">
                  <c:v>1</c:v>
                </c:pt>
                <c:pt idx="240">
                  <c:v>2</c:v>
                </c:pt>
                <c:pt idx="241">
                  <c:v>1</c:v>
                </c:pt>
                <c:pt idx="242">
                  <c:v>1</c:v>
                </c:pt>
                <c:pt idx="243">
                  <c:v>3</c:v>
                </c:pt>
                <c:pt idx="244">
                  <c:v>0</c:v>
                </c:pt>
                <c:pt idx="245">
                  <c:v>0</c:v>
                </c:pt>
                <c:pt idx="246">
                  <c:v>0</c:v>
                </c:pt>
                <c:pt idx="247">
                  <c:v>0</c:v>
                </c:pt>
                <c:pt idx="248">
                  <c:v>1</c:v>
                </c:pt>
                <c:pt idx="249">
                  <c:v>1</c:v>
                </c:pt>
                <c:pt idx="250">
                  <c:v>2</c:v>
                </c:pt>
                <c:pt idx="251">
                  <c:v>2</c:v>
                </c:pt>
                <c:pt idx="252">
                  <c:v>2</c:v>
                </c:pt>
                <c:pt idx="253">
                  <c:v>3</c:v>
                </c:pt>
                <c:pt idx="254">
                  <c:v>0</c:v>
                </c:pt>
                <c:pt idx="255">
                  <c:v>3</c:v>
                </c:pt>
                <c:pt idx="256">
                  <c:v>0</c:v>
                </c:pt>
                <c:pt idx="257">
                  <c:v>0</c:v>
                </c:pt>
                <c:pt idx="258">
                  <c:v>4</c:v>
                </c:pt>
                <c:pt idx="259">
                  <c:v>0</c:v>
                </c:pt>
                <c:pt idx="260">
                  <c:v>0</c:v>
                </c:pt>
                <c:pt idx="261">
                  <c:v>1</c:v>
                </c:pt>
                <c:pt idx="262">
                  <c:v>3</c:v>
                </c:pt>
                <c:pt idx="263">
                  <c:v>0</c:v>
                </c:pt>
                <c:pt idx="264">
                  <c:v>3</c:v>
                </c:pt>
                <c:pt idx="265">
                  <c:v>3</c:v>
                </c:pt>
                <c:pt idx="266">
                  <c:v>1</c:v>
                </c:pt>
                <c:pt idx="267">
                  <c:v>3</c:v>
                </c:pt>
                <c:pt idx="268">
                  <c:v>1</c:v>
                </c:pt>
                <c:pt idx="269">
                  <c:v>1</c:v>
                </c:pt>
                <c:pt idx="270">
                  <c:v>1</c:v>
                </c:pt>
                <c:pt idx="271">
                  <c:v>2</c:v>
                </c:pt>
                <c:pt idx="272">
                  <c:v>2</c:v>
                </c:pt>
                <c:pt idx="273">
                  <c:v>1</c:v>
                </c:pt>
                <c:pt idx="274">
                  <c:v>0</c:v>
                </c:pt>
                <c:pt idx="275">
                  <c:v>2</c:v>
                </c:pt>
                <c:pt idx="276">
                  <c:v>2</c:v>
                </c:pt>
                <c:pt idx="277">
                  <c:v>0</c:v>
                </c:pt>
                <c:pt idx="278">
                  <c:v>2</c:v>
                </c:pt>
                <c:pt idx="279">
                  <c:v>1</c:v>
                </c:pt>
                <c:pt idx="280">
                  <c:v>1</c:v>
                </c:pt>
                <c:pt idx="281">
                  <c:v>3</c:v>
                </c:pt>
                <c:pt idx="282">
                  <c:v>1</c:v>
                </c:pt>
                <c:pt idx="283">
                  <c:v>1</c:v>
                </c:pt>
                <c:pt idx="284">
                  <c:v>0</c:v>
                </c:pt>
                <c:pt idx="285">
                  <c:v>1</c:v>
                </c:pt>
                <c:pt idx="286">
                  <c:v>2</c:v>
                </c:pt>
                <c:pt idx="287">
                  <c:v>0</c:v>
                </c:pt>
                <c:pt idx="288">
                  <c:v>1</c:v>
                </c:pt>
                <c:pt idx="289">
                  <c:v>3</c:v>
                </c:pt>
                <c:pt idx="290">
                  <c:v>0</c:v>
                </c:pt>
                <c:pt idx="291">
                  <c:v>1</c:v>
                </c:pt>
                <c:pt idx="292">
                  <c:v>2</c:v>
                </c:pt>
                <c:pt idx="293">
                  <c:v>0</c:v>
                </c:pt>
                <c:pt idx="294">
                  <c:v>3</c:v>
                </c:pt>
                <c:pt idx="295">
                  <c:v>0</c:v>
                </c:pt>
                <c:pt idx="296">
                  <c:v>0</c:v>
                </c:pt>
                <c:pt idx="297">
                  <c:v>1</c:v>
                </c:pt>
                <c:pt idx="298">
                  <c:v>3</c:v>
                </c:pt>
                <c:pt idx="299">
                  <c:v>1</c:v>
                </c:pt>
                <c:pt idx="300">
                  <c:v>3</c:v>
                </c:pt>
                <c:pt idx="301">
                  <c:v>3</c:v>
                </c:pt>
                <c:pt idx="302">
                  <c:v>2</c:v>
                </c:pt>
                <c:pt idx="303">
                  <c:v>2</c:v>
                </c:pt>
                <c:pt idx="304">
                  <c:v>2</c:v>
                </c:pt>
                <c:pt idx="305">
                  <c:v>2</c:v>
                </c:pt>
                <c:pt idx="306">
                  <c:v>2</c:v>
                </c:pt>
                <c:pt idx="307">
                  <c:v>1</c:v>
                </c:pt>
                <c:pt idx="308">
                  <c:v>0</c:v>
                </c:pt>
                <c:pt idx="309">
                  <c:v>2</c:v>
                </c:pt>
                <c:pt idx="310">
                  <c:v>0</c:v>
                </c:pt>
                <c:pt idx="311">
                  <c:v>0</c:v>
                </c:pt>
                <c:pt idx="312">
                  <c:v>3</c:v>
                </c:pt>
                <c:pt idx="313">
                  <c:v>0</c:v>
                </c:pt>
                <c:pt idx="314">
                  <c:v>0</c:v>
                </c:pt>
                <c:pt idx="315">
                  <c:v>0</c:v>
                </c:pt>
                <c:pt idx="316">
                  <c:v>0</c:v>
                </c:pt>
                <c:pt idx="317">
                  <c:v>0</c:v>
                </c:pt>
                <c:pt idx="318">
                  <c:v>0</c:v>
                </c:pt>
                <c:pt idx="319">
                  <c:v>1</c:v>
                </c:pt>
                <c:pt idx="320">
                  <c:v>1</c:v>
                </c:pt>
                <c:pt idx="321">
                  <c:v>4</c:v>
                </c:pt>
                <c:pt idx="322">
                  <c:v>0</c:v>
                </c:pt>
                <c:pt idx="323">
                  <c:v>0</c:v>
                </c:pt>
                <c:pt idx="324">
                  <c:v>0</c:v>
                </c:pt>
                <c:pt idx="325">
                  <c:v>1</c:v>
                </c:pt>
                <c:pt idx="326">
                  <c:v>1</c:v>
                </c:pt>
                <c:pt idx="327">
                  <c:v>2</c:v>
                </c:pt>
                <c:pt idx="328">
                  <c:v>1</c:v>
                </c:pt>
                <c:pt idx="329">
                  <c:v>0</c:v>
                </c:pt>
                <c:pt idx="330">
                  <c:v>1</c:v>
                </c:pt>
                <c:pt idx="331">
                  <c:v>0</c:v>
                </c:pt>
                <c:pt idx="332">
                  <c:v>0</c:v>
                </c:pt>
                <c:pt idx="333">
                  <c:v>0</c:v>
                </c:pt>
                <c:pt idx="334">
                  <c:v>2</c:v>
                </c:pt>
                <c:pt idx="335">
                  <c:v>0</c:v>
                </c:pt>
                <c:pt idx="336">
                  <c:v>0</c:v>
                </c:pt>
                <c:pt idx="337">
                  <c:v>1</c:v>
                </c:pt>
                <c:pt idx="338">
                  <c:v>1</c:v>
                </c:pt>
                <c:pt idx="339">
                  <c:v>1</c:v>
                </c:pt>
                <c:pt idx="340">
                  <c:v>0</c:v>
                </c:pt>
                <c:pt idx="341">
                  <c:v>0</c:v>
                </c:pt>
                <c:pt idx="342">
                  <c:v>0</c:v>
                </c:pt>
                <c:pt idx="343">
                  <c:v>0</c:v>
                </c:pt>
                <c:pt idx="344">
                  <c:v>4</c:v>
                </c:pt>
                <c:pt idx="345">
                  <c:v>3</c:v>
                </c:pt>
                <c:pt idx="346">
                  <c:v>2</c:v>
                </c:pt>
                <c:pt idx="347">
                  <c:v>1</c:v>
                </c:pt>
                <c:pt idx="348">
                  <c:v>1</c:v>
                </c:pt>
                <c:pt idx="349">
                  <c:v>0</c:v>
                </c:pt>
                <c:pt idx="350">
                  <c:v>0</c:v>
                </c:pt>
                <c:pt idx="351">
                  <c:v>0</c:v>
                </c:pt>
                <c:pt idx="352">
                  <c:v>0</c:v>
                </c:pt>
                <c:pt idx="353">
                  <c:v>0</c:v>
                </c:pt>
                <c:pt idx="354">
                  <c:v>0</c:v>
                </c:pt>
                <c:pt idx="355">
                  <c:v>0</c:v>
                </c:pt>
                <c:pt idx="356">
                  <c:v>3</c:v>
                </c:pt>
                <c:pt idx="357">
                  <c:v>3</c:v>
                </c:pt>
                <c:pt idx="358">
                  <c:v>0</c:v>
                </c:pt>
                <c:pt idx="359">
                  <c:v>0</c:v>
                </c:pt>
                <c:pt idx="360">
                  <c:v>2</c:v>
                </c:pt>
                <c:pt idx="361">
                  <c:v>1</c:v>
                </c:pt>
                <c:pt idx="362">
                  <c:v>0</c:v>
                </c:pt>
                <c:pt idx="363">
                  <c:v>1</c:v>
                </c:pt>
                <c:pt idx="364">
                  <c:v>2</c:v>
                </c:pt>
                <c:pt idx="365">
                  <c:v>1</c:v>
                </c:pt>
                <c:pt idx="366">
                  <c:v>3</c:v>
                </c:pt>
                <c:pt idx="367">
                  <c:v>2</c:v>
                </c:pt>
                <c:pt idx="368">
                  <c:v>2</c:v>
                </c:pt>
                <c:pt idx="369">
                  <c:v>3</c:v>
                </c:pt>
                <c:pt idx="370">
                  <c:v>0</c:v>
                </c:pt>
                <c:pt idx="371">
                  <c:v>0</c:v>
                </c:pt>
                <c:pt idx="372">
                  <c:v>1</c:v>
                </c:pt>
                <c:pt idx="373">
                  <c:v>2</c:v>
                </c:pt>
                <c:pt idx="374">
                  <c:v>0</c:v>
                </c:pt>
                <c:pt idx="375">
                  <c:v>0</c:v>
                </c:pt>
                <c:pt idx="376">
                  <c:v>3</c:v>
                </c:pt>
                <c:pt idx="377">
                  <c:v>0</c:v>
                </c:pt>
                <c:pt idx="378">
                  <c:v>3</c:v>
                </c:pt>
                <c:pt idx="379">
                  <c:v>1</c:v>
                </c:pt>
                <c:pt idx="380">
                  <c:v>2</c:v>
                </c:pt>
                <c:pt idx="381">
                  <c:v>0</c:v>
                </c:pt>
                <c:pt idx="382">
                  <c:v>0</c:v>
                </c:pt>
                <c:pt idx="383">
                  <c:v>2</c:v>
                </c:pt>
                <c:pt idx="384">
                  <c:v>2</c:v>
                </c:pt>
                <c:pt idx="385">
                  <c:v>0</c:v>
                </c:pt>
                <c:pt idx="386">
                  <c:v>0</c:v>
                </c:pt>
                <c:pt idx="387">
                  <c:v>2</c:v>
                </c:pt>
                <c:pt idx="388">
                  <c:v>0</c:v>
                </c:pt>
                <c:pt idx="389">
                  <c:v>3</c:v>
                </c:pt>
                <c:pt idx="390">
                  <c:v>4</c:v>
                </c:pt>
                <c:pt idx="391">
                  <c:v>0</c:v>
                </c:pt>
                <c:pt idx="392">
                  <c:v>1</c:v>
                </c:pt>
                <c:pt idx="393">
                  <c:v>1</c:v>
                </c:pt>
                <c:pt idx="394">
                  <c:v>2</c:v>
                </c:pt>
                <c:pt idx="395">
                  <c:v>0</c:v>
                </c:pt>
                <c:pt idx="396">
                  <c:v>3</c:v>
                </c:pt>
                <c:pt idx="397">
                  <c:v>0</c:v>
                </c:pt>
                <c:pt idx="398">
                  <c:v>2</c:v>
                </c:pt>
                <c:pt idx="399">
                  <c:v>0</c:v>
                </c:pt>
                <c:pt idx="400">
                  <c:v>0</c:v>
                </c:pt>
                <c:pt idx="401">
                  <c:v>1</c:v>
                </c:pt>
                <c:pt idx="402">
                  <c:v>0</c:v>
                </c:pt>
                <c:pt idx="403">
                  <c:v>3</c:v>
                </c:pt>
                <c:pt idx="404">
                  <c:v>0</c:v>
                </c:pt>
                <c:pt idx="405">
                  <c:v>2</c:v>
                </c:pt>
                <c:pt idx="406">
                  <c:v>0</c:v>
                </c:pt>
                <c:pt idx="407">
                  <c:v>1</c:v>
                </c:pt>
                <c:pt idx="408">
                  <c:v>3</c:v>
                </c:pt>
                <c:pt idx="409">
                  <c:v>1</c:v>
                </c:pt>
                <c:pt idx="410">
                  <c:v>0</c:v>
                </c:pt>
                <c:pt idx="411">
                  <c:v>1</c:v>
                </c:pt>
                <c:pt idx="412">
                  <c:v>2</c:v>
                </c:pt>
                <c:pt idx="413">
                  <c:v>5</c:v>
                </c:pt>
                <c:pt idx="414">
                  <c:v>0</c:v>
                </c:pt>
                <c:pt idx="415">
                  <c:v>1</c:v>
                </c:pt>
                <c:pt idx="416">
                  <c:v>0</c:v>
                </c:pt>
                <c:pt idx="417">
                  <c:v>2</c:v>
                </c:pt>
                <c:pt idx="418">
                  <c:v>1</c:v>
                </c:pt>
                <c:pt idx="419">
                  <c:v>0</c:v>
                </c:pt>
                <c:pt idx="420">
                  <c:v>0</c:v>
                </c:pt>
                <c:pt idx="421">
                  <c:v>0</c:v>
                </c:pt>
                <c:pt idx="422">
                  <c:v>1</c:v>
                </c:pt>
                <c:pt idx="423">
                  <c:v>0</c:v>
                </c:pt>
                <c:pt idx="424">
                  <c:v>2</c:v>
                </c:pt>
                <c:pt idx="425">
                  <c:v>5</c:v>
                </c:pt>
                <c:pt idx="426">
                  <c:v>1</c:v>
                </c:pt>
                <c:pt idx="427">
                  <c:v>0</c:v>
                </c:pt>
                <c:pt idx="428">
                  <c:v>1</c:v>
                </c:pt>
                <c:pt idx="429">
                  <c:v>3</c:v>
                </c:pt>
                <c:pt idx="430">
                  <c:v>0</c:v>
                </c:pt>
                <c:pt idx="431">
                  <c:v>2</c:v>
                </c:pt>
                <c:pt idx="432">
                  <c:v>0</c:v>
                </c:pt>
                <c:pt idx="433">
                  <c:v>0</c:v>
                </c:pt>
                <c:pt idx="434">
                  <c:v>1</c:v>
                </c:pt>
                <c:pt idx="435">
                  <c:v>3</c:v>
                </c:pt>
                <c:pt idx="436">
                  <c:v>0</c:v>
                </c:pt>
                <c:pt idx="437">
                  <c:v>3</c:v>
                </c:pt>
                <c:pt idx="438">
                  <c:v>5</c:v>
                </c:pt>
                <c:pt idx="439">
                  <c:v>0</c:v>
                </c:pt>
                <c:pt idx="440">
                  <c:v>1</c:v>
                </c:pt>
                <c:pt idx="441">
                  <c:v>0</c:v>
                </c:pt>
                <c:pt idx="442">
                  <c:v>0</c:v>
                </c:pt>
                <c:pt idx="443">
                  <c:v>1</c:v>
                </c:pt>
                <c:pt idx="444">
                  <c:v>1</c:v>
                </c:pt>
                <c:pt idx="445">
                  <c:v>0</c:v>
                </c:pt>
                <c:pt idx="446">
                  <c:v>0</c:v>
                </c:pt>
                <c:pt idx="447">
                  <c:v>0</c:v>
                </c:pt>
                <c:pt idx="448">
                  <c:v>0</c:v>
                </c:pt>
                <c:pt idx="449">
                  <c:v>1</c:v>
                </c:pt>
                <c:pt idx="450">
                  <c:v>4</c:v>
                </c:pt>
                <c:pt idx="451">
                  <c:v>1</c:v>
                </c:pt>
                <c:pt idx="452">
                  <c:v>0</c:v>
                </c:pt>
                <c:pt idx="453">
                  <c:v>0</c:v>
                </c:pt>
                <c:pt idx="454">
                  <c:v>2</c:v>
                </c:pt>
                <c:pt idx="455">
                  <c:v>0</c:v>
                </c:pt>
                <c:pt idx="456">
                  <c:v>2</c:v>
                </c:pt>
                <c:pt idx="457">
                  <c:v>0</c:v>
                </c:pt>
                <c:pt idx="458">
                  <c:v>0</c:v>
                </c:pt>
                <c:pt idx="459">
                  <c:v>3</c:v>
                </c:pt>
                <c:pt idx="460">
                  <c:v>3</c:v>
                </c:pt>
                <c:pt idx="461">
                  <c:v>0</c:v>
                </c:pt>
                <c:pt idx="462">
                  <c:v>2</c:v>
                </c:pt>
                <c:pt idx="463">
                  <c:v>0</c:v>
                </c:pt>
                <c:pt idx="464">
                  <c:v>0</c:v>
                </c:pt>
                <c:pt idx="465">
                  <c:v>1</c:v>
                </c:pt>
                <c:pt idx="466">
                  <c:v>1</c:v>
                </c:pt>
                <c:pt idx="467">
                  <c:v>2</c:v>
                </c:pt>
                <c:pt idx="468">
                  <c:v>1</c:v>
                </c:pt>
                <c:pt idx="469">
                  <c:v>1</c:v>
                </c:pt>
                <c:pt idx="470">
                  <c:v>0</c:v>
                </c:pt>
                <c:pt idx="471">
                  <c:v>0</c:v>
                </c:pt>
                <c:pt idx="472">
                  <c:v>0</c:v>
                </c:pt>
                <c:pt idx="473">
                  <c:v>0</c:v>
                </c:pt>
                <c:pt idx="474">
                  <c:v>3</c:v>
                </c:pt>
                <c:pt idx="475">
                  <c:v>1</c:v>
                </c:pt>
                <c:pt idx="476">
                  <c:v>0</c:v>
                </c:pt>
                <c:pt idx="477">
                  <c:v>0</c:v>
                </c:pt>
                <c:pt idx="478">
                  <c:v>0</c:v>
                </c:pt>
                <c:pt idx="479">
                  <c:v>0</c:v>
                </c:pt>
                <c:pt idx="480">
                  <c:v>3</c:v>
                </c:pt>
                <c:pt idx="481">
                  <c:v>2</c:v>
                </c:pt>
                <c:pt idx="482">
                  <c:v>0</c:v>
                </c:pt>
                <c:pt idx="483">
                  <c:v>1</c:v>
                </c:pt>
                <c:pt idx="484">
                  <c:v>3</c:v>
                </c:pt>
                <c:pt idx="485">
                  <c:v>0</c:v>
                </c:pt>
                <c:pt idx="486">
                  <c:v>3</c:v>
                </c:pt>
                <c:pt idx="487">
                  <c:v>0</c:v>
                </c:pt>
                <c:pt idx="488">
                  <c:v>0</c:v>
                </c:pt>
                <c:pt idx="489">
                  <c:v>1</c:v>
                </c:pt>
                <c:pt idx="490">
                  <c:v>0</c:v>
                </c:pt>
                <c:pt idx="491">
                  <c:v>0</c:v>
                </c:pt>
                <c:pt idx="492">
                  <c:v>0</c:v>
                </c:pt>
                <c:pt idx="493">
                  <c:v>0</c:v>
                </c:pt>
                <c:pt idx="494">
                  <c:v>4</c:v>
                </c:pt>
                <c:pt idx="495">
                  <c:v>0</c:v>
                </c:pt>
                <c:pt idx="496">
                  <c:v>2</c:v>
                </c:pt>
                <c:pt idx="497">
                  <c:v>2</c:v>
                </c:pt>
                <c:pt idx="498">
                  <c:v>2</c:v>
                </c:pt>
                <c:pt idx="499">
                  <c:v>0</c:v>
                </c:pt>
                <c:pt idx="500">
                  <c:v>0</c:v>
                </c:pt>
                <c:pt idx="501">
                  <c:v>0</c:v>
                </c:pt>
                <c:pt idx="502">
                  <c:v>1</c:v>
                </c:pt>
                <c:pt idx="503">
                  <c:v>0</c:v>
                </c:pt>
                <c:pt idx="504">
                  <c:v>1</c:v>
                </c:pt>
                <c:pt idx="505">
                  <c:v>3</c:v>
                </c:pt>
                <c:pt idx="506">
                  <c:v>1</c:v>
                </c:pt>
                <c:pt idx="507">
                  <c:v>2</c:v>
                </c:pt>
                <c:pt idx="508">
                  <c:v>0</c:v>
                </c:pt>
                <c:pt idx="509">
                  <c:v>0</c:v>
                </c:pt>
                <c:pt idx="510">
                  <c:v>1</c:v>
                </c:pt>
                <c:pt idx="511">
                  <c:v>0</c:v>
                </c:pt>
                <c:pt idx="512">
                  <c:v>0</c:v>
                </c:pt>
                <c:pt idx="513">
                  <c:v>0</c:v>
                </c:pt>
                <c:pt idx="514">
                  <c:v>1</c:v>
                </c:pt>
                <c:pt idx="515">
                  <c:v>0</c:v>
                </c:pt>
                <c:pt idx="516">
                  <c:v>1</c:v>
                </c:pt>
                <c:pt idx="517">
                  <c:v>2</c:v>
                </c:pt>
                <c:pt idx="518">
                  <c:v>1</c:v>
                </c:pt>
                <c:pt idx="519">
                  <c:v>0</c:v>
                </c:pt>
                <c:pt idx="520">
                  <c:v>0</c:v>
                </c:pt>
                <c:pt idx="521">
                  <c:v>0</c:v>
                </c:pt>
                <c:pt idx="522">
                  <c:v>0</c:v>
                </c:pt>
                <c:pt idx="523">
                  <c:v>0</c:v>
                </c:pt>
                <c:pt idx="524">
                  <c:v>1</c:v>
                </c:pt>
                <c:pt idx="525">
                  <c:v>0</c:v>
                </c:pt>
                <c:pt idx="526">
                  <c:v>2</c:v>
                </c:pt>
                <c:pt idx="527">
                  <c:v>1</c:v>
                </c:pt>
                <c:pt idx="528">
                  <c:v>1</c:v>
                </c:pt>
                <c:pt idx="529">
                  <c:v>0</c:v>
                </c:pt>
                <c:pt idx="530">
                  <c:v>1</c:v>
                </c:pt>
                <c:pt idx="531">
                  <c:v>0</c:v>
                </c:pt>
                <c:pt idx="532">
                  <c:v>2</c:v>
                </c:pt>
                <c:pt idx="533">
                  <c:v>0</c:v>
                </c:pt>
                <c:pt idx="534">
                  <c:v>0</c:v>
                </c:pt>
                <c:pt idx="535">
                  <c:v>1</c:v>
                </c:pt>
                <c:pt idx="536">
                  <c:v>3</c:v>
                </c:pt>
                <c:pt idx="537">
                  <c:v>2</c:v>
                </c:pt>
                <c:pt idx="538">
                  <c:v>1</c:v>
                </c:pt>
                <c:pt idx="539">
                  <c:v>0</c:v>
                </c:pt>
                <c:pt idx="540">
                  <c:v>3</c:v>
                </c:pt>
                <c:pt idx="541">
                  <c:v>2</c:v>
                </c:pt>
                <c:pt idx="542">
                  <c:v>0</c:v>
                </c:pt>
                <c:pt idx="543">
                  <c:v>0</c:v>
                </c:pt>
                <c:pt idx="544">
                  <c:v>0</c:v>
                </c:pt>
                <c:pt idx="545">
                  <c:v>2</c:v>
                </c:pt>
                <c:pt idx="546">
                  <c:v>0</c:v>
                </c:pt>
                <c:pt idx="547">
                  <c:v>2</c:v>
                </c:pt>
                <c:pt idx="548">
                  <c:v>0</c:v>
                </c:pt>
                <c:pt idx="549">
                  <c:v>0</c:v>
                </c:pt>
                <c:pt idx="550">
                  <c:v>0</c:v>
                </c:pt>
                <c:pt idx="551">
                  <c:v>0</c:v>
                </c:pt>
                <c:pt idx="552">
                  <c:v>0</c:v>
                </c:pt>
                <c:pt idx="553">
                  <c:v>2</c:v>
                </c:pt>
                <c:pt idx="554">
                  <c:v>0</c:v>
                </c:pt>
                <c:pt idx="555">
                  <c:v>2</c:v>
                </c:pt>
                <c:pt idx="556">
                  <c:v>1</c:v>
                </c:pt>
                <c:pt idx="557">
                  <c:v>0</c:v>
                </c:pt>
                <c:pt idx="558">
                  <c:v>3</c:v>
                </c:pt>
                <c:pt idx="559">
                  <c:v>0</c:v>
                </c:pt>
                <c:pt idx="560">
                  <c:v>2</c:v>
                </c:pt>
                <c:pt idx="561">
                  <c:v>0</c:v>
                </c:pt>
                <c:pt idx="562">
                  <c:v>0</c:v>
                </c:pt>
                <c:pt idx="563">
                  <c:v>1</c:v>
                </c:pt>
                <c:pt idx="564">
                  <c:v>2</c:v>
                </c:pt>
                <c:pt idx="565">
                  <c:v>0</c:v>
                </c:pt>
                <c:pt idx="566">
                  <c:v>1</c:v>
                </c:pt>
                <c:pt idx="567">
                  <c:v>2</c:v>
                </c:pt>
                <c:pt idx="568">
                  <c:v>5</c:v>
                </c:pt>
                <c:pt idx="569">
                  <c:v>2</c:v>
                </c:pt>
                <c:pt idx="570">
                  <c:v>0</c:v>
                </c:pt>
                <c:pt idx="571">
                  <c:v>1</c:v>
                </c:pt>
                <c:pt idx="572">
                  <c:v>2</c:v>
                </c:pt>
                <c:pt idx="573">
                  <c:v>1</c:v>
                </c:pt>
                <c:pt idx="574">
                  <c:v>2</c:v>
                </c:pt>
                <c:pt idx="575">
                  <c:v>0</c:v>
                </c:pt>
                <c:pt idx="576">
                  <c:v>0</c:v>
                </c:pt>
                <c:pt idx="577">
                  <c:v>1</c:v>
                </c:pt>
                <c:pt idx="578">
                  <c:v>1</c:v>
                </c:pt>
                <c:pt idx="579">
                  <c:v>0</c:v>
                </c:pt>
                <c:pt idx="580">
                  <c:v>1</c:v>
                </c:pt>
                <c:pt idx="581">
                  <c:v>0</c:v>
                </c:pt>
                <c:pt idx="582">
                  <c:v>2</c:v>
                </c:pt>
                <c:pt idx="583">
                  <c:v>1</c:v>
                </c:pt>
                <c:pt idx="584">
                  <c:v>0</c:v>
                </c:pt>
                <c:pt idx="585">
                  <c:v>1</c:v>
                </c:pt>
                <c:pt idx="586">
                  <c:v>3</c:v>
                </c:pt>
                <c:pt idx="587">
                  <c:v>1</c:v>
                </c:pt>
                <c:pt idx="588">
                  <c:v>0</c:v>
                </c:pt>
                <c:pt idx="589">
                  <c:v>1</c:v>
                </c:pt>
                <c:pt idx="590">
                  <c:v>0</c:v>
                </c:pt>
                <c:pt idx="591">
                  <c:v>1</c:v>
                </c:pt>
                <c:pt idx="592">
                  <c:v>2</c:v>
                </c:pt>
                <c:pt idx="593">
                  <c:v>1</c:v>
                </c:pt>
                <c:pt idx="594">
                  <c:v>0</c:v>
                </c:pt>
                <c:pt idx="595">
                  <c:v>1</c:v>
                </c:pt>
                <c:pt idx="596">
                  <c:v>2</c:v>
                </c:pt>
                <c:pt idx="597">
                  <c:v>1</c:v>
                </c:pt>
                <c:pt idx="598">
                  <c:v>2</c:v>
                </c:pt>
                <c:pt idx="599">
                  <c:v>2</c:v>
                </c:pt>
                <c:pt idx="600">
                  <c:v>0</c:v>
                </c:pt>
                <c:pt idx="601">
                  <c:v>0</c:v>
                </c:pt>
                <c:pt idx="602">
                  <c:v>0</c:v>
                </c:pt>
                <c:pt idx="603">
                  <c:v>3</c:v>
                </c:pt>
                <c:pt idx="604">
                  <c:v>0</c:v>
                </c:pt>
                <c:pt idx="605">
                  <c:v>0</c:v>
                </c:pt>
                <c:pt idx="606">
                  <c:v>0</c:v>
                </c:pt>
                <c:pt idx="607">
                  <c:v>0</c:v>
                </c:pt>
                <c:pt idx="608">
                  <c:v>2</c:v>
                </c:pt>
                <c:pt idx="609">
                  <c:v>2</c:v>
                </c:pt>
                <c:pt idx="610">
                  <c:v>1</c:v>
                </c:pt>
                <c:pt idx="611">
                  <c:v>2</c:v>
                </c:pt>
                <c:pt idx="612">
                  <c:v>0</c:v>
                </c:pt>
                <c:pt idx="613">
                  <c:v>3</c:v>
                </c:pt>
                <c:pt idx="614">
                  <c:v>0</c:v>
                </c:pt>
                <c:pt idx="615">
                  <c:v>1</c:v>
                </c:pt>
                <c:pt idx="616">
                  <c:v>0</c:v>
                </c:pt>
                <c:pt idx="617">
                  <c:v>2</c:v>
                </c:pt>
                <c:pt idx="618">
                  <c:v>0</c:v>
                </c:pt>
                <c:pt idx="619">
                  <c:v>0</c:v>
                </c:pt>
                <c:pt idx="620">
                  <c:v>1</c:v>
                </c:pt>
                <c:pt idx="621">
                  <c:v>4</c:v>
                </c:pt>
                <c:pt idx="622">
                  <c:v>1</c:v>
                </c:pt>
                <c:pt idx="623">
                  <c:v>0</c:v>
                </c:pt>
                <c:pt idx="624">
                  <c:v>0</c:v>
                </c:pt>
                <c:pt idx="625">
                  <c:v>0</c:v>
                </c:pt>
                <c:pt idx="626">
                  <c:v>3</c:v>
                </c:pt>
                <c:pt idx="627">
                  <c:v>1</c:v>
                </c:pt>
                <c:pt idx="628">
                  <c:v>0</c:v>
                </c:pt>
                <c:pt idx="629">
                  <c:v>0</c:v>
                </c:pt>
                <c:pt idx="630">
                  <c:v>1</c:v>
                </c:pt>
                <c:pt idx="631">
                  <c:v>0</c:v>
                </c:pt>
                <c:pt idx="632">
                  <c:v>0</c:v>
                </c:pt>
                <c:pt idx="633">
                  <c:v>2</c:v>
                </c:pt>
                <c:pt idx="634">
                  <c:v>1</c:v>
                </c:pt>
                <c:pt idx="635">
                  <c:v>0</c:v>
                </c:pt>
                <c:pt idx="636">
                  <c:v>1</c:v>
                </c:pt>
                <c:pt idx="637">
                  <c:v>2</c:v>
                </c:pt>
                <c:pt idx="638">
                  <c:v>0</c:v>
                </c:pt>
                <c:pt idx="639">
                  <c:v>4</c:v>
                </c:pt>
                <c:pt idx="640">
                  <c:v>5</c:v>
                </c:pt>
                <c:pt idx="641">
                  <c:v>3</c:v>
                </c:pt>
                <c:pt idx="642">
                  <c:v>0</c:v>
                </c:pt>
                <c:pt idx="643">
                  <c:v>3</c:v>
                </c:pt>
                <c:pt idx="644">
                  <c:v>2</c:v>
                </c:pt>
                <c:pt idx="645">
                  <c:v>3</c:v>
                </c:pt>
                <c:pt idx="646">
                  <c:v>1</c:v>
                </c:pt>
                <c:pt idx="647">
                  <c:v>3</c:v>
                </c:pt>
                <c:pt idx="648">
                  <c:v>0</c:v>
                </c:pt>
                <c:pt idx="649">
                  <c:v>0</c:v>
                </c:pt>
                <c:pt idx="650">
                  <c:v>2</c:v>
                </c:pt>
                <c:pt idx="651">
                  <c:v>1</c:v>
                </c:pt>
                <c:pt idx="652">
                  <c:v>0</c:v>
                </c:pt>
                <c:pt idx="653">
                  <c:v>2</c:v>
                </c:pt>
                <c:pt idx="654">
                  <c:v>0</c:v>
                </c:pt>
                <c:pt idx="655">
                  <c:v>2</c:v>
                </c:pt>
                <c:pt idx="656">
                  <c:v>1</c:v>
                </c:pt>
                <c:pt idx="657">
                  <c:v>2</c:v>
                </c:pt>
                <c:pt idx="658">
                  <c:v>1</c:v>
                </c:pt>
                <c:pt idx="659">
                  <c:v>4</c:v>
                </c:pt>
                <c:pt idx="660">
                  <c:v>3</c:v>
                </c:pt>
                <c:pt idx="661">
                  <c:v>1</c:v>
                </c:pt>
                <c:pt idx="662">
                  <c:v>1</c:v>
                </c:pt>
                <c:pt idx="663">
                  <c:v>0</c:v>
                </c:pt>
                <c:pt idx="664">
                  <c:v>0</c:v>
                </c:pt>
                <c:pt idx="665">
                  <c:v>2</c:v>
                </c:pt>
                <c:pt idx="666">
                  <c:v>1</c:v>
                </c:pt>
                <c:pt idx="667">
                  <c:v>2</c:v>
                </c:pt>
                <c:pt idx="668">
                  <c:v>0</c:v>
                </c:pt>
                <c:pt idx="669">
                  <c:v>1</c:v>
                </c:pt>
                <c:pt idx="670">
                  <c:v>3</c:v>
                </c:pt>
                <c:pt idx="671">
                  <c:v>0</c:v>
                </c:pt>
                <c:pt idx="672">
                  <c:v>0</c:v>
                </c:pt>
                <c:pt idx="673">
                  <c:v>0</c:v>
                </c:pt>
                <c:pt idx="674">
                  <c:v>2</c:v>
                </c:pt>
                <c:pt idx="675">
                  <c:v>0</c:v>
                </c:pt>
                <c:pt idx="676">
                  <c:v>3</c:v>
                </c:pt>
                <c:pt idx="677">
                  <c:v>3</c:v>
                </c:pt>
                <c:pt idx="678">
                  <c:v>3</c:v>
                </c:pt>
                <c:pt idx="679">
                  <c:v>2</c:v>
                </c:pt>
                <c:pt idx="680">
                  <c:v>1</c:v>
                </c:pt>
                <c:pt idx="681">
                  <c:v>0</c:v>
                </c:pt>
                <c:pt idx="682">
                  <c:v>2</c:v>
                </c:pt>
                <c:pt idx="683">
                  <c:v>0</c:v>
                </c:pt>
                <c:pt idx="684">
                  <c:v>1</c:v>
                </c:pt>
                <c:pt idx="685">
                  <c:v>2</c:v>
                </c:pt>
                <c:pt idx="686">
                  <c:v>2</c:v>
                </c:pt>
                <c:pt idx="687">
                  <c:v>0</c:v>
                </c:pt>
                <c:pt idx="688">
                  <c:v>1</c:v>
                </c:pt>
                <c:pt idx="689">
                  <c:v>1</c:v>
                </c:pt>
                <c:pt idx="690">
                  <c:v>0</c:v>
                </c:pt>
                <c:pt idx="691">
                  <c:v>1</c:v>
                </c:pt>
                <c:pt idx="692">
                  <c:v>1</c:v>
                </c:pt>
                <c:pt idx="693">
                  <c:v>0</c:v>
                </c:pt>
                <c:pt idx="694">
                  <c:v>1</c:v>
                </c:pt>
                <c:pt idx="695">
                  <c:v>0</c:v>
                </c:pt>
                <c:pt idx="696">
                  <c:v>2</c:v>
                </c:pt>
                <c:pt idx="697">
                  <c:v>1</c:v>
                </c:pt>
                <c:pt idx="698">
                  <c:v>0</c:v>
                </c:pt>
                <c:pt idx="699">
                  <c:v>2</c:v>
                </c:pt>
                <c:pt idx="700">
                  <c:v>0</c:v>
                </c:pt>
                <c:pt idx="701">
                  <c:v>0</c:v>
                </c:pt>
                <c:pt idx="702">
                  <c:v>0</c:v>
                </c:pt>
                <c:pt idx="703">
                  <c:v>1</c:v>
                </c:pt>
                <c:pt idx="704">
                  <c:v>1</c:v>
                </c:pt>
                <c:pt idx="705">
                  <c:v>2</c:v>
                </c:pt>
                <c:pt idx="706">
                  <c:v>0</c:v>
                </c:pt>
                <c:pt idx="707">
                  <c:v>3</c:v>
                </c:pt>
                <c:pt idx="708">
                  <c:v>3</c:v>
                </c:pt>
                <c:pt idx="709">
                  <c:v>0</c:v>
                </c:pt>
                <c:pt idx="710">
                  <c:v>1</c:v>
                </c:pt>
                <c:pt idx="711">
                  <c:v>2</c:v>
                </c:pt>
                <c:pt idx="712">
                  <c:v>2</c:v>
                </c:pt>
                <c:pt idx="713">
                  <c:v>0</c:v>
                </c:pt>
                <c:pt idx="714">
                  <c:v>0</c:v>
                </c:pt>
                <c:pt idx="715">
                  <c:v>0</c:v>
                </c:pt>
                <c:pt idx="716">
                  <c:v>1</c:v>
                </c:pt>
                <c:pt idx="717">
                  <c:v>1</c:v>
                </c:pt>
                <c:pt idx="718">
                  <c:v>2</c:v>
                </c:pt>
                <c:pt idx="719">
                  <c:v>0</c:v>
                </c:pt>
                <c:pt idx="720">
                  <c:v>0</c:v>
                </c:pt>
                <c:pt idx="721">
                  <c:v>3</c:v>
                </c:pt>
                <c:pt idx="722">
                  <c:v>0</c:v>
                </c:pt>
                <c:pt idx="723">
                  <c:v>0</c:v>
                </c:pt>
                <c:pt idx="724">
                  <c:v>1</c:v>
                </c:pt>
                <c:pt idx="725">
                  <c:v>3</c:v>
                </c:pt>
                <c:pt idx="726">
                  <c:v>1</c:v>
                </c:pt>
                <c:pt idx="727">
                  <c:v>1</c:v>
                </c:pt>
                <c:pt idx="728">
                  <c:v>0</c:v>
                </c:pt>
                <c:pt idx="729">
                  <c:v>1</c:v>
                </c:pt>
                <c:pt idx="730">
                  <c:v>3</c:v>
                </c:pt>
                <c:pt idx="731">
                  <c:v>1</c:v>
                </c:pt>
                <c:pt idx="732">
                  <c:v>3</c:v>
                </c:pt>
                <c:pt idx="733">
                  <c:v>1</c:v>
                </c:pt>
                <c:pt idx="734">
                  <c:v>3</c:v>
                </c:pt>
                <c:pt idx="735">
                  <c:v>1</c:v>
                </c:pt>
                <c:pt idx="736">
                  <c:v>0</c:v>
                </c:pt>
                <c:pt idx="737">
                  <c:v>2</c:v>
                </c:pt>
                <c:pt idx="738">
                  <c:v>3</c:v>
                </c:pt>
                <c:pt idx="739">
                  <c:v>2</c:v>
                </c:pt>
                <c:pt idx="740">
                  <c:v>2</c:v>
                </c:pt>
                <c:pt idx="741">
                  <c:v>0</c:v>
                </c:pt>
                <c:pt idx="742">
                  <c:v>0</c:v>
                </c:pt>
                <c:pt idx="743">
                  <c:v>0</c:v>
                </c:pt>
                <c:pt idx="744">
                  <c:v>0</c:v>
                </c:pt>
                <c:pt idx="745">
                  <c:v>1</c:v>
                </c:pt>
                <c:pt idx="746">
                  <c:v>2</c:v>
                </c:pt>
                <c:pt idx="747">
                  <c:v>0</c:v>
                </c:pt>
                <c:pt idx="748">
                  <c:v>1</c:v>
                </c:pt>
                <c:pt idx="749">
                  <c:v>0</c:v>
                </c:pt>
                <c:pt idx="750">
                  <c:v>0</c:v>
                </c:pt>
                <c:pt idx="751">
                  <c:v>0</c:v>
                </c:pt>
                <c:pt idx="752">
                  <c:v>0</c:v>
                </c:pt>
                <c:pt idx="753">
                  <c:v>0</c:v>
                </c:pt>
                <c:pt idx="754">
                  <c:v>4</c:v>
                </c:pt>
                <c:pt idx="755">
                  <c:v>2</c:v>
                </c:pt>
                <c:pt idx="756">
                  <c:v>3</c:v>
                </c:pt>
                <c:pt idx="757">
                  <c:v>0</c:v>
                </c:pt>
                <c:pt idx="758">
                  <c:v>3</c:v>
                </c:pt>
                <c:pt idx="759">
                  <c:v>0</c:v>
                </c:pt>
                <c:pt idx="760">
                  <c:v>2</c:v>
                </c:pt>
                <c:pt idx="761">
                  <c:v>1</c:v>
                </c:pt>
                <c:pt idx="762">
                  <c:v>1</c:v>
                </c:pt>
                <c:pt idx="763">
                  <c:v>0</c:v>
                </c:pt>
                <c:pt idx="764">
                  <c:v>2</c:v>
                </c:pt>
                <c:pt idx="765">
                  <c:v>0</c:v>
                </c:pt>
                <c:pt idx="766">
                  <c:v>1</c:v>
                </c:pt>
                <c:pt idx="767">
                  <c:v>1</c:v>
                </c:pt>
                <c:pt idx="768">
                  <c:v>0</c:v>
                </c:pt>
                <c:pt idx="769">
                  <c:v>2</c:v>
                </c:pt>
                <c:pt idx="770">
                  <c:v>3</c:v>
                </c:pt>
                <c:pt idx="771">
                  <c:v>2</c:v>
                </c:pt>
                <c:pt idx="772">
                  <c:v>0</c:v>
                </c:pt>
                <c:pt idx="773">
                  <c:v>0</c:v>
                </c:pt>
                <c:pt idx="774">
                  <c:v>2</c:v>
                </c:pt>
                <c:pt idx="775">
                  <c:v>3</c:v>
                </c:pt>
                <c:pt idx="776">
                  <c:v>2</c:v>
                </c:pt>
                <c:pt idx="777">
                  <c:v>0</c:v>
                </c:pt>
                <c:pt idx="778">
                  <c:v>3</c:v>
                </c:pt>
                <c:pt idx="779">
                  <c:v>0</c:v>
                </c:pt>
                <c:pt idx="780">
                  <c:v>3</c:v>
                </c:pt>
                <c:pt idx="781">
                  <c:v>0</c:v>
                </c:pt>
                <c:pt idx="782">
                  <c:v>1</c:v>
                </c:pt>
                <c:pt idx="783">
                  <c:v>1</c:v>
                </c:pt>
                <c:pt idx="784">
                  <c:v>1</c:v>
                </c:pt>
                <c:pt idx="785">
                  <c:v>3</c:v>
                </c:pt>
                <c:pt idx="786">
                  <c:v>0</c:v>
                </c:pt>
                <c:pt idx="787">
                  <c:v>0</c:v>
                </c:pt>
                <c:pt idx="788">
                  <c:v>3</c:v>
                </c:pt>
                <c:pt idx="789">
                  <c:v>0</c:v>
                </c:pt>
                <c:pt idx="790">
                  <c:v>0</c:v>
                </c:pt>
                <c:pt idx="791">
                  <c:v>0</c:v>
                </c:pt>
                <c:pt idx="792">
                  <c:v>0</c:v>
                </c:pt>
                <c:pt idx="793">
                  <c:v>0</c:v>
                </c:pt>
                <c:pt idx="794">
                  <c:v>2</c:v>
                </c:pt>
                <c:pt idx="795">
                  <c:v>0</c:v>
                </c:pt>
                <c:pt idx="796">
                  <c:v>2</c:v>
                </c:pt>
                <c:pt idx="797">
                  <c:v>1</c:v>
                </c:pt>
                <c:pt idx="798">
                  <c:v>0</c:v>
                </c:pt>
                <c:pt idx="799">
                  <c:v>0</c:v>
                </c:pt>
                <c:pt idx="800">
                  <c:v>1</c:v>
                </c:pt>
                <c:pt idx="801">
                  <c:v>0</c:v>
                </c:pt>
                <c:pt idx="802">
                  <c:v>1</c:v>
                </c:pt>
                <c:pt idx="803">
                  <c:v>0</c:v>
                </c:pt>
                <c:pt idx="804">
                  <c:v>0</c:v>
                </c:pt>
                <c:pt idx="805">
                  <c:v>0</c:v>
                </c:pt>
                <c:pt idx="806">
                  <c:v>1</c:v>
                </c:pt>
                <c:pt idx="807">
                  <c:v>0</c:v>
                </c:pt>
                <c:pt idx="808">
                  <c:v>0</c:v>
                </c:pt>
                <c:pt idx="809">
                  <c:v>1</c:v>
                </c:pt>
                <c:pt idx="810">
                  <c:v>3</c:v>
                </c:pt>
                <c:pt idx="811">
                  <c:v>3</c:v>
                </c:pt>
                <c:pt idx="812">
                  <c:v>2</c:v>
                </c:pt>
                <c:pt idx="813">
                  <c:v>2</c:v>
                </c:pt>
                <c:pt idx="814">
                  <c:v>2</c:v>
                </c:pt>
                <c:pt idx="815">
                  <c:v>0</c:v>
                </c:pt>
                <c:pt idx="816">
                  <c:v>0</c:v>
                </c:pt>
                <c:pt idx="817">
                  <c:v>3</c:v>
                </c:pt>
                <c:pt idx="818">
                  <c:v>1</c:v>
                </c:pt>
                <c:pt idx="819">
                  <c:v>0</c:v>
                </c:pt>
                <c:pt idx="820">
                  <c:v>1</c:v>
                </c:pt>
                <c:pt idx="821">
                  <c:v>0</c:v>
                </c:pt>
                <c:pt idx="822">
                  <c:v>0</c:v>
                </c:pt>
                <c:pt idx="823">
                  <c:v>2</c:v>
                </c:pt>
                <c:pt idx="824">
                  <c:v>0</c:v>
                </c:pt>
                <c:pt idx="825">
                  <c:v>2</c:v>
                </c:pt>
                <c:pt idx="826">
                  <c:v>2</c:v>
                </c:pt>
                <c:pt idx="827">
                  <c:v>1</c:v>
                </c:pt>
                <c:pt idx="828">
                  <c:v>3</c:v>
                </c:pt>
                <c:pt idx="829">
                  <c:v>1</c:v>
                </c:pt>
                <c:pt idx="830">
                  <c:v>0</c:v>
                </c:pt>
                <c:pt idx="831">
                  <c:v>0</c:v>
                </c:pt>
                <c:pt idx="832">
                  <c:v>2</c:v>
                </c:pt>
                <c:pt idx="833">
                  <c:v>0</c:v>
                </c:pt>
                <c:pt idx="834">
                  <c:v>1</c:v>
                </c:pt>
                <c:pt idx="835">
                  <c:v>2</c:v>
                </c:pt>
                <c:pt idx="836">
                  <c:v>0</c:v>
                </c:pt>
                <c:pt idx="837">
                  <c:v>0</c:v>
                </c:pt>
                <c:pt idx="838">
                  <c:v>2</c:v>
                </c:pt>
                <c:pt idx="839">
                  <c:v>0</c:v>
                </c:pt>
                <c:pt idx="840">
                  <c:v>0</c:v>
                </c:pt>
                <c:pt idx="841">
                  <c:v>0</c:v>
                </c:pt>
                <c:pt idx="842">
                  <c:v>2</c:v>
                </c:pt>
                <c:pt idx="843">
                  <c:v>0</c:v>
                </c:pt>
                <c:pt idx="844">
                  <c:v>0</c:v>
                </c:pt>
                <c:pt idx="845">
                  <c:v>0</c:v>
                </c:pt>
                <c:pt idx="846">
                  <c:v>1</c:v>
                </c:pt>
                <c:pt idx="847">
                  <c:v>1</c:v>
                </c:pt>
                <c:pt idx="848">
                  <c:v>0</c:v>
                </c:pt>
                <c:pt idx="849">
                  <c:v>0</c:v>
                </c:pt>
                <c:pt idx="850">
                  <c:v>0</c:v>
                </c:pt>
                <c:pt idx="851">
                  <c:v>2</c:v>
                </c:pt>
                <c:pt idx="852">
                  <c:v>0</c:v>
                </c:pt>
                <c:pt idx="853">
                  <c:v>2</c:v>
                </c:pt>
                <c:pt idx="854">
                  <c:v>3</c:v>
                </c:pt>
                <c:pt idx="855">
                  <c:v>0</c:v>
                </c:pt>
                <c:pt idx="856">
                  <c:v>0</c:v>
                </c:pt>
                <c:pt idx="857">
                  <c:v>0</c:v>
                </c:pt>
                <c:pt idx="858">
                  <c:v>1</c:v>
                </c:pt>
                <c:pt idx="859">
                  <c:v>0</c:v>
                </c:pt>
                <c:pt idx="860">
                  <c:v>2</c:v>
                </c:pt>
                <c:pt idx="861">
                  <c:v>3</c:v>
                </c:pt>
                <c:pt idx="862">
                  <c:v>2</c:v>
                </c:pt>
                <c:pt idx="863">
                  <c:v>0</c:v>
                </c:pt>
                <c:pt idx="864">
                  <c:v>0</c:v>
                </c:pt>
                <c:pt idx="865">
                  <c:v>2</c:v>
                </c:pt>
                <c:pt idx="866">
                  <c:v>0</c:v>
                </c:pt>
                <c:pt idx="867">
                  <c:v>1</c:v>
                </c:pt>
                <c:pt idx="868">
                  <c:v>0</c:v>
                </c:pt>
                <c:pt idx="869">
                  <c:v>3</c:v>
                </c:pt>
                <c:pt idx="870">
                  <c:v>0</c:v>
                </c:pt>
                <c:pt idx="871">
                  <c:v>1</c:v>
                </c:pt>
                <c:pt idx="872">
                  <c:v>0</c:v>
                </c:pt>
                <c:pt idx="873">
                  <c:v>1</c:v>
                </c:pt>
                <c:pt idx="874">
                  <c:v>3</c:v>
                </c:pt>
                <c:pt idx="875">
                  <c:v>0</c:v>
                </c:pt>
                <c:pt idx="876">
                  <c:v>1</c:v>
                </c:pt>
                <c:pt idx="877">
                  <c:v>5</c:v>
                </c:pt>
                <c:pt idx="878">
                  <c:v>1</c:v>
                </c:pt>
                <c:pt idx="879">
                  <c:v>2</c:v>
                </c:pt>
                <c:pt idx="880">
                  <c:v>3</c:v>
                </c:pt>
                <c:pt idx="881">
                  <c:v>1</c:v>
                </c:pt>
                <c:pt idx="882">
                  <c:v>0</c:v>
                </c:pt>
                <c:pt idx="883">
                  <c:v>3</c:v>
                </c:pt>
                <c:pt idx="884">
                  <c:v>4</c:v>
                </c:pt>
                <c:pt idx="885">
                  <c:v>1</c:v>
                </c:pt>
                <c:pt idx="886">
                  <c:v>0</c:v>
                </c:pt>
                <c:pt idx="887">
                  <c:v>0</c:v>
                </c:pt>
                <c:pt idx="888">
                  <c:v>0</c:v>
                </c:pt>
                <c:pt idx="889">
                  <c:v>1</c:v>
                </c:pt>
                <c:pt idx="890">
                  <c:v>0</c:v>
                </c:pt>
                <c:pt idx="891">
                  <c:v>4</c:v>
                </c:pt>
                <c:pt idx="892">
                  <c:v>0</c:v>
                </c:pt>
                <c:pt idx="893">
                  <c:v>2</c:v>
                </c:pt>
                <c:pt idx="894">
                  <c:v>0</c:v>
                </c:pt>
                <c:pt idx="895">
                  <c:v>0</c:v>
                </c:pt>
                <c:pt idx="896">
                  <c:v>2</c:v>
                </c:pt>
                <c:pt idx="897">
                  <c:v>1</c:v>
                </c:pt>
                <c:pt idx="898">
                  <c:v>0</c:v>
                </c:pt>
                <c:pt idx="899">
                  <c:v>0</c:v>
                </c:pt>
                <c:pt idx="900">
                  <c:v>0</c:v>
                </c:pt>
                <c:pt idx="901">
                  <c:v>0</c:v>
                </c:pt>
                <c:pt idx="902">
                  <c:v>3</c:v>
                </c:pt>
                <c:pt idx="903">
                  <c:v>0</c:v>
                </c:pt>
                <c:pt idx="904">
                  <c:v>0</c:v>
                </c:pt>
                <c:pt idx="905">
                  <c:v>2</c:v>
                </c:pt>
                <c:pt idx="906">
                  <c:v>3</c:v>
                </c:pt>
                <c:pt idx="907">
                  <c:v>1</c:v>
                </c:pt>
                <c:pt idx="908">
                  <c:v>3</c:v>
                </c:pt>
                <c:pt idx="909">
                  <c:v>0</c:v>
                </c:pt>
                <c:pt idx="910">
                  <c:v>1</c:v>
                </c:pt>
                <c:pt idx="911">
                  <c:v>0</c:v>
                </c:pt>
                <c:pt idx="912">
                  <c:v>3</c:v>
                </c:pt>
                <c:pt idx="913">
                  <c:v>1</c:v>
                </c:pt>
                <c:pt idx="914">
                  <c:v>2</c:v>
                </c:pt>
                <c:pt idx="915">
                  <c:v>0</c:v>
                </c:pt>
                <c:pt idx="916">
                  <c:v>0</c:v>
                </c:pt>
                <c:pt idx="917">
                  <c:v>0</c:v>
                </c:pt>
                <c:pt idx="918">
                  <c:v>0</c:v>
                </c:pt>
                <c:pt idx="919">
                  <c:v>1</c:v>
                </c:pt>
                <c:pt idx="920">
                  <c:v>0</c:v>
                </c:pt>
                <c:pt idx="921">
                  <c:v>0</c:v>
                </c:pt>
                <c:pt idx="922">
                  <c:v>1</c:v>
                </c:pt>
                <c:pt idx="923">
                  <c:v>0</c:v>
                </c:pt>
                <c:pt idx="924">
                  <c:v>0</c:v>
                </c:pt>
                <c:pt idx="925">
                  <c:v>2</c:v>
                </c:pt>
                <c:pt idx="926">
                  <c:v>2</c:v>
                </c:pt>
                <c:pt idx="927">
                  <c:v>1</c:v>
                </c:pt>
                <c:pt idx="928">
                  <c:v>0</c:v>
                </c:pt>
                <c:pt idx="929">
                  <c:v>1</c:v>
                </c:pt>
                <c:pt idx="930">
                  <c:v>1</c:v>
                </c:pt>
                <c:pt idx="931">
                  <c:v>1</c:v>
                </c:pt>
                <c:pt idx="932">
                  <c:v>5</c:v>
                </c:pt>
                <c:pt idx="933">
                  <c:v>0</c:v>
                </c:pt>
                <c:pt idx="934">
                  <c:v>2</c:v>
                </c:pt>
                <c:pt idx="935">
                  <c:v>0</c:v>
                </c:pt>
                <c:pt idx="936">
                  <c:v>2</c:v>
                </c:pt>
                <c:pt idx="937">
                  <c:v>5</c:v>
                </c:pt>
                <c:pt idx="938">
                  <c:v>2</c:v>
                </c:pt>
                <c:pt idx="939">
                  <c:v>0</c:v>
                </c:pt>
                <c:pt idx="940">
                  <c:v>0</c:v>
                </c:pt>
                <c:pt idx="941">
                  <c:v>1</c:v>
                </c:pt>
                <c:pt idx="942">
                  <c:v>0</c:v>
                </c:pt>
                <c:pt idx="943">
                  <c:v>0</c:v>
                </c:pt>
                <c:pt idx="944">
                  <c:v>0</c:v>
                </c:pt>
                <c:pt idx="945">
                  <c:v>1</c:v>
                </c:pt>
                <c:pt idx="946">
                  <c:v>2</c:v>
                </c:pt>
                <c:pt idx="947">
                  <c:v>1</c:v>
                </c:pt>
                <c:pt idx="948">
                  <c:v>0</c:v>
                </c:pt>
                <c:pt idx="949">
                  <c:v>3</c:v>
                </c:pt>
                <c:pt idx="950">
                  <c:v>0</c:v>
                </c:pt>
                <c:pt idx="951">
                  <c:v>2</c:v>
                </c:pt>
                <c:pt idx="952">
                  <c:v>1</c:v>
                </c:pt>
                <c:pt idx="953">
                  <c:v>2</c:v>
                </c:pt>
                <c:pt idx="954">
                  <c:v>1</c:v>
                </c:pt>
                <c:pt idx="955">
                  <c:v>1</c:v>
                </c:pt>
                <c:pt idx="956">
                  <c:v>1</c:v>
                </c:pt>
                <c:pt idx="957">
                  <c:v>1</c:v>
                </c:pt>
                <c:pt idx="958">
                  <c:v>1</c:v>
                </c:pt>
                <c:pt idx="959">
                  <c:v>1</c:v>
                </c:pt>
                <c:pt idx="960">
                  <c:v>1</c:v>
                </c:pt>
                <c:pt idx="961">
                  <c:v>0</c:v>
                </c:pt>
                <c:pt idx="962">
                  <c:v>1</c:v>
                </c:pt>
                <c:pt idx="963">
                  <c:v>3</c:v>
                </c:pt>
                <c:pt idx="964">
                  <c:v>2</c:v>
                </c:pt>
                <c:pt idx="965">
                  <c:v>1</c:v>
                </c:pt>
                <c:pt idx="966">
                  <c:v>2</c:v>
                </c:pt>
                <c:pt idx="967">
                  <c:v>1</c:v>
                </c:pt>
                <c:pt idx="968">
                  <c:v>2</c:v>
                </c:pt>
                <c:pt idx="969">
                  <c:v>5</c:v>
                </c:pt>
                <c:pt idx="970">
                  <c:v>3</c:v>
                </c:pt>
                <c:pt idx="971">
                  <c:v>0</c:v>
                </c:pt>
                <c:pt idx="972">
                  <c:v>0</c:v>
                </c:pt>
                <c:pt idx="973">
                  <c:v>0</c:v>
                </c:pt>
                <c:pt idx="974">
                  <c:v>0</c:v>
                </c:pt>
                <c:pt idx="975">
                  <c:v>0</c:v>
                </c:pt>
                <c:pt idx="976">
                  <c:v>0</c:v>
                </c:pt>
                <c:pt idx="977">
                  <c:v>1</c:v>
                </c:pt>
                <c:pt idx="978">
                  <c:v>3</c:v>
                </c:pt>
                <c:pt idx="979">
                  <c:v>0</c:v>
                </c:pt>
                <c:pt idx="980">
                  <c:v>1</c:v>
                </c:pt>
                <c:pt idx="981">
                  <c:v>0</c:v>
                </c:pt>
                <c:pt idx="982">
                  <c:v>3</c:v>
                </c:pt>
                <c:pt idx="983">
                  <c:v>1</c:v>
                </c:pt>
                <c:pt idx="984">
                  <c:v>5</c:v>
                </c:pt>
                <c:pt idx="985">
                  <c:v>1</c:v>
                </c:pt>
                <c:pt idx="986">
                  <c:v>3</c:v>
                </c:pt>
                <c:pt idx="987">
                  <c:v>1</c:v>
                </c:pt>
                <c:pt idx="988">
                  <c:v>0</c:v>
                </c:pt>
                <c:pt idx="989">
                  <c:v>0</c:v>
                </c:pt>
                <c:pt idx="990">
                  <c:v>1</c:v>
                </c:pt>
                <c:pt idx="991">
                  <c:v>2</c:v>
                </c:pt>
                <c:pt idx="992">
                  <c:v>2</c:v>
                </c:pt>
                <c:pt idx="993">
                  <c:v>1</c:v>
                </c:pt>
                <c:pt idx="994">
                  <c:v>3</c:v>
                </c:pt>
                <c:pt idx="995">
                  <c:v>3</c:v>
                </c:pt>
                <c:pt idx="996">
                  <c:v>3</c:v>
                </c:pt>
                <c:pt idx="997">
                  <c:v>0</c:v>
                </c:pt>
                <c:pt idx="998">
                  <c:v>3</c:v>
                </c:pt>
                <c:pt idx="999">
                  <c:v>0</c:v>
                </c:pt>
                <c:pt idx="1000">
                  <c:v>2</c:v>
                </c:pt>
                <c:pt idx="1001">
                  <c:v>0</c:v>
                </c:pt>
                <c:pt idx="1002">
                  <c:v>0</c:v>
                </c:pt>
                <c:pt idx="1003">
                  <c:v>0</c:v>
                </c:pt>
                <c:pt idx="1004">
                  <c:v>1</c:v>
                </c:pt>
                <c:pt idx="1005">
                  <c:v>2</c:v>
                </c:pt>
                <c:pt idx="1006">
                  <c:v>2</c:v>
                </c:pt>
                <c:pt idx="1007">
                  <c:v>3</c:v>
                </c:pt>
                <c:pt idx="1008">
                  <c:v>2</c:v>
                </c:pt>
                <c:pt idx="1009">
                  <c:v>1</c:v>
                </c:pt>
                <c:pt idx="1010">
                  <c:v>0</c:v>
                </c:pt>
                <c:pt idx="1011">
                  <c:v>2</c:v>
                </c:pt>
                <c:pt idx="1012">
                  <c:v>4</c:v>
                </c:pt>
                <c:pt idx="1013">
                  <c:v>1</c:v>
                </c:pt>
                <c:pt idx="1014">
                  <c:v>0</c:v>
                </c:pt>
                <c:pt idx="1015">
                  <c:v>0</c:v>
                </c:pt>
                <c:pt idx="1016">
                  <c:v>1</c:v>
                </c:pt>
                <c:pt idx="1017">
                  <c:v>2</c:v>
                </c:pt>
                <c:pt idx="1018">
                  <c:v>3</c:v>
                </c:pt>
                <c:pt idx="1019">
                  <c:v>2</c:v>
                </c:pt>
                <c:pt idx="1020">
                  <c:v>0</c:v>
                </c:pt>
                <c:pt idx="1021">
                  <c:v>3</c:v>
                </c:pt>
                <c:pt idx="1022">
                  <c:v>1</c:v>
                </c:pt>
                <c:pt idx="1023">
                  <c:v>1</c:v>
                </c:pt>
                <c:pt idx="1024">
                  <c:v>1</c:v>
                </c:pt>
                <c:pt idx="1025">
                  <c:v>0</c:v>
                </c:pt>
                <c:pt idx="1026">
                  <c:v>1</c:v>
                </c:pt>
                <c:pt idx="1027">
                  <c:v>0</c:v>
                </c:pt>
                <c:pt idx="1028">
                  <c:v>0</c:v>
                </c:pt>
                <c:pt idx="1029">
                  <c:v>2</c:v>
                </c:pt>
                <c:pt idx="1030">
                  <c:v>1</c:v>
                </c:pt>
                <c:pt idx="1031">
                  <c:v>0</c:v>
                </c:pt>
                <c:pt idx="1032">
                  <c:v>0</c:v>
                </c:pt>
                <c:pt idx="1033">
                  <c:v>0</c:v>
                </c:pt>
                <c:pt idx="1034">
                  <c:v>0</c:v>
                </c:pt>
                <c:pt idx="1035">
                  <c:v>3</c:v>
                </c:pt>
                <c:pt idx="1036">
                  <c:v>2</c:v>
                </c:pt>
                <c:pt idx="1037">
                  <c:v>1</c:v>
                </c:pt>
                <c:pt idx="1038">
                  <c:v>0</c:v>
                </c:pt>
                <c:pt idx="1039">
                  <c:v>2</c:v>
                </c:pt>
                <c:pt idx="1040">
                  <c:v>0</c:v>
                </c:pt>
                <c:pt idx="1041">
                  <c:v>0</c:v>
                </c:pt>
                <c:pt idx="1042">
                  <c:v>0</c:v>
                </c:pt>
                <c:pt idx="1043">
                  <c:v>0</c:v>
                </c:pt>
                <c:pt idx="1044">
                  <c:v>1</c:v>
                </c:pt>
                <c:pt idx="1045">
                  <c:v>2</c:v>
                </c:pt>
                <c:pt idx="1046">
                  <c:v>0</c:v>
                </c:pt>
                <c:pt idx="1047">
                  <c:v>1</c:v>
                </c:pt>
                <c:pt idx="1048">
                  <c:v>1</c:v>
                </c:pt>
                <c:pt idx="1049">
                  <c:v>0</c:v>
                </c:pt>
                <c:pt idx="1050">
                  <c:v>1</c:v>
                </c:pt>
                <c:pt idx="1051">
                  <c:v>0</c:v>
                </c:pt>
                <c:pt idx="1052">
                  <c:v>1</c:v>
                </c:pt>
                <c:pt idx="1053">
                  <c:v>3</c:v>
                </c:pt>
                <c:pt idx="1054">
                  <c:v>0</c:v>
                </c:pt>
                <c:pt idx="1055">
                  <c:v>0</c:v>
                </c:pt>
                <c:pt idx="1056">
                  <c:v>0</c:v>
                </c:pt>
                <c:pt idx="1057">
                  <c:v>0</c:v>
                </c:pt>
                <c:pt idx="1058">
                  <c:v>0</c:v>
                </c:pt>
                <c:pt idx="1059">
                  <c:v>1</c:v>
                </c:pt>
                <c:pt idx="1060">
                  <c:v>0</c:v>
                </c:pt>
                <c:pt idx="1061">
                  <c:v>1</c:v>
                </c:pt>
                <c:pt idx="1062">
                  <c:v>1</c:v>
                </c:pt>
                <c:pt idx="1063">
                  <c:v>3</c:v>
                </c:pt>
                <c:pt idx="1064">
                  <c:v>4</c:v>
                </c:pt>
                <c:pt idx="1065">
                  <c:v>1</c:v>
                </c:pt>
                <c:pt idx="1066">
                  <c:v>2</c:v>
                </c:pt>
                <c:pt idx="1067">
                  <c:v>0</c:v>
                </c:pt>
                <c:pt idx="1068">
                  <c:v>1</c:v>
                </c:pt>
                <c:pt idx="1069">
                  <c:v>1</c:v>
                </c:pt>
                <c:pt idx="1070">
                  <c:v>1</c:v>
                </c:pt>
                <c:pt idx="1071">
                  <c:v>0</c:v>
                </c:pt>
                <c:pt idx="1072">
                  <c:v>0</c:v>
                </c:pt>
                <c:pt idx="1073">
                  <c:v>2</c:v>
                </c:pt>
                <c:pt idx="1074">
                  <c:v>0</c:v>
                </c:pt>
                <c:pt idx="1075">
                  <c:v>1</c:v>
                </c:pt>
                <c:pt idx="1076">
                  <c:v>1</c:v>
                </c:pt>
                <c:pt idx="1077">
                  <c:v>0</c:v>
                </c:pt>
                <c:pt idx="1078">
                  <c:v>0</c:v>
                </c:pt>
                <c:pt idx="1079">
                  <c:v>3</c:v>
                </c:pt>
                <c:pt idx="1080">
                  <c:v>2</c:v>
                </c:pt>
                <c:pt idx="1081">
                  <c:v>1</c:v>
                </c:pt>
                <c:pt idx="1082">
                  <c:v>1</c:v>
                </c:pt>
                <c:pt idx="1083">
                  <c:v>1</c:v>
                </c:pt>
                <c:pt idx="1084">
                  <c:v>2</c:v>
                </c:pt>
                <c:pt idx="1085">
                  <c:v>5</c:v>
                </c:pt>
                <c:pt idx="1086">
                  <c:v>0</c:v>
                </c:pt>
                <c:pt idx="1087">
                  <c:v>0</c:v>
                </c:pt>
                <c:pt idx="1088">
                  <c:v>1</c:v>
                </c:pt>
                <c:pt idx="1089">
                  <c:v>0</c:v>
                </c:pt>
                <c:pt idx="1090">
                  <c:v>0</c:v>
                </c:pt>
                <c:pt idx="1091">
                  <c:v>0</c:v>
                </c:pt>
                <c:pt idx="1092">
                  <c:v>3</c:v>
                </c:pt>
                <c:pt idx="1093">
                  <c:v>0</c:v>
                </c:pt>
                <c:pt idx="1094">
                  <c:v>4</c:v>
                </c:pt>
                <c:pt idx="1095">
                  <c:v>4</c:v>
                </c:pt>
                <c:pt idx="1096">
                  <c:v>2</c:v>
                </c:pt>
                <c:pt idx="1097">
                  <c:v>0</c:v>
                </c:pt>
                <c:pt idx="1098">
                  <c:v>0</c:v>
                </c:pt>
                <c:pt idx="1099">
                  <c:v>1</c:v>
                </c:pt>
                <c:pt idx="1100">
                  <c:v>2</c:v>
                </c:pt>
                <c:pt idx="1101">
                  <c:v>3</c:v>
                </c:pt>
                <c:pt idx="1102">
                  <c:v>1</c:v>
                </c:pt>
                <c:pt idx="1103">
                  <c:v>0</c:v>
                </c:pt>
                <c:pt idx="1104">
                  <c:v>0</c:v>
                </c:pt>
                <c:pt idx="1105">
                  <c:v>0</c:v>
                </c:pt>
                <c:pt idx="1106">
                  <c:v>0</c:v>
                </c:pt>
                <c:pt idx="1107">
                  <c:v>2</c:v>
                </c:pt>
                <c:pt idx="1108">
                  <c:v>1</c:v>
                </c:pt>
                <c:pt idx="1109">
                  <c:v>3</c:v>
                </c:pt>
                <c:pt idx="1110">
                  <c:v>1</c:v>
                </c:pt>
                <c:pt idx="1111">
                  <c:v>3</c:v>
                </c:pt>
                <c:pt idx="1112">
                  <c:v>3</c:v>
                </c:pt>
                <c:pt idx="1113">
                  <c:v>3</c:v>
                </c:pt>
                <c:pt idx="1114">
                  <c:v>0</c:v>
                </c:pt>
                <c:pt idx="1115">
                  <c:v>1</c:v>
                </c:pt>
                <c:pt idx="1116">
                  <c:v>5</c:v>
                </c:pt>
                <c:pt idx="1117">
                  <c:v>2</c:v>
                </c:pt>
                <c:pt idx="1118">
                  <c:v>1</c:v>
                </c:pt>
                <c:pt idx="1119">
                  <c:v>3</c:v>
                </c:pt>
                <c:pt idx="1120">
                  <c:v>0</c:v>
                </c:pt>
                <c:pt idx="1121">
                  <c:v>2</c:v>
                </c:pt>
                <c:pt idx="1122">
                  <c:v>3</c:v>
                </c:pt>
                <c:pt idx="1123">
                  <c:v>1</c:v>
                </c:pt>
                <c:pt idx="1124">
                  <c:v>1</c:v>
                </c:pt>
                <c:pt idx="1125">
                  <c:v>0</c:v>
                </c:pt>
                <c:pt idx="1126">
                  <c:v>0</c:v>
                </c:pt>
                <c:pt idx="1127">
                  <c:v>2</c:v>
                </c:pt>
                <c:pt idx="1128">
                  <c:v>1</c:v>
                </c:pt>
                <c:pt idx="1129">
                  <c:v>0</c:v>
                </c:pt>
                <c:pt idx="1130">
                  <c:v>5</c:v>
                </c:pt>
                <c:pt idx="1131">
                  <c:v>2</c:v>
                </c:pt>
                <c:pt idx="1132">
                  <c:v>0</c:v>
                </c:pt>
                <c:pt idx="1133">
                  <c:v>0</c:v>
                </c:pt>
                <c:pt idx="1134">
                  <c:v>0</c:v>
                </c:pt>
                <c:pt idx="1135">
                  <c:v>3</c:v>
                </c:pt>
                <c:pt idx="1136">
                  <c:v>1</c:v>
                </c:pt>
                <c:pt idx="1137">
                  <c:v>0</c:v>
                </c:pt>
                <c:pt idx="1138">
                  <c:v>0</c:v>
                </c:pt>
                <c:pt idx="1139">
                  <c:v>0</c:v>
                </c:pt>
                <c:pt idx="1140">
                  <c:v>1</c:v>
                </c:pt>
                <c:pt idx="1141">
                  <c:v>3</c:v>
                </c:pt>
                <c:pt idx="1142">
                  <c:v>0</c:v>
                </c:pt>
                <c:pt idx="1143">
                  <c:v>2</c:v>
                </c:pt>
                <c:pt idx="1144">
                  <c:v>2</c:v>
                </c:pt>
                <c:pt idx="1145">
                  <c:v>3</c:v>
                </c:pt>
                <c:pt idx="1146">
                  <c:v>0</c:v>
                </c:pt>
                <c:pt idx="1147">
                  <c:v>0</c:v>
                </c:pt>
                <c:pt idx="1148">
                  <c:v>1</c:v>
                </c:pt>
                <c:pt idx="1149">
                  <c:v>0</c:v>
                </c:pt>
                <c:pt idx="1150">
                  <c:v>0</c:v>
                </c:pt>
                <c:pt idx="1151">
                  <c:v>0</c:v>
                </c:pt>
                <c:pt idx="1152">
                  <c:v>3</c:v>
                </c:pt>
                <c:pt idx="1153">
                  <c:v>1</c:v>
                </c:pt>
                <c:pt idx="1154">
                  <c:v>4</c:v>
                </c:pt>
                <c:pt idx="1155">
                  <c:v>3</c:v>
                </c:pt>
                <c:pt idx="1156">
                  <c:v>0</c:v>
                </c:pt>
                <c:pt idx="1157">
                  <c:v>2</c:v>
                </c:pt>
                <c:pt idx="1158">
                  <c:v>0</c:v>
                </c:pt>
                <c:pt idx="1159">
                  <c:v>0</c:v>
                </c:pt>
                <c:pt idx="1160">
                  <c:v>1</c:v>
                </c:pt>
                <c:pt idx="1161">
                  <c:v>2</c:v>
                </c:pt>
                <c:pt idx="1162">
                  <c:v>1</c:v>
                </c:pt>
                <c:pt idx="1163">
                  <c:v>0</c:v>
                </c:pt>
                <c:pt idx="1164">
                  <c:v>1</c:v>
                </c:pt>
                <c:pt idx="1165">
                  <c:v>0</c:v>
                </c:pt>
                <c:pt idx="1166">
                  <c:v>0</c:v>
                </c:pt>
                <c:pt idx="1167">
                  <c:v>2</c:v>
                </c:pt>
                <c:pt idx="1168">
                  <c:v>2</c:v>
                </c:pt>
                <c:pt idx="1169">
                  <c:v>1</c:v>
                </c:pt>
                <c:pt idx="1170">
                  <c:v>1</c:v>
                </c:pt>
                <c:pt idx="1171">
                  <c:v>2</c:v>
                </c:pt>
                <c:pt idx="1172">
                  <c:v>0</c:v>
                </c:pt>
                <c:pt idx="1173">
                  <c:v>2</c:v>
                </c:pt>
                <c:pt idx="1174">
                  <c:v>2</c:v>
                </c:pt>
                <c:pt idx="1175">
                  <c:v>0</c:v>
                </c:pt>
                <c:pt idx="1176">
                  <c:v>1</c:v>
                </c:pt>
                <c:pt idx="1177">
                  <c:v>1</c:v>
                </c:pt>
                <c:pt idx="1178">
                  <c:v>0</c:v>
                </c:pt>
                <c:pt idx="1179">
                  <c:v>0</c:v>
                </c:pt>
                <c:pt idx="1180">
                  <c:v>1</c:v>
                </c:pt>
                <c:pt idx="1181">
                  <c:v>0</c:v>
                </c:pt>
                <c:pt idx="1182">
                  <c:v>0</c:v>
                </c:pt>
                <c:pt idx="1183">
                  <c:v>1</c:v>
                </c:pt>
                <c:pt idx="1184">
                  <c:v>1</c:v>
                </c:pt>
                <c:pt idx="1185">
                  <c:v>2</c:v>
                </c:pt>
                <c:pt idx="1186">
                  <c:v>3</c:v>
                </c:pt>
                <c:pt idx="1187">
                  <c:v>0</c:v>
                </c:pt>
                <c:pt idx="1188">
                  <c:v>1</c:v>
                </c:pt>
                <c:pt idx="1189">
                  <c:v>0</c:v>
                </c:pt>
                <c:pt idx="1190">
                  <c:v>2</c:v>
                </c:pt>
                <c:pt idx="1191">
                  <c:v>1</c:v>
                </c:pt>
                <c:pt idx="1192">
                  <c:v>1</c:v>
                </c:pt>
                <c:pt idx="1193">
                  <c:v>0</c:v>
                </c:pt>
                <c:pt idx="1194">
                  <c:v>0</c:v>
                </c:pt>
                <c:pt idx="1195">
                  <c:v>3</c:v>
                </c:pt>
                <c:pt idx="1196">
                  <c:v>0</c:v>
                </c:pt>
                <c:pt idx="1197">
                  <c:v>0</c:v>
                </c:pt>
                <c:pt idx="1198">
                  <c:v>1</c:v>
                </c:pt>
                <c:pt idx="1199">
                  <c:v>2</c:v>
                </c:pt>
                <c:pt idx="1200">
                  <c:v>2</c:v>
                </c:pt>
                <c:pt idx="1201">
                  <c:v>2</c:v>
                </c:pt>
                <c:pt idx="1202">
                  <c:v>0</c:v>
                </c:pt>
                <c:pt idx="1203">
                  <c:v>1</c:v>
                </c:pt>
                <c:pt idx="1204">
                  <c:v>3</c:v>
                </c:pt>
                <c:pt idx="1205">
                  <c:v>1</c:v>
                </c:pt>
                <c:pt idx="1206">
                  <c:v>2</c:v>
                </c:pt>
                <c:pt idx="1207">
                  <c:v>2</c:v>
                </c:pt>
                <c:pt idx="1208">
                  <c:v>1</c:v>
                </c:pt>
                <c:pt idx="1209">
                  <c:v>1</c:v>
                </c:pt>
                <c:pt idx="1210">
                  <c:v>1</c:v>
                </c:pt>
                <c:pt idx="1211">
                  <c:v>2</c:v>
                </c:pt>
                <c:pt idx="1212">
                  <c:v>0</c:v>
                </c:pt>
                <c:pt idx="1213">
                  <c:v>2</c:v>
                </c:pt>
                <c:pt idx="1214">
                  <c:v>1</c:v>
                </c:pt>
                <c:pt idx="1215">
                  <c:v>0</c:v>
                </c:pt>
                <c:pt idx="1216">
                  <c:v>0</c:v>
                </c:pt>
                <c:pt idx="1217">
                  <c:v>2</c:v>
                </c:pt>
                <c:pt idx="1218">
                  <c:v>1</c:v>
                </c:pt>
                <c:pt idx="1219">
                  <c:v>3</c:v>
                </c:pt>
                <c:pt idx="1220">
                  <c:v>1</c:v>
                </c:pt>
                <c:pt idx="1221">
                  <c:v>2</c:v>
                </c:pt>
                <c:pt idx="1222">
                  <c:v>0</c:v>
                </c:pt>
                <c:pt idx="1223">
                  <c:v>0</c:v>
                </c:pt>
                <c:pt idx="1224">
                  <c:v>1</c:v>
                </c:pt>
                <c:pt idx="1225">
                  <c:v>1</c:v>
                </c:pt>
                <c:pt idx="1226">
                  <c:v>2</c:v>
                </c:pt>
                <c:pt idx="1227">
                  <c:v>2</c:v>
                </c:pt>
                <c:pt idx="1228">
                  <c:v>0</c:v>
                </c:pt>
                <c:pt idx="1229">
                  <c:v>0</c:v>
                </c:pt>
                <c:pt idx="1230">
                  <c:v>3</c:v>
                </c:pt>
                <c:pt idx="1231">
                  <c:v>0</c:v>
                </c:pt>
                <c:pt idx="1232">
                  <c:v>3</c:v>
                </c:pt>
                <c:pt idx="1233">
                  <c:v>0</c:v>
                </c:pt>
                <c:pt idx="1234">
                  <c:v>2</c:v>
                </c:pt>
                <c:pt idx="1235">
                  <c:v>0</c:v>
                </c:pt>
                <c:pt idx="1236">
                  <c:v>0</c:v>
                </c:pt>
                <c:pt idx="1237">
                  <c:v>0</c:v>
                </c:pt>
                <c:pt idx="1238">
                  <c:v>3</c:v>
                </c:pt>
                <c:pt idx="1239">
                  <c:v>1</c:v>
                </c:pt>
                <c:pt idx="1240">
                  <c:v>2</c:v>
                </c:pt>
                <c:pt idx="1241">
                  <c:v>2</c:v>
                </c:pt>
                <c:pt idx="1242">
                  <c:v>3</c:v>
                </c:pt>
                <c:pt idx="1243">
                  <c:v>0</c:v>
                </c:pt>
                <c:pt idx="1244">
                  <c:v>0</c:v>
                </c:pt>
                <c:pt idx="1245">
                  <c:v>5</c:v>
                </c:pt>
                <c:pt idx="1246">
                  <c:v>3</c:v>
                </c:pt>
                <c:pt idx="1247">
                  <c:v>4</c:v>
                </c:pt>
                <c:pt idx="1248">
                  <c:v>0</c:v>
                </c:pt>
                <c:pt idx="1249">
                  <c:v>1</c:v>
                </c:pt>
                <c:pt idx="1250">
                  <c:v>0</c:v>
                </c:pt>
                <c:pt idx="1251">
                  <c:v>0</c:v>
                </c:pt>
                <c:pt idx="1252">
                  <c:v>0</c:v>
                </c:pt>
                <c:pt idx="1253">
                  <c:v>4</c:v>
                </c:pt>
                <c:pt idx="1254">
                  <c:v>0</c:v>
                </c:pt>
                <c:pt idx="1255">
                  <c:v>0</c:v>
                </c:pt>
                <c:pt idx="1256">
                  <c:v>3</c:v>
                </c:pt>
                <c:pt idx="1257">
                  <c:v>1</c:v>
                </c:pt>
                <c:pt idx="1258">
                  <c:v>3</c:v>
                </c:pt>
                <c:pt idx="1259">
                  <c:v>0</c:v>
                </c:pt>
                <c:pt idx="1260">
                  <c:v>0</c:v>
                </c:pt>
                <c:pt idx="1261">
                  <c:v>1</c:v>
                </c:pt>
                <c:pt idx="1262">
                  <c:v>1</c:v>
                </c:pt>
                <c:pt idx="1263">
                  <c:v>1</c:v>
                </c:pt>
                <c:pt idx="1264">
                  <c:v>2</c:v>
                </c:pt>
                <c:pt idx="1265">
                  <c:v>0</c:v>
                </c:pt>
                <c:pt idx="1266">
                  <c:v>0</c:v>
                </c:pt>
                <c:pt idx="1267">
                  <c:v>0</c:v>
                </c:pt>
                <c:pt idx="1268">
                  <c:v>0</c:v>
                </c:pt>
                <c:pt idx="1269">
                  <c:v>3</c:v>
                </c:pt>
                <c:pt idx="1270">
                  <c:v>1</c:v>
                </c:pt>
                <c:pt idx="1271">
                  <c:v>0</c:v>
                </c:pt>
                <c:pt idx="1272">
                  <c:v>5</c:v>
                </c:pt>
                <c:pt idx="1273">
                  <c:v>1</c:v>
                </c:pt>
                <c:pt idx="1274">
                  <c:v>0</c:v>
                </c:pt>
                <c:pt idx="1275">
                  <c:v>0</c:v>
                </c:pt>
                <c:pt idx="1276">
                  <c:v>0</c:v>
                </c:pt>
                <c:pt idx="1277">
                  <c:v>0</c:v>
                </c:pt>
                <c:pt idx="1278">
                  <c:v>1</c:v>
                </c:pt>
                <c:pt idx="1279">
                  <c:v>2</c:v>
                </c:pt>
                <c:pt idx="1280">
                  <c:v>0</c:v>
                </c:pt>
                <c:pt idx="1281">
                  <c:v>2</c:v>
                </c:pt>
                <c:pt idx="1282">
                  <c:v>0</c:v>
                </c:pt>
                <c:pt idx="1283">
                  <c:v>1</c:v>
                </c:pt>
                <c:pt idx="1284">
                  <c:v>1</c:v>
                </c:pt>
                <c:pt idx="1285">
                  <c:v>0</c:v>
                </c:pt>
                <c:pt idx="1286">
                  <c:v>0</c:v>
                </c:pt>
                <c:pt idx="1287">
                  <c:v>1</c:v>
                </c:pt>
                <c:pt idx="1288">
                  <c:v>2</c:v>
                </c:pt>
                <c:pt idx="1289">
                  <c:v>1</c:v>
                </c:pt>
                <c:pt idx="1290">
                  <c:v>2</c:v>
                </c:pt>
                <c:pt idx="1291">
                  <c:v>0</c:v>
                </c:pt>
                <c:pt idx="1292">
                  <c:v>0</c:v>
                </c:pt>
                <c:pt idx="1293">
                  <c:v>3</c:v>
                </c:pt>
                <c:pt idx="1294">
                  <c:v>0</c:v>
                </c:pt>
                <c:pt idx="1295">
                  <c:v>1</c:v>
                </c:pt>
                <c:pt idx="1296">
                  <c:v>0</c:v>
                </c:pt>
                <c:pt idx="1297">
                  <c:v>2</c:v>
                </c:pt>
                <c:pt idx="1298">
                  <c:v>2</c:v>
                </c:pt>
                <c:pt idx="1299">
                  <c:v>1</c:v>
                </c:pt>
                <c:pt idx="1300">
                  <c:v>0</c:v>
                </c:pt>
                <c:pt idx="1301">
                  <c:v>3</c:v>
                </c:pt>
                <c:pt idx="1302">
                  <c:v>1</c:v>
                </c:pt>
                <c:pt idx="1303">
                  <c:v>0</c:v>
                </c:pt>
                <c:pt idx="1304">
                  <c:v>2</c:v>
                </c:pt>
                <c:pt idx="1305">
                  <c:v>0</c:v>
                </c:pt>
                <c:pt idx="1306">
                  <c:v>0</c:v>
                </c:pt>
                <c:pt idx="1307">
                  <c:v>4</c:v>
                </c:pt>
                <c:pt idx="1308">
                  <c:v>0</c:v>
                </c:pt>
                <c:pt idx="1309">
                  <c:v>2</c:v>
                </c:pt>
                <c:pt idx="1310">
                  <c:v>1</c:v>
                </c:pt>
                <c:pt idx="1311">
                  <c:v>0</c:v>
                </c:pt>
                <c:pt idx="1312">
                  <c:v>1</c:v>
                </c:pt>
                <c:pt idx="1313">
                  <c:v>2</c:v>
                </c:pt>
                <c:pt idx="1314">
                  <c:v>3</c:v>
                </c:pt>
                <c:pt idx="1315">
                  <c:v>1</c:v>
                </c:pt>
                <c:pt idx="1316">
                  <c:v>0</c:v>
                </c:pt>
                <c:pt idx="1317">
                  <c:v>0</c:v>
                </c:pt>
                <c:pt idx="1318">
                  <c:v>4</c:v>
                </c:pt>
                <c:pt idx="1319">
                  <c:v>2</c:v>
                </c:pt>
                <c:pt idx="1320">
                  <c:v>3</c:v>
                </c:pt>
                <c:pt idx="1321">
                  <c:v>0</c:v>
                </c:pt>
                <c:pt idx="1322">
                  <c:v>0</c:v>
                </c:pt>
                <c:pt idx="1323">
                  <c:v>2</c:v>
                </c:pt>
                <c:pt idx="1324">
                  <c:v>1</c:v>
                </c:pt>
                <c:pt idx="1325">
                  <c:v>0</c:v>
                </c:pt>
                <c:pt idx="1326">
                  <c:v>0</c:v>
                </c:pt>
                <c:pt idx="1327">
                  <c:v>1</c:v>
                </c:pt>
                <c:pt idx="1328">
                  <c:v>2</c:v>
                </c:pt>
                <c:pt idx="1329">
                  <c:v>2</c:v>
                </c:pt>
                <c:pt idx="1330">
                  <c:v>2</c:v>
                </c:pt>
                <c:pt idx="1331">
                  <c:v>0</c:v>
                </c:pt>
                <c:pt idx="1332">
                  <c:v>3</c:v>
                </c:pt>
                <c:pt idx="1333">
                  <c:v>3</c:v>
                </c:pt>
                <c:pt idx="1334">
                  <c:v>0</c:v>
                </c:pt>
                <c:pt idx="1335">
                  <c:v>0</c:v>
                </c:pt>
                <c:pt idx="1336">
                  <c:v>0</c:v>
                </c:pt>
                <c:pt idx="1337">
                  <c:v>0</c:v>
                </c:pt>
              </c:numCache>
            </c:numRef>
          </c:xVal>
          <c:yVal>
            <c:numRef>
              <c:f>insurance!$G$2:$G$1339</c:f>
              <c:numCache>
                <c:formatCode>General</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0-AA5F-47EA-81A8-134C829851E5}"/>
            </c:ext>
          </c:extLst>
        </c:ser>
        <c:dLbls>
          <c:showLegendKey val="0"/>
          <c:showVal val="0"/>
          <c:showCatName val="0"/>
          <c:showSerName val="0"/>
          <c:showPercent val="0"/>
          <c:showBubbleSize val="0"/>
        </c:dLbls>
        <c:axId val="647850672"/>
        <c:axId val="647851752"/>
      </c:scatterChart>
      <c:valAx>
        <c:axId val="647850672"/>
        <c:scaling>
          <c:orientation val="minMax"/>
          <c:max val="5"/>
        </c:scaling>
        <c:delete val="0"/>
        <c:axPos val="b"/>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7851752"/>
        <c:crosses val="autoZero"/>
        <c:crossBetween val="midCat"/>
      </c:valAx>
      <c:valAx>
        <c:axId val="647851752"/>
        <c:scaling>
          <c:orientation val="minMax"/>
        </c:scaling>
        <c:delete val="0"/>
        <c:axPos val="l"/>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78506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Distribution of Chilads and Medical Charges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
          <c:y val="0.16245370370370371"/>
          <c:w val="1"/>
          <c:h val="0.72146580635753865"/>
        </c:manualLayout>
      </c:layout>
      <c:lineChart>
        <c:grouping val="standard"/>
        <c:varyColors val="0"/>
        <c:ser>
          <c:idx val="0"/>
          <c:order val="0"/>
          <c:tx>
            <c:v>ijui</c:v>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'Q4'!$A$10:$A$15</c:f>
              <c:numCache>
                <c:formatCode>General</c:formatCode>
                <c:ptCount val="6"/>
                <c:pt idx="0">
                  <c:v>0</c:v>
                </c:pt>
                <c:pt idx="1">
                  <c:v>1</c:v>
                </c:pt>
                <c:pt idx="2">
                  <c:v>2</c:v>
                </c:pt>
                <c:pt idx="3">
                  <c:v>3</c:v>
                </c:pt>
                <c:pt idx="4">
                  <c:v>4</c:v>
                </c:pt>
                <c:pt idx="5">
                  <c:v>5</c:v>
                </c:pt>
              </c:numCache>
            </c:numRef>
          </c:cat>
          <c:val>
            <c:numRef>
              <c:f>'Q4'!$B$10:$B$15</c:f>
              <c:numCache>
                <c:formatCode>General</c:formatCode>
                <c:ptCount val="6"/>
                <c:pt idx="0">
                  <c:v>7098069.9953389969</c:v>
                </c:pt>
                <c:pt idx="1">
                  <c:v>4124899.6734499969</c:v>
                </c:pt>
                <c:pt idx="2">
                  <c:v>3617655.2961499989</c:v>
                </c:pt>
                <c:pt idx="3">
                  <c:v>2410784.9835899989</c:v>
                </c:pt>
                <c:pt idx="4">
                  <c:v>346266.40777999995</c:v>
                </c:pt>
                <c:pt idx="5">
                  <c:v>158148.63445000001</c:v>
                </c:pt>
              </c:numCache>
            </c:numRef>
          </c:val>
          <c:smooth val="0"/>
          <c:extLst>
            <c:ext xmlns:c16="http://schemas.microsoft.com/office/drawing/2014/chart" uri="{C3380CC4-5D6E-409C-BE32-E72D297353CC}">
              <c16:uniqueId val="{0000000C-3912-454F-BD52-72DA4FFC09D6}"/>
            </c:ext>
          </c:extLst>
        </c:ser>
        <c:dLbls>
          <c:showLegendKey val="0"/>
          <c:showVal val="0"/>
          <c:showCatName val="0"/>
          <c:showSerName val="0"/>
          <c:showPercent val="0"/>
          <c:showBubbleSize val="0"/>
        </c:dLbls>
        <c:smooth val="0"/>
        <c:axId val="764278136"/>
        <c:axId val="764282456"/>
      </c:lineChart>
      <c:catAx>
        <c:axId val="764278136"/>
        <c:scaling>
          <c:orientation val="minMax"/>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4282456"/>
        <c:crosses val="autoZero"/>
        <c:auto val="0"/>
        <c:lblAlgn val="ctr"/>
        <c:lblOffset val="100"/>
        <c:tickLblSkip val="1"/>
        <c:noMultiLvlLbl val="0"/>
      </c:catAx>
      <c:valAx>
        <c:axId val="764282456"/>
        <c:scaling>
          <c:orientation val="minMax"/>
        </c:scaling>
        <c:delete val="1"/>
        <c:axPos val="l"/>
        <c:numFmt formatCode="General" sourceLinked="1"/>
        <c:majorTickMark val="none"/>
        <c:minorTickMark val="none"/>
        <c:tickLblPos val="nextTo"/>
        <c:crossAx val="764278136"/>
        <c:crossesAt val="0"/>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[insurance.xlsx]Q5!PivotTable3</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Avg</a:t>
            </a:r>
            <a:r>
              <a:rPr lang="en-US" baseline="0"/>
              <a:t> Medical Charges and Avg BMI by Region</a:t>
            </a:r>
          </a:p>
        </c:rich>
      </c:tx>
      <c:layout>
        <c:manualLayout>
          <c:xMode val="edge"/>
          <c:yMode val="edge"/>
          <c:x val="0.41296266395462211"/>
          <c:y val="2.7459954233409609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4.3918345093680883E-3"/>
          <c:y val="0.21551487414187648"/>
          <c:w val="0.99005064113989749"/>
          <c:h val="0.70119785942089041"/>
        </c:manualLayout>
      </c:layout>
      <c:bar3DChart>
        <c:barDir val="col"/>
        <c:grouping val="clustered"/>
        <c:varyColors val="0"/>
        <c:ser>
          <c:idx val="0"/>
          <c:order val="0"/>
          <c:tx>
            <c:strRef>
              <c:f>'Q5'!$B$11</c:f>
              <c:strCache>
                <c:ptCount val="1"/>
                <c:pt idx="0">
                  <c:v>Average of charges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a:sp3d contourW="9525">
              <a:contourClr>
                <a:schemeClr val="accent1">
                  <a:shade val="9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'Q5'!$A$12:$A$16</c:f>
              <c:strCache>
                <c:ptCount val="4"/>
                <c:pt idx="0">
                  <c:v>southeast</c:v>
                </c:pt>
                <c:pt idx="1">
                  <c:v>northeast</c:v>
                </c:pt>
                <c:pt idx="2">
                  <c:v>northwest</c:v>
                </c:pt>
                <c:pt idx="3">
                  <c:v>southwest</c:v>
                </c:pt>
              </c:strCache>
            </c:strRef>
          </c:cat>
          <c:val>
            <c:numRef>
              <c:f>'Q5'!$B$12:$B$16</c:f>
              <c:numCache>
                <c:formatCode>0.00</c:formatCode>
                <c:ptCount val="4"/>
                <c:pt idx="0">
                  <c:v>14735.411437609895</c:v>
                </c:pt>
                <c:pt idx="1">
                  <c:v>13406.3845163858</c:v>
                </c:pt>
                <c:pt idx="2">
                  <c:v>12417.575373969228</c:v>
                </c:pt>
                <c:pt idx="3">
                  <c:v>12346.93737729231</c:v>
                </c:pt>
              </c:numCache>
            </c:numRef>
          </c:val>
          <c:extLst>
            <c:ext xmlns:c16="http://schemas.microsoft.com/office/drawing/2014/chart" uri="{C3380CC4-5D6E-409C-BE32-E72D297353CC}">
              <c16:uniqueId val="{00000000-ABD3-4A6D-B562-53F02BC6DA66}"/>
            </c:ext>
          </c:extLst>
        </c:ser>
        <c:ser>
          <c:idx val="1"/>
          <c:order val="1"/>
          <c:tx>
            <c:strRef>
              <c:f>'Q5'!$C$11</c:f>
              <c:strCache>
                <c:ptCount val="1"/>
                <c:pt idx="0">
                  <c:v>Average of bmi</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a:sp3d contourW="9525">
              <a:contourClr>
                <a:schemeClr val="accent2">
                  <a:shade val="9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'Q5'!$A$12:$A$16</c:f>
              <c:strCache>
                <c:ptCount val="4"/>
                <c:pt idx="0">
                  <c:v>southeast</c:v>
                </c:pt>
                <c:pt idx="1">
                  <c:v>northeast</c:v>
                </c:pt>
                <c:pt idx="2">
                  <c:v>northwest</c:v>
                </c:pt>
                <c:pt idx="3">
                  <c:v>southwest</c:v>
                </c:pt>
              </c:strCache>
            </c:strRef>
          </c:cat>
          <c:val>
            <c:numRef>
              <c:f>'Q5'!$C$12:$C$16</c:f>
              <c:numCache>
                <c:formatCode>0.00</c:formatCode>
                <c:ptCount val="4"/>
                <c:pt idx="0">
                  <c:v>33.355989010989028</c:v>
                </c:pt>
                <c:pt idx="1">
                  <c:v>29.17350308641976</c:v>
                </c:pt>
                <c:pt idx="2">
                  <c:v>29.199784615384626</c:v>
                </c:pt>
                <c:pt idx="3">
                  <c:v>30.596615384615379</c:v>
                </c:pt>
              </c:numCache>
            </c:numRef>
          </c:val>
          <c:extLst>
            <c:ext xmlns:c16="http://schemas.microsoft.com/office/drawing/2014/chart" uri="{C3380CC4-5D6E-409C-BE32-E72D297353CC}">
              <c16:uniqueId val="{00000001-ABD3-4A6D-B562-53F02BC6DA66}"/>
            </c:ext>
          </c:extLst>
        </c:ser>
        <c:dLbls>
          <c:showLegendKey val="0"/>
          <c:showVal val="1"/>
          <c:showCatName val="0"/>
          <c:showSerName val="0"/>
          <c:showPercent val="0"/>
          <c:showBubbleSize val="0"/>
        </c:dLbls>
        <c:gapWidth val="150"/>
        <c:shape val="box"/>
        <c:axId val="635304112"/>
        <c:axId val="635312032"/>
        <c:axId val="0"/>
      </c:bar3DChart>
      <c:catAx>
        <c:axId val="6353041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35312032"/>
        <c:crosses val="autoZero"/>
        <c:auto val="1"/>
        <c:lblAlgn val="ctr"/>
        <c:lblOffset val="100"/>
        <c:noMultiLvlLbl val="0"/>
      </c:catAx>
      <c:valAx>
        <c:axId val="635312032"/>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635304112"/>
        <c:crosses val="autoZero"/>
        <c:crossBetween val="between"/>
      </c:valAx>
      <c:spPr>
        <a:noFill/>
        <a:ln>
          <a:noFill/>
        </a:ln>
        <a:effectLst>
          <a:outerShdw blurRad="127000" dist="127000" sx="1000" sy="1000" algn="ctr" rotWithShape="0">
            <a:srgbClr val="000000">
              <a:alpha val="0"/>
            </a:srgbClr>
          </a:outerShdw>
        </a:effectLst>
      </c:spPr>
    </c:plotArea>
    <c:legend>
      <c:legendPos val="r"/>
      <c:layout>
        <c:manualLayout>
          <c:xMode val="edge"/>
          <c:yMode val="edge"/>
          <c:x val="1.1752728645270872E-2"/>
          <c:y val="2.8468260689381797E-2"/>
          <c:w val="0.25322729798588756"/>
          <c:h val="0.161463449791888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50800" dir="5400000" algn="ctr" rotWithShape="0">
        <a:srgbClr val="000000">
          <a:alpha val="2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Medical Chares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movingAvg"/>
            <c:period val="2"/>
            <c:dispRSqr val="0"/>
            <c:dispEq val="0"/>
          </c:trendline>
          <c:errBars>
            <c:errDir val="y"/>
            <c:errBarType val="minus"/>
            <c:errValType val="percentage"/>
            <c:noEndCap val="1"/>
            <c:val val="100"/>
            <c:spPr>
              <a:noFill/>
              <a:ln w="393700" cap="flat" cmpd="sng" algn="ctr">
                <a:solidFill>
                  <a:schemeClr val="tx1">
                    <a:lumMod val="65000"/>
                    <a:lumOff val="35000"/>
                  </a:schemeClr>
                </a:solidFill>
                <a:round/>
              </a:ln>
              <a:effectLst/>
            </c:spPr>
          </c:errBars>
          <c:xVal>
            <c:numRef>
              <c:f>'Q6'!$F$7:$F$16</c:f>
              <c:numCache>
                <c:formatCode>General</c:formatCode>
                <c:ptCount val="10"/>
                <c:pt idx="0">
                  <c:v>6378</c:v>
                </c:pt>
                <c:pt idx="1">
                  <c:v>12756</c:v>
                </c:pt>
                <c:pt idx="2">
                  <c:v>19134</c:v>
                </c:pt>
                <c:pt idx="3">
                  <c:v>25512</c:v>
                </c:pt>
                <c:pt idx="4">
                  <c:v>31890</c:v>
                </c:pt>
                <c:pt idx="5">
                  <c:v>38268</c:v>
                </c:pt>
                <c:pt idx="6">
                  <c:v>44646</c:v>
                </c:pt>
                <c:pt idx="7">
                  <c:v>51024</c:v>
                </c:pt>
                <c:pt idx="8">
                  <c:v>57402</c:v>
                </c:pt>
                <c:pt idx="9">
                  <c:v>63780</c:v>
                </c:pt>
              </c:numCache>
            </c:numRef>
          </c:xVal>
          <c:yVal>
            <c:numRef>
              <c:f>'Q6'!$G$7:$G$16</c:f>
              <c:numCache>
                <c:formatCode>General</c:formatCode>
                <c:ptCount val="10"/>
                <c:pt idx="0">
                  <c:v>457</c:v>
                </c:pt>
                <c:pt idx="1">
                  <c:v>433</c:v>
                </c:pt>
                <c:pt idx="2">
                  <c:v>156</c:v>
                </c:pt>
                <c:pt idx="3">
                  <c:v>94</c:v>
                </c:pt>
                <c:pt idx="4">
                  <c:v>42</c:v>
                </c:pt>
                <c:pt idx="5">
                  <c:v>54</c:v>
                </c:pt>
                <c:pt idx="6">
                  <c:v>63</c:v>
                </c:pt>
                <c:pt idx="7">
                  <c:v>31</c:v>
                </c:pt>
                <c:pt idx="8">
                  <c:v>3</c:v>
                </c:pt>
                <c:pt idx="9">
                  <c:v>4</c:v>
                </c:pt>
              </c:numCache>
            </c:numRef>
          </c:yVal>
          <c:smooth val="1"/>
          <c:extLst>
            <c:ext xmlns:c16="http://schemas.microsoft.com/office/drawing/2014/chart" uri="{C3380CC4-5D6E-409C-BE32-E72D297353CC}">
              <c16:uniqueId val="{00000000-1F1E-4499-A084-168BD158C18D}"/>
            </c:ext>
          </c:extLst>
        </c:ser>
        <c:dLbls>
          <c:dLblPos val="t"/>
          <c:showLegendKey val="0"/>
          <c:showVal val="1"/>
          <c:showCatName val="0"/>
          <c:showSerName val="0"/>
          <c:showPercent val="0"/>
          <c:showBubbleSize val="0"/>
        </c:dLbls>
        <c:axId val="535523896"/>
        <c:axId val="535520656"/>
      </c:scatterChart>
      <c:valAx>
        <c:axId val="53552389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520656"/>
        <c:crosses val="autoZero"/>
        <c:crossBetween val="midCat"/>
      </c:valAx>
      <c:valAx>
        <c:axId val="535520656"/>
        <c:scaling>
          <c:orientation val="minMax"/>
        </c:scaling>
        <c:delete val="1"/>
        <c:axPos val="l"/>
        <c:numFmt formatCode="General" sourceLinked="1"/>
        <c:majorTickMark val="none"/>
        <c:minorTickMark val="none"/>
        <c:tickLblPos val="nextTo"/>
        <c:crossAx val="535523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cap="all" spc="100" normalizeH="0" baseline="0">
                <a:solidFill>
                  <a:schemeClr val="tx1"/>
                </a:solidFill>
                <a:latin typeface="+mn-lt"/>
                <a:ea typeface="+mn-ea"/>
                <a:cs typeface="+mn-cs"/>
              </a:defRPr>
            </a:pPr>
            <a:r>
              <a:rPr lang="en-US" sz="1050">
                <a:solidFill>
                  <a:schemeClr val="tx1"/>
                </a:solidFill>
              </a:rPr>
              <a:t>Correlation</a:t>
            </a:r>
            <a:r>
              <a:rPr lang="en-US" sz="1050" baseline="0">
                <a:solidFill>
                  <a:schemeClr val="tx1"/>
                </a:solidFill>
              </a:rPr>
              <a:t> between bmi and medical charges</a:t>
            </a:r>
            <a:endParaRPr lang="en-US" sz="1050">
              <a:solidFill>
                <a:schemeClr val="tx1"/>
              </a:solidFill>
            </a:endParaRPr>
          </a:p>
        </c:rich>
      </c:tx>
      <c:overlay val="0"/>
      <c:spPr>
        <a:noFill/>
        <a:ln>
          <a:noFill/>
        </a:ln>
        <a:effectLst/>
      </c:spPr>
      <c:txPr>
        <a:bodyPr rot="0" spcFirstLastPara="1" vertOverflow="ellipsis" vert="horz" wrap="square" anchor="ctr" anchorCtr="1"/>
        <a:lstStyle/>
        <a:p>
          <a:pPr>
            <a:defRPr sz="1050" b="1" i="0" u="none" strike="noStrike" kern="1200" cap="all" spc="100" normalizeH="0" baseline="0">
              <a:solidFill>
                <a:schemeClr val="tx1"/>
              </a:solidFill>
              <a:latin typeface="+mn-lt"/>
              <a:ea typeface="+mn-ea"/>
              <a:cs typeface="+mn-cs"/>
            </a:defRPr>
          </a:pPr>
          <a:endParaRPr lang="en-US"/>
        </a:p>
      </c:txPr>
    </c:title>
    <c:autoTitleDeleted val="0"/>
    <c:plotArea>
      <c:layout>
        <c:manualLayout>
          <c:layoutTarget val="inner"/>
          <c:xMode val="edge"/>
          <c:yMode val="edge"/>
          <c:x val="6.4396713724393914E-2"/>
          <c:y val="0.17084812623274162"/>
          <c:w val="0.90746237589866485"/>
          <c:h val="0.75736383543773"/>
        </c:manualLayout>
      </c:layout>
      <c:scatterChart>
        <c:scatterStyle val="lineMarker"/>
        <c:varyColors val="0"/>
        <c:ser>
          <c:idx val="0"/>
          <c:order val="0"/>
          <c:spPr>
            <a:ln w="25400" cap="rnd">
              <a:no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trendline>
            <c:spPr>
              <a:ln w="34925" cap="rnd" cmpd="sng">
                <a:solidFill>
                  <a:schemeClr val="accent1">
                    <a:lumMod val="75000"/>
                  </a:schemeClr>
                </a:solidFill>
                <a:miter lim="800000"/>
                <a:headEnd type="oval" w="med" len="lg"/>
                <a:tailEnd type="stealth" w="lg" len="lg"/>
              </a:ln>
              <a:effectLst/>
            </c:spPr>
            <c:trendlineType val="linear"/>
            <c:dispRSqr val="0"/>
            <c:dispEq val="0"/>
          </c:trendline>
          <c:xVal>
            <c:numRef>
              <c:f>insurance!$C$2:$C$1339</c:f>
              <c:numCache>
                <c:formatCode>General</c:formatCode>
                <c:ptCount val="1338"/>
                <c:pt idx="0">
                  <c:v>27.9</c:v>
                </c:pt>
                <c:pt idx="1">
                  <c:v>33.770000000000003</c:v>
                </c:pt>
                <c:pt idx="2">
                  <c:v>33</c:v>
                </c:pt>
                <c:pt idx="3">
                  <c:v>22.704999999999998</c:v>
                </c:pt>
                <c:pt idx="4">
                  <c:v>28.88</c:v>
                </c:pt>
                <c:pt idx="5">
                  <c:v>25.74</c:v>
                </c:pt>
                <c:pt idx="6">
                  <c:v>33.44</c:v>
                </c:pt>
                <c:pt idx="7">
                  <c:v>27.74</c:v>
                </c:pt>
                <c:pt idx="8">
                  <c:v>29.83</c:v>
                </c:pt>
                <c:pt idx="9">
                  <c:v>25.84</c:v>
                </c:pt>
                <c:pt idx="10">
                  <c:v>26.22</c:v>
                </c:pt>
                <c:pt idx="11">
                  <c:v>26.29</c:v>
                </c:pt>
                <c:pt idx="12">
                  <c:v>34.4</c:v>
                </c:pt>
                <c:pt idx="13">
                  <c:v>39.82</c:v>
                </c:pt>
                <c:pt idx="14">
                  <c:v>42.13</c:v>
                </c:pt>
                <c:pt idx="15">
                  <c:v>24.6</c:v>
                </c:pt>
                <c:pt idx="16">
                  <c:v>30.78</c:v>
                </c:pt>
                <c:pt idx="17">
                  <c:v>23.844999999999999</c:v>
                </c:pt>
                <c:pt idx="18">
                  <c:v>40.299999999999997</c:v>
                </c:pt>
                <c:pt idx="19">
                  <c:v>35.299999999999997</c:v>
                </c:pt>
                <c:pt idx="20">
                  <c:v>36.005000000000003</c:v>
                </c:pt>
                <c:pt idx="21">
                  <c:v>32.4</c:v>
                </c:pt>
                <c:pt idx="22">
                  <c:v>34.1</c:v>
                </c:pt>
                <c:pt idx="23">
                  <c:v>31.92</c:v>
                </c:pt>
                <c:pt idx="24">
                  <c:v>28.024999999999999</c:v>
                </c:pt>
                <c:pt idx="25">
                  <c:v>27.72</c:v>
                </c:pt>
                <c:pt idx="26">
                  <c:v>23.085000000000001</c:v>
                </c:pt>
                <c:pt idx="27">
                  <c:v>32.774999999999999</c:v>
                </c:pt>
                <c:pt idx="28">
                  <c:v>17.385000000000002</c:v>
                </c:pt>
                <c:pt idx="29">
                  <c:v>36.299999999999997</c:v>
                </c:pt>
                <c:pt idx="30">
                  <c:v>35.6</c:v>
                </c:pt>
                <c:pt idx="31">
                  <c:v>26.315000000000001</c:v>
                </c:pt>
                <c:pt idx="32">
                  <c:v>28.6</c:v>
                </c:pt>
                <c:pt idx="33">
                  <c:v>28.31</c:v>
                </c:pt>
                <c:pt idx="34">
                  <c:v>36.4</c:v>
                </c:pt>
                <c:pt idx="35">
                  <c:v>20.425000000000001</c:v>
                </c:pt>
                <c:pt idx="36">
                  <c:v>32.965000000000003</c:v>
                </c:pt>
                <c:pt idx="37">
                  <c:v>20.8</c:v>
                </c:pt>
                <c:pt idx="38">
                  <c:v>36.67</c:v>
                </c:pt>
                <c:pt idx="39">
                  <c:v>39.9</c:v>
                </c:pt>
                <c:pt idx="40">
                  <c:v>26.6</c:v>
                </c:pt>
                <c:pt idx="41">
                  <c:v>36.630000000000003</c:v>
                </c:pt>
                <c:pt idx="42">
                  <c:v>21.78</c:v>
                </c:pt>
                <c:pt idx="43">
                  <c:v>30.8</c:v>
                </c:pt>
                <c:pt idx="44">
                  <c:v>37.049999999999997</c:v>
                </c:pt>
                <c:pt idx="45">
                  <c:v>37.299999999999997</c:v>
                </c:pt>
                <c:pt idx="46">
                  <c:v>38.664999999999999</c:v>
                </c:pt>
                <c:pt idx="47">
                  <c:v>34.770000000000003</c:v>
                </c:pt>
                <c:pt idx="48">
                  <c:v>24.53</c:v>
                </c:pt>
                <c:pt idx="49">
                  <c:v>35.200000000000003</c:v>
                </c:pt>
                <c:pt idx="50">
                  <c:v>35.625</c:v>
                </c:pt>
                <c:pt idx="51">
                  <c:v>33.630000000000003</c:v>
                </c:pt>
                <c:pt idx="52">
                  <c:v>28</c:v>
                </c:pt>
                <c:pt idx="53">
                  <c:v>34.43</c:v>
                </c:pt>
                <c:pt idx="54">
                  <c:v>28.69</c:v>
                </c:pt>
                <c:pt idx="55">
                  <c:v>36.954999999999998</c:v>
                </c:pt>
                <c:pt idx="56">
                  <c:v>31.824999999999999</c:v>
                </c:pt>
                <c:pt idx="57">
                  <c:v>31.68</c:v>
                </c:pt>
                <c:pt idx="58">
                  <c:v>22.88</c:v>
                </c:pt>
                <c:pt idx="59">
                  <c:v>37.335000000000001</c:v>
                </c:pt>
                <c:pt idx="60">
                  <c:v>27.36</c:v>
                </c:pt>
                <c:pt idx="61">
                  <c:v>33.659999999999997</c:v>
                </c:pt>
                <c:pt idx="62">
                  <c:v>24.7</c:v>
                </c:pt>
                <c:pt idx="63">
                  <c:v>25.934999999999999</c:v>
                </c:pt>
                <c:pt idx="64">
                  <c:v>22.42</c:v>
                </c:pt>
                <c:pt idx="65">
                  <c:v>28.9</c:v>
                </c:pt>
                <c:pt idx="66">
                  <c:v>39.1</c:v>
                </c:pt>
                <c:pt idx="67">
                  <c:v>26.315000000000001</c:v>
                </c:pt>
                <c:pt idx="68">
                  <c:v>36.19</c:v>
                </c:pt>
                <c:pt idx="69">
                  <c:v>23.98</c:v>
                </c:pt>
                <c:pt idx="70">
                  <c:v>24.75</c:v>
                </c:pt>
                <c:pt idx="71">
                  <c:v>28.5</c:v>
                </c:pt>
                <c:pt idx="72">
                  <c:v>28.1</c:v>
                </c:pt>
                <c:pt idx="73">
                  <c:v>32.01</c:v>
                </c:pt>
                <c:pt idx="74">
                  <c:v>27.4</c:v>
                </c:pt>
                <c:pt idx="75">
                  <c:v>34.01</c:v>
                </c:pt>
                <c:pt idx="76">
                  <c:v>29.59</c:v>
                </c:pt>
                <c:pt idx="77">
                  <c:v>35.53</c:v>
                </c:pt>
                <c:pt idx="78">
                  <c:v>39.805</c:v>
                </c:pt>
                <c:pt idx="79">
                  <c:v>32.965000000000003</c:v>
                </c:pt>
                <c:pt idx="80">
                  <c:v>26.885000000000002</c:v>
                </c:pt>
                <c:pt idx="81">
                  <c:v>38.284999999999997</c:v>
                </c:pt>
                <c:pt idx="82">
                  <c:v>37.619999999999997</c:v>
                </c:pt>
                <c:pt idx="83">
                  <c:v>41.23</c:v>
                </c:pt>
                <c:pt idx="84">
                  <c:v>34.799999999999997</c:v>
                </c:pt>
                <c:pt idx="85">
                  <c:v>22.895</c:v>
                </c:pt>
                <c:pt idx="86">
                  <c:v>31.16</c:v>
                </c:pt>
                <c:pt idx="87">
                  <c:v>27.2</c:v>
                </c:pt>
                <c:pt idx="88">
                  <c:v>27.74</c:v>
                </c:pt>
                <c:pt idx="89">
                  <c:v>26.98</c:v>
                </c:pt>
                <c:pt idx="90">
                  <c:v>39.49</c:v>
                </c:pt>
                <c:pt idx="91">
                  <c:v>24.795000000000002</c:v>
                </c:pt>
                <c:pt idx="92">
                  <c:v>29.83</c:v>
                </c:pt>
                <c:pt idx="93">
                  <c:v>34.770000000000003</c:v>
                </c:pt>
                <c:pt idx="94">
                  <c:v>31.3</c:v>
                </c:pt>
                <c:pt idx="95">
                  <c:v>37.619999999999997</c:v>
                </c:pt>
                <c:pt idx="96">
                  <c:v>30.8</c:v>
                </c:pt>
                <c:pt idx="97">
                  <c:v>38.28</c:v>
                </c:pt>
                <c:pt idx="98">
                  <c:v>19.95</c:v>
                </c:pt>
                <c:pt idx="99">
                  <c:v>19.3</c:v>
                </c:pt>
                <c:pt idx="100">
                  <c:v>31.6</c:v>
                </c:pt>
                <c:pt idx="101">
                  <c:v>25.46</c:v>
                </c:pt>
                <c:pt idx="102">
                  <c:v>30.114999999999998</c:v>
                </c:pt>
                <c:pt idx="103">
                  <c:v>29.92</c:v>
                </c:pt>
                <c:pt idx="104">
                  <c:v>27.5</c:v>
                </c:pt>
                <c:pt idx="105">
                  <c:v>28.024999999999999</c:v>
                </c:pt>
                <c:pt idx="106">
                  <c:v>28.4</c:v>
                </c:pt>
                <c:pt idx="107">
                  <c:v>30.875</c:v>
                </c:pt>
                <c:pt idx="108">
                  <c:v>27.94</c:v>
                </c:pt>
                <c:pt idx="109">
                  <c:v>35.090000000000003</c:v>
                </c:pt>
                <c:pt idx="110">
                  <c:v>33.630000000000003</c:v>
                </c:pt>
                <c:pt idx="111">
                  <c:v>29.7</c:v>
                </c:pt>
                <c:pt idx="112">
                  <c:v>30.8</c:v>
                </c:pt>
                <c:pt idx="113">
                  <c:v>35.72</c:v>
                </c:pt>
                <c:pt idx="114">
                  <c:v>32.204999999999998</c:v>
                </c:pt>
                <c:pt idx="115">
                  <c:v>28.594999999999999</c:v>
                </c:pt>
                <c:pt idx="116">
                  <c:v>49.06</c:v>
                </c:pt>
                <c:pt idx="117">
                  <c:v>27.94</c:v>
                </c:pt>
                <c:pt idx="118">
                  <c:v>27.17</c:v>
                </c:pt>
                <c:pt idx="119">
                  <c:v>23.37</c:v>
                </c:pt>
                <c:pt idx="120">
                  <c:v>37.1</c:v>
                </c:pt>
                <c:pt idx="121">
                  <c:v>23.75</c:v>
                </c:pt>
                <c:pt idx="122">
                  <c:v>28.975000000000001</c:v>
                </c:pt>
                <c:pt idx="123">
                  <c:v>31.35</c:v>
                </c:pt>
                <c:pt idx="124">
                  <c:v>33.914999999999999</c:v>
                </c:pt>
                <c:pt idx="125">
                  <c:v>28.785</c:v>
                </c:pt>
                <c:pt idx="126">
                  <c:v>28.3</c:v>
                </c:pt>
                <c:pt idx="127">
                  <c:v>37.4</c:v>
                </c:pt>
                <c:pt idx="128">
                  <c:v>17.765000000000001</c:v>
                </c:pt>
                <c:pt idx="129">
                  <c:v>34.700000000000003</c:v>
                </c:pt>
                <c:pt idx="130">
                  <c:v>26.504999999999999</c:v>
                </c:pt>
                <c:pt idx="131">
                  <c:v>22.04</c:v>
                </c:pt>
                <c:pt idx="132">
                  <c:v>35.9</c:v>
                </c:pt>
                <c:pt idx="133">
                  <c:v>25.555</c:v>
                </c:pt>
                <c:pt idx="134">
                  <c:v>28.785</c:v>
                </c:pt>
                <c:pt idx="135">
                  <c:v>28.05</c:v>
                </c:pt>
                <c:pt idx="136">
                  <c:v>34.1</c:v>
                </c:pt>
                <c:pt idx="137">
                  <c:v>25.175000000000001</c:v>
                </c:pt>
                <c:pt idx="138">
                  <c:v>31.9</c:v>
                </c:pt>
                <c:pt idx="139">
                  <c:v>36</c:v>
                </c:pt>
                <c:pt idx="140">
                  <c:v>22.42</c:v>
                </c:pt>
                <c:pt idx="141">
                  <c:v>32.49</c:v>
                </c:pt>
                <c:pt idx="142">
                  <c:v>25.3</c:v>
                </c:pt>
                <c:pt idx="143">
                  <c:v>29.734999999999999</c:v>
                </c:pt>
                <c:pt idx="144">
                  <c:v>28.69</c:v>
                </c:pt>
                <c:pt idx="145">
                  <c:v>38.83</c:v>
                </c:pt>
                <c:pt idx="146">
                  <c:v>30.495000000000001</c:v>
                </c:pt>
                <c:pt idx="147">
                  <c:v>37.729999999999997</c:v>
                </c:pt>
                <c:pt idx="148">
                  <c:v>37.43</c:v>
                </c:pt>
                <c:pt idx="149">
                  <c:v>28.4</c:v>
                </c:pt>
                <c:pt idx="150">
                  <c:v>24.13</c:v>
                </c:pt>
                <c:pt idx="151">
                  <c:v>29.7</c:v>
                </c:pt>
                <c:pt idx="152">
                  <c:v>37.145000000000003</c:v>
                </c:pt>
                <c:pt idx="153">
                  <c:v>23.37</c:v>
                </c:pt>
                <c:pt idx="154">
                  <c:v>25.46</c:v>
                </c:pt>
                <c:pt idx="155">
                  <c:v>39.520000000000003</c:v>
                </c:pt>
                <c:pt idx="156">
                  <c:v>24.42</c:v>
                </c:pt>
                <c:pt idx="157">
                  <c:v>25.175000000000001</c:v>
                </c:pt>
                <c:pt idx="158">
                  <c:v>35.53</c:v>
                </c:pt>
                <c:pt idx="159">
                  <c:v>27.83</c:v>
                </c:pt>
                <c:pt idx="160">
                  <c:v>26.6</c:v>
                </c:pt>
                <c:pt idx="161">
                  <c:v>36.85</c:v>
                </c:pt>
                <c:pt idx="162">
                  <c:v>39.6</c:v>
                </c:pt>
                <c:pt idx="163">
                  <c:v>29.8</c:v>
                </c:pt>
                <c:pt idx="164">
                  <c:v>29.64</c:v>
                </c:pt>
                <c:pt idx="165">
                  <c:v>28.215</c:v>
                </c:pt>
                <c:pt idx="166">
                  <c:v>37</c:v>
                </c:pt>
                <c:pt idx="167">
                  <c:v>33.155000000000001</c:v>
                </c:pt>
                <c:pt idx="168">
                  <c:v>31.824999999999999</c:v>
                </c:pt>
                <c:pt idx="169">
                  <c:v>18.905000000000001</c:v>
                </c:pt>
                <c:pt idx="170">
                  <c:v>41.47</c:v>
                </c:pt>
                <c:pt idx="171">
                  <c:v>30.3</c:v>
                </c:pt>
                <c:pt idx="172">
                  <c:v>15.96</c:v>
                </c:pt>
                <c:pt idx="173">
                  <c:v>34.799999999999997</c:v>
                </c:pt>
                <c:pt idx="174">
                  <c:v>33.344999999999999</c:v>
                </c:pt>
                <c:pt idx="175">
                  <c:v>37.700000000000003</c:v>
                </c:pt>
                <c:pt idx="176">
                  <c:v>27.835000000000001</c:v>
                </c:pt>
                <c:pt idx="177">
                  <c:v>29.2</c:v>
                </c:pt>
                <c:pt idx="178">
                  <c:v>28.9</c:v>
                </c:pt>
                <c:pt idx="179">
                  <c:v>33.155000000000001</c:v>
                </c:pt>
                <c:pt idx="180">
                  <c:v>28.594999999999999</c:v>
                </c:pt>
                <c:pt idx="181">
                  <c:v>38.28</c:v>
                </c:pt>
                <c:pt idx="182">
                  <c:v>19.95</c:v>
                </c:pt>
                <c:pt idx="183">
                  <c:v>26.41</c:v>
                </c:pt>
                <c:pt idx="184">
                  <c:v>30.69</c:v>
                </c:pt>
                <c:pt idx="185">
                  <c:v>41.895000000000003</c:v>
                </c:pt>
                <c:pt idx="186">
                  <c:v>29.92</c:v>
                </c:pt>
                <c:pt idx="187">
                  <c:v>30.9</c:v>
                </c:pt>
                <c:pt idx="188">
                  <c:v>32.200000000000003</c:v>
                </c:pt>
                <c:pt idx="189">
                  <c:v>32.11</c:v>
                </c:pt>
                <c:pt idx="190">
                  <c:v>31.57</c:v>
                </c:pt>
                <c:pt idx="191">
                  <c:v>26.2</c:v>
                </c:pt>
                <c:pt idx="192">
                  <c:v>25.74</c:v>
                </c:pt>
                <c:pt idx="193">
                  <c:v>26.6</c:v>
                </c:pt>
                <c:pt idx="194">
                  <c:v>34.43</c:v>
                </c:pt>
                <c:pt idx="195">
                  <c:v>30.59</c:v>
                </c:pt>
                <c:pt idx="196">
                  <c:v>32.799999999999997</c:v>
                </c:pt>
                <c:pt idx="197">
                  <c:v>28.6</c:v>
                </c:pt>
                <c:pt idx="198">
                  <c:v>18.05</c:v>
                </c:pt>
                <c:pt idx="199">
                  <c:v>39.33</c:v>
                </c:pt>
                <c:pt idx="200">
                  <c:v>32.11</c:v>
                </c:pt>
                <c:pt idx="201">
                  <c:v>32.229999999999997</c:v>
                </c:pt>
                <c:pt idx="202">
                  <c:v>24.035</c:v>
                </c:pt>
                <c:pt idx="203">
                  <c:v>36.08</c:v>
                </c:pt>
                <c:pt idx="204">
                  <c:v>22.3</c:v>
                </c:pt>
                <c:pt idx="205">
                  <c:v>28.88</c:v>
                </c:pt>
                <c:pt idx="206">
                  <c:v>26.4</c:v>
                </c:pt>
                <c:pt idx="207">
                  <c:v>27.74</c:v>
                </c:pt>
                <c:pt idx="208">
                  <c:v>31.8</c:v>
                </c:pt>
                <c:pt idx="209">
                  <c:v>41.23</c:v>
                </c:pt>
                <c:pt idx="210">
                  <c:v>33</c:v>
                </c:pt>
                <c:pt idx="211">
                  <c:v>30.875</c:v>
                </c:pt>
                <c:pt idx="212">
                  <c:v>28.5</c:v>
                </c:pt>
                <c:pt idx="213">
                  <c:v>26.73</c:v>
                </c:pt>
                <c:pt idx="214">
                  <c:v>30.9</c:v>
                </c:pt>
                <c:pt idx="215">
                  <c:v>37.1</c:v>
                </c:pt>
                <c:pt idx="216">
                  <c:v>26.6</c:v>
                </c:pt>
                <c:pt idx="217">
                  <c:v>23.1</c:v>
                </c:pt>
                <c:pt idx="218">
                  <c:v>29.92</c:v>
                </c:pt>
                <c:pt idx="219">
                  <c:v>23.21</c:v>
                </c:pt>
                <c:pt idx="220">
                  <c:v>33.700000000000003</c:v>
                </c:pt>
                <c:pt idx="221">
                  <c:v>33.25</c:v>
                </c:pt>
                <c:pt idx="222">
                  <c:v>30.8</c:v>
                </c:pt>
                <c:pt idx="223">
                  <c:v>34.799999999999997</c:v>
                </c:pt>
                <c:pt idx="224">
                  <c:v>24.64</c:v>
                </c:pt>
                <c:pt idx="225">
                  <c:v>33.880000000000003</c:v>
                </c:pt>
                <c:pt idx="226">
                  <c:v>38.06</c:v>
                </c:pt>
                <c:pt idx="227">
                  <c:v>41.91</c:v>
                </c:pt>
                <c:pt idx="228">
                  <c:v>31.635000000000002</c:v>
                </c:pt>
                <c:pt idx="229">
                  <c:v>25.46</c:v>
                </c:pt>
                <c:pt idx="230">
                  <c:v>36.195</c:v>
                </c:pt>
                <c:pt idx="231">
                  <c:v>27.83</c:v>
                </c:pt>
                <c:pt idx="232">
                  <c:v>17.8</c:v>
                </c:pt>
                <c:pt idx="233">
                  <c:v>27.5</c:v>
                </c:pt>
                <c:pt idx="234">
                  <c:v>24.51</c:v>
                </c:pt>
                <c:pt idx="235">
                  <c:v>22.22</c:v>
                </c:pt>
                <c:pt idx="236">
                  <c:v>26.73</c:v>
                </c:pt>
                <c:pt idx="237">
                  <c:v>38.39</c:v>
                </c:pt>
                <c:pt idx="238">
                  <c:v>29.07</c:v>
                </c:pt>
                <c:pt idx="239">
                  <c:v>38.06</c:v>
                </c:pt>
                <c:pt idx="240">
                  <c:v>36.67</c:v>
                </c:pt>
                <c:pt idx="241">
                  <c:v>22.135000000000002</c:v>
                </c:pt>
                <c:pt idx="242">
                  <c:v>26.8</c:v>
                </c:pt>
                <c:pt idx="243">
                  <c:v>35.299999999999997</c:v>
                </c:pt>
                <c:pt idx="244">
                  <c:v>27.74</c:v>
                </c:pt>
                <c:pt idx="245">
                  <c:v>30.02</c:v>
                </c:pt>
                <c:pt idx="246">
                  <c:v>38.06</c:v>
                </c:pt>
                <c:pt idx="247">
                  <c:v>35.86</c:v>
                </c:pt>
                <c:pt idx="248">
                  <c:v>20.9</c:v>
                </c:pt>
                <c:pt idx="249">
                  <c:v>28.975000000000001</c:v>
                </c:pt>
                <c:pt idx="250">
                  <c:v>17.29</c:v>
                </c:pt>
                <c:pt idx="251">
                  <c:v>32.200000000000003</c:v>
                </c:pt>
                <c:pt idx="252">
                  <c:v>34.21</c:v>
                </c:pt>
                <c:pt idx="253">
                  <c:v>30.3</c:v>
                </c:pt>
                <c:pt idx="254">
                  <c:v>31.824999999999999</c:v>
                </c:pt>
                <c:pt idx="255">
                  <c:v>25.364999999999998</c:v>
                </c:pt>
                <c:pt idx="256">
                  <c:v>33.630000000000003</c:v>
                </c:pt>
                <c:pt idx="257">
                  <c:v>40.15</c:v>
                </c:pt>
                <c:pt idx="258">
                  <c:v>24.414999999999999</c:v>
                </c:pt>
                <c:pt idx="259">
                  <c:v>31.92</c:v>
                </c:pt>
                <c:pt idx="260">
                  <c:v>25.2</c:v>
                </c:pt>
                <c:pt idx="261">
                  <c:v>26.84</c:v>
                </c:pt>
                <c:pt idx="262">
                  <c:v>24.32</c:v>
                </c:pt>
                <c:pt idx="263">
                  <c:v>36.954999999999998</c:v>
                </c:pt>
                <c:pt idx="264">
                  <c:v>38.06</c:v>
                </c:pt>
                <c:pt idx="265">
                  <c:v>42.35</c:v>
                </c:pt>
                <c:pt idx="266">
                  <c:v>19.8</c:v>
                </c:pt>
                <c:pt idx="267">
                  <c:v>32.395000000000003</c:v>
                </c:pt>
                <c:pt idx="268">
                  <c:v>30.2</c:v>
                </c:pt>
                <c:pt idx="269">
                  <c:v>25.84</c:v>
                </c:pt>
                <c:pt idx="270">
                  <c:v>29.37</c:v>
                </c:pt>
                <c:pt idx="271">
                  <c:v>34.200000000000003</c:v>
                </c:pt>
                <c:pt idx="272">
                  <c:v>37.049999999999997</c:v>
                </c:pt>
                <c:pt idx="273">
                  <c:v>27.454999999999998</c:v>
                </c:pt>
                <c:pt idx="274">
                  <c:v>27.55</c:v>
                </c:pt>
                <c:pt idx="275">
                  <c:v>26.6</c:v>
                </c:pt>
                <c:pt idx="276">
                  <c:v>20.614999999999998</c:v>
                </c:pt>
                <c:pt idx="277">
                  <c:v>24.3</c:v>
                </c:pt>
                <c:pt idx="278">
                  <c:v>31.79</c:v>
                </c:pt>
                <c:pt idx="279">
                  <c:v>21.56</c:v>
                </c:pt>
                <c:pt idx="280">
                  <c:v>28.12</c:v>
                </c:pt>
                <c:pt idx="281">
                  <c:v>40.564999999999998</c:v>
                </c:pt>
                <c:pt idx="282">
                  <c:v>27.645</c:v>
                </c:pt>
                <c:pt idx="283">
                  <c:v>32.395000000000003</c:v>
                </c:pt>
                <c:pt idx="284">
                  <c:v>31.2</c:v>
                </c:pt>
                <c:pt idx="285">
                  <c:v>26.62</c:v>
                </c:pt>
                <c:pt idx="286">
                  <c:v>48.07</c:v>
                </c:pt>
                <c:pt idx="287">
                  <c:v>26.22</c:v>
                </c:pt>
                <c:pt idx="288">
                  <c:v>36.765000000000001</c:v>
                </c:pt>
                <c:pt idx="289">
                  <c:v>26.4</c:v>
                </c:pt>
                <c:pt idx="290">
                  <c:v>33.4</c:v>
                </c:pt>
                <c:pt idx="291">
                  <c:v>29.64</c:v>
                </c:pt>
                <c:pt idx="292">
                  <c:v>45.54</c:v>
                </c:pt>
                <c:pt idx="293">
                  <c:v>28.82</c:v>
                </c:pt>
                <c:pt idx="294">
                  <c:v>26.8</c:v>
                </c:pt>
                <c:pt idx="295">
                  <c:v>22.99</c:v>
                </c:pt>
                <c:pt idx="296">
                  <c:v>27.7</c:v>
                </c:pt>
                <c:pt idx="297">
                  <c:v>25.41</c:v>
                </c:pt>
                <c:pt idx="298">
                  <c:v>34.39</c:v>
                </c:pt>
                <c:pt idx="299">
                  <c:v>28.88</c:v>
                </c:pt>
                <c:pt idx="300">
                  <c:v>27.55</c:v>
                </c:pt>
                <c:pt idx="301">
                  <c:v>22.61</c:v>
                </c:pt>
                <c:pt idx="302">
                  <c:v>37.51</c:v>
                </c:pt>
                <c:pt idx="303">
                  <c:v>33</c:v>
                </c:pt>
                <c:pt idx="304">
                  <c:v>38</c:v>
                </c:pt>
                <c:pt idx="305">
                  <c:v>33.344999999999999</c:v>
                </c:pt>
                <c:pt idx="306">
                  <c:v>27.5</c:v>
                </c:pt>
                <c:pt idx="307">
                  <c:v>33.33</c:v>
                </c:pt>
                <c:pt idx="308">
                  <c:v>34.865000000000002</c:v>
                </c:pt>
                <c:pt idx="309">
                  <c:v>33.06</c:v>
                </c:pt>
                <c:pt idx="310">
                  <c:v>26.6</c:v>
                </c:pt>
                <c:pt idx="311">
                  <c:v>24.7</c:v>
                </c:pt>
                <c:pt idx="312">
                  <c:v>35.97</c:v>
                </c:pt>
                <c:pt idx="313">
                  <c:v>35.86</c:v>
                </c:pt>
                <c:pt idx="314">
                  <c:v>31.4</c:v>
                </c:pt>
                <c:pt idx="315">
                  <c:v>33.25</c:v>
                </c:pt>
                <c:pt idx="316">
                  <c:v>32.204999999999998</c:v>
                </c:pt>
                <c:pt idx="317">
                  <c:v>32.774999999999999</c:v>
                </c:pt>
                <c:pt idx="318">
                  <c:v>27.645</c:v>
                </c:pt>
                <c:pt idx="319">
                  <c:v>37.335000000000001</c:v>
                </c:pt>
                <c:pt idx="320">
                  <c:v>25.27</c:v>
                </c:pt>
                <c:pt idx="321">
                  <c:v>29.64</c:v>
                </c:pt>
                <c:pt idx="322">
                  <c:v>30.8</c:v>
                </c:pt>
                <c:pt idx="323">
                  <c:v>40.945</c:v>
                </c:pt>
                <c:pt idx="324">
                  <c:v>27.2</c:v>
                </c:pt>
                <c:pt idx="325">
                  <c:v>34.104999999999997</c:v>
                </c:pt>
                <c:pt idx="326">
                  <c:v>23.21</c:v>
                </c:pt>
                <c:pt idx="327">
                  <c:v>36.479999999999997</c:v>
                </c:pt>
                <c:pt idx="328">
                  <c:v>33.799999999999997</c:v>
                </c:pt>
                <c:pt idx="329">
                  <c:v>36.700000000000003</c:v>
                </c:pt>
                <c:pt idx="330">
                  <c:v>36.384999999999998</c:v>
                </c:pt>
                <c:pt idx="331">
                  <c:v>27.36</c:v>
                </c:pt>
                <c:pt idx="332">
                  <c:v>31.16</c:v>
                </c:pt>
                <c:pt idx="333">
                  <c:v>28.785</c:v>
                </c:pt>
                <c:pt idx="334">
                  <c:v>35.72</c:v>
                </c:pt>
                <c:pt idx="335">
                  <c:v>34.5</c:v>
                </c:pt>
                <c:pt idx="336">
                  <c:v>25.74</c:v>
                </c:pt>
                <c:pt idx="337">
                  <c:v>27.55</c:v>
                </c:pt>
                <c:pt idx="338">
                  <c:v>32.299999999999997</c:v>
                </c:pt>
                <c:pt idx="339">
                  <c:v>27.72</c:v>
                </c:pt>
                <c:pt idx="340">
                  <c:v>27.6</c:v>
                </c:pt>
                <c:pt idx="341">
                  <c:v>30.02</c:v>
                </c:pt>
                <c:pt idx="342">
                  <c:v>27.55</c:v>
                </c:pt>
                <c:pt idx="343">
                  <c:v>36.765000000000001</c:v>
                </c:pt>
                <c:pt idx="344">
                  <c:v>41.47</c:v>
                </c:pt>
                <c:pt idx="345">
                  <c:v>29.26</c:v>
                </c:pt>
                <c:pt idx="346">
                  <c:v>35.75</c:v>
                </c:pt>
                <c:pt idx="347">
                  <c:v>33.344999999999999</c:v>
                </c:pt>
                <c:pt idx="348">
                  <c:v>29.92</c:v>
                </c:pt>
                <c:pt idx="349">
                  <c:v>27.835000000000001</c:v>
                </c:pt>
                <c:pt idx="350">
                  <c:v>23.18</c:v>
                </c:pt>
                <c:pt idx="351">
                  <c:v>25.6</c:v>
                </c:pt>
                <c:pt idx="352">
                  <c:v>27.7</c:v>
                </c:pt>
                <c:pt idx="353">
                  <c:v>35.244999999999997</c:v>
                </c:pt>
                <c:pt idx="354">
                  <c:v>38.28</c:v>
                </c:pt>
                <c:pt idx="355">
                  <c:v>27.6</c:v>
                </c:pt>
                <c:pt idx="356">
                  <c:v>43.89</c:v>
                </c:pt>
                <c:pt idx="357">
                  <c:v>29.83</c:v>
                </c:pt>
                <c:pt idx="358">
                  <c:v>41.91</c:v>
                </c:pt>
                <c:pt idx="359">
                  <c:v>20.79</c:v>
                </c:pt>
                <c:pt idx="360">
                  <c:v>32.299999999999997</c:v>
                </c:pt>
                <c:pt idx="361">
                  <c:v>30.5</c:v>
                </c:pt>
                <c:pt idx="362">
                  <c:v>21.7</c:v>
                </c:pt>
                <c:pt idx="363">
                  <c:v>26.4</c:v>
                </c:pt>
                <c:pt idx="364">
                  <c:v>21.89</c:v>
                </c:pt>
                <c:pt idx="365">
                  <c:v>30.78</c:v>
                </c:pt>
                <c:pt idx="366">
                  <c:v>32.299999999999997</c:v>
                </c:pt>
                <c:pt idx="367">
                  <c:v>24.984999999999999</c:v>
                </c:pt>
                <c:pt idx="368">
                  <c:v>32.015000000000001</c:v>
                </c:pt>
                <c:pt idx="369">
                  <c:v>30.4</c:v>
                </c:pt>
                <c:pt idx="370">
                  <c:v>21.09</c:v>
                </c:pt>
                <c:pt idx="371">
                  <c:v>22.23</c:v>
                </c:pt>
                <c:pt idx="372">
                  <c:v>33.155000000000001</c:v>
                </c:pt>
                <c:pt idx="373">
                  <c:v>32.9</c:v>
                </c:pt>
                <c:pt idx="374">
                  <c:v>33.33</c:v>
                </c:pt>
                <c:pt idx="375">
                  <c:v>28.31</c:v>
                </c:pt>
                <c:pt idx="376">
                  <c:v>24.89</c:v>
                </c:pt>
                <c:pt idx="377">
                  <c:v>40.15</c:v>
                </c:pt>
                <c:pt idx="378">
                  <c:v>30.114999999999998</c:v>
                </c:pt>
                <c:pt idx="379">
                  <c:v>31.46</c:v>
                </c:pt>
                <c:pt idx="380">
                  <c:v>17.954999999999998</c:v>
                </c:pt>
                <c:pt idx="381">
                  <c:v>30.684999999999999</c:v>
                </c:pt>
                <c:pt idx="382">
                  <c:v>33</c:v>
                </c:pt>
                <c:pt idx="383">
                  <c:v>43.34</c:v>
                </c:pt>
                <c:pt idx="384">
                  <c:v>22.135000000000002</c:v>
                </c:pt>
                <c:pt idx="385">
                  <c:v>34.4</c:v>
                </c:pt>
                <c:pt idx="386">
                  <c:v>39.049999999999997</c:v>
                </c:pt>
                <c:pt idx="387">
                  <c:v>25.364999999999998</c:v>
                </c:pt>
                <c:pt idx="388">
                  <c:v>22.61</c:v>
                </c:pt>
                <c:pt idx="389">
                  <c:v>30.21</c:v>
                </c:pt>
                <c:pt idx="390">
                  <c:v>35.625</c:v>
                </c:pt>
                <c:pt idx="391">
                  <c:v>37.43</c:v>
                </c:pt>
                <c:pt idx="392">
                  <c:v>31.445</c:v>
                </c:pt>
                <c:pt idx="393">
                  <c:v>31.35</c:v>
                </c:pt>
                <c:pt idx="394">
                  <c:v>32.299999999999997</c:v>
                </c:pt>
                <c:pt idx="395">
                  <c:v>19.855</c:v>
                </c:pt>
                <c:pt idx="396">
                  <c:v>34.4</c:v>
                </c:pt>
                <c:pt idx="397">
                  <c:v>31.02</c:v>
                </c:pt>
                <c:pt idx="398">
                  <c:v>25.6</c:v>
                </c:pt>
                <c:pt idx="399">
                  <c:v>38.17</c:v>
                </c:pt>
                <c:pt idx="400">
                  <c:v>20.6</c:v>
                </c:pt>
                <c:pt idx="401">
                  <c:v>47.52</c:v>
                </c:pt>
                <c:pt idx="402">
                  <c:v>32.965000000000003</c:v>
                </c:pt>
                <c:pt idx="403">
                  <c:v>32.299999999999997</c:v>
                </c:pt>
                <c:pt idx="404">
                  <c:v>20.399999999999999</c:v>
                </c:pt>
                <c:pt idx="405">
                  <c:v>38.380000000000003</c:v>
                </c:pt>
                <c:pt idx="406">
                  <c:v>24.31</c:v>
                </c:pt>
                <c:pt idx="407">
                  <c:v>23.6</c:v>
                </c:pt>
                <c:pt idx="408">
                  <c:v>21.12</c:v>
                </c:pt>
                <c:pt idx="409">
                  <c:v>30.03</c:v>
                </c:pt>
                <c:pt idx="410">
                  <c:v>17.48</c:v>
                </c:pt>
                <c:pt idx="411">
                  <c:v>20.234999999999999</c:v>
                </c:pt>
                <c:pt idx="412">
                  <c:v>17.195</c:v>
                </c:pt>
                <c:pt idx="413">
                  <c:v>23.9</c:v>
                </c:pt>
                <c:pt idx="414">
                  <c:v>35.15</c:v>
                </c:pt>
                <c:pt idx="415">
                  <c:v>35.64</c:v>
                </c:pt>
                <c:pt idx="416">
                  <c:v>34.1</c:v>
                </c:pt>
                <c:pt idx="417">
                  <c:v>22.6</c:v>
                </c:pt>
                <c:pt idx="418">
                  <c:v>39.159999999999997</c:v>
                </c:pt>
                <c:pt idx="419">
                  <c:v>26.98</c:v>
                </c:pt>
                <c:pt idx="420">
                  <c:v>33.880000000000003</c:v>
                </c:pt>
                <c:pt idx="421">
                  <c:v>35.86</c:v>
                </c:pt>
                <c:pt idx="422">
                  <c:v>32.774999999999999</c:v>
                </c:pt>
                <c:pt idx="423">
                  <c:v>30.59</c:v>
                </c:pt>
                <c:pt idx="424">
                  <c:v>30.2</c:v>
                </c:pt>
                <c:pt idx="425">
                  <c:v>24.31</c:v>
                </c:pt>
                <c:pt idx="426">
                  <c:v>27.265000000000001</c:v>
                </c:pt>
                <c:pt idx="427">
                  <c:v>29.164999999999999</c:v>
                </c:pt>
                <c:pt idx="428">
                  <c:v>16.815000000000001</c:v>
                </c:pt>
                <c:pt idx="429">
                  <c:v>30.4</c:v>
                </c:pt>
                <c:pt idx="430">
                  <c:v>33.1</c:v>
                </c:pt>
                <c:pt idx="431">
                  <c:v>20.234999999999999</c:v>
                </c:pt>
                <c:pt idx="432">
                  <c:v>26.9</c:v>
                </c:pt>
                <c:pt idx="433">
                  <c:v>30.5</c:v>
                </c:pt>
                <c:pt idx="434">
                  <c:v>28.594999999999999</c:v>
                </c:pt>
                <c:pt idx="435">
                  <c:v>33.11</c:v>
                </c:pt>
                <c:pt idx="436">
                  <c:v>31.73</c:v>
                </c:pt>
                <c:pt idx="437">
                  <c:v>28.9</c:v>
                </c:pt>
                <c:pt idx="438">
                  <c:v>46.75</c:v>
                </c:pt>
                <c:pt idx="439">
                  <c:v>29.45</c:v>
                </c:pt>
                <c:pt idx="440">
                  <c:v>32.68</c:v>
                </c:pt>
                <c:pt idx="441">
                  <c:v>33.5</c:v>
                </c:pt>
                <c:pt idx="442">
                  <c:v>43.01</c:v>
                </c:pt>
                <c:pt idx="443">
                  <c:v>36.520000000000003</c:v>
                </c:pt>
                <c:pt idx="444">
                  <c:v>26.695</c:v>
                </c:pt>
                <c:pt idx="445">
                  <c:v>33.1</c:v>
                </c:pt>
                <c:pt idx="446">
                  <c:v>29.64</c:v>
                </c:pt>
                <c:pt idx="447">
                  <c:v>25.65</c:v>
                </c:pt>
                <c:pt idx="448">
                  <c:v>29.6</c:v>
                </c:pt>
                <c:pt idx="449">
                  <c:v>38.6</c:v>
                </c:pt>
                <c:pt idx="450">
                  <c:v>29.6</c:v>
                </c:pt>
                <c:pt idx="451">
                  <c:v>24.13</c:v>
                </c:pt>
                <c:pt idx="452">
                  <c:v>23.4</c:v>
                </c:pt>
                <c:pt idx="453">
                  <c:v>29.734999999999999</c:v>
                </c:pt>
                <c:pt idx="454">
                  <c:v>46.53</c:v>
                </c:pt>
                <c:pt idx="455">
                  <c:v>37.4</c:v>
                </c:pt>
                <c:pt idx="456">
                  <c:v>30.14</c:v>
                </c:pt>
                <c:pt idx="457">
                  <c:v>30.495000000000001</c:v>
                </c:pt>
                <c:pt idx="458">
                  <c:v>39.6</c:v>
                </c:pt>
                <c:pt idx="459">
                  <c:v>33</c:v>
                </c:pt>
                <c:pt idx="460">
                  <c:v>36.630000000000003</c:v>
                </c:pt>
                <c:pt idx="461">
                  <c:v>30</c:v>
                </c:pt>
                <c:pt idx="462">
                  <c:v>38.094999999999999</c:v>
                </c:pt>
                <c:pt idx="463">
                  <c:v>25.934999999999999</c:v>
                </c:pt>
                <c:pt idx="464">
                  <c:v>25.175000000000001</c:v>
                </c:pt>
                <c:pt idx="465">
                  <c:v>28.38</c:v>
                </c:pt>
                <c:pt idx="466">
                  <c:v>28.7</c:v>
                </c:pt>
                <c:pt idx="467">
                  <c:v>33.82</c:v>
                </c:pt>
                <c:pt idx="468">
                  <c:v>24.32</c:v>
                </c:pt>
                <c:pt idx="469">
                  <c:v>24.09</c:v>
                </c:pt>
                <c:pt idx="470">
                  <c:v>32.67</c:v>
                </c:pt>
                <c:pt idx="471">
                  <c:v>30.114999999999998</c:v>
                </c:pt>
                <c:pt idx="472">
                  <c:v>29.8</c:v>
                </c:pt>
                <c:pt idx="473">
                  <c:v>33.344999999999999</c:v>
                </c:pt>
                <c:pt idx="474">
                  <c:v>25.1</c:v>
                </c:pt>
                <c:pt idx="475">
                  <c:v>28.31</c:v>
                </c:pt>
                <c:pt idx="476">
                  <c:v>28.5</c:v>
                </c:pt>
                <c:pt idx="477">
                  <c:v>35.625</c:v>
                </c:pt>
                <c:pt idx="478">
                  <c:v>36.85</c:v>
                </c:pt>
                <c:pt idx="479">
                  <c:v>32.56</c:v>
                </c:pt>
                <c:pt idx="480">
                  <c:v>41.325000000000003</c:v>
                </c:pt>
                <c:pt idx="481">
                  <c:v>37.51</c:v>
                </c:pt>
                <c:pt idx="482">
                  <c:v>31.35</c:v>
                </c:pt>
                <c:pt idx="483">
                  <c:v>39.5</c:v>
                </c:pt>
                <c:pt idx="484">
                  <c:v>34.299999999999997</c:v>
                </c:pt>
                <c:pt idx="485">
                  <c:v>31.065000000000001</c:v>
                </c:pt>
                <c:pt idx="486">
                  <c:v>21.47</c:v>
                </c:pt>
                <c:pt idx="487">
                  <c:v>28.7</c:v>
                </c:pt>
                <c:pt idx="488">
                  <c:v>38.06</c:v>
                </c:pt>
                <c:pt idx="489">
                  <c:v>31.16</c:v>
                </c:pt>
                <c:pt idx="490">
                  <c:v>32.9</c:v>
                </c:pt>
                <c:pt idx="491">
                  <c:v>25.08</c:v>
                </c:pt>
                <c:pt idx="492">
                  <c:v>25.08</c:v>
                </c:pt>
                <c:pt idx="493">
                  <c:v>43.4</c:v>
                </c:pt>
                <c:pt idx="494">
                  <c:v>25.7</c:v>
                </c:pt>
                <c:pt idx="495">
                  <c:v>27.93</c:v>
                </c:pt>
                <c:pt idx="496">
                  <c:v>23.6</c:v>
                </c:pt>
                <c:pt idx="497">
                  <c:v>28.7</c:v>
                </c:pt>
                <c:pt idx="498">
                  <c:v>23.98</c:v>
                </c:pt>
                <c:pt idx="499">
                  <c:v>39.200000000000003</c:v>
                </c:pt>
                <c:pt idx="500">
                  <c:v>34.4</c:v>
                </c:pt>
                <c:pt idx="501">
                  <c:v>26.03</c:v>
                </c:pt>
                <c:pt idx="502">
                  <c:v>23.21</c:v>
                </c:pt>
                <c:pt idx="503">
                  <c:v>30.25</c:v>
                </c:pt>
                <c:pt idx="504">
                  <c:v>28.93</c:v>
                </c:pt>
                <c:pt idx="505">
                  <c:v>30.875</c:v>
                </c:pt>
                <c:pt idx="506">
                  <c:v>31.35</c:v>
                </c:pt>
                <c:pt idx="507">
                  <c:v>23.75</c:v>
                </c:pt>
                <c:pt idx="508">
                  <c:v>25.27</c:v>
                </c:pt>
                <c:pt idx="509">
                  <c:v>28.7</c:v>
                </c:pt>
                <c:pt idx="510">
                  <c:v>32.11</c:v>
                </c:pt>
                <c:pt idx="511">
                  <c:v>33.659999999999997</c:v>
                </c:pt>
                <c:pt idx="512">
                  <c:v>22.42</c:v>
                </c:pt>
                <c:pt idx="513">
                  <c:v>30.4</c:v>
                </c:pt>
                <c:pt idx="514">
                  <c:v>28.3</c:v>
                </c:pt>
                <c:pt idx="515">
                  <c:v>35.700000000000003</c:v>
                </c:pt>
                <c:pt idx="516">
                  <c:v>35.31</c:v>
                </c:pt>
                <c:pt idx="517">
                  <c:v>30.495000000000001</c:v>
                </c:pt>
                <c:pt idx="518">
                  <c:v>31</c:v>
                </c:pt>
                <c:pt idx="519">
                  <c:v>30.875</c:v>
                </c:pt>
                <c:pt idx="520">
                  <c:v>27.36</c:v>
                </c:pt>
                <c:pt idx="521">
                  <c:v>44.22</c:v>
                </c:pt>
                <c:pt idx="522">
                  <c:v>33.914999999999999</c:v>
                </c:pt>
                <c:pt idx="523">
                  <c:v>37.729999999999997</c:v>
                </c:pt>
                <c:pt idx="524">
                  <c:v>26.07</c:v>
                </c:pt>
                <c:pt idx="525">
                  <c:v>33.880000000000003</c:v>
                </c:pt>
                <c:pt idx="526">
                  <c:v>30.59</c:v>
                </c:pt>
                <c:pt idx="527">
                  <c:v>25.8</c:v>
                </c:pt>
                <c:pt idx="528">
                  <c:v>39.424999999999997</c:v>
                </c:pt>
                <c:pt idx="529">
                  <c:v>25.46</c:v>
                </c:pt>
                <c:pt idx="530">
                  <c:v>42.13</c:v>
                </c:pt>
                <c:pt idx="531">
                  <c:v>31.73</c:v>
                </c:pt>
                <c:pt idx="532">
                  <c:v>29.7</c:v>
                </c:pt>
                <c:pt idx="533">
                  <c:v>36.19</c:v>
                </c:pt>
                <c:pt idx="534">
                  <c:v>40.479999999999997</c:v>
                </c:pt>
                <c:pt idx="535">
                  <c:v>28.024999999999999</c:v>
                </c:pt>
                <c:pt idx="536">
                  <c:v>38.9</c:v>
                </c:pt>
                <c:pt idx="537">
                  <c:v>30.2</c:v>
                </c:pt>
                <c:pt idx="538">
                  <c:v>28.05</c:v>
                </c:pt>
                <c:pt idx="539">
                  <c:v>31.35</c:v>
                </c:pt>
                <c:pt idx="540">
                  <c:v>38</c:v>
                </c:pt>
                <c:pt idx="541">
                  <c:v>31.79</c:v>
                </c:pt>
                <c:pt idx="542">
                  <c:v>36.299999999999997</c:v>
                </c:pt>
                <c:pt idx="543">
                  <c:v>47.41</c:v>
                </c:pt>
                <c:pt idx="544">
                  <c:v>30.21</c:v>
                </c:pt>
                <c:pt idx="545">
                  <c:v>25.84</c:v>
                </c:pt>
                <c:pt idx="546">
                  <c:v>35.435000000000002</c:v>
                </c:pt>
                <c:pt idx="547">
                  <c:v>46.7</c:v>
                </c:pt>
                <c:pt idx="548">
                  <c:v>28.594999999999999</c:v>
                </c:pt>
                <c:pt idx="549">
                  <c:v>46.2</c:v>
                </c:pt>
                <c:pt idx="550">
                  <c:v>30.8</c:v>
                </c:pt>
                <c:pt idx="551">
                  <c:v>28.93</c:v>
                </c:pt>
                <c:pt idx="552">
                  <c:v>21.4</c:v>
                </c:pt>
                <c:pt idx="553">
                  <c:v>31.73</c:v>
                </c:pt>
                <c:pt idx="554">
                  <c:v>41.325000000000003</c:v>
                </c:pt>
                <c:pt idx="555">
                  <c:v>23.8</c:v>
                </c:pt>
                <c:pt idx="556">
                  <c:v>33.44</c:v>
                </c:pt>
                <c:pt idx="557">
                  <c:v>34.21</c:v>
                </c:pt>
                <c:pt idx="558">
                  <c:v>34.104999999999997</c:v>
                </c:pt>
                <c:pt idx="559">
                  <c:v>35.53</c:v>
                </c:pt>
                <c:pt idx="560">
                  <c:v>19.95</c:v>
                </c:pt>
                <c:pt idx="561">
                  <c:v>32.68</c:v>
                </c:pt>
                <c:pt idx="562">
                  <c:v>30.5</c:v>
                </c:pt>
                <c:pt idx="563">
                  <c:v>44.77</c:v>
                </c:pt>
                <c:pt idx="564">
                  <c:v>32.119999999999997</c:v>
                </c:pt>
                <c:pt idx="565">
                  <c:v>30.495000000000001</c:v>
                </c:pt>
                <c:pt idx="566">
                  <c:v>40.564999999999998</c:v>
                </c:pt>
                <c:pt idx="567">
                  <c:v>30.59</c:v>
                </c:pt>
                <c:pt idx="568">
                  <c:v>31.9</c:v>
                </c:pt>
                <c:pt idx="569">
                  <c:v>40.564999999999998</c:v>
                </c:pt>
                <c:pt idx="570">
                  <c:v>29.1</c:v>
                </c:pt>
                <c:pt idx="571">
                  <c:v>37.29</c:v>
                </c:pt>
                <c:pt idx="572">
                  <c:v>43.12</c:v>
                </c:pt>
                <c:pt idx="573">
                  <c:v>36.86</c:v>
                </c:pt>
                <c:pt idx="574">
                  <c:v>34.295000000000002</c:v>
                </c:pt>
                <c:pt idx="575">
                  <c:v>27.17</c:v>
                </c:pt>
                <c:pt idx="576">
                  <c:v>26.84</c:v>
                </c:pt>
                <c:pt idx="577">
                  <c:v>38.094999999999999</c:v>
                </c:pt>
                <c:pt idx="578">
                  <c:v>30.2</c:v>
                </c:pt>
                <c:pt idx="579">
                  <c:v>23.465</c:v>
                </c:pt>
                <c:pt idx="580">
                  <c:v>25.46</c:v>
                </c:pt>
                <c:pt idx="581">
                  <c:v>30.59</c:v>
                </c:pt>
                <c:pt idx="582">
                  <c:v>45.43</c:v>
                </c:pt>
                <c:pt idx="583">
                  <c:v>23.65</c:v>
                </c:pt>
                <c:pt idx="584">
                  <c:v>20.7</c:v>
                </c:pt>
                <c:pt idx="585">
                  <c:v>28.27</c:v>
                </c:pt>
                <c:pt idx="586">
                  <c:v>20.234999999999999</c:v>
                </c:pt>
                <c:pt idx="587">
                  <c:v>30.21</c:v>
                </c:pt>
                <c:pt idx="588">
                  <c:v>35.909999999999997</c:v>
                </c:pt>
                <c:pt idx="589">
                  <c:v>30.69</c:v>
                </c:pt>
                <c:pt idx="590">
                  <c:v>29</c:v>
                </c:pt>
                <c:pt idx="591">
                  <c:v>19.57</c:v>
                </c:pt>
                <c:pt idx="592">
                  <c:v>31.13</c:v>
                </c:pt>
                <c:pt idx="593">
                  <c:v>21.85</c:v>
                </c:pt>
                <c:pt idx="594">
                  <c:v>40.26</c:v>
                </c:pt>
                <c:pt idx="595">
                  <c:v>33.725000000000001</c:v>
                </c:pt>
                <c:pt idx="596">
                  <c:v>29.48</c:v>
                </c:pt>
                <c:pt idx="597">
                  <c:v>33.25</c:v>
                </c:pt>
                <c:pt idx="598">
                  <c:v>32.6</c:v>
                </c:pt>
                <c:pt idx="599">
                  <c:v>37.524999999999999</c:v>
                </c:pt>
                <c:pt idx="600">
                  <c:v>39.159999999999997</c:v>
                </c:pt>
                <c:pt idx="601">
                  <c:v>31.635000000000002</c:v>
                </c:pt>
                <c:pt idx="602">
                  <c:v>25.3</c:v>
                </c:pt>
                <c:pt idx="603">
                  <c:v>39.049999999999997</c:v>
                </c:pt>
                <c:pt idx="604">
                  <c:v>28.31</c:v>
                </c:pt>
                <c:pt idx="605">
                  <c:v>34.1</c:v>
                </c:pt>
                <c:pt idx="606">
                  <c:v>25.175000000000001</c:v>
                </c:pt>
                <c:pt idx="607">
                  <c:v>23.655000000000001</c:v>
                </c:pt>
                <c:pt idx="608">
                  <c:v>26.98</c:v>
                </c:pt>
                <c:pt idx="609">
                  <c:v>37.799999999999997</c:v>
                </c:pt>
                <c:pt idx="610">
                  <c:v>29.37</c:v>
                </c:pt>
                <c:pt idx="611">
                  <c:v>34.799999999999997</c:v>
                </c:pt>
                <c:pt idx="612">
                  <c:v>33.155000000000001</c:v>
                </c:pt>
                <c:pt idx="613">
                  <c:v>19</c:v>
                </c:pt>
                <c:pt idx="614">
                  <c:v>33</c:v>
                </c:pt>
                <c:pt idx="615">
                  <c:v>36.630000000000003</c:v>
                </c:pt>
                <c:pt idx="616">
                  <c:v>28.594999999999999</c:v>
                </c:pt>
                <c:pt idx="617">
                  <c:v>25.6</c:v>
                </c:pt>
                <c:pt idx="618">
                  <c:v>33.11</c:v>
                </c:pt>
                <c:pt idx="619">
                  <c:v>37.1</c:v>
                </c:pt>
                <c:pt idx="620">
                  <c:v>31.4</c:v>
                </c:pt>
                <c:pt idx="621">
                  <c:v>34.1</c:v>
                </c:pt>
                <c:pt idx="622">
                  <c:v>21.3</c:v>
                </c:pt>
                <c:pt idx="623">
                  <c:v>33.534999999999997</c:v>
                </c:pt>
                <c:pt idx="624">
                  <c:v>28.785</c:v>
                </c:pt>
                <c:pt idx="625">
                  <c:v>26.03</c:v>
                </c:pt>
                <c:pt idx="626">
                  <c:v>28.88</c:v>
                </c:pt>
                <c:pt idx="627">
                  <c:v>42.46</c:v>
                </c:pt>
                <c:pt idx="628">
                  <c:v>38</c:v>
                </c:pt>
                <c:pt idx="629">
                  <c:v>38.950000000000003</c:v>
                </c:pt>
                <c:pt idx="630">
                  <c:v>36.1</c:v>
                </c:pt>
                <c:pt idx="631">
                  <c:v>29.3</c:v>
                </c:pt>
                <c:pt idx="632">
                  <c:v>35.53</c:v>
                </c:pt>
                <c:pt idx="633">
                  <c:v>22.704999999999998</c:v>
                </c:pt>
                <c:pt idx="634">
                  <c:v>39.700000000000003</c:v>
                </c:pt>
                <c:pt idx="635">
                  <c:v>38.19</c:v>
                </c:pt>
                <c:pt idx="636">
                  <c:v>24.51</c:v>
                </c:pt>
                <c:pt idx="637">
                  <c:v>38.094999999999999</c:v>
                </c:pt>
                <c:pt idx="638">
                  <c:v>26.41</c:v>
                </c:pt>
                <c:pt idx="639">
                  <c:v>33.659999999999997</c:v>
                </c:pt>
                <c:pt idx="640">
                  <c:v>42.4</c:v>
                </c:pt>
                <c:pt idx="641">
                  <c:v>28.31</c:v>
                </c:pt>
                <c:pt idx="642">
                  <c:v>33.914999999999999</c:v>
                </c:pt>
                <c:pt idx="643">
                  <c:v>34.96</c:v>
                </c:pt>
                <c:pt idx="644">
                  <c:v>35.31</c:v>
                </c:pt>
                <c:pt idx="645">
                  <c:v>30.78</c:v>
                </c:pt>
                <c:pt idx="646">
                  <c:v>26.22</c:v>
                </c:pt>
                <c:pt idx="647">
                  <c:v>23.37</c:v>
                </c:pt>
                <c:pt idx="648">
                  <c:v>28.5</c:v>
                </c:pt>
                <c:pt idx="649">
                  <c:v>32.965000000000003</c:v>
                </c:pt>
                <c:pt idx="650">
                  <c:v>42.68</c:v>
                </c:pt>
                <c:pt idx="651">
                  <c:v>39.6</c:v>
                </c:pt>
                <c:pt idx="652">
                  <c:v>31.13</c:v>
                </c:pt>
                <c:pt idx="653">
                  <c:v>36.299999999999997</c:v>
                </c:pt>
                <c:pt idx="654">
                  <c:v>35.200000000000003</c:v>
                </c:pt>
                <c:pt idx="655">
                  <c:v>25.3</c:v>
                </c:pt>
                <c:pt idx="656">
                  <c:v>42.4</c:v>
                </c:pt>
                <c:pt idx="657">
                  <c:v>33.155000000000001</c:v>
                </c:pt>
                <c:pt idx="658">
                  <c:v>35.909999999999997</c:v>
                </c:pt>
                <c:pt idx="659">
                  <c:v>28.785</c:v>
                </c:pt>
                <c:pt idx="660">
                  <c:v>46.53</c:v>
                </c:pt>
                <c:pt idx="661">
                  <c:v>23.98</c:v>
                </c:pt>
                <c:pt idx="662">
                  <c:v>31.54</c:v>
                </c:pt>
                <c:pt idx="663">
                  <c:v>33.659999999999997</c:v>
                </c:pt>
                <c:pt idx="664">
                  <c:v>22.99</c:v>
                </c:pt>
                <c:pt idx="665">
                  <c:v>38.06</c:v>
                </c:pt>
                <c:pt idx="666">
                  <c:v>28.7</c:v>
                </c:pt>
                <c:pt idx="667">
                  <c:v>32.774999999999999</c:v>
                </c:pt>
                <c:pt idx="668">
                  <c:v>32.015000000000001</c:v>
                </c:pt>
                <c:pt idx="669">
                  <c:v>29.81</c:v>
                </c:pt>
                <c:pt idx="670">
                  <c:v>31.57</c:v>
                </c:pt>
                <c:pt idx="671">
                  <c:v>31.16</c:v>
                </c:pt>
                <c:pt idx="672">
                  <c:v>29.7</c:v>
                </c:pt>
                <c:pt idx="673">
                  <c:v>31.02</c:v>
                </c:pt>
                <c:pt idx="674">
                  <c:v>43.89</c:v>
                </c:pt>
                <c:pt idx="675">
                  <c:v>21.375</c:v>
                </c:pt>
                <c:pt idx="676">
                  <c:v>40.81</c:v>
                </c:pt>
                <c:pt idx="677">
                  <c:v>31.35</c:v>
                </c:pt>
                <c:pt idx="678">
                  <c:v>36.1</c:v>
                </c:pt>
                <c:pt idx="679">
                  <c:v>23.18</c:v>
                </c:pt>
                <c:pt idx="680">
                  <c:v>17.399999999999999</c:v>
                </c:pt>
                <c:pt idx="681">
                  <c:v>20.3</c:v>
                </c:pt>
                <c:pt idx="682">
                  <c:v>35.299999999999997</c:v>
                </c:pt>
                <c:pt idx="683">
                  <c:v>24.32</c:v>
                </c:pt>
                <c:pt idx="684">
                  <c:v>18.5</c:v>
                </c:pt>
                <c:pt idx="685">
                  <c:v>26.41</c:v>
                </c:pt>
                <c:pt idx="686">
                  <c:v>26.125</c:v>
                </c:pt>
                <c:pt idx="687">
                  <c:v>41.69</c:v>
                </c:pt>
                <c:pt idx="688">
                  <c:v>24.1</c:v>
                </c:pt>
                <c:pt idx="689">
                  <c:v>31.13</c:v>
                </c:pt>
                <c:pt idx="690">
                  <c:v>27.36</c:v>
                </c:pt>
                <c:pt idx="691">
                  <c:v>36.200000000000003</c:v>
                </c:pt>
                <c:pt idx="692">
                  <c:v>32.395000000000003</c:v>
                </c:pt>
                <c:pt idx="693">
                  <c:v>23.655000000000001</c:v>
                </c:pt>
                <c:pt idx="694">
                  <c:v>34.799999999999997</c:v>
                </c:pt>
                <c:pt idx="695">
                  <c:v>40.185000000000002</c:v>
                </c:pt>
                <c:pt idx="696">
                  <c:v>32.299999999999997</c:v>
                </c:pt>
                <c:pt idx="697">
                  <c:v>35.75</c:v>
                </c:pt>
                <c:pt idx="698">
                  <c:v>33.725000000000001</c:v>
                </c:pt>
                <c:pt idx="699">
                  <c:v>39.270000000000003</c:v>
                </c:pt>
                <c:pt idx="700">
                  <c:v>34.869999999999997</c:v>
                </c:pt>
                <c:pt idx="701">
                  <c:v>44.744999999999997</c:v>
                </c:pt>
                <c:pt idx="702">
                  <c:v>41.47</c:v>
                </c:pt>
                <c:pt idx="703">
                  <c:v>26.41</c:v>
                </c:pt>
                <c:pt idx="704">
                  <c:v>29.545000000000002</c:v>
                </c:pt>
                <c:pt idx="705">
                  <c:v>32.9</c:v>
                </c:pt>
                <c:pt idx="706">
                  <c:v>38.06</c:v>
                </c:pt>
                <c:pt idx="707">
                  <c:v>28.69</c:v>
                </c:pt>
                <c:pt idx="708">
                  <c:v>30.495000000000001</c:v>
                </c:pt>
                <c:pt idx="709">
                  <c:v>27.74</c:v>
                </c:pt>
                <c:pt idx="710">
                  <c:v>35.200000000000003</c:v>
                </c:pt>
                <c:pt idx="711">
                  <c:v>23.54</c:v>
                </c:pt>
                <c:pt idx="712">
                  <c:v>30.684999999999999</c:v>
                </c:pt>
                <c:pt idx="713">
                  <c:v>40.47</c:v>
                </c:pt>
                <c:pt idx="714">
                  <c:v>22.6</c:v>
                </c:pt>
                <c:pt idx="715">
                  <c:v>28.9</c:v>
                </c:pt>
                <c:pt idx="716">
                  <c:v>22.61</c:v>
                </c:pt>
                <c:pt idx="717">
                  <c:v>24.32</c:v>
                </c:pt>
                <c:pt idx="718">
                  <c:v>36.67</c:v>
                </c:pt>
                <c:pt idx="719">
                  <c:v>33.44</c:v>
                </c:pt>
                <c:pt idx="720">
                  <c:v>40.659999999999997</c:v>
                </c:pt>
                <c:pt idx="721">
                  <c:v>36.6</c:v>
                </c:pt>
                <c:pt idx="722">
                  <c:v>37.4</c:v>
                </c:pt>
                <c:pt idx="723">
                  <c:v>35.4</c:v>
                </c:pt>
                <c:pt idx="724">
                  <c:v>27.074999999999999</c:v>
                </c:pt>
                <c:pt idx="725">
                  <c:v>39.049999999999997</c:v>
                </c:pt>
                <c:pt idx="726">
                  <c:v>28.405000000000001</c:v>
                </c:pt>
                <c:pt idx="727">
                  <c:v>21.754999999999999</c:v>
                </c:pt>
                <c:pt idx="728">
                  <c:v>40.28</c:v>
                </c:pt>
                <c:pt idx="729">
                  <c:v>36.08</c:v>
                </c:pt>
                <c:pt idx="730">
                  <c:v>24.42</c:v>
                </c:pt>
                <c:pt idx="731">
                  <c:v>21.4</c:v>
                </c:pt>
                <c:pt idx="732">
                  <c:v>30.1</c:v>
                </c:pt>
                <c:pt idx="733">
                  <c:v>27.265000000000001</c:v>
                </c:pt>
                <c:pt idx="734">
                  <c:v>32.1</c:v>
                </c:pt>
                <c:pt idx="735">
                  <c:v>34.770000000000003</c:v>
                </c:pt>
                <c:pt idx="736">
                  <c:v>38.39</c:v>
                </c:pt>
                <c:pt idx="737">
                  <c:v>23.7</c:v>
                </c:pt>
                <c:pt idx="738">
                  <c:v>31.73</c:v>
                </c:pt>
                <c:pt idx="739">
                  <c:v>35.5</c:v>
                </c:pt>
                <c:pt idx="740">
                  <c:v>24.035</c:v>
                </c:pt>
                <c:pt idx="741">
                  <c:v>29.15</c:v>
                </c:pt>
                <c:pt idx="742">
                  <c:v>34.104999999999997</c:v>
                </c:pt>
                <c:pt idx="743">
                  <c:v>26.62</c:v>
                </c:pt>
                <c:pt idx="744">
                  <c:v>26.41</c:v>
                </c:pt>
                <c:pt idx="745">
                  <c:v>30.114999999999998</c:v>
                </c:pt>
                <c:pt idx="746">
                  <c:v>27</c:v>
                </c:pt>
                <c:pt idx="747">
                  <c:v>21.754999999999999</c:v>
                </c:pt>
                <c:pt idx="748">
                  <c:v>36</c:v>
                </c:pt>
                <c:pt idx="749">
                  <c:v>30.875</c:v>
                </c:pt>
                <c:pt idx="750">
                  <c:v>26.4</c:v>
                </c:pt>
                <c:pt idx="751">
                  <c:v>28.975000000000001</c:v>
                </c:pt>
                <c:pt idx="752">
                  <c:v>37.905000000000001</c:v>
                </c:pt>
                <c:pt idx="753">
                  <c:v>22.77</c:v>
                </c:pt>
                <c:pt idx="754">
                  <c:v>33.630000000000003</c:v>
                </c:pt>
                <c:pt idx="755">
                  <c:v>27.645</c:v>
                </c:pt>
                <c:pt idx="756">
                  <c:v>22.8</c:v>
                </c:pt>
                <c:pt idx="757">
                  <c:v>27.83</c:v>
                </c:pt>
                <c:pt idx="758">
                  <c:v>37.43</c:v>
                </c:pt>
                <c:pt idx="759">
                  <c:v>38.17</c:v>
                </c:pt>
                <c:pt idx="760">
                  <c:v>34.58</c:v>
                </c:pt>
                <c:pt idx="761">
                  <c:v>35.200000000000003</c:v>
                </c:pt>
                <c:pt idx="762">
                  <c:v>27.1</c:v>
                </c:pt>
                <c:pt idx="763">
                  <c:v>26.03</c:v>
                </c:pt>
                <c:pt idx="764">
                  <c:v>25.175000000000001</c:v>
                </c:pt>
                <c:pt idx="765">
                  <c:v>31.824999999999999</c:v>
                </c:pt>
                <c:pt idx="766">
                  <c:v>32.299999999999997</c:v>
                </c:pt>
                <c:pt idx="767">
                  <c:v>29</c:v>
                </c:pt>
                <c:pt idx="768">
                  <c:v>39.700000000000003</c:v>
                </c:pt>
                <c:pt idx="769">
                  <c:v>19.475000000000001</c:v>
                </c:pt>
                <c:pt idx="770">
                  <c:v>36.1</c:v>
                </c:pt>
                <c:pt idx="771">
                  <c:v>26.7</c:v>
                </c:pt>
                <c:pt idx="772">
                  <c:v>36.479999999999997</c:v>
                </c:pt>
                <c:pt idx="773">
                  <c:v>28.88</c:v>
                </c:pt>
                <c:pt idx="774">
                  <c:v>34.200000000000003</c:v>
                </c:pt>
                <c:pt idx="775">
                  <c:v>33.33</c:v>
                </c:pt>
                <c:pt idx="776">
                  <c:v>32.299999999999997</c:v>
                </c:pt>
                <c:pt idx="777">
                  <c:v>39.805</c:v>
                </c:pt>
                <c:pt idx="778">
                  <c:v>34.32</c:v>
                </c:pt>
                <c:pt idx="779">
                  <c:v>28.88</c:v>
                </c:pt>
                <c:pt idx="780">
                  <c:v>24.4</c:v>
                </c:pt>
                <c:pt idx="781">
                  <c:v>41.14</c:v>
                </c:pt>
                <c:pt idx="782">
                  <c:v>35.97</c:v>
                </c:pt>
                <c:pt idx="783">
                  <c:v>27.6</c:v>
                </c:pt>
                <c:pt idx="784">
                  <c:v>29.26</c:v>
                </c:pt>
                <c:pt idx="785">
                  <c:v>27.7</c:v>
                </c:pt>
                <c:pt idx="786">
                  <c:v>36.954999999999998</c:v>
                </c:pt>
                <c:pt idx="787">
                  <c:v>36.86</c:v>
                </c:pt>
                <c:pt idx="788">
                  <c:v>22.515000000000001</c:v>
                </c:pt>
                <c:pt idx="789">
                  <c:v>29.92</c:v>
                </c:pt>
                <c:pt idx="790">
                  <c:v>41.8</c:v>
                </c:pt>
                <c:pt idx="791">
                  <c:v>27.6</c:v>
                </c:pt>
                <c:pt idx="792">
                  <c:v>23.18</c:v>
                </c:pt>
                <c:pt idx="793">
                  <c:v>20.9</c:v>
                </c:pt>
                <c:pt idx="794">
                  <c:v>31.92</c:v>
                </c:pt>
                <c:pt idx="795">
                  <c:v>28.5</c:v>
                </c:pt>
                <c:pt idx="796">
                  <c:v>44.22</c:v>
                </c:pt>
                <c:pt idx="797">
                  <c:v>22.895</c:v>
                </c:pt>
                <c:pt idx="798">
                  <c:v>33.1</c:v>
                </c:pt>
                <c:pt idx="799">
                  <c:v>24.795000000000002</c:v>
                </c:pt>
                <c:pt idx="800">
                  <c:v>26.18</c:v>
                </c:pt>
                <c:pt idx="801">
                  <c:v>35.97</c:v>
                </c:pt>
                <c:pt idx="802">
                  <c:v>22.3</c:v>
                </c:pt>
                <c:pt idx="803">
                  <c:v>42.24</c:v>
                </c:pt>
                <c:pt idx="804">
                  <c:v>26.51</c:v>
                </c:pt>
                <c:pt idx="805">
                  <c:v>35.814999999999998</c:v>
                </c:pt>
                <c:pt idx="806">
                  <c:v>41.42</c:v>
                </c:pt>
                <c:pt idx="807">
                  <c:v>36.575000000000003</c:v>
                </c:pt>
                <c:pt idx="808">
                  <c:v>30.14</c:v>
                </c:pt>
                <c:pt idx="809">
                  <c:v>25.84</c:v>
                </c:pt>
                <c:pt idx="810">
                  <c:v>30.8</c:v>
                </c:pt>
                <c:pt idx="811">
                  <c:v>42.94</c:v>
                </c:pt>
                <c:pt idx="812">
                  <c:v>21.01</c:v>
                </c:pt>
                <c:pt idx="813">
                  <c:v>22.515000000000001</c:v>
                </c:pt>
                <c:pt idx="814">
                  <c:v>34.43</c:v>
                </c:pt>
                <c:pt idx="815">
                  <c:v>31.46</c:v>
                </c:pt>
                <c:pt idx="816">
                  <c:v>24.225000000000001</c:v>
                </c:pt>
                <c:pt idx="817">
                  <c:v>37.1</c:v>
                </c:pt>
                <c:pt idx="818">
                  <c:v>26.125</c:v>
                </c:pt>
                <c:pt idx="819">
                  <c:v>35.53</c:v>
                </c:pt>
                <c:pt idx="820">
                  <c:v>33.700000000000003</c:v>
                </c:pt>
                <c:pt idx="821">
                  <c:v>17.670000000000002</c:v>
                </c:pt>
                <c:pt idx="822">
                  <c:v>31.13</c:v>
                </c:pt>
                <c:pt idx="823">
                  <c:v>29.81</c:v>
                </c:pt>
                <c:pt idx="824">
                  <c:v>24.32</c:v>
                </c:pt>
                <c:pt idx="825">
                  <c:v>31.824999999999999</c:v>
                </c:pt>
                <c:pt idx="826">
                  <c:v>31.79</c:v>
                </c:pt>
                <c:pt idx="827">
                  <c:v>28.024999999999999</c:v>
                </c:pt>
                <c:pt idx="828">
                  <c:v>30.78</c:v>
                </c:pt>
                <c:pt idx="829">
                  <c:v>21.85</c:v>
                </c:pt>
                <c:pt idx="830">
                  <c:v>33.1</c:v>
                </c:pt>
                <c:pt idx="831">
                  <c:v>25.84</c:v>
                </c:pt>
                <c:pt idx="832">
                  <c:v>23.844999999999999</c:v>
                </c:pt>
                <c:pt idx="833">
                  <c:v>34.39</c:v>
                </c:pt>
                <c:pt idx="834">
                  <c:v>33.82</c:v>
                </c:pt>
                <c:pt idx="835">
                  <c:v>35.97</c:v>
                </c:pt>
                <c:pt idx="836">
                  <c:v>31.5</c:v>
                </c:pt>
                <c:pt idx="837">
                  <c:v>28.31</c:v>
                </c:pt>
                <c:pt idx="838">
                  <c:v>23.465</c:v>
                </c:pt>
                <c:pt idx="839">
                  <c:v>31.35</c:v>
                </c:pt>
                <c:pt idx="840">
                  <c:v>31.1</c:v>
                </c:pt>
                <c:pt idx="841">
                  <c:v>24.7</c:v>
                </c:pt>
                <c:pt idx="842">
                  <c:v>32.78</c:v>
                </c:pt>
                <c:pt idx="843">
                  <c:v>29.81</c:v>
                </c:pt>
                <c:pt idx="844">
                  <c:v>30.495000000000001</c:v>
                </c:pt>
                <c:pt idx="845">
                  <c:v>32.450000000000003</c:v>
                </c:pt>
                <c:pt idx="846">
                  <c:v>34.200000000000003</c:v>
                </c:pt>
                <c:pt idx="847">
                  <c:v>50.38</c:v>
                </c:pt>
                <c:pt idx="848">
                  <c:v>24.1</c:v>
                </c:pt>
                <c:pt idx="849">
                  <c:v>32.774999999999999</c:v>
                </c:pt>
                <c:pt idx="850">
                  <c:v>30.78</c:v>
                </c:pt>
                <c:pt idx="851">
                  <c:v>32.299999999999997</c:v>
                </c:pt>
                <c:pt idx="852">
                  <c:v>35.53</c:v>
                </c:pt>
                <c:pt idx="853">
                  <c:v>23.75</c:v>
                </c:pt>
                <c:pt idx="854">
                  <c:v>23.844999999999999</c:v>
                </c:pt>
                <c:pt idx="855">
                  <c:v>29.6</c:v>
                </c:pt>
                <c:pt idx="856">
                  <c:v>33.11</c:v>
                </c:pt>
                <c:pt idx="857">
                  <c:v>24.13</c:v>
                </c:pt>
                <c:pt idx="858">
                  <c:v>32.229999999999997</c:v>
                </c:pt>
                <c:pt idx="859">
                  <c:v>28.1</c:v>
                </c:pt>
                <c:pt idx="860">
                  <c:v>47.6</c:v>
                </c:pt>
                <c:pt idx="861">
                  <c:v>28</c:v>
                </c:pt>
                <c:pt idx="862">
                  <c:v>33.534999999999997</c:v>
                </c:pt>
                <c:pt idx="863">
                  <c:v>19.855</c:v>
                </c:pt>
                <c:pt idx="864">
                  <c:v>25.4</c:v>
                </c:pt>
                <c:pt idx="865">
                  <c:v>29.9</c:v>
                </c:pt>
                <c:pt idx="866">
                  <c:v>37.29</c:v>
                </c:pt>
                <c:pt idx="867">
                  <c:v>43.7</c:v>
                </c:pt>
                <c:pt idx="868">
                  <c:v>23.655000000000001</c:v>
                </c:pt>
                <c:pt idx="869">
                  <c:v>24.3</c:v>
                </c:pt>
                <c:pt idx="870">
                  <c:v>36.200000000000003</c:v>
                </c:pt>
                <c:pt idx="871">
                  <c:v>29.48</c:v>
                </c:pt>
                <c:pt idx="872">
                  <c:v>24.86</c:v>
                </c:pt>
                <c:pt idx="873">
                  <c:v>30.1</c:v>
                </c:pt>
                <c:pt idx="874">
                  <c:v>21.85</c:v>
                </c:pt>
                <c:pt idx="875">
                  <c:v>28.12</c:v>
                </c:pt>
                <c:pt idx="876">
                  <c:v>27.1</c:v>
                </c:pt>
                <c:pt idx="877">
                  <c:v>33.44</c:v>
                </c:pt>
                <c:pt idx="878">
                  <c:v>28.8</c:v>
                </c:pt>
                <c:pt idx="879">
                  <c:v>29.5</c:v>
                </c:pt>
                <c:pt idx="880">
                  <c:v>34.799999999999997</c:v>
                </c:pt>
                <c:pt idx="881">
                  <c:v>27.36</c:v>
                </c:pt>
                <c:pt idx="882">
                  <c:v>22.135000000000002</c:v>
                </c:pt>
                <c:pt idx="883">
                  <c:v>37.049999999999997</c:v>
                </c:pt>
                <c:pt idx="884">
                  <c:v>26.695</c:v>
                </c:pt>
                <c:pt idx="885">
                  <c:v>28.93</c:v>
                </c:pt>
                <c:pt idx="886">
                  <c:v>28.975000000000001</c:v>
                </c:pt>
                <c:pt idx="887">
                  <c:v>30.02</c:v>
                </c:pt>
                <c:pt idx="888">
                  <c:v>39.5</c:v>
                </c:pt>
                <c:pt idx="889">
                  <c:v>33.630000000000003</c:v>
                </c:pt>
                <c:pt idx="890">
                  <c:v>26.885000000000002</c:v>
                </c:pt>
                <c:pt idx="891">
                  <c:v>29.04</c:v>
                </c:pt>
                <c:pt idx="892">
                  <c:v>24.035</c:v>
                </c:pt>
                <c:pt idx="893">
                  <c:v>38.94</c:v>
                </c:pt>
                <c:pt idx="894">
                  <c:v>32.11</c:v>
                </c:pt>
                <c:pt idx="895">
                  <c:v>44</c:v>
                </c:pt>
                <c:pt idx="896">
                  <c:v>20.045000000000002</c:v>
                </c:pt>
                <c:pt idx="897">
                  <c:v>25.555</c:v>
                </c:pt>
                <c:pt idx="898">
                  <c:v>40.26</c:v>
                </c:pt>
                <c:pt idx="899">
                  <c:v>22.515000000000001</c:v>
                </c:pt>
                <c:pt idx="900">
                  <c:v>22.515000000000001</c:v>
                </c:pt>
                <c:pt idx="901">
                  <c:v>40.92</c:v>
                </c:pt>
                <c:pt idx="902">
                  <c:v>27.265000000000001</c:v>
                </c:pt>
                <c:pt idx="903">
                  <c:v>36.85</c:v>
                </c:pt>
                <c:pt idx="904">
                  <c:v>35.1</c:v>
                </c:pt>
                <c:pt idx="905">
                  <c:v>29.355</c:v>
                </c:pt>
                <c:pt idx="906">
                  <c:v>32.585000000000001</c:v>
                </c:pt>
                <c:pt idx="907">
                  <c:v>32.340000000000003</c:v>
                </c:pt>
                <c:pt idx="908">
                  <c:v>39.799999999999997</c:v>
                </c:pt>
                <c:pt idx="909">
                  <c:v>24.6</c:v>
                </c:pt>
                <c:pt idx="910">
                  <c:v>28.31</c:v>
                </c:pt>
                <c:pt idx="911">
                  <c:v>31.73</c:v>
                </c:pt>
                <c:pt idx="912">
                  <c:v>26.695</c:v>
                </c:pt>
                <c:pt idx="913">
                  <c:v>27.5</c:v>
                </c:pt>
                <c:pt idx="914">
                  <c:v>24.605</c:v>
                </c:pt>
                <c:pt idx="915">
                  <c:v>33.99</c:v>
                </c:pt>
                <c:pt idx="916">
                  <c:v>26.885000000000002</c:v>
                </c:pt>
                <c:pt idx="917">
                  <c:v>22.895</c:v>
                </c:pt>
                <c:pt idx="918">
                  <c:v>28.2</c:v>
                </c:pt>
                <c:pt idx="919">
                  <c:v>34.21</c:v>
                </c:pt>
                <c:pt idx="920">
                  <c:v>25</c:v>
                </c:pt>
                <c:pt idx="921">
                  <c:v>33.200000000000003</c:v>
                </c:pt>
                <c:pt idx="922">
                  <c:v>31</c:v>
                </c:pt>
                <c:pt idx="923">
                  <c:v>35.814999999999998</c:v>
                </c:pt>
                <c:pt idx="924">
                  <c:v>23.2</c:v>
                </c:pt>
                <c:pt idx="925">
                  <c:v>32.11</c:v>
                </c:pt>
                <c:pt idx="926">
                  <c:v>23.4</c:v>
                </c:pt>
                <c:pt idx="927">
                  <c:v>20.100000000000001</c:v>
                </c:pt>
                <c:pt idx="928">
                  <c:v>39.159999999999997</c:v>
                </c:pt>
                <c:pt idx="929">
                  <c:v>34.21</c:v>
                </c:pt>
                <c:pt idx="930">
                  <c:v>46.53</c:v>
                </c:pt>
                <c:pt idx="931">
                  <c:v>32.5</c:v>
                </c:pt>
                <c:pt idx="932">
                  <c:v>25.8</c:v>
                </c:pt>
                <c:pt idx="933">
                  <c:v>35.299999999999997</c:v>
                </c:pt>
                <c:pt idx="934">
                  <c:v>37.18</c:v>
                </c:pt>
                <c:pt idx="935">
                  <c:v>27.5</c:v>
                </c:pt>
                <c:pt idx="936">
                  <c:v>29.734999999999999</c:v>
                </c:pt>
                <c:pt idx="937">
                  <c:v>24.225000000000001</c:v>
                </c:pt>
                <c:pt idx="938">
                  <c:v>26.18</c:v>
                </c:pt>
                <c:pt idx="939">
                  <c:v>29.48</c:v>
                </c:pt>
                <c:pt idx="940">
                  <c:v>23.21</c:v>
                </c:pt>
                <c:pt idx="941">
                  <c:v>46.09</c:v>
                </c:pt>
                <c:pt idx="942">
                  <c:v>40.185000000000002</c:v>
                </c:pt>
                <c:pt idx="943">
                  <c:v>22.61</c:v>
                </c:pt>
                <c:pt idx="944">
                  <c:v>39.93</c:v>
                </c:pt>
                <c:pt idx="945">
                  <c:v>35.799999999999997</c:v>
                </c:pt>
                <c:pt idx="946">
                  <c:v>35.799999999999997</c:v>
                </c:pt>
                <c:pt idx="947">
                  <c:v>34.200000000000003</c:v>
                </c:pt>
                <c:pt idx="948">
                  <c:v>31.254999999999999</c:v>
                </c:pt>
                <c:pt idx="949">
                  <c:v>29.7</c:v>
                </c:pt>
                <c:pt idx="950">
                  <c:v>18.335000000000001</c:v>
                </c:pt>
                <c:pt idx="951">
                  <c:v>42.9</c:v>
                </c:pt>
                <c:pt idx="952">
                  <c:v>28.405000000000001</c:v>
                </c:pt>
                <c:pt idx="953">
                  <c:v>30.2</c:v>
                </c:pt>
                <c:pt idx="954">
                  <c:v>27.835000000000001</c:v>
                </c:pt>
                <c:pt idx="955">
                  <c:v>39.49</c:v>
                </c:pt>
                <c:pt idx="956">
                  <c:v>30.8</c:v>
                </c:pt>
                <c:pt idx="957">
                  <c:v>26.79</c:v>
                </c:pt>
                <c:pt idx="958">
                  <c:v>34.96</c:v>
                </c:pt>
                <c:pt idx="959">
                  <c:v>36.67</c:v>
                </c:pt>
                <c:pt idx="960">
                  <c:v>39.615000000000002</c:v>
                </c:pt>
                <c:pt idx="961">
                  <c:v>25.9</c:v>
                </c:pt>
                <c:pt idx="962">
                  <c:v>35.200000000000003</c:v>
                </c:pt>
                <c:pt idx="963">
                  <c:v>24.795000000000002</c:v>
                </c:pt>
                <c:pt idx="964">
                  <c:v>36.765000000000001</c:v>
                </c:pt>
                <c:pt idx="965">
                  <c:v>27.1</c:v>
                </c:pt>
                <c:pt idx="966">
                  <c:v>24.795000000000002</c:v>
                </c:pt>
                <c:pt idx="967">
                  <c:v>25.364999999999998</c:v>
                </c:pt>
                <c:pt idx="968">
                  <c:v>25.745000000000001</c:v>
                </c:pt>
                <c:pt idx="969">
                  <c:v>34.32</c:v>
                </c:pt>
                <c:pt idx="970">
                  <c:v>28.16</c:v>
                </c:pt>
                <c:pt idx="971">
                  <c:v>23.56</c:v>
                </c:pt>
                <c:pt idx="972">
                  <c:v>20.234999999999999</c:v>
                </c:pt>
                <c:pt idx="973">
                  <c:v>40.5</c:v>
                </c:pt>
                <c:pt idx="974">
                  <c:v>35.42</c:v>
                </c:pt>
                <c:pt idx="975">
                  <c:v>22.895</c:v>
                </c:pt>
                <c:pt idx="976">
                  <c:v>40.15</c:v>
                </c:pt>
                <c:pt idx="977">
                  <c:v>29.15</c:v>
                </c:pt>
                <c:pt idx="978">
                  <c:v>39.994999999999997</c:v>
                </c:pt>
                <c:pt idx="979">
                  <c:v>29.92</c:v>
                </c:pt>
                <c:pt idx="980">
                  <c:v>25.46</c:v>
                </c:pt>
                <c:pt idx="981">
                  <c:v>21.375</c:v>
                </c:pt>
                <c:pt idx="982">
                  <c:v>25.9</c:v>
                </c:pt>
                <c:pt idx="983">
                  <c:v>30.59</c:v>
                </c:pt>
                <c:pt idx="984">
                  <c:v>30.114999999999998</c:v>
                </c:pt>
                <c:pt idx="985">
                  <c:v>25.8</c:v>
                </c:pt>
                <c:pt idx="986">
                  <c:v>30.114999999999998</c:v>
                </c:pt>
                <c:pt idx="987">
                  <c:v>27.645</c:v>
                </c:pt>
                <c:pt idx="988">
                  <c:v>34.674999999999997</c:v>
                </c:pt>
                <c:pt idx="989">
                  <c:v>20.52</c:v>
                </c:pt>
                <c:pt idx="990">
                  <c:v>19.8</c:v>
                </c:pt>
                <c:pt idx="991">
                  <c:v>27.835000000000001</c:v>
                </c:pt>
                <c:pt idx="992">
                  <c:v>31.6</c:v>
                </c:pt>
                <c:pt idx="993">
                  <c:v>28.27</c:v>
                </c:pt>
                <c:pt idx="994">
                  <c:v>20.045000000000002</c:v>
                </c:pt>
                <c:pt idx="995">
                  <c:v>23.274999999999999</c:v>
                </c:pt>
                <c:pt idx="996">
                  <c:v>34.1</c:v>
                </c:pt>
                <c:pt idx="997">
                  <c:v>36.85</c:v>
                </c:pt>
                <c:pt idx="998">
                  <c:v>36.29</c:v>
                </c:pt>
                <c:pt idx="999">
                  <c:v>26.885000000000002</c:v>
                </c:pt>
                <c:pt idx="1000">
                  <c:v>22.99</c:v>
                </c:pt>
                <c:pt idx="1001">
                  <c:v>32.700000000000003</c:v>
                </c:pt>
                <c:pt idx="1002">
                  <c:v>25.8</c:v>
                </c:pt>
                <c:pt idx="1003">
                  <c:v>29.6</c:v>
                </c:pt>
                <c:pt idx="1004">
                  <c:v>19.190000000000001</c:v>
                </c:pt>
                <c:pt idx="1005">
                  <c:v>31.73</c:v>
                </c:pt>
                <c:pt idx="1006">
                  <c:v>29.26</c:v>
                </c:pt>
                <c:pt idx="1007">
                  <c:v>28.215</c:v>
                </c:pt>
                <c:pt idx="1008">
                  <c:v>24.984999999999999</c:v>
                </c:pt>
                <c:pt idx="1009">
                  <c:v>27.74</c:v>
                </c:pt>
                <c:pt idx="1010">
                  <c:v>22.8</c:v>
                </c:pt>
                <c:pt idx="1011">
                  <c:v>20.13</c:v>
                </c:pt>
                <c:pt idx="1012">
                  <c:v>33.33</c:v>
                </c:pt>
                <c:pt idx="1013">
                  <c:v>32.299999999999997</c:v>
                </c:pt>
                <c:pt idx="1014">
                  <c:v>27.6</c:v>
                </c:pt>
                <c:pt idx="1015">
                  <c:v>25.46</c:v>
                </c:pt>
                <c:pt idx="1016">
                  <c:v>24.605</c:v>
                </c:pt>
                <c:pt idx="1017">
                  <c:v>34.200000000000003</c:v>
                </c:pt>
                <c:pt idx="1018">
                  <c:v>35.814999999999998</c:v>
                </c:pt>
                <c:pt idx="1019">
                  <c:v>32.68</c:v>
                </c:pt>
                <c:pt idx="1020">
                  <c:v>37</c:v>
                </c:pt>
                <c:pt idx="1021">
                  <c:v>31.02</c:v>
                </c:pt>
                <c:pt idx="1022">
                  <c:v>36.08</c:v>
                </c:pt>
                <c:pt idx="1023">
                  <c:v>23.32</c:v>
                </c:pt>
                <c:pt idx="1024">
                  <c:v>45.32</c:v>
                </c:pt>
                <c:pt idx="1025">
                  <c:v>34.6</c:v>
                </c:pt>
                <c:pt idx="1026">
                  <c:v>26.03</c:v>
                </c:pt>
                <c:pt idx="1027">
                  <c:v>18.715</c:v>
                </c:pt>
                <c:pt idx="1028">
                  <c:v>31.6</c:v>
                </c:pt>
                <c:pt idx="1029">
                  <c:v>17.29</c:v>
                </c:pt>
                <c:pt idx="1030">
                  <c:v>23.655000000000001</c:v>
                </c:pt>
                <c:pt idx="1031">
                  <c:v>35.200000000000003</c:v>
                </c:pt>
                <c:pt idx="1032">
                  <c:v>27.93</c:v>
                </c:pt>
                <c:pt idx="1033">
                  <c:v>21.565000000000001</c:v>
                </c:pt>
                <c:pt idx="1034">
                  <c:v>38.380000000000003</c:v>
                </c:pt>
                <c:pt idx="1035">
                  <c:v>23</c:v>
                </c:pt>
                <c:pt idx="1036">
                  <c:v>37.07</c:v>
                </c:pt>
                <c:pt idx="1037">
                  <c:v>30.495000000000001</c:v>
                </c:pt>
                <c:pt idx="1038">
                  <c:v>28.88</c:v>
                </c:pt>
                <c:pt idx="1039">
                  <c:v>27.265000000000001</c:v>
                </c:pt>
                <c:pt idx="1040">
                  <c:v>28.024999999999999</c:v>
                </c:pt>
                <c:pt idx="1041">
                  <c:v>23.085000000000001</c:v>
                </c:pt>
                <c:pt idx="1042">
                  <c:v>30.684999999999999</c:v>
                </c:pt>
                <c:pt idx="1043">
                  <c:v>25.8</c:v>
                </c:pt>
                <c:pt idx="1044">
                  <c:v>35.244999999999997</c:v>
                </c:pt>
                <c:pt idx="1045">
                  <c:v>24.7</c:v>
                </c:pt>
                <c:pt idx="1046">
                  <c:v>25.08</c:v>
                </c:pt>
                <c:pt idx="1047">
                  <c:v>52.58</c:v>
                </c:pt>
                <c:pt idx="1048">
                  <c:v>22.515000000000001</c:v>
                </c:pt>
                <c:pt idx="1049">
                  <c:v>30.9</c:v>
                </c:pt>
                <c:pt idx="1050">
                  <c:v>36.954999999999998</c:v>
                </c:pt>
                <c:pt idx="1051">
                  <c:v>26.41</c:v>
                </c:pt>
                <c:pt idx="1052">
                  <c:v>29.83</c:v>
                </c:pt>
                <c:pt idx="1053">
                  <c:v>29.8</c:v>
                </c:pt>
                <c:pt idx="1054">
                  <c:v>21.47</c:v>
                </c:pt>
                <c:pt idx="1055">
                  <c:v>27.645</c:v>
                </c:pt>
                <c:pt idx="1056">
                  <c:v>28.9</c:v>
                </c:pt>
                <c:pt idx="1057">
                  <c:v>31.79</c:v>
                </c:pt>
                <c:pt idx="1058">
                  <c:v>39.49</c:v>
                </c:pt>
                <c:pt idx="1059">
                  <c:v>33.82</c:v>
                </c:pt>
                <c:pt idx="1060">
                  <c:v>32.01</c:v>
                </c:pt>
                <c:pt idx="1061">
                  <c:v>27.94</c:v>
                </c:pt>
                <c:pt idx="1062">
                  <c:v>41.14</c:v>
                </c:pt>
                <c:pt idx="1063">
                  <c:v>28.594999999999999</c:v>
                </c:pt>
                <c:pt idx="1064">
                  <c:v>25.6</c:v>
                </c:pt>
                <c:pt idx="1065">
                  <c:v>25.3</c:v>
                </c:pt>
                <c:pt idx="1066">
                  <c:v>37.29</c:v>
                </c:pt>
                <c:pt idx="1067">
                  <c:v>42.655000000000001</c:v>
                </c:pt>
                <c:pt idx="1068">
                  <c:v>21.66</c:v>
                </c:pt>
                <c:pt idx="1069">
                  <c:v>31.9</c:v>
                </c:pt>
                <c:pt idx="1070">
                  <c:v>37.07</c:v>
                </c:pt>
                <c:pt idx="1071">
                  <c:v>31.445</c:v>
                </c:pt>
                <c:pt idx="1072">
                  <c:v>31.254999999999999</c:v>
                </c:pt>
                <c:pt idx="1073">
                  <c:v>28.88</c:v>
                </c:pt>
                <c:pt idx="1074">
                  <c:v>18.335000000000001</c:v>
                </c:pt>
                <c:pt idx="1075">
                  <c:v>29.59</c:v>
                </c:pt>
                <c:pt idx="1076">
                  <c:v>32</c:v>
                </c:pt>
                <c:pt idx="1077">
                  <c:v>26.03</c:v>
                </c:pt>
                <c:pt idx="1078">
                  <c:v>31.68</c:v>
                </c:pt>
                <c:pt idx="1079">
                  <c:v>33.659999999999997</c:v>
                </c:pt>
                <c:pt idx="1080">
                  <c:v>21.78</c:v>
                </c:pt>
                <c:pt idx="1081">
                  <c:v>27.835000000000001</c:v>
                </c:pt>
                <c:pt idx="1082">
                  <c:v>19.95</c:v>
                </c:pt>
                <c:pt idx="1083">
                  <c:v>31.5</c:v>
                </c:pt>
                <c:pt idx="1084">
                  <c:v>30.495000000000001</c:v>
                </c:pt>
                <c:pt idx="1085">
                  <c:v>18.3</c:v>
                </c:pt>
                <c:pt idx="1086">
                  <c:v>28.975000000000001</c:v>
                </c:pt>
                <c:pt idx="1087">
                  <c:v>31.54</c:v>
                </c:pt>
                <c:pt idx="1088">
                  <c:v>47.74</c:v>
                </c:pt>
                <c:pt idx="1089">
                  <c:v>22.1</c:v>
                </c:pt>
                <c:pt idx="1090">
                  <c:v>36.19</c:v>
                </c:pt>
                <c:pt idx="1091">
                  <c:v>29.83</c:v>
                </c:pt>
                <c:pt idx="1092">
                  <c:v>32.700000000000003</c:v>
                </c:pt>
                <c:pt idx="1093">
                  <c:v>30.4</c:v>
                </c:pt>
                <c:pt idx="1094">
                  <c:v>33.700000000000003</c:v>
                </c:pt>
                <c:pt idx="1095">
                  <c:v>31.35</c:v>
                </c:pt>
                <c:pt idx="1096">
                  <c:v>34.96</c:v>
                </c:pt>
                <c:pt idx="1097">
                  <c:v>33.770000000000003</c:v>
                </c:pt>
                <c:pt idx="1098">
                  <c:v>30.875</c:v>
                </c:pt>
                <c:pt idx="1099">
                  <c:v>33.99</c:v>
                </c:pt>
                <c:pt idx="1100">
                  <c:v>19.094999999999999</c:v>
                </c:pt>
                <c:pt idx="1101">
                  <c:v>28.6</c:v>
                </c:pt>
                <c:pt idx="1102">
                  <c:v>38.94</c:v>
                </c:pt>
                <c:pt idx="1103">
                  <c:v>36.08</c:v>
                </c:pt>
                <c:pt idx="1104">
                  <c:v>29.8</c:v>
                </c:pt>
                <c:pt idx="1105">
                  <c:v>31.24</c:v>
                </c:pt>
                <c:pt idx="1106">
                  <c:v>29.925000000000001</c:v>
                </c:pt>
                <c:pt idx="1107">
                  <c:v>26.22</c:v>
                </c:pt>
                <c:pt idx="1108">
                  <c:v>30</c:v>
                </c:pt>
                <c:pt idx="1109">
                  <c:v>20.350000000000001</c:v>
                </c:pt>
                <c:pt idx="1110">
                  <c:v>32.299999999999997</c:v>
                </c:pt>
                <c:pt idx="1111">
                  <c:v>38.39</c:v>
                </c:pt>
                <c:pt idx="1112">
                  <c:v>25.85</c:v>
                </c:pt>
                <c:pt idx="1113">
                  <c:v>26.315000000000001</c:v>
                </c:pt>
                <c:pt idx="1114">
                  <c:v>24.51</c:v>
                </c:pt>
                <c:pt idx="1115">
                  <c:v>32.67</c:v>
                </c:pt>
                <c:pt idx="1116">
                  <c:v>29.64</c:v>
                </c:pt>
                <c:pt idx="1117">
                  <c:v>33.33</c:v>
                </c:pt>
                <c:pt idx="1118">
                  <c:v>35.75</c:v>
                </c:pt>
                <c:pt idx="1119">
                  <c:v>19.95</c:v>
                </c:pt>
                <c:pt idx="1120">
                  <c:v>31.4</c:v>
                </c:pt>
                <c:pt idx="1121">
                  <c:v>38.17</c:v>
                </c:pt>
                <c:pt idx="1122">
                  <c:v>36.86</c:v>
                </c:pt>
                <c:pt idx="1123">
                  <c:v>32.395000000000003</c:v>
                </c:pt>
                <c:pt idx="1124">
                  <c:v>42.75</c:v>
                </c:pt>
                <c:pt idx="1125">
                  <c:v>25.08</c:v>
                </c:pt>
                <c:pt idx="1126">
                  <c:v>29.9</c:v>
                </c:pt>
                <c:pt idx="1127">
                  <c:v>35.86</c:v>
                </c:pt>
                <c:pt idx="1128">
                  <c:v>32.799999999999997</c:v>
                </c:pt>
                <c:pt idx="1129">
                  <c:v>18.600000000000001</c:v>
                </c:pt>
                <c:pt idx="1130">
                  <c:v>23.87</c:v>
                </c:pt>
                <c:pt idx="1131">
                  <c:v>45.9</c:v>
                </c:pt>
                <c:pt idx="1132">
                  <c:v>40.28</c:v>
                </c:pt>
                <c:pt idx="1133">
                  <c:v>18.335000000000001</c:v>
                </c:pt>
                <c:pt idx="1134">
                  <c:v>33.82</c:v>
                </c:pt>
                <c:pt idx="1135">
                  <c:v>28.12</c:v>
                </c:pt>
                <c:pt idx="1136">
                  <c:v>25</c:v>
                </c:pt>
                <c:pt idx="1137">
                  <c:v>22.23</c:v>
                </c:pt>
                <c:pt idx="1138">
                  <c:v>30.25</c:v>
                </c:pt>
                <c:pt idx="1139">
                  <c:v>32.49</c:v>
                </c:pt>
                <c:pt idx="1140">
                  <c:v>37.07</c:v>
                </c:pt>
                <c:pt idx="1141">
                  <c:v>32.6</c:v>
                </c:pt>
                <c:pt idx="1142">
                  <c:v>24.86</c:v>
                </c:pt>
                <c:pt idx="1143">
                  <c:v>32.340000000000003</c:v>
                </c:pt>
                <c:pt idx="1144">
                  <c:v>32.299999999999997</c:v>
                </c:pt>
                <c:pt idx="1145">
                  <c:v>32.774999999999999</c:v>
                </c:pt>
                <c:pt idx="1146">
                  <c:v>32.799999999999997</c:v>
                </c:pt>
                <c:pt idx="1147">
                  <c:v>31.92</c:v>
                </c:pt>
                <c:pt idx="1148">
                  <c:v>21.5</c:v>
                </c:pt>
                <c:pt idx="1149">
                  <c:v>34.1</c:v>
                </c:pt>
                <c:pt idx="1150">
                  <c:v>30.305</c:v>
                </c:pt>
                <c:pt idx="1151">
                  <c:v>36.479999999999997</c:v>
                </c:pt>
                <c:pt idx="1152">
                  <c:v>32.56</c:v>
                </c:pt>
                <c:pt idx="1153">
                  <c:v>35.814999999999998</c:v>
                </c:pt>
                <c:pt idx="1154">
                  <c:v>27.93</c:v>
                </c:pt>
                <c:pt idx="1155">
                  <c:v>22.135000000000002</c:v>
                </c:pt>
                <c:pt idx="1156">
                  <c:v>44.88</c:v>
                </c:pt>
                <c:pt idx="1157">
                  <c:v>23.18</c:v>
                </c:pt>
                <c:pt idx="1158">
                  <c:v>30.59</c:v>
                </c:pt>
                <c:pt idx="1159">
                  <c:v>41.1</c:v>
                </c:pt>
                <c:pt idx="1160">
                  <c:v>34.58</c:v>
                </c:pt>
                <c:pt idx="1161">
                  <c:v>42.13</c:v>
                </c:pt>
                <c:pt idx="1162">
                  <c:v>38.83</c:v>
                </c:pt>
                <c:pt idx="1163">
                  <c:v>28.215</c:v>
                </c:pt>
                <c:pt idx="1164">
                  <c:v>28.31</c:v>
                </c:pt>
                <c:pt idx="1165">
                  <c:v>26.125</c:v>
                </c:pt>
                <c:pt idx="1166">
                  <c:v>40.369999999999997</c:v>
                </c:pt>
                <c:pt idx="1167">
                  <c:v>24.6</c:v>
                </c:pt>
                <c:pt idx="1168">
                  <c:v>35.200000000000003</c:v>
                </c:pt>
                <c:pt idx="1169">
                  <c:v>34.104999999999997</c:v>
                </c:pt>
                <c:pt idx="1170">
                  <c:v>27.36</c:v>
                </c:pt>
                <c:pt idx="1171">
                  <c:v>26.7</c:v>
                </c:pt>
                <c:pt idx="1172">
                  <c:v>41.91</c:v>
                </c:pt>
                <c:pt idx="1173">
                  <c:v>29.26</c:v>
                </c:pt>
                <c:pt idx="1174">
                  <c:v>32.11</c:v>
                </c:pt>
                <c:pt idx="1175">
                  <c:v>27.1</c:v>
                </c:pt>
                <c:pt idx="1176">
                  <c:v>24.13</c:v>
                </c:pt>
                <c:pt idx="1177">
                  <c:v>27.4</c:v>
                </c:pt>
                <c:pt idx="1178">
                  <c:v>34.865000000000002</c:v>
                </c:pt>
                <c:pt idx="1179">
                  <c:v>29.81</c:v>
                </c:pt>
                <c:pt idx="1180">
                  <c:v>41.325000000000003</c:v>
                </c:pt>
                <c:pt idx="1181">
                  <c:v>29.925000000000001</c:v>
                </c:pt>
                <c:pt idx="1182">
                  <c:v>30.3</c:v>
                </c:pt>
                <c:pt idx="1183">
                  <c:v>27.36</c:v>
                </c:pt>
                <c:pt idx="1184">
                  <c:v>28.49</c:v>
                </c:pt>
                <c:pt idx="1185">
                  <c:v>23.56</c:v>
                </c:pt>
                <c:pt idx="1186">
                  <c:v>35.625</c:v>
                </c:pt>
                <c:pt idx="1187">
                  <c:v>32.68</c:v>
                </c:pt>
                <c:pt idx="1188">
                  <c:v>25.27</c:v>
                </c:pt>
                <c:pt idx="1189">
                  <c:v>28</c:v>
                </c:pt>
                <c:pt idx="1190">
                  <c:v>32.774999999999999</c:v>
                </c:pt>
                <c:pt idx="1191">
                  <c:v>21.754999999999999</c:v>
                </c:pt>
                <c:pt idx="1192">
                  <c:v>32.395000000000003</c:v>
                </c:pt>
                <c:pt idx="1193">
                  <c:v>36.575000000000003</c:v>
                </c:pt>
                <c:pt idx="1194">
                  <c:v>21.754999999999999</c:v>
                </c:pt>
                <c:pt idx="1195">
                  <c:v>27.93</c:v>
                </c:pt>
                <c:pt idx="1196">
                  <c:v>30.02</c:v>
                </c:pt>
                <c:pt idx="1197">
                  <c:v>33.549999999999997</c:v>
                </c:pt>
                <c:pt idx="1198">
                  <c:v>29.355</c:v>
                </c:pt>
                <c:pt idx="1199">
                  <c:v>25.8</c:v>
                </c:pt>
                <c:pt idx="1200">
                  <c:v>24.32</c:v>
                </c:pt>
                <c:pt idx="1201">
                  <c:v>40.375</c:v>
                </c:pt>
                <c:pt idx="1202">
                  <c:v>32.11</c:v>
                </c:pt>
                <c:pt idx="1203">
                  <c:v>32.299999999999997</c:v>
                </c:pt>
                <c:pt idx="1204">
                  <c:v>27.28</c:v>
                </c:pt>
                <c:pt idx="1205">
                  <c:v>17.86</c:v>
                </c:pt>
                <c:pt idx="1206">
                  <c:v>34.799999999999997</c:v>
                </c:pt>
                <c:pt idx="1207">
                  <c:v>33.4</c:v>
                </c:pt>
                <c:pt idx="1208">
                  <c:v>25.555</c:v>
                </c:pt>
                <c:pt idx="1209">
                  <c:v>37.1</c:v>
                </c:pt>
                <c:pt idx="1210">
                  <c:v>30.875</c:v>
                </c:pt>
                <c:pt idx="1211">
                  <c:v>34.1</c:v>
                </c:pt>
                <c:pt idx="1212">
                  <c:v>21.47</c:v>
                </c:pt>
                <c:pt idx="1213">
                  <c:v>33.299999999999997</c:v>
                </c:pt>
                <c:pt idx="1214">
                  <c:v>31.254999999999999</c:v>
                </c:pt>
                <c:pt idx="1215">
                  <c:v>39.14</c:v>
                </c:pt>
                <c:pt idx="1216">
                  <c:v>25.08</c:v>
                </c:pt>
                <c:pt idx="1217">
                  <c:v>37.29</c:v>
                </c:pt>
                <c:pt idx="1218">
                  <c:v>34.6</c:v>
                </c:pt>
                <c:pt idx="1219">
                  <c:v>30.21</c:v>
                </c:pt>
                <c:pt idx="1220">
                  <c:v>21.945</c:v>
                </c:pt>
                <c:pt idx="1221">
                  <c:v>24.97</c:v>
                </c:pt>
                <c:pt idx="1222">
                  <c:v>25.3</c:v>
                </c:pt>
                <c:pt idx="1223">
                  <c:v>24.42</c:v>
                </c:pt>
                <c:pt idx="1224">
                  <c:v>23.94</c:v>
                </c:pt>
                <c:pt idx="1225">
                  <c:v>39.82</c:v>
                </c:pt>
                <c:pt idx="1226">
                  <c:v>16.815000000000001</c:v>
                </c:pt>
                <c:pt idx="1227">
                  <c:v>37.18</c:v>
                </c:pt>
                <c:pt idx="1228">
                  <c:v>34.43</c:v>
                </c:pt>
                <c:pt idx="1229">
                  <c:v>30.305</c:v>
                </c:pt>
                <c:pt idx="1230">
                  <c:v>34.484999999999999</c:v>
                </c:pt>
                <c:pt idx="1231">
                  <c:v>21.8</c:v>
                </c:pt>
                <c:pt idx="1232">
                  <c:v>24.605</c:v>
                </c:pt>
                <c:pt idx="1233">
                  <c:v>23.3</c:v>
                </c:pt>
                <c:pt idx="1234">
                  <c:v>27.83</c:v>
                </c:pt>
                <c:pt idx="1235">
                  <c:v>31.065000000000001</c:v>
                </c:pt>
                <c:pt idx="1236">
                  <c:v>21.66</c:v>
                </c:pt>
                <c:pt idx="1237">
                  <c:v>28.215</c:v>
                </c:pt>
                <c:pt idx="1238">
                  <c:v>22.704999999999998</c:v>
                </c:pt>
                <c:pt idx="1239">
                  <c:v>42.13</c:v>
                </c:pt>
                <c:pt idx="1240">
                  <c:v>41.8</c:v>
                </c:pt>
                <c:pt idx="1241">
                  <c:v>36.96</c:v>
                </c:pt>
                <c:pt idx="1242">
                  <c:v>21.28</c:v>
                </c:pt>
                <c:pt idx="1243">
                  <c:v>33.11</c:v>
                </c:pt>
                <c:pt idx="1244">
                  <c:v>33.33</c:v>
                </c:pt>
                <c:pt idx="1245">
                  <c:v>24.3</c:v>
                </c:pt>
                <c:pt idx="1246">
                  <c:v>25.7</c:v>
                </c:pt>
                <c:pt idx="1247">
                  <c:v>29.4</c:v>
                </c:pt>
                <c:pt idx="1248">
                  <c:v>39.82</c:v>
                </c:pt>
                <c:pt idx="1249">
                  <c:v>33.630000000000003</c:v>
                </c:pt>
                <c:pt idx="1250">
                  <c:v>29.83</c:v>
                </c:pt>
                <c:pt idx="1251">
                  <c:v>19.8</c:v>
                </c:pt>
                <c:pt idx="1252">
                  <c:v>27.3</c:v>
                </c:pt>
                <c:pt idx="1253">
                  <c:v>29.3</c:v>
                </c:pt>
                <c:pt idx="1254">
                  <c:v>27.72</c:v>
                </c:pt>
                <c:pt idx="1255">
                  <c:v>37.9</c:v>
                </c:pt>
                <c:pt idx="1256">
                  <c:v>36.384999999999998</c:v>
                </c:pt>
                <c:pt idx="1257">
                  <c:v>27.645</c:v>
                </c:pt>
                <c:pt idx="1258">
                  <c:v>37.715000000000003</c:v>
                </c:pt>
                <c:pt idx="1259">
                  <c:v>23.18</c:v>
                </c:pt>
                <c:pt idx="1260">
                  <c:v>20.52</c:v>
                </c:pt>
                <c:pt idx="1261">
                  <c:v>37.1</c:v>
                </c:pt>
                <c:pt idx="1262">
                  <c:v>28.05</c:v>
                </c:pt>
                <c:pt idx="1263">
                  <c:v>29.9</c:v>
                </c:pt>
                <c:pt idx="1264">
                  <c:v>33.344999999999999</c:v>
                </c:pt>
                <c:pt idx="1265">
                  <c:v>23.76</c:v>
                </c:pt>
                <c:pt idx="1266">
                  <c:v>30.5</c:v>
                </c:pt>
                <c:pt idx="1267">
                  <c:v>31.065000000000001</c:v>
                </c:pt>
                <c:pt idx="1268">
                  <c:v>33.299999999999997</c:v>
                </c:pt>
                <c:pt idx="1269">
                  <c:v>27.5</c:v>
                </c:pt>
                <c:pt idx="1270">
                  <c:v>33.914999999999999</c:v>
                </c:pt>
                <c:pt idx="1271">
                  <c:v>34.484999999999999</c:v>
                </c:pt>
                <c:pt idx="1272">
                  <c:v>25.52</c:v>
                </c:pt>
                <c:pt idx="1273">
                  <c:v>27.61</c:v>
                </c:pt>
                <c:pt idx="1274">
                  <c:v>27.06</c:v>
                </c:pt>
                <c:pt idx="1275">
                  <c:v>23.7</c:v>
                </c:pt>
                <c:pt idx="1276">
                  <c:v>30.4</c:v>
                </c:pt>
                <c:pt idx="1277">
                  <c:v>29.734999999999999</c:v>
                </c:pt>
                <c:pt idx="1278">
                  <c:v>29.925000000000001</c:v>
                </c:pt>
                <c:pt idx="1279">
                  <c:v>26.79</c:v>
                </c:pt>
                <c:pt idx="1280">
                  <c:v>33.33</c:v>
                </c:pt>
                <c:pt idx="1281">
                  <c:v>27.645</c:v>
                </c:pt>
                <c:pt idx="1282">
                  <c:v>21.66</c:v>
                </c:pt>
                <c:pt idx="1283">
                  <c:v>30.03</c:v>
                </c:pt>
                <c:pt idx="1284">
                  <c:v>36.299999999999997</c:v>
                </c:pt>
                <c:pt idx="1285">
                  <c:v>24.32</c:v>
                </c:pt>
                <c:pt idx="1286">
                  <c:v>17.29</c:v>
                </c:pt>
                <c:pt idx="1287">
                  <c:v>25.9</c:v>
                </c:pt>
                <c:pt idx="1288">
                  <c:v>39.4</c:v>
                </c:pt>
                <c:pt idx="1289">
                  <c:v>34.32</c:v>
                </c:pt>
                <c:pt idx="1290">
                  <c:v>19.95</c:v>
                </c:pt>
                <c:pt idx="1291">
                  <c:v>34.9</c:v>
                </c:pt>
                <c:pt idx="1292">
                  <c:v>23.21</c:v>
                </c:pt>
                <c:pt idx="1293">
                  <c:v>25.745000000000001</c:v>
                </c:pt>
                <c:pt idx="1294">
                  <c:v>25.175000000000001</c:v>
                </c:pt>
                <c:pt idx="1295">
                  <c:v>22</c:v>
                </c:pt>
                <c:pt idx="1296">
                  <c:v>26.125</c:v>
                </c:pt>
                <c:pt idx="1297">
                  <c:v>26.51</c:v>
                </c:pt>
                <c:pt idx="1298">
                  <c:v>27.454999999999998</c:v>
                </c:pt>
                <c:pt idx="1299">
                  <c:v>25.745000000000001</c:v>
                </c:pt>
                <c:pt idx="1300">
                  <c:v>30.36</c:v>
                </c:pt>
                <c:pt idx="1301">
                  <c:v>30.875</c:v>
                </c:pt>
                <c:pt idx="1302">
                  <c:v>20.8</c:v>
                </c:pt>
                <c:pt idx="1303">
                  <c:v>27.8</c:v>
                </c:pt>
                <c:pt idx="1304">
                  <c:v>24.605</c:v>
                </c:pt>
                <c:pt idx="1305">
                  <c:v>27.72</c:v>
                </c:pt>
                <c:pt idx="1306">
                  <c:v>21.85</c:v>
                </c:pt>
                <c:pt idx="1307">
                  <c:v>28.12</c:v>
                </c:pt>
                <c:pt idx="1308">
                  <c:v>30.2</c:v>
                </c:pt>
                <c:pt idx="1309">
                  <c:v>32.200000000000003</c:v>
                </c:pt>
                <c:pt idx="1310">
                  <c:v>26.315000000000001</c:v>
                </c:pt>
                <c:pt idx="1311">
                  <c:v>26.695</c:v>
                </c:pt>
                <c:pt idx="1312">
                  <c:v>42.9</c:v>
                </c:pt>
                <c:pt idx="1313">
                  <c:v>34.700000000000003</c:v>
                </c:pt>
                <c:pt idx="1314">
                  <c:v>23.655000000000001</c:v>
                </c:pt>
                <c:pt idx="1315">
                  <c:v>28.31</c:v>
                </c:pt>
                <c:pt idx="1316">
                  <c:v>20.6</c:v>
                </c:pt>
                <c:pt idx="1317">
                  <c:v>53.13</c:v>
                </c:pt>
                <c:pt idx="1318">
                  <c:v>39.71</c:v>
                </c:pt>
                <c:pt idx="1319">
                  <c:v>26.315000000000001</c:v>
                </c:pt>
                <c:pt idx="1320">
                  <c:v>31.065000000000001</c:v>
                </c:pt>
                <c:pt idx="1321">
                  <c:v>26.695</c:v>
                </c:pt>
                <c:pt idx="1322">
                  <c:v>38.83</c:v>
                </c:pt>
                <c:pt idx="1323">
                  <c:v>40.369999999999997</c:v>
                </c:pt>
                <c:pt idx="1324">
                  <c:v>25.934999999999999</c:v>
                </c:pt>
                <c:pt idx="1325">
                  <c:v>33.534999999999997</c:v>
                </c:pt>
                <c:pt idx="1326">
                  <c:v>32.869999999999997</c:v>
                </c:pt>
                <c:pt idx="1327">
                  <c:v>30.03</c:v>
                </c:pt>
                <c:pt idx="1328">
                  <c:v>24.225000000000001</c:v>
                </c:pt>
                <c:pt idx="1329">
                  <c:v>38.6</c:v>
                </c:pt>
                <c:pt idx="1330">
                  <c:v>25.74</c:v>
                </c:pt>
                <c:pt idx="1331">
                  <c:v>33.4</c:v>
                </c:pt>
                <c:pt idx="1332">
                  <c:v>44.7</c:v>
                </c:pt>
                <c:pt idx="1333">
                  <c:v>30.97</c:v>
                </c:pt>
                <c:pt idx="1334">
                  <c:v>31.92</c:v>
                </c:pt>
                <c:pt idx="1335">
                  <c:v>36.85</c:v>
                </c:pt>
                <c:pt idx="1336">
                  <c:v>25.8</c:v>
                </c:pt>
                <c:pt idx="1337">
                  <c:v>29.07</c:v>
                </c:pt>
              </c:numCache>
            </c:numRef>
          </c:xVal>
          <c:yVal>
            <c:numRef>
              <c:f>insurance!$G$2:$G$1339</c:f>
              <c:numCache>
                <c:formatCode>General</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0-ED63-4076-B26A-3F394CB6DBD8}"/>
            </c:ext>
          </c:extLst>
        </c:ser>
        <c:dLbls>
          <c:showLegendKey val="0"/>
          <c:showVal val="0"/>
          <c:showCatName val="0"/>
          <c:showSerName val="0"/>
          <c:showPercent val="0"/>
          <c:showBubbleSize val="0"/>
        </c:dLbls>
        <c:axId val="570353840"/>
        <c:axId val="570354200"/>
      </c:scatterChart>
      <c:valAx>
        <c:axId val="570353840"/>
        <c:scaling>
          <c:orientation val="minMax"/>
          <c:min val="15"/>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70354200"/>
        <c:crosses val="autoZero"/>
        <c:crossBetween val="midCat"/>
      </c:valAx>
      <c:valAx>
        <c:axId val="570354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70353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[insurance.xlsx]Q10!PivotTable8</c:name>
    <c:fmtId val="6"/>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a:t>Total</a:t>
            </a:r>
            <a:r>
              <a:rPr lang="en-US" sz="1400" baseline="0"/>
              <a:t> Cost By Gender</a:t>
            </a:r>
          </a:p>
        </c:rich>
      </c:tx>
      <c:layout>
        <c:manualLayout>
          <c:xMode val="edge"/>
          <c:yMode val="edge"/>
          <c:x val="3.0836903142995579E-2"/>
          <c:y val="5.4168904346640068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9215017064846416"/>
                  <c:h val="0.10787651346883134"/>
                </c:manualLayout>
              </c15:layout>
            </c:ext>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15:layout>
                <c:manualLayout>
                  <c:w val="0.40136518771331059"/>
                  <c:h val="0.12332053830330969"/>
                </c:manualLayout>
              </c15:layout>
            </c:ext>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15:layout>
                <c:manualLayout>
                  <c:w val="0.40136518771331059"/>
                  <c:h val="0.12332053830330969"/>
                </c:manualLayout>
              </c15:layout>
            </c:ext>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9215017064846416"/>
                  <c:h val="0.10787651346883134"/>
                </c:manualLayout>
              </c15:layout>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49526737790086306"/>
                  <c:h val="0.21625176054503728"/>
                </c:manualLayout>
              </c15:layout>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34163760401792459"/>
                  <c:h val="0.21625176054503728"/>
                </c:manualLayout>
              </c15:layout>
            </c:ext>
          </c:extLst>
        </c:dLbl>
      </c:pivotFmt>
      <c:pivotFmt>
        <c:idx val="9"/>
        <c:dLbl>
          <c:idx val="0"/>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10"/>
        <c:dLbl>
          <c:idx val="0"/>
          <c:layout>
            <c:manualLayout>
              <c:x val="8.5222246638634286E-2"/>
              <c:y val="-7.7989444867778618E-2"/>
            </c:manualLayout>
          </c:layout>
          <c:showLegendKey val="0"/>
          <c:showVal val="1"/>
          <c:showCatName val="1"/>
          <c:showSerName val="0"/>
          <c:showPercent val="0"/>
          <c:showBubbleSize val="0"/>
          <c:separator> </c:separator>
          <c:extLst>
            <c:ext xmlns:c15="http://schemas.microsoft.com/office/drawing/2012/chart" uri="{CE6537A1-D6FC-4f65-9D91-7224C49458BB}">
              <c15:layout>
                <c:manualLayout>
                  <c:w val="0.20647595540805563"/>
                  <c:h val="0.20859450943585961"/>
                </c:manualLayout>
              </c15:layout>
            </c:ext>
          </c:extLst>
        </c:dLbl>
      </c:pivotFmt>
      <c:pivotFmt>
        <c:idx val="11"/>
        <c:dLbl>
          <c:idx val="0"/>
          <c:layout>
            <c:manualLayout>
              <c:x val="8.7866302463118134E-2"/>
              <c:y val="-0.11469534050179218"/>
            </c:manualLayout>
          </c:layout>
          <c:showLegendKey val="0"/>
          <c:showVal val="1"/>
          <c:showCatName val="1"/>
          <c:showSerName val="0"/>
          <c:showPercent val="0"/>
          <c:showBubbleSize val="0"/>
          <c:separator> </c:separator>
          <c:extLst>
            <c:ext xmlns:c15="http://schemas.microsoft.com/office/drawing/2012/chart" uri="{CE6537A1-D6FC-4f65-9D91-7224C49458BB}">
              <c15:layout>
                <c:manualLayout>
                  <c:w val="0.19072307636853067"/>
                  <c:h val="0.20056226305045202"/>
                </c:manualLayout>
              </c15:layout>
            </c:ext>
          </c:extLst>
        </c:dLbl>
      </c:pivotFmt>
    </c:pivotFmts>
    <c:plotArea>
      <c:layout>
        <c:manualLayout>
          <c:layoutTarget val="inner"/>
          <c:xMode val="edge"/>
          <c:yMode val="edge"/>
          <c:x val="1.6772818508394224E-2"/>
          <c:y val="6.5396138024836584E-2"/>
          <c:w val="0.98322711846888555"/>
          <c:h val="0.93341137982214117"/>
        </c:manualLayout>
      </c:layout>
      <c:barChart>
        <c:barDir val="col"/>
        <c:grouping val="clustered"/>
        <c:varyColors val="0"/>
        <c:ser>
          <c:idx val="0"/>
          <c:order val="0"/>
          <c:tx>
            <c:strRef>
              <c:f>'Q10'!$D$15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3557-4235-928B-D1BD58B2C8D0}"/>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557-4235-928B-D1BD58B2C8D0}"/>
              </c:ext>
            </c:extLst>
          </c:dPt>
          <c:dLbls>
            <c:dLbl>
              <c:idx val="0"/>
              <c:showLegendKey val="0"/>
              <c:showVal val="1"/>
              <c:showCatName val="1"/>
              <c:showSerName val="0"/>
              <c:showPercent val="0"/>
              <c:showBubbleSize val="0"/>
              <c:separator>
</c:separator>
              <c:extLst>
                <c:ext xmlns:c15="http://schemas.microsoft.com/office/drawing/2012/chart" uri="{CE6537A1-D6FC-4f65-9D91-7224C49458BB}">
                  <c15:layout>
                    <c:manualLayout>
                      <c:w val="0.49526737790086306"/>
                      <c:h val="0.21625176054503728"/>
                    </c:manualLayout>
                  </c15:layout>
                </c:ext>
                <c:ext xmlns:c16="http://schemas.microsoft.com/office/drawing/2014/chart" uri="{C3380CC4-5D6E-409C-BE32-E72D297353CC}">
                  <c16:uniqueId val="{00000000-3557-4235-928B-D1BD58B2C8D0}"/>
                </c:ext>
              </c:extLst>
            </c:dLbl>
            <c:dLbl>
              <c:idx val="1"/>
              <c:showLegendKey val="0"/>
              <c:showVal val="1"/>
              <c:showCatName val="1"/>
              <c:showSerName val="0"/>
              <c:showPercent val="0"/>
              <c:showBubbleSize val="0"/>
              <c:separator>
</c:separator>
              <c:extLst>
                <c:ext xmlns:c15="http://schemas.microsoft.com/office/drawing/2012/chart" uri="{CE6537A1-D6FC-4f65-9D91-7224C49458BB}">
                  <c15:layout>
                    <c:manualLayout>
                      <c:w val="0.34163760401792459"/>
                      <c:h val="0.21625176054503728"/>
                    </c:manualLayout>
                  </c15:layout>
                </c:ext>
                <c:ext xmlns:c16="http://schemas.microsoft.com/office/drawing/2014/chart" uri="{C3380CC4-5D6E-409C-BE32-E72D297353CC}">
                  <c16:uniqueId val="{00000001-3557-4235-928B-D1BD58B2C8D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'Q10'!$C$16:$C$18</c:f>
              <c:strCache>
                <c:ptCount val="2"/>
                <c:pt idx="0">
                  <c:v>female</c:v>
                </c:pt>
                <c:pt idx="1">
                  <c:v>male</c:v>
                </c:pt>
              </c:strCache>
            </c:strRef>
          </c:cat>
          <c:val>
            <c:numRef>
              <c:f>'Q10'!$D$16:$D$18</c:f>
              <c:numCache>
                <c:formatCode>[$₹-4009]\ #,##0.00</c:formatCode>
                <c:ptCount val="2"/>
                <c:pt idx="0">
                  <c:v>8321061.1946189944</c:v>
                </c:pt>
                <c:pt idx="1">
                  <c:v>9434763.7961399946</c:v>
                </c:pt>
              </c:numCache>
            </c:numRef>
          </c:val>
          <c:extLst>
            <c:ext xmlns:c16="http://schemas.microsoft.com/office/drawing/2014/chart" uri="{C3380CC4-5D6E-409C-BE32-E72D297353CC}">
              <c16:uniqueId val="{00000002-3557-4235-928B-D1BD58B2C8D0}"/>
            </c:ext>
          </c:extLst>
        </c:ser>
        <c:dLbls>
          <c:showLegendKey val="0"/>
          <c:showVal val="1"/>
          <c:showCatName val="0"/>
          <c:showSerName val="0"/>
          <c:showPercent val="0"/>
          <c:showBubbleSize val="0"/>
        </c:dLbls>
        <c:gapWidth val="100"/>
        <c:overlap val="-24"/>
        <c:axId val="570352040"/>
        <c:axId val="570354200"/>
      </c:barChart>
      <c:catAx>
        <c:axId val="570352040"/>
        <c:scaling>
          <c:orientation val="minMax"/>
        </c:scaling>
        <c:delete val="1"/>
        <c:axPos val="b"/>
        <c:numFmt formatCode="General" sourceLinked="1"/>
        <c:majorTickMark val="none"/>
        <c:minorTickMark val="none"/>
        <c:tickLblPos val="nextTo"/>
        <c:crossAx val="570354200"/>
        <c:crosses val="autoZero"/>
        <c:auto val="1"/>
        <c:lblAlgn val="ctr"/>
        <c:lblOffset val="100"/>
        <c:noMultiLvlLbl val="0"/>
      </c:catAx>
      <c:valAx>
        <c:axId val="570354200"/>
        <c:scaling>
          <c:orientation val="minMax"/>
        </c:scaling>
        <c:delete val="1"/>
        <c:axPos val="l"/>
        <c:numFmt formatCode="[$₹-4009]\ #,##0.00" sourceLinked="1"/>
        <c:majorTickMark val="none"/>
        <c:minorTickMark val="none"/>
        <c:tickLblPos val="nextTo"/>
        <c:crossAx val="570352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[insurance.xlsx]Q10!PivotTable9</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a:t>
            </a:r>
            <a:r>
              <a:rPr lang="en-US" baseline="0"/>
              <a:t> Coat By Region</a:t>
            </a:r>
          </a:p>
        </c:rich>
      </c:tx>
      <c:layout>
        <c:manualLayout>
          <c:xMode val="edge"/>
          <c:yMode val="edge"/>
          <c:x val="0.1533356802958131"/>
          <c:y val="2.634693390598902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8.8209369512264074E-2"/>
              <c:y val="-8.510093056549750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4.7222222222222221E-2"/>
              <c:y val="-8.333333333333324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4.1166940463377266E-2"/>
              <c:y val="-8.543784299689823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5.2278083045374721E-2"/>
              <c:y val="-8.367024576473394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1577642106260813E-2"/>
              <c:y val="-2.43805296742411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346952261352835"/>
                  <c:h val="0.15018218740439543"/>
                </c:manualLayout>
              </c15:layout>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6927829949004647E-2"/>
              <c:y val="-3.13450422009867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3368348168566153"/>
                  <c:h val="0.15018218740439543"/>
                </c:manualLayout>
              </c15:layout>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923451778253291E-2"/>
              <c:y val="3.8421793913699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1181579563973155"/>
                  <c:h val="0.15018218740439543"/>
                </c:manualLayout>
              </c15:layout>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8913013145043192E-2"/>
              <c:y val="-2.59040463884082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018713191641714"/>
                  <c:h val="0.15018218740439543"/>
                </c:manualLayout>
              </c15:layout>
            </c:ext>
          </c:extLst>
        </c:dLbl>
      </c:pivotFmt>
    </c:pivotFmts>
    <c:plotArea>
      <c:layout>
        <c:manualLayout>
          <c:layoutTarget val="inner"/>
          <c:xMode val="edge"/>
          <c:yMode val="edge"/>
          <c:x val="3.0555555555555555E-2"/>
          <c:y val="0.1388888888888889"/>
          <c:w val="0.96944442250532459"/>
          <c:h val="0.72363918274717953"/>
        </c:manualLayout>
      </c:layout>
      <c:barChart>
        <c:barDir val="col"/>
        <c:grouping val="clustered"/>
        <c:varyColors val="0"/>
        <c:ser>
          <c:idx val="0"/>
          <c:order val="0"/>
          <c:tx>
            <c:strRef>
              <c:f>'Q10'!$F$8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0D30-43CA-8903-176E30C7EFFF}"/>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D30-43CA-8903-176E30C7EFFF}"/>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0D30-43CA-8903-176E30C7EFFF}"/>
              </c:ext>
            </c:extLst>
          </c:dPt>
          <c:dPt>
            <c:idx val="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D30-43CA-8903-176E30C7EFFF}"/>
              </c:ext>
            </c:extLst>
          </c:dPt>
          <c:dLbls>
            <c:dLbl>
              <c:idx val="0"/>
              <c:layout>
                <c:manualLayout>
                  <c:x val="5.1577642106260813E-2"/>
                  <c:y val="-2.4380529674241154E-2"/>
                </c:manualLayout>
              </c:layout>
              <c:showLegendKey val="0"/>
              <c:showVal val="1"/>
              <c:showCatName val="0"/>
              <c:showSerName val="0"/>
              <c:showPercent val="0"/>
              <c:showBubbleSize val="0"/>
              <c:extLst>
                <c:ext xmlns:c15="http://schemas.microsoft.com/office/drawing/2012/chart" uri="{CE6537A1-D6FC-4f65-9D91-7224C49458BB}">
                  <c15:layout>
                    <c:manualLayout>
                      <c:w val="0.26346952261352835"/>
                      <c:h val="0.15018218740439543"/>
                    </c:manualLayout>
                  </c15:layout>
                </c:ext>
                <c:ext xmlns:c16="http://schemas.microsoft.com/office/drawing/2014/chart" uri="{C3380CC4-5D6E-409C-BE32-E72D297353CC}">
                  <c16:uniqueId val="{00000006-0D30-43CA-8903-176E30C7EFFF}"/>
                </c:ext>
              </c:extLst>
            </c:dLbl>
            <c:dLbl>
              <c:idx val="1"/>
              <c:layout>
                <c:manualLayout>
                  <c:x val="6.6927829949004647E-2"/>
                  <c:y val="-3.1345042200986759E-2"/>
                </c:manualLayout>
              </c:layout>
              <c:showLegendKey val="0"/>
              <c:showVal val="1"/>
              <c:showCatName val="0"/>
              <c:showSerName val="0"/>
              <c:showPercent val="0"/>
              <c:showBubbleSize val="0"/>
              <c:extLst>
                <c:ext xmlns:c15="http://schemas.microsoft.com/office/drawing/2012/chart" uri="{CE6537A1-D6FC-4f65-9D91-7224C49458BB}">
                  <c15:layout>
                    <c:manualLayout>
                      <c:w val="0.33368348168566153"/>
                      <c:h val="0.15018218740439543"/>
                    </c:manualLayout>
                  </c15:layout>
                </c:ext>
                <c:ext xmlns:c16="http://schemas.microsoft.com/office/drawing/2014/chart" uri="{C3380CC4-5D6E-409C-BE32-E72D297353CC}">
                  <c16:uniqueId val="{00000007-0D30-43CA-8903-176E30C7EFFF}"/>
                </c:ext>
              </c:extLst>
            </c:dLbl>
            <c:dLbl>
              <c:idx val="2"/>
              <c:layout>
                <c:manualLayout>
                  <c:x val="8.3923451778253291E-2"/>
                  <c:y val="3.8421793913699903E-2"/>
                </c:manualLayout>
              </c:layout>
              <c:showLegendKey val="0"/>
              <c:showVal val="1"/>
              <c:showCatName val="0"/>
              <c:showSerName val="0"/>
              <c:showPercent val="0"/>
              <c:showBubbleSize val="0"/>
              <c:extLst>
                <c:ext xmlns:c15="http://schemas.microsoft.com/office/drawing/2012/chart" uri="{CE6537A1-D6FC-4f65-9D91-7224C49458BB}">
                  <c15:layout>
                    <c:manualLayout>
                      <c:w val="0.31181579563973155"/>
                      <c:h val="0.15018218740439543"/>
                    </c:manualLayout>
                  </c15:layout>
                </c:ext>
                <c:ext xmlns:c16="http://schemas.microsoft.com/office/drawing/2014/chart" uri="{C3380CC4-5D6E-409C-BE32-E72D297353CC}">
                  <c16:uniqueId val="{00000008-0D30-43CA-8903-176E30C7EFFF}"/>
                </c:ext>
              </c:extLst>
            </c:dLbl>
            <c:dLbl>
              <c:idx val="3"/>
              <c:layout>
                <c:manualLayout>
                  <c:x val="-1.8913013145043192E-2"/>
                  <c:y val="-2.5904046388408201E-2"/>
                </c:manualLayout>
              </c:layout>
              <c:showLegendKey val="0"/>
              <c:showVal val="1"/>
              <c:showCatName val="0"/>
              <c:showSerName val="0"/>
              <c:showPercent val="0"/>
              <c:showBubbleSize val="0"/>
              <c:extLst>
                <c:ext xmlns:c15="http://schemas.microsoft.com/office/drawing/2012/chart" uri="{CE6537A1-D6FC-4f65-9D91-7224C49458BB}">
                  <c15:layout>
                    <c:manualLayout>
                      <c:w val="0.28018713191641714"/>
                      <c:h val="0.15018218740439543"/>
                    </c:manualLayout>
                  </c15:layout>
                </c:ext>
                <c:ext xmlns:c16="http://schemas.microsoft.com/office/drawing/2014/chart" uri="{C3380CC4-5D6E-409C-BE32-E72D297353CC}">
                  <c16:uniqueId val="{00000009-0D30-43CA-8903-176E30C7EF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'Q10'!$E$9:$E$13</c:f>
              <c:strCache>
                <c:ptCount val="4"/>
                <c:pt idx="0">
                  <c:v>northeast</c:v>
                </c:pt>
                <c:pt idx="1">
                  <c:v>northwest</c:v>
                </c:pt>
                <c:pt idx="2">
                  <c:v>southeast</c:v>
                </c:pt>
                <c:pt idx="3">
                  <c:v>southwest</c:v>
                </c:pt>
              </c:strCache>
            </c:strRef>
          </c:cat>
          <c:val>
            <c:numRef>
              <c:f>'Q10'!$F$9:$F$13</c:f>
              <c:numCache>
                <c:formatCode>[$₹-4009]\ #,##0.00</c:formatCode>
                <c:ptCount val="4"/>
                <c:pt idx="0">
                  <c:v>4343668.5833089994</c:v>
                </c:pt>
                <c:pt idx="1">
                  <c:v>4035711.9965399993</c:v>
                </c:pt>
                <c:pt idx="2">
                  <c:v>5363689.763290002</c:v>
                </c:pt>
                <c:pt idx="3">
                  <c:v>4012754.6476200009</c:v>
                </c:pt>
              </c:numCache>
            </c:numRef>
          </c:val>
          <c:extLst>
            <c:ext xmlns:c16="http://schemas.microsoft.com/office/drawing/2014/chart" uri="{C3380CC4-5D6E-409C-BE32-E72D297353CC}">
              <c16:uniqueId val="{00000000-0D30-43CA-8903-176E30C7EFFF}"/>
            </c:ext>
          </c:extLst>
        </c:ser>
        <c:dLbls>
          <c:showLegendKey val="0"/>
          <c:showVal val="1"/>
          <c:showCatName val="0"/>
          <c:showSerName val="0"/>
          <c:showPercent val="0"/>
          <c:showBubbleSize val="0"/>
        </c:dLbls>
        <c:gapWidth val="100"/>
        <c:overlap val="-24"/>
        <c:axId val="869586408"/>
        <c:axId val="869586768"/>
      </c:barChart>
      <c:catAx>
        <c:axId val="8695864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586768"/>
        <c:crosses val="autoZero"/>
        <c:auto val="1"/>
        <c:lblAlgn val="ctr"/>
        <c:lblOffset val="100"/>
        <c:noMultiLvlLbl val="0"/>
      </c:catAx>
      <c:valAx>
        <c:axId val="869586768"/>
        <c:scaling>
          <c:orientation val="minMax"/>
        </c:scaling>
        <c:delete val="1"/>
        <c:axPos val="l"/>
        <c:numFmt formatCode="[$₹-4009]\ #,##0.00" sourceLinked="1"/>
        <c:majorTickMark val="none"/>
        <c:minorTickMark val="none"/>
        <c:tickLblPos val="nextTo"/>
        <c:crossAx val="869586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[insurance.xlsx]Q10!PivotTable12</c:name>
    <c:fmtId val="3"/>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t>Total Cost</a:t>
            </a:r>
            <a:r>
              <a:rPr lang="en-US" sz="1000" b="1" baseline="0"/>
              <a:t> </a:t>
            </a:r>
            <a:r>
              <a:rPr lang="en-US" sz="1000" b="1"/>
              <a:t>by</a:t>
            </a:r>
            <a:r>
              <a:rPr lang="en-US" sz="1000" b="1" baseline="0"/>
              <a:t> BMI Category</a:t>
            </a:r>
          </a:p>
        </c:rich>
      </c:tx>
      <c:layout>
        <c:manualLayout>
          <c:xMode val="edge"/>
          <c:yMode val="edge"/>
          <c:x val="0.21462961481608162"/>
          <c:y val="2.472726989523036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7.9889413288488198E-2"/>
              <c:y val="1.31529118794087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6105785896010723"/>
                  <c:h val="0.13927634768488498"/>
                </c:manualLayout>
              </c15:layout>
            </c:ext>
          </c:extLst>
        </c:dLbl>
      </c:pivotFmt>
      <c:pivotFmt>
        <c:idx val="8"/>
        <c:spPr>
          <a:solidFill>
            <a:schemeClr val="accent1"/>
          </a:solidFill>
          <a:ln w="19050">
            <a:solidFill>
              <a:schemeClr val="lt1"/>
            </a:solidFill>
          </a:ln>
          <a:effectLst/>
        </c:spPr>
        <c:dLbl>
          <c:idx val="0"/>
          <c:layout>
            <c:manualLayout>
              <c:x val="-0.13451048937117716"/>
              <c:y val="-0.19163439465890969"/>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8051979616149301"/>
                  <c:h val="0.19964203869525685"/>
                </c:manualLayout>
              </c15:layout>
            </c:ext>
          </c:extLst>
        </c:dLbl>
      </c:pivotFmt>
      <c:pivotFmt>
        <c:idx val="9"/>
        <c:spPr>
          <a:solidFill>
            <a:schemeClr val="accent1"/>
          </a:solidFill>
          <a:ln w="19050">
            <a:solidFill>
              <a:schemeClr val="lt1"/>
            </a:solidFill>
          </a:ln>
          <a:effectLst/>
        </c:spPr>
        <c:dLbl>
          <c:idx val="0"/>
          <c:layout>
            <c:manualLayout>
              <c:x val="-0.10898684832775986"/>
              <c:y val="0.17792000825540349"/>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8048087228709021"/>
                  <c:h val="7.8818172791046776E-2"/>
                </c:manualLayout>
              </c15:layout>
            </c:ext>
          </c:extLst>
        </c:dLbl>
      </c:pivotFmt>
      <c:pivotFmt>
        <c:idx val="10"/>
        <c:spPr>
          <a:solidFill>
            <a:schemeClr val="accent1"/>
          </a:solidFill>
          <a:ln w="19050">
            <a:solidFill>
              <a:schemeClr val="lt1"/>
            </a:solidFill>
          </a:ln>
          <a:effectLst/>
        </c:spPr>
        <c:dLbl>
          <c:idx val="0"/>
          <c:layout>
            <c:manualLayout>
              <c:x val="-7.2816148442784515E-2"/>
              <c:y val="5.1951604644053873E-3"/>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01588339265392"/>
          <c:y val="0.21864212241750922"/>
          <c:w val="0.47641320481712063"/>
          <c:h val="0.75663060768726043"/>
        </c:manualLayout>
      </c:layout>
      <c:pieChart>
        <c:varyColors val="1"/>
        <c:ser>
          <c:idx val="0"/>
          <c:order val="0"/>
          <c:tx>
            <c:strRef>
              <c:f>'Q10'!$J$14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F4-47E8-BB61-D0243FB102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3F4-47E8-BB61-D0243FB1021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3F4-47E8-BB61-D0243FB1021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3F4-47E8-BB61-D0243FB10219}"/>
              </c:ext>
            </c:extLst>
          </c:dPt>
          <c:dLbls>
            <c:dLbl>
              <c:idx val="0"/>
              <c:layout>
                <c:manualLayout>
                  <c:x val="-7.9889413288488198E-2"/>
                  <c:y val="1.315291187940879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36105785896010723"/>
                      <c:h val="0.13927634768488498"/>
                    </c:manualLayout>
                  </c15:layout>
                </c:ext>
                <c:ext xmlns:c16="http://schemas.microsoft.com/office/drawing/2014/chart" uri="{C3380CC4-5D6E-409C-BE32-E72D297353CC}">
                  <c16:uniqueId val="{00000001-23F4-47E8-BB61-D0243FB10219}"/>
                </c:ext>
              </c:extLst>
            </c:dLbl>
            <c:dLbl>
              <c:idx val="1"/>
              <c:layout>
                <c:manualLayout>
                  <c:x val="-0.13451048937117716"/>
                  <c:y val="-0.19163439465890969"/>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38051979616149301"/>
                      <c:h val="0.19964203869525685"/>
                    </c:manualLayout>
                  </c15:layout>
                </c:ext>
                <c:ext xmlns:c16="http://schemas.microsoft.com/office/drawing/2014/chart" uri="{C3380CC4-5D6E-409C-BE32-E72D297353CC}">
                  <c16:uniqueId val="{00000003-23F4-47E8-BB61-D0243FB10219}"/>
                </c:ext>
              </c:extLst>
            </c:dLbl>
            <c:dLbl>
              <c:idx val="2"/>
              <c:layout>
                <c:manualLayout>
                  <c:x val="-0.10898684832775986"/>
                  <c:y val="0.17792000825540349"/>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38048087228709021"/>
                      <c:h val="7.8818172791046776E-2"/>
                    </c:manualLayout>
                  </c15:layout>
                </c:ext>
                <c:ext xmlns:c16="http://schemas.microsoft.com/office/drawing/2014/chart" uri="{C3380CC4-5D6E-409C-BE32-E72D297353CC}">
                  <c16:uniqueId val="{00000005-23F4-47E8-BB61-D0243FB10219}"/>
                </c:ext>
              </c:extLst>
            </c:dLbl>
            <c:dLbl>
              <c:idx val="3"/>
              <c:layout>
                <c:manualLayout>
                  <c:x val="-7.2816148442784515E-2"/>
                  <c:y val="5.1951604644053873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3F4-47E8-BB61-D0243FB10219}"/>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'Q10'!$I$15:$I$19</c:f>
              <c:strCache>
                <c:ptCount val="4"/>
                <c:pt idx="0">
                  <c:v>Normal</c:v>
                </c:pt>
                <c:pt idx="1">
                  <c:v>Obese</c:v>
                </c:pt>
                <c:pt idx="2">
                  <c:v>Overweight</c:v>
                </c:pt>
                <c:pt idx="3">
                  <c:v>Underweight</c:v>
                </c:pt>
              </c:strCache>
            </c:strRef>
          </c:cat>
          <c:val>
            <c:numRef>
              <c:f>'Q10'!$J$15:$J$19</c:f>
              <c:numCache>
                <c:formatCode>[$₹-4009]\ #,##0.00</c:formatCode>
                <c:ptCount val="4"/>
                <c:pt idx="0">
                  <c:v>2304248.9405400003</c:v>
                </c:pt>
                <c:pt idx="1">
                  <c:v>11592840.239749994</c:v>
                </c:pt>
                <c:pt idx="2">
                  <c:v>3681691.798769</c:v>
                </c:pt>
                <c:pt idx="3">
                  <c:v>177044.01170000003</c:v>
                </c:pt>
              </c:numCache>
            </c:numRef>
          </c:val>
          <c:extLst>
            <c:ext xmlns:c16="http://schemas.microsoft.com/office/drawing/2014/chart" uri="{C3380CC4-5D6E-409C-BE32-E72D297353CC}">
              <c16:uniqueId val="{00000008-23F4-47E8-BB61-D0243FB1021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499278215223093"/>
          <c:y val="8.5703848147508199E-2"/>
          <c:w val="0.30084055118110231"/>
          <c:h val="0.2823197492163009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[insurance.xlsx]Q10!PivotTable10</c:name>
    <c:fmtId val="2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a:t>
            </a:r>
            <a:r>
              <a:rPr lang="en-US" baseline="0"/>
              <a:t> Cost by smoker</a:t>
            </a:r>
            <a:endParaRPr lang="en-US"/>
          </a:p>
        </c:rich>
      </c:tx>
      <c:layout>
        <c:manualLayout>
          <c:xMode val="edge"/>
          <c:yMode val="edge"/>
          <c:x val="0.2869444444444445"/>
          <c:y val="2.212744240303295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layout>
                <c:manualLayout>
                  <c:w val="0.35708813470970596"/>
                  <c:h val="0.25707824504956422"/>
                </c:manualLayout>
              </c15:layout>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layout>
                <c:manualLayout>
                  <c:w val="0.27015656633468388"/>
                  <c:h val="0.269487005243434"/>
                </c:manualLayout>
              </c15:layout>
            </c:ext>
          </c:extLst>
        </c:dLbl>
      </c:pivotFmt>
    </c:pivotFmts>
    <c:plotArea>
      <c:layout/>
      <c:barChart>
        <c:barDir val="col"/>
        <c:grouping val="clustered"/>
        <c:varyColors val="0"/>
        <c:ser>
          <c:idx val="0"/>
          <c:order val="0"/>
          <c:tx>
            <c:strRef>
              <c:f>'Q10'!$J$8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34D-4C3D-925C-2D0751A4A240}"/>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934D-4C3D-925C-2D0751A4A240}"/>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layout>
                    <c:manualLayout>
                      <c:w val="0.35708813470970596"/>
                      <c:h val="0.25707824504956422"/>
                    </c:manualLayout>
                  </c15:layout>
                </c:ext>
                <c:ext xmlns:c16="http://schemas.microsoft.com/office/drawing/2014/chart" uri="{C3380CC4-5D6E-409C-BE32-E72D297353CC}">
                  <c16:uniqueId val="{00000001-934D-4C3D-925C-2D0751A4A240}"/>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layout>
                    <c:manualLayout>
                      <c:w val="0.27015656633468388"/>
                      <c:h val="0.269487005243434"/>
                    </c:manualLayout>
                  </c15:layout>
                </c:ext>
                <c:ext xmlns:c16="http://schemas.microsoft.com/office/drawing/2014/chart" uri="{C3380CC4-5D6E-409C-BE32-E72D297353CC}">
                  <c16:uniqueId val="{00000002-934D-4C3D-925C-2D0751A4A24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'Q10'!$I$9:$I$11</c:f>
              <c:strCache>
                <c:ptCount val="2"/>
                <c:pt idx="0">
                  <c:v>no</c:v>
                </c:pt>
                <c:pt idx="1">
                  <c:v>yes</c:v>
                </c:pt>
              </c:strCache>
            </c:strRef>
          </c:cat>
          <c:val>
            <c:numRef>
              <c:f>'Q10'!$J$9:$J$11</c:f>
              <c:numCache>
                <c:formatCode>[$₹-4009]\ #,##0.00</c:formatCode>
                <c:ptCount val="2"/>
                <c:pt idx="0">
                  <c:v>8974061.4689189959</c:v>
                </c:pt>
                <c:pt idx="1">
                  <c:v>8781763.5218400005</c:v>
                </c:pt>
              </c:numCache>
            </c:numRef>
          </c:val>
          <c:extLst>
            <c:ext xmlns:c16="http://schemas.microsoft.com/office/drawing/2014/chart" uri="{C3380CC4-5D6E-409C-BE32-E72D297353CC}">
              <c16:uniqueId val="{00000000-934D-4C3D-925C-2D0751A4A240}"/>
            </c:ext>
          </c:extLst>
        </c:ser>
        <c:dLbls>
          <c:dLblPos val="outEnd"/>
          <c:showLegendKey val="0"/>
          <c:showVal val="1"/>
          <c:showCatName val="0"/>
          <c:showSerName val="0"/>
          <c:showPercent val="0"/>
          <c:showBubbleSize val="0"/>
        </c:dLbls>
        <c:gapWidth val="100"/>
        <c:overlap val="-24"/>
        <c:axId val="873898448"/>
        <c:axId val="873897728"/>
      </c:barChart>
      <c:catAx>
        <c:axId val="873898448"/>
        <c:scaling>
          <c:orientation val="minMax"/>
        </c:scaling>
        <c:delete val="1"/>
        <c:axPos val="b"/>
        <c:numFmt formatCode="General" sourceLinked="1"/>
        <c:majorTickMark val="none"/>
        <c:minorTickMark val="none"/>
        <c:tickLblPos val="nextTo"/>
        <c:crossAx val="873897728"/>
        <c:crosses val="autoZero"/>
        <c:auto val="1"/>
        <c:lblAlgn val="ctr"/>
        <c:lblOffset val="100"/>
        <c:noMultiLvlLbl val="0"/>
      </c:catAx>
      <c:valAx>
        <c:axId val="873897728"/>
        <c:scaling>
          <c:orientation val="minMax"/>
        </c:scaling>
        <c:delete val="1"/>
        <c:axPos val="l"/>
        <c:numFmt formatCode="[$₹-4009]\ #,##0.00" sourceLinked="1"/>
        <c:majorTickMark val="none"/>
        <c:minorTickMark val="none"/>
        <c:tickLblPos val="nextTo"/>
        <c:crossAx val="873898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[insurance.xlsx]Q10!PivotTable14</c:name>
    <c:fmtId val="2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Cost by Childern </a:t>
            </a:r>
          </a:p>
        </c:rich>
      </c:tx>
      <c:layout>
        <c:manualLayout>
          <c:xMode val="edge"/>
          <c:yMode val="edge"/>
          <c:x val="0.22967594543639788"/>
          <c:y val="4.629629629629629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2.8722222222222323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4.81666666666666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7.3888888888888381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2.038888888888889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1.9166666666666665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2.4999999999998981E-3"/>
              <c:y val="-4.62962962962964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7.3888888888888381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4.81666666666666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2.8722222222222323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2.038888888888889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1.9166666666666665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2.4999999999998981E-3"/>
              <c:y val="-4.62962962962964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7.3888888888888381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4.81666666666666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2.8722222222222323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2.038888888888889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1.9166666666666665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2.4999999999998981E-3"/>
              <c:y val="-4.62962962962964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'Q10'!$Q$7</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0DB9-485A-AB80-C06CAD1C8BF2}"/>
              </c:ext>
            </c:extLst>
          </c:dPt>
          <c:dPt>
            <c:idx val="1"/>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DB9-485A-AB80-C06CAD1C8BF2}"/>
              </c:ext>
            </c:extLst>
          </c:dPt>
          <c:dPt>
            <c:idx val="2"/>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0DB9-485A-AB80-C06CAD1C8BF2}"/>
              </c:ext>
            </c:extLst>
          </c:dPt>
          <c:dPt>
            <c:idx val="3"/>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DB9-485A-AB80-C06CAD1C8BF2}"/>
              </c:ext>
            </c:extLst>
          </c:dPt>
          <c:dPt>
            <c:idx val="4"/>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0DB9-485A-AB80-C06CAD1C8BF2}"/>
              </c:ext>
            </c:extLst>
          </c:dPt>
          <c:dPt>
            <c:idx val="5"/>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DB9-485A-AB80-C06CAD1C8BF2}"/>
              </c:ext>
            </c:extLst>
          </c:dPt>
          <c:dLbls>
            <c:dLbl>
              <c:idx val="0"/>
              <c:layout>
                <c:manualLayout>
                  <c:x val="7.3888888888888381E-3"/>
                  <c:y val="-2.777777777777777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DB9-485A-AB80-C06CAD1C8BF2}"/>
                </c:ext>
              </c:extLst>
            </c:dLbl>
            <c:dLbl>
              <c:idx val="1"/>
              <c:layout>
                <c:manualLayout>
                  <c:x val="-4.816666666666667E-2"/>
                  <c:y val="-6.94444444444444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DB9-485A-AB80-C06CAD1C8BF2}"/>
                </c:ext>
              </c:extLst>
            </c:dLbl>
            <c:dLbl>
              <c:idx val="2"/>
              <c:layout>
                <c:manualLayout>
                  <c:x val="-2.8722222222222323E-2"/>
                  <c:y val="-2.31481481481481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DB9-485A-AB80-C06CAD1C8BF2}"/>
                </c:ext>
              </c:extLst>
            </c:dLbl>
            <c:dLbl>
              <c:idx val="3"/>
              <c:layout>
                <c:manualLayout>
                  <c:x val="-2.038888888888889E-2"/>
                  <c:y val="-3.24074074074074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DB9-485A-AB80-C06CAD1C8BF2}"/>
                </c:ext>
              </c:extLst>
            </c:dLbl>
            <c:dLbl>
              <c:idx val="4"/>
              <c:layout>
                <c:manualLayout>
                  <c:x val="-1.9166666666666665E-2"/>
                  <c:y val="-8.33333333333333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DB9-485A-AB80-C06CAD1C8BF2}"/>
                </c:ext>
              </c:extLst>
            </c:dLbl>
            <c:dLbl>
              <c:idx val="5"/>
              <c:layout>
                <c:manualLayout>
                  <c:x val="-2.4999999999998981E-3"/>
                  <c:y val="-4.62962962962964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DB9-485A-AB80-C06CAD1C8B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'Q10'!$P$8:$P$14</c:f>
              <c:strCache>
                <c:ptCount val="6"/>
                <c:pt idx="0">
                  <c:v>0</c:v>
                </c:pt>
                <c:pt idx="1">
                  <c:v>1</c:v>
                </c:pt>
                <c:pt idx="2">
                  <c:v>2</c:v>
                </c:pt>
                <c:pt idx="3">
                  <c:v>3</c:v>
                </c:pt>
                <c:pt idx="4">
                  <c:v>4</c:v>
                </c:pt>
                <c:pt idx="5">
                  <c:v>5</c:v>
                </c:pt>
              </c:strCache>
            </c:strRef>
          </c:cat>
          <c:val>
            <c:numRef>
              <c:f>'Q10'!$Q$8:$Q$14</c:f>
              <c:numCache>
                <c:formatCode>[$₹-4009]\ #,##0.00</c:formatCode>
                <c:ptCount val="6"/>
                <c:pt idx="0">
                  <c:v>7098069.9953389969</c:v>
                </c:pt>
                <c:pt idx="1">
                  <c:v>4124899.6734499969</c:v>
                </c:pt>
                <c:pt idx="2">
                  <c:v>3617655.2961499989</c:v>
                </c:pt>
                <c:pt idx="3">
                  <c:v>2410784.9835899989</c:v>
                </c:pt>
                <c:pt idx="4">
                  <c:v>346266.40777999995</c:v>
                </c:pt>
                <c:pt idx="5">
                  <c:v>158148.63445000001</c:v>
                </c:pt>
              </c:numCache>
            </c:numRef>
          </c:val>
          <c:smooth val="0"/>
          <c:extLst>
            <c:ext xmlns:c16="http://schemas.microsoft.com/office/drawing/2014/chart" uri="{C3380CC4-5D6E-409C-BE32-E72D297353CC}">
              <c16:uniqueId val="{00000006-0DB9-485A-AB80-C06CAD1C8BF2}"/>
            </c:ext>
          </c:extLst>
        </c:ser>
        <c:dLbls>
          <c:dLblPos val="ctr"/>
          <c:showLegendKey val="0"/>
          <c:showVal val="1"/>
          <c:showCatName val="0"/>
          <c:showSerName val="0"/>
          <c:showPercent val="0"/>
          <c:showBubbleSize val="0"/>
        </c:dLbls>
        <c:marker val="1"/>
        <c:smooth val="0"/>
        <c:axId val="833209552"/>
        <c:axId val="833209912"/>
      </c:lineChart>
      <c:catAx>
        <c:axId val="833209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209912"/>
        <c:crosses val="autoZero"/>
        <c:auto val="1"/>
        <c:lblAlgn val="ctr"/>
        <c:lblOffset val="100"/>
        <c:noMultiLvlLbl val="0"/>
      </c:catAx>
      <c:valAx>
        <c:axId val="833209912"/>
        <c:scaling>
          <c:orientation val="minMax"/>
        </c:scaling>
        <c:delete val="1"/>
        <c:axPos val="l"/>
        <c:numFmt formatCode="[$₹-4009]\ #,##0.00" sourceLinked="1"/>
        <c:majorTickMark val="none"/>
        <c:minorTickMark val="none"/>
        <c:tickLblPos val="nextTo"/>
        <c:crossAx val="8332095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285750</xdr:colOff>
      <xdr:row>6</xdr:row>
      <xdr:rowOff>44450</xdr:rowOff>
    </xdr:from>
    <xdr:to>
      <xdr:col>10</xdr:col>
      <xdr:colOff>533400</xdr:colOff>
      <xdr:row>15</xdr:row>
      <xdr:rowOff>146050</xdr:rowOff>
    </xdr:to>
    <xdr:graphicFrame macro="">
      <xdr:nvGraphicFramePr>
        <xdr:cNvPr id="2" name="Chart 1">
          <a:extLst>
            <a:ext uri="{FF2B5EF4-FFF2-40B4-BE49-F238E27FC236}">
              <a16:creationId xmlns:a16="http://schemas.microsoft.com/office/drawing/2014/main" id="{24C028E2-04EA-A5E5-69DC-A91AFCD532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3</xdr:row>
      <xdr:rowOff>114300</xdr:rowOff>
    </xdr:from>
    <xdr:to>
      <xdr:col>11</xdr:col>
      <xdr:colOff>457200</xdr:colOff>
      <xdr:row>18</xdr:row>
      <xdr:rowOff>95250</xdr:rowOff>
    </xdr:to>
    <xdr:graphicFrame macro="">
      <xdr:nvGraphicFramePr>
        <xdr:cNvPr id="3" name="Chart 2">
          <a:extLst>
            <a:ext uri="{FF2B5EF4-FFF2-40B4-BE49-F238E27FC236}">
              <a16:creationId xmlns:a16="http://schemas.microsoft.com/office/drawing/2014/main" id="{BFD322EC-45C4-4DA0-85B8-5536429973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85725</xdr:colOff>
      <xdr:row>3</xdr:row>
      <xdr:rowOff>104775</xdr:rowOff>
    </xdr:from>
    <xdr:to>
      <xdr:col>19</xdr:col>
      <xdr:colOff>390525</xdr:colOff>
      <xdr:row>18</xdr:row>
      <xdr:rowOff>85725</xdr:rowOff>
    </xdr:to>
    <xdr:graphicFrame macro="">
      <xdr:nvGraphicFramePr>
        <xdr:cNvPr id="13" name="Chart 12">
          <a:extLst>
            <a:ext uri="{FF2B5EF4-FFF2-40B4-BE49-F238E27FC236}">
              <a16:creationId xmlns:a16="http://schemas.microsoft.com/office/drawing/2014/main" id="{9DDE480F-1B5F-9673-D61F-0405BE86DB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742950</xdr:colOff>
      <xdr:row>3</xdr:row>
      <xdr:rowOff>171450</xdr:rowOff>
    </xdr:from>
    <xdr:to>
      <xdr:col>8</xdr:col>
      <xdr:colOff>774700</xdr:colOff>
      <xdr:row>19</xdr:row>
      <xdr:rowOff>0</xdr:rowOff>
    </xdr:to>
    <xdr:graphicFrame macro="">
      <xdr:nvGraphicFramePr>
        <xdr:cNvPr id="2" name="Chart 1">
          <a:extLst>
            <a:ext uri="{FF2B5EF4-FFF2-40B4-BE49-F238E27FC236}">
              <a16:creationId xmlns:a16="http://schemas.microsoft.com/office/drawing/2014/main" id="{2ADDC0A3-070E-895B-1172-D1EBC6C525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193675</xdr:colOff>
      <xdr:row>4</xdr:row>
      <xdr:rowOff>92075</xdr:rowOff>
    </xdr:from>
    <xdr:to>
      <xdr:col>15</xdr:col>
      <xdr:colOff>19050</xdr:colOff>
      <xdr:row>18</xdr:row>
      <xdr:rowOff>31750</xdr:rowOff>
    </xdr:to>
    <xdr:graphicFrame macro="">
      <xdr:nvGraphicFramePr>
        <xdr:cNvPr id="4" name="Chart 3">
          <a:extLst>
            <a:ext uri="{FF2B5EF4-FFF2-40B4-BE49-F238E27FC236}">
              <a16:creationId xmlns:a16="http://schemas.microsoft.com/office/drawing/2014/main" id="{DD86F788-45C0-49FB-8234-22E3941163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527050</xdr:colOff>
      <xdr:row>4</xdr:row>
      <xdr:rowOff>139700</xdr:rowOff>
    </xdr:from>
    <xdr:to>
      <xdr:col>12</xdr:col>
      <xdr:colOff>539750</xdr:colOff>
      <xdr:row>22</xdr:row>
      <xdr:rowOff>44450</xdr:rowOff>
    </xdr:to>
    <xdr:graphicFrame macro="">
      <xdr:nvGraphicFramePr>
        <xdr:cNvPr id="3" name="Chart 2">
          <a:extLst>
            <a:ext uri="{FF2B5EF4-FFF2-40B4-BE49-F238E27FC236}">
              <a16:creationId xmlns:a16="http://schemas.microsoft.com/office/drawing/2014/main" id="{AD9EE623-11CB-49F1-93BD-AA29544F4C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29</xdr:col>
      <xdr:colOff>6350</xdr:colOff>
      <xdr:row>12</xdr:row>
      <xdr:rowOff>120651</xdr:rowOff>
    </xdr:from>
    <xdr:to>
      <xdr:col>30</xdr:col>
      <xdr:colOff>88900</xdr:colOff>
      <xdr:row>14</xdr:row>
      <xdr:rowOff>101600</xdr:rowOff>
    </xdr:to>
    <mc:AlternateContent xmlns:mc="http://schemas.openxmlformats.org/markup-compatibility/2006" xmlns:a14="http://schemas.microsoft.com/office/drawing/2010/main">
      <mc:Choice Requires="a14">
        <xdr:graphicFrame macro="">
          <xdr:nvGraphicFramePr>
            <xdr:cNvPr id="2" name="smoker">
              <a:extLst>
                <a:ext uri="{FF2B5EF4-FFF2-40B4-BE49-F238E27FC236}">
                  <a16:creationId xmlns:a16="http://schemas.microsoft.com/office/drawing/2014/main" id="{5230E296-9870-A58A-24A8-65D2510D16F3}"/>
                </a:ext>
              </a:extLst>
            </xdr:cNvPr>
            <xdr:cNvGraphicFramePr/>
          </xdr:nvGraphicFramePr>
          <xdr:xfrm>
            <a:off x="0" y="0"/>
            <a:ext cx="0" cy="0"/>
          </xdr:xfrm>
          <a:graphic>
            <a:graphicData uri="http://schemas.microsoft.com/office/drawing/2010/slicer">
              <sle:slicer xmlns:sle="http://schemas.microsoft.com/office/drawing/2010/slicer" name="smoker"/>
            </a:graphicData>
          </a:graphic>
        </xdr:graphicFrame>
      </mc:Choice>
      <mc:Fallback xmlns="">
        <xdr:sp macro="" textlink="">
          <xdr:nvSpPr>
            <xdr:cNvPr id="0" name=""/>
            <xdr:cNvSpPr>
              <a:spLocks noTextEdit="1"/>
            </xdr:cNvSpPr>
          </xdr:nvSpPr>
          <xdr:spPr>
            <a:xfrm>
              <a:off x="18542000" y="2330451"/>
              <a:ext cx="1244600" cy="349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19050</xdr:colOff>
      <xdr:row>14</xdr:row>
      <xdr:rowOff>120650</xdr:rowOff>
    </xdr:from>
    <xdr:to>
      <xdr:col>32</xdr:col>
      <xdr:colOff>685166</xdr:colOff>
      <xdr:row>16</xdr:row>
      <xdr:rowOff>118110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1520BAD3-8267-A6D2-7905-03BB2566B28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554700" y="2698750"/>
              <a:ext cx="3549016" cy="365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20</xdr:col>
      <xdr:colOff>46065</xdr:colOff>
      <xdr:row>0</xdr:row>
      <xdr:rowOff>44451</xdr:rowOff>
    </xdr:from>
    <xdr:to>
      <xdr:col>22</xdr:col>
      <xdr:colOff>79809</xdr:colOff>
      <xdr:row>23</xdr:row>
      <xdr:rowOff>1</xdr:rowOff>
    </xdr:to>
    <xdr:sp macro="" textlink="">
      <xdr:nvSpPr>
        <xdr:cNvPr id="21" name="Rectangle 20">
          <a:extLst>
            <a:ext uri="{FF2B5EF4-FFF2-40B4-BE49-F238E27FC236}">
              <a16:creationId xmlns:a16="http://schemas.microsoft.com/office/drawing/2014/main" id="{64D5F4B1-3D82-167A-110B-B353B716F7F0}"/>
            </a:ext>
          </a:extLst>
        </xdr:cNvPr>
        <xdr:cNvSpPr/>
      </xdr:nvSpPr>
      <xdr:spPr>
        <a:xfrm>
          <a:off x="11827183" y="44451"/>
          <a:ext cx="1258920" cy="42511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63500</xdr:colOff>
      <xdr:row>0</xdr:row>
      <xdr:rowOff>44450</xdr:rowOff>
    </xdr:from>
    <xdr:to>
      <xdr:col>7</xdr:col>
      <xdr:colOff>283883</xdr:colOff>
      <xdr:row>2</xdr:row>
      <xdr:rowOff>0</xdr:rowOff>
    </xdr:to>
    <xdr:sp macro="" textlink="">
      <xdr:nvSpPr>
        <xdr:cNvPr id="2" name="Rectangle 1">
          <a:extLst>
            <a:ext uri="{FF2B5EF4-FFF2-40B4-BE49-F238E27FC236}">
              <a16:creationId xmlns:a16="http://schemas.microsoft.com/office/drawing/2014/main" id="{1ADB5A37-B32C-226F-501C-0EFA3B6271F2}"/>
            </a:ext>
          </a:extLst>
        </xdr:cNvPr>
        <xdr:cNvSpPr/>
      </xdr:nvSpPr>
      <xdr:spPr>
        <a:xfrm>
          <a:off x="63500" y="44450"/>
          <a:ext cx="4478618" cy="329079"/>
        </a:xfrm>
        <a:prstGeom prst="rect">
          <a:avLst/>
        </a:prstGeom>
        <a:solidFill>
          <a:schemeClr val="bg1"/>
        </a:solidFill>
        <a:ln>
          <a:solidFill>
            <a:schemeClr val="accent1">
              <a:shade val="15000"/>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b="0" i="1" u="none" strike="noStrike">
              <a:solidFill>
                <a:schemeClr val="accent1"/>
              </a:solidFill>
              <a:latin typeface="Calibri"/>
              <a:ea typeface="Calibri"/>
              <a:cs typeface="Calibri"/>
            </a:rPr>
            <a:t>Total</a:t>
          </a:r>
          <a:r>
            <a:rPr lang="en-US" sz="1800" b="0" i="1" u="none" strike="noStrike" baseline="0">
              <a:solidFill>
                <a:schemeClr val="accent1"/>
              </a:solidFill>
              <a:latin typeface="Calibri"/>
              <a:ea typeface="Calibri"/>
              <a:cs typeface="Calibri"/>
            </a:rPr>
            <a:t> Medical Insurance Cost Aalysis</a:t>
          </a:r>
          <a:endParaRPr lang="en-US" sz="1800" b="0" i="1" u="none" strike="noStrike">
            <a:solidFill>
              <a:schemeClr val="accent1"/>
            </a:solidFill>
            <a:latin typeface="Calibri"/>
            <a:ea typeface="Calibri"/>
            <a:cs typeface="Calibri"/>
          </a:endParaRPr>
        </a:p>
      </xdr:txBody>
    </xdr:sp>
    <xdr:clientData/>
  </xdr:twoCellAnchor>
  <xdr:twoCellAnchor>
    <xdr:from>
      <xdr:col>0</xdr:col>
      <xdr:colOff>48559</xdr:colOff>
      <xdr:row>2</xdr:row>
      <xdr:rowOff>66862</xdr:rowOff>
    </xdr:from>
    <xdr:to>
      <xdr:col>3</xdr:col>
      <xdr:colOff>597647</xdr:colOff>
      <xdr:row>6</xdr:row>
      <xdr:rowOff>119530</xdr:rowOff>
    </xdr:to>
    <xdr:sp macro="" textlink="'Q10'!C9">
      <xdr:nvSpPr>
        <xdr:cNvPr id="4" name="Rectangle 3">
          <a:extLst>
            <a:ext uri="{FF2B5EF4-FFF2-40B4-BE49-F238E27FC236}">
              <a16:creationId xmlns:a16="http://schemas.microsoft.com/office/drawing/2014/main" id="{4B8FA760-6B2C-46E2-81DE-70D75C88E9AB}"/>
            </a:ext>
          </a:extLst>
        </xdr:cNvPr>
        <xdr:cNvSpPr/>
      </xdr:nvSpPr>
      <xdr:spPr>
        <a:xfrm>
          <a:off x="48559" y="440391"/>
          <a:ext cx="2386853" cy="799727"/>
        </a:xfrm>
        <a:prstGeom prst="rect">
          <a:avLst/>
        </a:prstGeom>
        <a:solidFill>
          <a:schemeClr val="bg1"/>
        </a:solidFill>
        <a:ln>
          <a:solidFill>
            <a:schemeClr val="accent1">
              <a:shade val="15000"/>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AB6E231-F977-4E23-8F92-D2572F7B91C3}" type="TxLink">
            <a:rPr lang="en-US" sz="2000" b="1" i="0" u="none" strike="noStrike">
              <a:solidFill>
                <a:schemeClr val="accent1"/>
              </a:solidFill>
              <a:latin typeface="Calibri"/>
              <a:ea typeface="Calibri"/>
              <a:cs typeface="Calibri"/>
            </a:rPr>
            <a:pPr marL="0" indent="0" algn="ctr"/>
            <a:t>₹ 17,755,824.99</a:t>
          </a:fld>
          <a:endParaRPr lang="en-US" sz="1600" b="0" i="0" u="none" strike="noStrike">
            <a:solidFill>
              <a:schemeClr val="accent1"/>
            </a:solidFill>
            <a:latin typeface="Calibri"/>
            <a:ea typeface="Calibri"/>
            <a:cs typeface="Calibri"/>
          </a:endParaRPr>
        </a:p>
        <a:p>
          <a:pPr marL="0" indent="0" algn="ctr"/>
          <a:r>
            <a:rPr lang="en-US" sz="1600" b="0" i="0" u="none" strike="noStrike">
              <a:solidFill>
                <a:schemeClr val="accent1"/>
              </a:solidFill>
              <a:latin typeface="Calibri"/>
              <a:ea typeface="Calibri"/>
              <a:cs typeface="Calibri"/>
            </a:rPr>
            <a:t>Total Medical Cost</a:t>
          </a:r>
        </a:p>
      </xdr:txBody>
    </xdr:sp>
    <xdr:clientData/>
  </xdr:twoCellAnchor>
  <xdr:twoCellAnchor>
    <xdr:from>
      <xdr:col>13</xdr:col>
      <xdr:colOff>520700</xdr:colOff>
      <xdr:row>0</xdr:row>
      <xdr:rowOff>44450</xdr:rowOff>
    </xdr:from>
    <xdr:to>
      <xdr:col>19</xdr:col>
      <xdr:colOff>107949</xdr:colOff>
      <xdr:row>11</xdr:row>
      <xdr:rowOff>101600</xdr:rowOff>
    </xdr:to>
    <xdr:graphicFrame macro="">
      <xdr:nvGraphicFramePr>
        <xdr:cNvPr id="8" name="Chart 7">
          <a:extLst>
            <a:ext uri="{FF2B5EF4-FFF2-40B4-BE49-F238E27FC236}">
              <a16:creationId xmlns:a16="http://schemas.microsoft.com/office/drawing/2014/main" id="{C5B2C147-9625-4A6F-A82C-1C1153B21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375801</xdr:colOff>
      <xdr:row>0</xdr:row>
      <xdr:rowOff>56029</xdr:rowOff>
    </xdr:from>
    <xdr:to>
      <xdr:col>13</xdr:col>
      <xdr:colOff>476250</xdr:colOff>
      <xdr:row>11</xdr:row>
      <xdr:rowOff>113179</xdr:rowOff>
    </xdr:to>
    <xdr:graphicFrame macro="">
      <xdr:nvGraphicFramePr>
        <xdr:cNvPr id="9" name="Chart 8">
          <a:extLst>
            <a:ext uri="{FF2B5EF4-FFF2-40B4-BE49-F238E27FC236}">
              <a16:creationId xmlns:a16="http://schemas.microsoft.com/office/drawing/2014/main" id="{069EB9AB-7421-461C-927F-806DA20BB2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520700</xdr:colOff>
      <xdr:row>11</xdr:row>
      <xdr:rowOff>141941</xdr:rowOff>
    </xdr:from>
    <xdr:to>
      <xdr:col>19</xdr:col>
      <xdr:colOff>107949</xdr:colOff>
      <xdr:row>22</xdr:row>
      <xdr:rowOff>141941</xdr:rowOff>
    </xdr:to>
    <xdr:graphicFrame macro="">
      <xdr:nvGraphicFramePr>
        <xdr:cNvPr id="10" name="Chart 9">
          <a:extLst>
            <a:ext uri="{FF2B5EF4-FFF2-40B4-BE49-F238E27FC236}">
              <a16:creationId xmlns:a16="http://schemas.microsoft.com/office/drawing/2014/main" id="{4C8E5869-12EB-44AA-BD66-78D521EFC2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375801</xdr:colOff>
      <xdr:row>11</xdr:row>
      <xdr:rowOff>149412</xdr:rowOff>
    </xdr:from>
    <xdr:to>
      <xdr:col>13</xdr:col>
      <xdr:colOff>476250</xdr:colOff>
      <xdr:row>22</xdr:row>
      <xdr:rowOff>141941</xdr:rowOff>
    </xdr:to>
    <xdr:graphicFrame macro="">
      <xdr:nvGraphicFramePr>
        <xdr:cNvPr id="13" name="Chart 12">
          <a:extLst>
            <a:ext uri="{FF2B5EF4-FFF2-40B4-BE49-F238E27FC236}">
              <a16:creationId xmlns:a16="http://schemas.microsoft.com/office/drawing/2014/main" id="{C1E37EB1-A91F-4B47-980F-C034F4ED9A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63500</xdr:colOff>
      <xdr:row>7</xdr:row>
      <xdr:rowOff>0</xdr:rowOff>
    </xdr:from>
    <xdr:to>
      <xdr:col>7</xdr:col>
      <xdr:colOff>313765</xdr:colOff>
      <xdr:row>22</xdr:row>
      <xdr:rowOff>141940</xdr:rowOff>
    </xdr:to>
    <xdr:graphicFrame macro="">
      <xdr:nvGraphicFramePr>
        <xdr:cNvPr id="15" name="Chart 14">
          <a:extLst>
            <a:ext uri="{FF2B5EF4-FFF2-40B4-BE49-F238E27FC236}">
              <a16:creationId xmlns:a16="http://schemas.microsoft.com/office/drawing/2014/main" id="{6EE4632F-D2D9-4249-A0B9-BEBD6F660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29881</xdr:colOff>
      <xdr:row>2</xdr:row>
      <xdr:rowOff>74333</xdr:rowOff>
    </xdr:from>
    <xdr:to>
      <xdr:col>7</xdr:col>
      <xdr:colOff>313764</xdr:colOff>
      <xdr:row>6</xdr:row>
      <xdr:rowOff>127001</xdr:rowOff>
    </xdr:to>
    <xdr:sp macro="" textlink="'Q10'!C12">
      <xdr:nvSpPr>
        <xdr:cNvPr id="16" name="Rectangle 15">
          <a:extLst>
            <a:ext uri="{FF2B5EF4-FFF2-40B4-BE49-F238E27FC236}">
              <a16:creationId xmlns:a16="http://schemas.microsoft.com/office/drawing/2014/main" id="{ADCD4B1A-8CF3-484A-94A6-C5DD2B52314F}"/>
            </a:ext>
          </a:extLst>
        </xdr:cNvPr>
        <xdr:cNvSpPr/>
      </xdr:nvSpPr>
      <xdr:spPr>
        <a:xfrm>
          <a:off x="2480234" y="447862"/>
          <a:ext cx="2091765" cy="799727"/>
        </a:xfrm>
        <a:prstGeom prst="rect">
          <a:avLst/>
        </a:prstGeom>
        <a:solidFill>
          <a:schemeClr val="bg1"/>
        </a:solidFill>
        <a:ln>
          <a:solidFill>
            <a:schemeClr val="accent1">
              <a:shade val="15000"/>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AECADDE-AA7F-4E04-93F3-EC7D4A167F5D}" type="TxLink">
            <a:rPr lang="en-US" sz="2000" b="1" i="0" u="none" strike="noStrike">
              <a:solidFill>
                <a:schemeClr val="accent1"/>
              </a:solidFill>
              <a:latin typeface="Calibri"/>
              <a:ea typeface="Calibri"/>
              <a:cs typeface="Calibri"/>
            </a:rPr>
            <a:pPr marL="0" indent="0" algn="ctr"/>
            <a:t>1338</a:t>
          </a:fld>
          <a:endParaRPr lang="en-US" sz="2000" b="1" i="0" u="none" strike="noStrike">
            <a:solidFill>
              <a:schemeClr val="accent1"/>
            </a:solidFill>
            <a:latin typeface="Calibri"/>
            <a:ea typeface="Calibri"/>
            <a:cs typeface="Calibri"/>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2000" b="1" i="0" u="none" strike="noStrike">
              <a:solidFill>
                <a:schemeClr val="accent1"/>
              </a:solidFill>
              <a:latin typeface="Calibri"/>
              <a:ea typeface="Calibri"/>
              <a:cs typeface="Calibri"/>
            </a:rPr>
            <a:t>Total </a:t>
          </a:r>
          <a:r>
            <a:rPr lang="en-US" sz="1800" b="1" i="0" u="none" strike="noStrike">
              <a:solidFill>
                <a:schemeClr val="accent1"/>
              </a:solidFill>
              <a:effectLst/>
              <a:latin typeface="+mn-lt"/>
              <a:ea typeface="+mn-ea"/>
              <a:cs typeface="+mn-cs"/>
            </a:rPr>
            <a:t>B</a:t>
          </a:r>
          <a:r>
            <a:rPr lang="en-US" sz="1800" b="1" i="0">
              <a:solidFill>
                <a:schemeClr val="accent1"/>
              </a:solidFill>
              <a:effectLst/>
              <a:latin typeface="+mn-lt"/>
              <a:ea typeface="+mn-ea"/>
              <a:cs typeface="+mn-cs"/>
            </a:rPr>
            <a:t>eneficiary</a:t>
          </a:r>
          <a:endParaRPr lang="en-US" sz="1100" b="1" i="0" u="sng">
            <a:solidFill>
              <a:schemeClr val="accent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endParaRPr>
        </a:p>
      </xdr:txBody>
    </xdr:sp>
    <xdr:clientData/>
  </xdr:twoCellAnchor>
  <xdr:twoCellAnchor editAs="oneCell">
    <xdr:from>
      <xdr:col>20</xdr:col>
      <xdr:colOff>134841</xdr:colOff>
      <xdr:row>13</xdr:row>
      <xdr:rowOff>122813</xdr:rowOff>
    </xdr:from>
    <xdr:to>
      <xdr:col>22</xdr:col>
      <xdr:colOff>8964</xdr:colOff>
      <xdr:row>18</xdr:row>
      <xdr:rowOff>86375</xdr:rowOff>
    </xdr:to>
    <mc:AlternateContent xmlns:mc="http://schemas.openxmlformats.org/markup-compatibility/2006" xmlns:a14="http://schemas.microsoft.com/office/drawing/2010/main">
      <mc:Choice Requires="a14">
        <xdr:graphicFrame macro="">
          <xdr:nvGraphicFramePr>
            <xdr:cNvPr id="17" name="sex">
              <a:extLst>
                <a:ext uri="{FF2B5EF4-FFF2-40B4-BE49-F238E27FC236}">
                  <a16:creationId xmlns:a16="http://schemas.microsoft.com/office/drawing/2014/main" id="{D9347A23-E142-44FD-5089-FE866AC9F17F}"/>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1915959" y="2550754"/>
              <a:ext cx="1099299" cy="8973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134841</xdr:colOff>
      <xdr:row>18</xdr:row>
      <xdr:rowOff>123338</xdr:rowOff>
    </xdr:from>
    <xdr:to>
      <xdr:col>22</xdr:col>
      <xdr:colOff>8964</xdr:colOff>
      <xdr:row>22</xdr:row>
      <xdr:rowOff>138131</xdr:rowOff>
    </xdr:to>
    <mc:AlternateContent xmlns:mc="http://schemas.openxmlformats.org/markup-compatibility/2006" xmlns:a14="http://schemas.microsoft.com/office/drawing/2010/main">
      <mc:Choice Requires="a14">
        <xdr:graphicFrame macro="">
          <xdr:nvGraphicFramePr>
            <xdr:cNvPr id="18" name="smoker 1">
              <a:extLst>
                <a:ext uri="{FF2B5EF4-FFF2-40B4-BE49-F238E27FC236}">
                  <a16:creationId xmlns:a16="http://schemas.microsoft.com/office/drawing/2014/main" id="{079F63BC-77FC-F5F2-AA3F-A7221F29F31D}"/>
                </a:ext>
              </a:extLst>
            </xdr:cNvPr>
            <xdr:cNvGraphicFramePr/>
          </xdr:nvGraphicFramePr>
          <xdr:xfrm>
            <a:off x="0" y="0"/>
            <a:ext cx="0" cy="0"/>
          </xdr:xfrm>
          <a:graphic>
            <a:graphicData uri="http://schemas.microsoft.com/office/drawing/2010/slicer">
              <sle:slicer xmlns:sle="http://schemas.microsoft.com/office/drawing/2010/slicer" name="smoker 1"/>
            </a:graphicData>
          </a:graphic>
        </xdr:graphicFrame>
      </mc:Choice>
      <mc:Fallback xmlns="">
        <xdr:sp macro="" textlink="">
          <xdr:nvSpPr>
            <xdr:cNvPr id="0" name=""/>
            <xdr:cNvSpPr>
              <a:spLocks noTextEdit="1"/>
            </xdr:cNvSpPr>
          </xdr:nvSpPr>
          <xdr:spPr>
            <a:xfrm>
              <a:off x="11915959" y="3485103"/>
              <a:ext cx="1099299" cy="7618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116913</xdr:colOff>
      <xdr:row>7</xdr:row>
      <xdr:rowOff>11178</xdr:rowOff>
    </xdr:from>
    <xdr:to>
      <xdr:col>22</xdr:col>
      <xdr:colOff>0</xdr:colOff>
      <xdr:row>13</xdr:row>
      <xdr:rowOff>85955</xdr:rowOff>
    </xdr:to>
    <mc:AlternateContent xmlns:mc="http://schemas.openxmlformats.org/markup-compatibility/2006" xmlns:a14="http://schemas.microsoft.com/office/drawing/2010/main">
      <mc:Choice Requires="a14">
        <xdr:graphicFrame macro="">
          <xdr:nvGraphicFramePr>
            <xdr:cNvPr id="19" name="region 1">
              <a:extLst>
                <a:ext uri="{FF2B5EF4-FFF2-40B4-BE49-F238E27FC236}">
                  <a16:creationId xmlns:a16="http://schemas.microsoft.com/office/drawing/2014/main" id="{042B1397-657E-35CE-738F-645D7C8F0E9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898031" y="1318531"/>
              <a:ext cx="1108263" cy="11953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116913</xdr:colOff>
      <xdr:row>0</xdr:row>
      <xdr:rowOff>74337</xdr:rowOff>
    </xdr:from>
    <xdr:to>
      <xdr:col>22</xdr:col>
      <xdr:colOff>0</xdr:colOff>
      <xdr:row>6</xdr:row>
      <xdr:rowOff>155057</xdr:rowOff>
    </xdr:to>
    <mc:AlternateContent xmlns:mc="http://schemas.openxmlformats.org/markup-compatibility/2006" xmlns:a14="http://schemas.microsoft.com/office/drawing/2010/main">
      <mc:Choice Requires="a14">
        <xdr:graphicFrame macro="">
          <xdr:nvGraphicFramePr>
            <xdr:cNvPr id="20" name="category">
              <a:extLst>
                <a:ext uri="{FF2B5EF4-FFF2-40B4-BE49-F238E27FC236}">
                  <a16:creationId xmlns:a16="http://schemas.microsoft.com/office/drawing/2014/main" id="{3C1FF7CD-9CC2-B3FE-ECE3-033B66D7BE3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898031" y="74337"/>
              <a:ext cx="1108263" cy="12013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refreshedDate="45527.655962500001" createdVersion="8" refreshedVersion="8" minRefreshableVersion="3" recordCount="1338" xr:uid="{34148F08-0FFE-4494-82A8-1DD7C221B88B}">
  <cacheSource type="worksheet">
    <worksheetSource ref="A1:H1339" sheet="insurance"/>
  </cacheSource>
  <cacheFields count="8">
    <cacheField name="age" numFmtId="0">
      <sharedItems containsSemiMixedTypes="0" containsString="0" containsNumber="1" containsInteger="1" minValue="18" maxValue="64"/>
    </cacheField>
    <cacheField name="sex" numFmtId="0">
      <sharedItems count="2">
        <s v="female"/>
        <s v="male"/>
      </sharedItems>
    </cacheField>
    <cacheField name="bmi" numFmtId="0">
      <sharedItems containsSemiMixedTypes="0" containsString="0" containsNumber="1" minValue="15.96" maxValue="53.13"/>
    </cacheField>
    <cacheField name="children" numFmtId="0">
      <sharedItems containsSemiMixedTypes="0" containsString="0" containsNumber="1" containsInteger="1" minValue="0" maxValue="5" count="6">
        <n v="0"/>
        <n v="1"/>
        <n v="3"/>
        <n v="2"/>
        <n v="5"/>
        <n v="4"/>
      </sharedItems>
    </cacheField>
    <cacheField name="smoker" numFmtId="0">
      <sharedItems count="2">
        <s v="yes"/>
        <s v="no"/>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 name="category" numFmtId="0">
      <sharedItems count="4">
        <s v="Overweight"/>
        <s v="Obese"/>
        <s v="Normal"/>
        <s v="Underweight"/>
      </sharedItems>
    </cacheField>
  </cacheFields>
  <extLst>
    <ext xmlns:x14="http://schemas.microsoft.com/office/spreadsheetml/2009/9/main" uri="{725AE2AE-9491-48be-B2B4-4EB974FC3084}">
      <x14:pivotCacheDefinition pivotCacheId="11044768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refreshedDate="45527.715105902775" createdVersion="8" refreshedVersion="8" minRefreshableVersion="3" recordCount="1338" xr:uid="{B1EACD74-B6C4-4FC7-B21C-9597A30C11FA}">
  <cacheSource type="worksheet">
    <worksheetSource ref="A1:G1339" sheet="insurance"/>
  </cacheSource>
  <cacheFields count="7">
    <cacheField name="age" numFmtId="0">
      <sharedItems containsSemiMixedTypes="0" containsString="0" containsNumber="1" containsInteger="1" minValue="18" maxValue="64"/>
    </cacheField>
    <cacheField name="sex" numFmtId="0">
      <sharedItems count="2">
        <s v="female"/>
        <s v="male"/>
      </sharedItems>
    </cacheField>
    <cacheField name="bmi" numFmtId="0">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s>
  <extLst>
    <ext xmlns:x14="http://schemas.microsoft.com/office/spreadsheetml/2009/9/main" uri="{725AE2AE-9491-48be-B2B4-4EB974FC3084}">
      <x14:pivotCacheDefinition pivotCacheId="15337223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x v="0"/>
    <n v="27.9"/>
    <x v="0"/>
    <x v="0"/>
    <x v="0"/>
    <n v="16884.923999999999"/>
    <x v="0"/>
  </r>
  <r>
    <n v="18"/>
    <x v="1"/>
    <n v="33.770000000000003"/>
    <x v="1"/>
    <x v="1"/>
    <x v="1"/>
    <n v="1725.5523000000001"/>
    <x v="1"/>
  </r>
  <r>
    <n v="28"/>
    <x v="1"/>
    <n v="33"/>
    <x v="2"/>
    <x v="1"/>
    <x v="1"/>
    <n v="4449.4620000000004"/>
    <x v="1"/>
  </r>
  <r>
    <n v="33"/>
    <x v="1"/>
    <n v="22.704999999999998"/>
    <x v="0"/>
    <x v="1"/>
    <x v="2"/>
    <n v="21984.47061"/>
    <x v="2"/>
  </r>
  <r>
    <n v="32"/>
    <x v="1"/>
    <n v="28.88"/>
    <x v="0"/>
    <x v="1"/>
    <x v="2"/>
    <n v="3866.8552"/>
    <x v="0"/>
  </r>
  <r>
    <n v="31"/>
    <x v="0"/>
    <n v="25.74"/>
    <x v="0"/>
    <x v="1"/>
    <x v="1"/>
    <n v="3756.6215999999999"/>
    <x v="0"/>
  </r>
  <r>
    <n v="46"/>
    <x v="0"/>
    <n v="33.44"/>
    <x v="1"/>
    <x v="1"/>
    <x v="1"/>
    <n v="8240.5895999999993"/>
    <x v="1"/>
  </r>
  <r>
    <n v="37"/>
    <x v="0"/>
    <n v="27.74"/>
    <x v="2"/>
    <x v="1"/>
    <x v="2"/>
    <n v="7281.5056000000004"/>
    <x v="0"/>
  </r>
  <r>
    <n v="37"/>
    <x v="1"/>
    <n v="29.83"/>
    <x v="3"/>
    <x v="1"/>
    <x v="3"/>
    <n v="6406.4107000000004"/>
    <x v="1"/>
  </r>
  <r>
    <n v="60"/>
    <x v="0"/>
    <n v="25.84"/>
    <x v="0"/>
    <x v="1"/>
    <x v="2"/>
    <n v="28923.136920000001"/>
    <x v="0"/>
  </r>
  <r>
    <n v="25"/>
    <x v="1"/>
    <n v="26.22"/>
    <x v="0"/>
    <x v="1"/>
    <x v="3"/>
    <n v="2721.3208"/>
    <x v="0"/>
  </r>
  <r>
    <n v="62"/>
    <x v="0"/>
    <n v="26.29"/>
    <x v="0"/>
    <x v="0"/>
    <x v="1"/>
    <n v="27808.7251"/>
    <x v="0"/>
  </r>
  <r>
    <n v="23"/>
    <x v="1"/>
    <n v="34.4"/>
    <x v="0"/>
    <x v="1"/>
    <x v="0"/>
    <n v="1826.8430000000001"/>
    <x v="1"/>
  </r>
  <r>
    <n v="56"/>
    <x v="0"/>
    <n v="39.82"/>
    <x v="0"/>
    <x v="1"/>
    <x v="1"/>
    <n v="11090.7178"/>
    <x v="1"/>
  </r>
  <r>
    <n v="27"/>
    <x v="1"/>
    <n v="42.13"/>
    <x v="0"/>
    <x v="0"/>
    <x v="1"/>
    <n v="39611.757700000002"/>
    <x v="1"/>
  </r>
  <r>
    <n v="19"/>
    <x v="1"/>
    <n v="24.6"/>
    <x v="1"/>
    <x v="1"/>
    <x v="0"/>
    <n v="1837.2370000000001"/>
    <x v="2"/>
  </r>
  <r>
    <n v="52"/>
    <x v="0"/>
    <n v="30.78"/>
    <x v="1"/>
    <x v="1"/>
    <x v="3"/>
    <n v="10797.3362"/>
    <x v="1"/>
  </r>
  <r>
    <n v="23"/>
    <x v="1"/>
    <n v="23.844999999999999"/>
    <x v="0"/>
    <x v="1"/>
    <x v="3"/>
    <n v="2395.17155"/>
    <x v="2"/>
  </r>
  <r>
    <n v="56"/>
    <x v="1"/>
    <n v="40.299999999999997"/>
    <x v="0"/>
    <x v="1"/>
    <x v="0"/>
    <n v="10602.385"/>
    <x v="1"/>
  </r>
  <r>
    <n v="30"/>
    <x v="1"/>
    <n v="35.299999999999997"/>
    <x v="0"/>
    <x v="0"/>
    <x v="0"/>
    <n v="36837.466999999997"/>
    <x v="1"/>
  </r>
  <r>
    <n v="60"/>
    <x v="0"/>
    <n v="36.005000000000003"/>
    <x v="0"/>
    <x v="1"/>
    <x v="3"/>
    <n v="13228.846949999999"/>
    <x v="1"/>
  </r>
  <r>
    <n v="30"/>
    <x v="0"/>
    <n v="32.4"/>
    <x v="1"/>
    <x v="1"/>
    <x v="0"/>
    <n v="4149.7359999999999"/>
    <x v="1"/>
  </r>
  <r>
    <n v="18"/>
    <x v="1"/>
    <n v="34.1"/>
    <x v="0"/>
    <x v="1"/>
    <x v="1"/>
    <n v="1137.011"/>
    <x v="1"/>
  </r>
  <r>
    <n v="34"/>
    <x v="0"/>
    <n v="31.92"/>
    <x v="1"/>
    <x v="0"/>
    <x v="3"/>
    <n v="37701.876799999998"/>
    <x v="1"/>
  </r>
  <r>
    <n v="37"/>
    <x v="1"/>
    <n v="28.024999999999999"/>
    <x v="3"/>
    <x v="1"/>
    <x v="2"/>
    <n v="6203.90175"/>
    <x v="0"/>
  </r>
  <r>
    <n v="59"/>
    <x v="0"/>
    <n v="27.72"/>
    <x v="2"/>
    <x v="1"/>
    <x v="1"/>
    <n v="14001.1338"/>
    <x v="0"/>
  </r>
  <r>
    <n v="63"/>
    <x v="0"/>
    <n v="23.085000000000001"/>
    <x v="0"/>
    <x v="1"/>
    <x v="3"/>
    <n v="14451.835150000001"/>
    <x v="2"/>
  </r>
  <r>
    <n v="55"/>
    <x v="0"/>
    <n v="32.774999999999999"/>
    <x v="3"/>
    <x v="1"/>
    <x v="2"/>
    <n v="12268.632250000001"/>
    <x v="1"/>
  </r>
  <r>
    <n v="23"/>
    <x v="1"/>
    <n v="17.385000000000002"/>
    <x v="1"/>
    <x v="1"/>
    <x v="2"/>
    <n v="2775.1921499999999"/>
    <x v="3"/>
  </r>
  <r>
    <n v="31"/>
    <x v="1"/>
    <n v="36.299999999999997"/>
    <x v="3"/>
    <x v="0"/>
    <x v="0"/>
    <n v="38711"/>
    <x v="1"/>
  </r>
  <r>
    <n v="22"/>
    <x v="1"/>
    <n v="35.6"/>
    <x v="0"/>
    <x v="0"/>
    <x v="0"/>
    <n v="35585.576000000001"/>
    <x v="1"/>
  </r>
  <r>
    <n v="18"/>
    <x v="0"/>
    <n v="26.315000000000001"/>
    <x v="0"/>
    <x v="1"/>
    <x v="3"/>
    <n v="2198.1898500000002"/>
    <x v="0"/>
  </r>
  <r>
    <n v="19"/>
    <x v="0"/>
    <n v="28.6"/>
    <x v="4"/>
    <x v="1"/>
    <x v="0"/>
    <n v="4687.7969999999996"/>
    <x v="0"/>
  </r>
  <r>
    <n v="63"/>
    <x v="1"/>
    <n v="28.31"/>
    <x v="0"/>
    <x v="1"/>
    <x v="2"/>
    <n v="13770.097900000001"/>
    <x v="0"/>
  </r>
  <r>
    <n v="28"/>
    <x v="1"/>
    <n v="36.4"/>
    <x v="1"/>
    <x v="0"/>
    <x v="0"/>
    <n v="51194.559139999998"/>
    <x v="1"/>
  </r>
  <r>
    <n v="19"/>
    <x v="1"/>
    <n v="20.425000000000001"/>
    <x v="0"/>
    <x v="1"/>
    <x v="2"/>
    <n v="1625.4337499999999"/>
    <x v="2"/>
  </r>
  <r>
    <n v="62"/>
    <x v="0"/>
    <n v="32.965000000000003"/>
    <x v="2"/>
    <x v="1"/>
    <x v="2"/>
    <n v="15612.19335"/>
    <x v="1"/>
  </r>
  <r>
    <n v="26"/>
    <x v="1"/>
    <n v="20.8"/>
    <x v="0"/>
    <x v="1"/>
    <x v="0"/>
    <n v="2302.3000000000002"/>
    <x v="2"/>
  </r>
  <r>
    <n v="35"/>
    <x v="1"/>
    <n v="36.67"/>
    <x v="1"/>
    <x v="0"/>
    <x v="3"/>
    <n v="39774.276299999998"/>
    <x v="1"/>
  </r>
  <r>
    <n v="60"/>
    <x v="1"/>
    <n v="39.9"/>
    <x v="0"/>
    <x v="0"/>
    <x v="0"/>
    <n v="48173.360999999997"/>
    <x v="1"/>
  </r>
  <r>
    <n v="24"/>
    <x v="0"/>
    <n v="26.6"/>
    <x v="0"/>
    <x v="1"/>
    <x v="3"/>
    <n v="3046.0619999999999"/>
    <x v="0"/>
  </r>
  <r>
    <n v="31"/>
    <x v="0"/>
    <n v="36.630000000000003"/>
    <x v="3"/>
    <x v="1"/>
    <x v="1"/>
    <n v="4949.7587000000003"/>
    <x v="1"/>
  </r>
  <r>
    <n v="41"/>
    <x v="1"/>
    <n v="21.78"/>
    <x v="1"/>
    <x v="1"/>
    <x v="1"/>
    <n v="6272.4772000000003"/>
    <x v="2"/>
  </r>
  <r>
    <n v="37"/>
    <x v="0"/>
    <n v="30.8"/>
    <x v="3"/>
    <x v="1"/>
    <x v="1"/>
    <n v="6313.759"/>
    <x v="1"/>
  </r>
  <r>
    <n v="38"/>
    <x v="1"/>
    <n v="37.049999999999997"/>
    <x v="1"/>
    <x v="1"/>
    <x v="3"/>
    <n v="6079.6715000000004"/>
    <x v="1"/>
  </r>
  <r>
    <n v="55"/>
    <x v="1"/>
    <n v="37.299999999999997"/>
    <x v="0"/>
    <x v="1"/>
    <x v="0"/>
    <n v="20630.283510000001"/>
    <x v="1"/>
  </r>
  <r>
    <n v="18"/>
    <x v="0"/>
    <n v="38.664999999999999"/>
    <x v="3"/>
    <x v="1"/>
    <x v="3"/>
    <n v="3393.35635"/>
    <x v="1"/>
  </r>
  <r>
    <n v="28"/>
    <x v="0"/>
    <n v="34.770000000000003"/>
    <x v="0"/>
    <x v="1"/>
    <x v="2"/>
    <n v="3556.9223000000002"/>
    <x v="1"/>
  </r>
  <r>
    <n v="60"/>
    <x v="0"/>
    <n v="24.53"/>
    <x v="0"/>
    <x v="1"/>
    <x v="1"/>
    <n v="12629.896699999999"/>
    <x v="2"/>
  </r>
  <r>
    <n v="36"/>
    <x v="1"/>
    <n v="35.200000000000003"/>
    <x v="1"/>
    <x v="0"/>
    <x v="1"/>
    <n v="38709.175999999999"/>
    <x v="1"/>
  </r>
  <r>
    <n v="18"/>
    <x v="0"/>
    <n v="35.625"/>
    <x v="0"/>
    <x v="1"/>
    <x v="3"/>
    <n v="2211.1307499999998"/>
    <x v="1"/>
  </r>
  <r>
    <n v="21"/>
    <x v="0"/>
    <n v="33.630000000000003"/>
    <x v="3"/>
    <x v="1"/>
    <x v="2"/>
    <n v="3579.8287"/>
    <x v="1"/>
  </r>
  <r>
    <n v="48"/>
    <x v="1"/>
    <n v="28"/>
    <x v="1"/>
    <x v="0"/>
    <x v="0"/>
    <n v="23568.272000000001"/>
    <x v="0"/>
  </r>
  <r>
    <n v="36"/>
    <x v="1"/>
    <n v="34.43"/>
    <x v="0"/>
    <x v="0"/>
    <x v="1"/>
    <n v="37742.575700000001"/>
    <x v="1"/>
  </r>
  <r>
    <n v="40"/>
    <x v="0"/>
    <n v="28.69"/>
    <x v="2"/>
    <x v="1"/>
    <x v="2"/>
    <n v="8059.6791000000003"/>
    <x v="0"/>
  </r>
  <r>
    <n v="58"/>
    <x v="1"/>
    <n v="36.954999999999998"/>
    <x v="3"/>
    <x v="0"/>
    <x v="2"/>
    <n v="47496.494449999998"/>
    <x v="1"/>
  </r>
  <r>
    <n v="58"/>
    <x v="0"/>
    <n v="31.824999999999999"/>
    <x v="3"/>
    <x v="1"/>
    <x v="3"/>
    <n v="13607.36875"/>
    <x v="1"/>
  </r>
  <r>
    <n v="18"/>
    <x v="1"/>
    <n v="31.68"/>
    <x v="3"/>
    <x v="0"/>
    <x v="1"/>
    <n v="34303.167200000004"/>
    <x v="1"/>
  </r>
  <r>
    <n v="53"/>
    <x v="0"/>
    <n v="22.88"/>
    <x v="1"/>
    <x v="0"/>
    <x v="1"/>
    <n v="23244.790199999999"/>
    <x v="2"/>
  </r>
  <r>
    <n v="34"/>
    <x v="0"/>
    <n v="37.335000000000001"/>
    <x v="3"/>
    <x v="1"/>
    <x v="2"/>
    <n v="5989.5236500000001"/>
    <x v="1"/>
  </r>
  <r>
    <n v="43"/>
    <x v="1"/>
    <n v="27.36"/>
    <x v="2"/>
    <x v="1"/>
    <x v="3"/>
    <n v="8606.2173999999995"/>
    <x v="0"/>
  </r>
  <r>
    <n v="25"/>
    <x v="1"/>
    <n v="33.659999999999997"/>
    <x v="5"/>
    <x v="1"/>
    <x v="1"/>
    <n v="4504.6624000000002"/>
    <x v="1"/>
  </r>
  <r>
    <n v="64"/>
    <x v="1"/>
    <n v="24.7"/>
    <x v="1"/>
    <x v="1"/>
    <x v="2"/>
    <n v="30166.618170000002"/>
    <x v="2"/>
  </r>
  <r>
    <n v="28"/>
    <x v="0"/>
    <n v="25.934999999999999"/>
    <x v="1"/>
    <x v="1"/>
    <x v="2"/>
    <n v="4133.6416499999996"/>
    <x v="0"/>
  </r>
  <r>
    <n v="20"/>
    <x v="0"/>
    <n v="22.42"/>
    <x v="0"/>
    <x v="0"/>
    <x v="2"/>
    <n v="14711.7438"/>
    <x v="2"/>
  </r>
  <r>
    <n v="19"/>
    <x v="0"/>
    <n v="28.9"/>
    <x v="0"/>
    <x v="1"/>
    <x v="0"/>
    <n v="1743.2139999999999"/>
    <x v="0"/>
  </r>
  <r>
    <n v="61"/>
    <x v="0"/>
    <n v="39.1"/>
    <x v="3"/>
    <x v="1"/>
    <x v="0"/>
    <n v="14235.072"/>
    <x v="1"/>
  </r>
  <r>
    <n v="40"/>
    <x v="1"/>
    <n v="26.315000000000001"/>
    <x v="1"/>
    <x v="1"/>
    <x v="2"/>
    <n v="6389.3778499999999"/>
    <x v="0"/>
  </r>
  <r>
    <n v="40"/>
    <x v="0"/>
    <n v="36.19"/>
    <x v="0"/>
    <x v="1"/>
    <x v="1"/>
    <n v="5920.1040999999996"/>
    <x v="1"/>
  </r>
  <r>
    <n v="28"/>
    <x v="1"/>
    <n v="23.98"/>
    <x v="2"/>
    <x v="0"/>
    <x v="1"/>
    <n v="17663.144199999999"/>
    <x v="2"/>
  </r>
  <r>
    <n v="27"/>
    <x v="0"/>
    <n v="24.75"/>
    <x v="0"/>
    <x v="0"/>
    <x v="1"/>
    <n v="16577.779500000001"/>
    <x v="2"/>
  </r>
  <r>
    <n v="31"/>
    <x v="1"/>
    <n v="28.5"/>
    <x v="4"/>
    <x v="1"/>
    <x v="3"/>
    <n v="6799.4579999999996"/>
    <x v="0"/>
  </r>
  <r>
    <n v="53"/>
    <x v="0"/>
    <n v="28.1"/>
    <x v="2"/>
    <x v="1"/>
    <x v="0"/>
    <n v="11741.726000000001"/>
    <x v="0"/>
  </r>
  <r>
    <n v="58"/>
    <x v="1"/>
    <n v="32.01"/>
    <x v="1"/>
    <x v="1"/>
    <x v="1"/>
    <n v="11946.625899999999"/>
    <x v="1"/>
  </r>
  <r>
    <n v="44"/>
    <x v="1"/>
    <n v="27.4"/>
    <x v="3"/>
    <x v="1"/>
    <x v="0"/>
    <n v="7726.8540000000003"/>
    <x v="0"/>
  </r>
  <r>
    <n v="57"/>
    <x v="1"/>
    <n v="34.01"/>
    <x v="0"/>
    <x v="1"/>
    <x v="2"/>
    <n v="11356.660900000001"/>
    <x v="1"/>
  </r>
  <r>
    <n v="29"/>
    <x v="0"/>
    <n v="29.59"/>
    <x v="1"/>
    <x v="1"/>
    <x v="1"/>
    <n v="3947.4131000000002"/>
    <x v="1"/>
  </r>
  <r>
    <n v="21"/>
    <x v="1"/>
    <n v="35.53"/>
    <x v="0"/>
    <x v="1"/>
    <x v="1"/>
    <n v="1532.4697000000001"/>
    <x v="1"/>
  </r>
  <r>
    <n v="22"/>
    <x v="0"/>
    <n v="39.805"/>
    <x v="0"/>
    <x v="1"/>
    <x v="3"/>
    <n v="2755.0209500000001"/>
    <x v="1"/>
  </r>
  <r>
    <n v="41"/>
    <x v="0"/>
    <n v="32.965000000000003"/>
    <x v="0"/>
    <x v="1"/>
    <x v="2"/>
    <n v="6571.0243499999997"/>
    <x v="1"/>
  </r>
  <r>
    <n v="31"/>
    <x v="1"/>
    <n v="26.885000000000002"/>
    <x v="1"/>
    <x v="1"/>
    <x v="3"/>
    <n v="4441.2131499999996"/>
    <x v="0"/>
  </r>
  <r>
    <n v="45"/>
    <x v="0"/>
    <n v="38.284999999999997"/>
    <x v="0"/>
    <x v="1"/>
    <x v="3"/>
    <n v="7935.29115"/>
    <x v="1"/>
  </r>
  <r>
    <n v="22"/>
    <x v="1"/>
    <n v="37.619999999999997"/>
    <x v="1"/>
    <x v="0"/>
    <x v="1"/>
    <n v="37165.163800000002"/>
    <x v="1"/>
  </r>
  <r>
    <n v="48"/>
    <x v="0"/>
    <n v="41.23"/>
    <x v="5"/>
    <x v="1"/>
    <x v="2"/>
    <n v="11033.661700000001"/>
    <x v="1"/>
  </r>
  <r>
    <n v="37"/>
    <x v="0"/>
    <n v="34.799999999999997"/>
    <x v="3"/>
    <x v="0"/>
    <x v="0"/>
    <n v="39836.519"/>
    <x v="1"/>
  </r>
  <r>
    <n v="45"/>
    <x v="1"/>
    <n v="22.895"/>
    <x v="3"/>
    <x v="0"/>
    <x v="2"/>
    <n v="21098.554049999999"/>
    <x v="2"/>
  </r>
  <r>
    <n v="57"/>
    <x v="0"/>
    <n v="31.16"/>
    <x v="0"/>
    <x v="0"/>
    <x v="2"/>
    <n v="43578.939400000003"/>
    <x v="1"/>
  </r>
  <r>
    <n v="56"/>
    <x v="0"/>
    <n v="27.2"/>
    <x v="0"/>
    <x v="1"/>
    <x v="0"/>
    <n v="11073.175999999999"/>
    <x v="0"/>
  </r>
  <r>
    <n v="46"/>
    <x v="0"/>
    <n v="27.74"/>
    <x v="0"/>
    <x v="1"/>
    <x v="2"/>
    <n v="8026.6665999999996"/>
    <x v="0"/>
  </r>
  <r>
    <n v="55"/>
    <x v="0"/>
    <n v="26.98"/>
    <x v="0"/>
    <x v="1"/>
    <x v="2"/>
    <n v="11082.5772"/>
    <x v="0"/>
  </r>
  <r>
    <n v="21"/>
    <x v="0"/>
    <n v="39.49"/>
    <x v="0"/>
    <x v="1"/>
    <x v="1"/>
    <n v="2026.9740999999999"/>
    <x v="1"/>
  </r>
  <r>
    <n v="53"/>
    <x v="0"/>
    <n v="24.795000000000002"/>
    <x v="1"/>
    <x v="1"/>
    <x v="2"/>
    <n v="10942.13205"/>
    <x v="2"/>
  </r>
  <r>
    <n v="59"/>
    <x v="1"/>
    <n v="29.83"/>
    <x v="2"/>
    <x v="0"/>
    <x v="3"/>
    <n v="30184.936699999998"/>
    <x v="1"/>
  </r>
  <r>
    <n v="35"/>
    <x v="1"/>
    <n v="34.770000000000003"/>
    <x v="3"/>
    <x v="1"/>
    <x v="2"/>
    <n v="5729.0052999999998"/>
    <x v="1"/>
  </r>
  <r>
    <n v="64"/>
    <x v="0"/>
    <n v="31.3"/>
    <x v="3"/>
    <x v="0"/>
    <x v="0"/>
    <n v="47291.055"/>
    <x v="1"/>
  </r>
  <r>
    <n v="28"/>
    <x v="0"/>
    <n v="37.619999999999997"/>
    <x v="1"/>
    <x v="1"/>
    <x v="1"/>
    <n v="3766.8838000000001"/>
    <x v="1"/>
  </r>
  <r>
    <n v="54"/>
    <x v="0"/>
    <n v="30.8"/>
    <x v="2"/>
    <x v="1"/>
    <x v="0"/>
    <n v="12105.32"/>
    <x v="1"/>
  </r>
  <r>
    <n v="55"/>
    <x v="1"/>
    <n v="38.28"/>
    <x v="0"/>
    <x v="1"/>
    <x v="1"/>
    <n v="10226.2842"/>
    <x v="1"/>
  </r>
  <r>
    <n v="56"/>
    <x v="1"/>
    <n v="19.95"/>
    <x v="0"/>
    <x v="0"/>
    <x v="3"/>
    <n v="22412.648499999999"/>
    <x v="2"/>
  </r>
  <r>
    <n v="38"/>
    <x v="1"/>
    <n v="19.3"/>
    <x v="0"/>
    <x v="0"/>
    <x v="0"/>
    <n v="15820.699000000001"/>
    <x v="2"/>
  </r>
  <r>
    <n v="41"/>
    <x v="0"/>
    <n v="31.6"/>
    <x v="0"/>
    <x v="1"/>
    <x v="0"/>
    <n v="6186.1270000000004"/>
    <x v="1"/>
  </r>
  <r>
    <n v="30"/>
    <x v="1"/>
    <n v="25.46"/>
    <x v="0"/>
    <x v="1"/>
    <x v="3"/>
    <n v="3645.0893999999998"/>
    <x v="0"/>
  </r>
  <r>
    <n v="18"/>
    <x v="0"/>
    <n v="30.114999999999998"/>
    <x v="0"/>
    <x v="1"/>
    <x v="3"/>
    <n v="21344.846699999998"/>
    <x v="1"/>
  </r>
  <r>
    <n v="61"/>
    <x v="0"/>
    <n v="29.92"/>
    <x v="2"/>
    <x v="0"/>
    <x v="1"/>
    <n v="30942.191800000001"/>
    <x v="1"/>
  </r>
  <r>
    <n v="34"/>
    <x v="0"/>
    <n v="27.5"/>
    <x v="1"/>
    <x v="1"/>
    <x v="0"/>
    <n v="5003.8530000000001"/>
    <x v="0"/>
  </r>
  <r>
    <n v="20"/>
    <x v="1"/>
    <n v="28.024999999999999"/>
    <x v="1"/>
    <x v="0"/>
    <x v="2"/>
    <n v="17560.37975"/>
    <x v="0"/>
  </r>
  <r>
    <n v="19"/>
    <x v="0"/>
    <n v="28.4"/>
    <x v="1"/>
    <x v="1"/>
    <x v="0"/>
    <n v="2331.5189999999998"/>
    <x v="0"/>
  </r>
  <r>
    <n v="26"/>
    <x v="1"/>
    <n v="30.875"/>
    <x v="3"/>
    <x v="1"/>
    <x v="2"/>
    <n v="3877.3042500000001"/>
    <x v="1"/>
  </r>
  <r>
    <n v="29"/>
    <x v="1"/>
    <n v="27.94"/>
    <x v="0"/>
    <x v="1"/>
    <x v="1"/>
    <n v="2867.1196"/>
    <x v="0"/>
  </r>
  <r>
    <n v="63"/>
    <x v="1"/>
    <n v="35.090000000000003"/>
    <x v="0"/>
    <x v="0"/>
    <x v="1"/>
    <n v="47055.532099999997"/>
    <x v="1"/>
  </r>
  <r>
    <n v="54"/>
    <x v="1"/>
    <n v="33.630000000000003"/>
    <x v="1"/>
    <x v="1"/>
    <x v="2"/>
    <n v="10825.253699999999"/>
    <x v="1"/>
  </r>
  <r>
    <n v="55"/>
    <x v="0"/>
    <n v="29.7"/>
    <x v="3"/>
    <x v="1"/>
    <x v="0"/>
    <n v="11881.358"/>
    <x v="1"/>
  </r>
  <r>
    <n v="37"/>
    <x v="1"/>
    <n v="30.8"/>
    <x v="0"/>
    <x v="1"/>
    <x v="0"/>
    <n v="4646.759"/>
    <x v="1"/>
  </r>
  <r>
    <n v="21"/>
    <x v="0"/>
    <n v="35.72"/>
    <x v="0"/>
    <x v="1"/>
    <x v="2"/>
    <n v="2404.7338"/>
    <x v="1"/>
  </r>
  <r>
    <n v="52"/>
    <x v="1"/>
    <n v="32.204999999999998"/>
    <x v="2"/>
    <x v="1"/>
    <x v="3"/>
    <n v="11488.31695"/>
    <x v="1"/>
  </r>
  <r>
    <n v="60"/>
    <x v="1"/>
    <n v="28.594999999999999"/>
    <x v="0"/>
    <x v="1"/>
    <x v="3"/>
    <n v="30259.995559999999"/>
    <x v="0"/>
  </r>
  <r>
    <n v="58"/>
    <x v="1"/>
    <n v="49.06"/>
    <x v="0"/>
    <x v="1"/>
    <x v="1"/>
    <n v="11381.3254"/>
    <x v="1"/>
  </r>
  <r>
    <n v="29"/>
    <x v="0"/>
    <n v="27.94"/>
    <x v="1"/>
    <x v="0"/>
    <x v="1"/>
    <n v="19107.779600000002"/>
    <x v="0"/>
  </r>
  <r>
    <n v="49"/>
    <x v="0"/>
    <n v="27.17"/>
    <x v="0"/>
    <x v="1"/>
    <x v="1"/>
    <n v="8601.3292999999994"/>
    <x v="0"/>
  </r>
  <r>
    <n v="37"/>
    <x v="0"/>
    <n v="23.37"/>
    <x v="3"/>
    <x v="1"/>
    <x v="2"/>
    <n v="6686.4313000000002"/>
    <x v="2"/>
  </r>
  <r>
    <n v="44"/>
    <x v="1"/>
    <n v="37.1"/>
    <x v="3"/>
    <x v="1"/>
    <x v="0"/>
    <n v="7740.3370000000004"/>
    <x v="1"/>
  </r>
  <r>
    <n v="18"/>
    <x v="1"/>
    <n v="23.75"/>
    <x v="0"/>
    <x v="1"/>
    <x v="3"/>
    <n v="1705.6244999999999"/>
    <x v="2"/>
  </r>
  <r>
    <n v="20"/>
    <x v="0"/>
    <n v="28.975000000000001"/>
    <x v="0"/>
    <x v="1"/>
    <x v="2"/>
    <n v="2257.47525"/>
    <x v="0"/>
  </r>
  <r>
    <n v="44"/>
    <x v="1"/>
    <n v="31.35"/>
    <x v="1"/>
    <x v="0"/>
    <x v="3"/>
    <n v="39556.494500000001"/>
    <x v="1"/>
  </r>
  <r>
    <n v="47"/>
    <x v="0"/>
    <n v="33.914999999999999"/>
    <x v="2"/>
    <x v="1"/>
    <x v="2"/>
    <n v="10115.00885"/>
    <x v="1"/>
  </r>
  <r>
    <n v="26"/>
    <x v="0"/>
    <n v="28.785"/>
    <x v="0"/>
    <x v="1"/>
    <x v="3"/>
    <n v="3385.3991500000002"/>
    <x v="0"/>
  </r>
  <r>
    <n v="19"/>
    <x v="0"/>
    <n v="28.3"/>
    <x v="0"/>
    <x v="0"/>
    <x v="0"/>
    <n v="17081.080000000002"/>
    <x v="0"/>
  </r>
  <r>
    <n v="52"/>
    <x v="0"/>
    <n v="37.4"/>
    <x v="0"/>
    <x v="1"/>
    <x v="0"/>
    <n v="9634.5380000000005"/>
    <x v="1"/>
  </r>
  <r>
    <n v="32"/>
    <x v="0"/>
    <n v="17.765000000000001"/>
    <x v="3"/>
    <x v="0"/>
    <x v="2"/>
    <n v="32734.186300000001"/>
    <x v="3"/>
  </r>
  <r>
    <n v="38"/>
    <x v="1"/>
    <n v="34.700000000000003"/>
    <x v="3"/>
    <x v="1"/>
    <x v="0"/>
    <n v="6082.4049999999997"/>
    <x v="1"/>
  </r>
  <r>
    <n v="59"/>
    <x v="0"/>
    <n v="26.504999999999999"/>
    <x v="0"/>
    <x v="1"/>
    <x v="3"/>
    <n v="12815.444949999999"/>
    <x v="0"/>
  </r>
  <r>
    <n v="61"/>
    <x v="0"/>
    <n v="22.04"/>
    <x v="0"/>
    <x v="1"/>
    <x v="3"/>
    <n v="13616.3586"/>
    <x v="2"/>
  </r>
  <r>
    <n v="53"/>
    <x v="0"/>
    <n v="35.9"/>
    <x v="3"/>
    <x v="1"/>
    <x v="0"/>
    <n v="11163.567999999999"/>
    <x v="1"/>
  </r>
  <r>
    <n v="19"/>
    <x v="1"/>
    <n v="25.555"/>
    <x v="0"/>
    <x v="1"/>
    <x v="2"/>
    <n v="1632.5644500000001"/>
    <x v="0"/>
  </r>
  <r>
    <n v="20"/>
    <x v="0"/>
    <n v="28.785"/>
    <x v="0"/>
    <x v="1"/>
    <x v="3"/>
    <n v="2457.2111500000001"/>
    <x v="0"/>
  </r>
  <r>
    <n v="22"/>
    <x v="0"/>
    <n v="28.05"/>
    <x v="0"/>
    <x v="1"/>
    <x v="1"/>
    <n v="2155.6815000000001"/>
    <x v="0"/>
  </r>
  <r>
    <n v="19"/>
    <x v="1"/>
    <n v="34.1"/>
    <x v="0"/>
    <x v="1"/>
    <x v="0"/>
    <n v="1261.442"/>
    <x v="1"/>
  </r>
  <r>
    <n v="22"/>
    <x v="1"/>
    <n v="25.175000000000001"/>
    <x v="0"/>
    <x v="1"/>
    <x v="2"/>
    <n v="2045.68525"/>
    <x v="0"/>
  </r>
  <r>
    <n v="54"/>
    <x v="0"/>
    <n v="31.9"/>
    <x v="2"/>
    <x v="1"/>
    <x v="1"/>
    <n v="27322.73386"/>
    <x v="1"/>
  </r>
  <r>
    <n v="22"/>
    <x v="0"/>
    <n v="36"/>
    <x v="0"/>
    <x v="1"/>
    <x v="0"/>
    <n v="2166.732"/>
    <x v="1"/>
  </r>
  <r>
    <n v="34"/>
    <x v="1"/>
    <n v="22.42"/>
    <x v="3"/>
    <x v="1"/>
    <x v="3"/>
    <n v="27375.904780000001"/>
    <x v="2"/>
  </r>
  <r>
    <n v="26"/>
    <x v="1"/>
    <n v="32.49"/>
    <x v="1"/>
    <x v="1"/>
    <x v="3"/>
    <n v="3490.5491000000002"/>
    <x v="1"/>
  </r>
  <r>
    <n v="34"/>
    <x v="1"/>
    <n v="25.3"/>
    <x v="3"/>
    <x v="0"/>
    <x v="1"/>
    <n v="18972.494999999999"/>
    <x v="0"/>
  </r>
  <r>
    <n v="29"/>
    <x v="1"/>
    <n v="29.734999999999999"/>
    <x v="3"/>
    <x v="1"/>
    <x v="2"/>
    <n v="18157.876"/>
    <x v="1"/>
  </r>
  <r>
    <n v="30"/>
    <x v="1"/>
    <n v="28.69"/>
    <x v="2"/>
    <x v="0"/>
    <x v="2"/>
    <n v="20745.989099999999"/>
    <x v="0"/>
  </r>
  <r>
    <n v="29"/>
    <x v="0"/>
    <n v="38.83"/>
    <x v="2"/>
    <x v="1"/>
    <x v="1"/>
    <n v="5138.2566999999999"/>
    <x v="1"/>
  </r>
  <r>
    <n v="46"/>
    <x v="1"/>
    <n v="30.495000000000001"/>
    <x v="2"/>
    <x v="0"/>
    <x v="2"/>
    <n v="40720.551050000002"/>
    <x v="1"/>
  </r>
  <r>
    <n v="51"/>
    <x v="0"/>
    <n v="37.729999999999997"/>
    <x v="1"/>
    <x v="1"/>
    <x v="1"/>
    <n v="9877.6077000000005"/>
    <x v="1"/>
  </r>
  <r>
    <n v="53"/>
    <x v="0"/>
    <n v="37.43"/>
    <x v="1"/>
    <x v="1"/>
    <x v="2"/>
    <n v="10959.6947"/>
    <x v="1"/>
  </r>
  <r>
    <n v="19"/>
    <x v="1"/>
    <n v="28.4"/>
    <x v="1"/>
    <x v="1"/>
    <x v="0"/>
    <n v="1842.519"/>
    <x v="0"/>
  </r>
  <r>
    <n v="35"/>
    <x v="1"/>
    <n v="24.13"/>
    <x v="1"/>
    <x v="1"/>
    <x v="2"/>
    <n v="5125.2156999999997"/>
    <x v="2"/>
  </r>
  <r>
    <n v="48"/>
    <x v="1"/>
    <n v="29.7"/>
    <x v="0"/>
    <x v="1"/>
    <x v="1"/>
    <n v="7789.6350000000002"/>
    <x v="1"/>
  </r>
  <r>
    <n v="32"/>
    <x v="0"/>
    <n v="37.145000000000003"/>
    <x v="2"/>
    <x v="1"/>
    <x v="3"/>
    <n v="6334.3435499999996"/>
    <x v="1"/>
  </r>
  <r>
    <n v="42"/>
    <x v="0"/>
    <n v="23.37"/>
    <x v="0"/>
    <x v="0"/>
    <x v="3"/>
    <n v="19964.746299999999"/>
    <x v="2"/>
  </r>
  <r>
    <n v="40"/>
    <x v="0"/>
    <n v="25.46"/>
    <x v="1"/>
    <x v="1"/>
    <x v="3"/>
    <n v="7077.1894000000002"/>
    <x v="0"/>
  </r>
  <r>
    <n v="44"/>
    <x v="1"/>
    <n v="39.520000000000003"/>
    <x v="0"/>
    <x v="1"/>
    <x v="2"/>
    <n v="6948.7007999999996"/>
    <x v="1"/>
  </r>
  <r>
    <n v="48"/>
    <x v="1"/>
    <n v="24.42"/>
    <x v="0"/>
    <x v="0"/>
    <x v="1"/>
    <n v="21223.675800000001"/>
    <x v="2"/>
  </r>
  <r>
    <n v="18"/>
    <x v="1"/>
    <n v="25.175000000000001"/>
    <x v="0"/>
    <x v="0"/>
    <x v="3"/>
    <n v="15518.180249999999"/>
    <x v="0"/>
  </r>
  <r>
    <n v="30"/>
    <x v="1"/>
    <n v="35.53"/>
    <x v="0"/>
    <x v="0"/>
    <x v="1"/>
    <n v="36950.256699999998"/>
    <x v="1"/>
  </r>
  <r>
    <n v="50"/>
    <x v="0"/>
    <n v="27.83"/>
    <x v="2"/>
    <x v="1"/>
    <x v="1"/>
    <n v="19749.383379999999"/>
    <x v="0"/>
  </r>
  <r>
    <n v="42"/>
    <x v="0"/>
    <n v="26.6"/>
    <x v="0"/>
    <x v="0"/>
    <x v="2"/>
    <n v="21348.705999999998"/>
    <x v="0"/>
  </r>
  <r>
    <n v="18"/>
    <x v="0"/>
    <n v="36.85"/>
    <x v="0"/>
    <x v="0"/>
    <x v="1"/>
    <n v="36149.483500000002"/>
    <x v="1"/>
  </r>
  <r>
    <n v="54"/>
    <x v="1"/>
    <n v="39.6"/>
    <x v="1"/>
    <x v="1"/>
    <x v="0"/>
    <n v="10450.552"/>
    <x v="1"/>
  </r>
  <r>
    <n v="32"/>
    <x v="0"/>
    <n v="29.8"/>
    <x v="3"/>
    <x v="1"/>
    <x v="0"/>
    <n v="5152.134"/>
    <x v="1"/>
  </r>
  <r>
    <n v="37"/>
    <x v="1"/>
    <n v="29.64"/>
    <x v="0"/>
    <x v="1"/>
    <x v="2"/>
    <n v="5028.1466"/>
    <x v="1"/>
  </r>
  <r>
    <n v="47"/>
    <x v="1"/>
    <n v="28.215"/>
    <x v="5"/>
    <x v="1"/>
    <x v="3"/>
    <n v="10407.085849999999"/>
    <x v="0"/>
  </r>
  <r>
    <n v="20"/>
    <x v="0"/>
    <n v="37"/>
    <x v="4"/>
    <x v="1"/>
    <x v="0"/>
    <n v="4830.63"/>
    <x v="1"/>
  </r>
  <r>
    <n v="32"/>
    <x v="0"/>
    <n v="33.155000000000001"/>
    <x v="2"/>
    <x v="1"/>
    <x v="2"/>
    <n v="6128.79745"/>
    <x v="1"/>
  </r>
  <r>
    <n v="19"/>
    <x v="0"/>
    <n v="31.824999999999999"/>
    <x v="1"/>
    <x v="1"/>
    <x v="2"/>
    <n v="2719.2797500000001"/>
    <x v="1"/>
  </r>
  <r>
    <n v="27"/>
    <x v="1"/>
    <n v="18.905000000000001"/>
    <x v="2"/>
    <x v="1"/>
    <x v="3"/>
    <n v="4827.9049500000001"/>
    <x v="2"/>
  </r>
  <r>
    <n v="63"/>
    <x v="1"/>
    <n v="41.47"/>
    <x v="0"/>
    <x v="1"/>
    <x v="1"/>
    <n v="13405.390299999999"/>
    <x v="1"/>
  </r>
  <r>
    <n v="49"/>
    <x v="1"/>
    <n v="30.3"/>
    <x v="0"/>
    <x v="1"/>
    <x v="0"/>
    <n v="8116.68"/>
    <x v="1"/>
  </r>
  <r>
    <n v="18"/>
    <x v="1"/>
    <n v="15.96"/>
    <x v="0"/>
    <x v="1"/>
    <x v="3"/>
    <n v="1694.7963999999999"/>
    <x v="3"/>
  </r>
  <r>
    <n v="35"/>
    <x v="0"/>
    <n v="34.799999999999997"/>
    <x v="1"/>
    <x v="1"/>
    <x v="0"/>
    <n v="5246.0469999999996"/>
    <x v="1"/>
  </r>
  <r>
    <n v="24"/>
    <x v="0"/>
    <n v="33.344999999999999"/>
    <x v="0"/>
    <x v="1"/>
    <x v="2"/>
    <n v="2855.4375500000001"/>
    <x v="1"/>
  </r>
  <r>
    <n v="63"/>
    <x v="0"/>
    <n v="37.700000000000003"/>
    <x v="0"/>
    <x v="0"/>
    <x v="0"/>
    <n v="48824.45"/>
    <x v="1"/>
  </r>
  <r>
    <n v="38"/>
    <x v="1"/>
    <n v="27.835000000000001"/>
    <x v="3"/>
    <x v="1"/>
    <x v="2"/>
    <n v="6455.86265"/>
    <x v="0"/>
  </r>
  <r>
    <n v="54"/>
    <x v="1"/>
    <n v="29.2"/>
    <x v="1"/>
    <x v="1"/>
    <x v="0"/>
    <n v="10436.096"/>
    <x v="0"/>
  </r>
  <r>
    <n v="46"/>
    <x v="0"/>
    <n v="28.9"/>
    <x v="3"/>
    <x v="1"/>
    <x v="0"/>
    <n v="8823.2790000000005"/>
    <x v="0"/>
  </r>
  <r>
    <n v="41"/>
    <x v="0"/>
    <n v="33.155000000000001"/>
    <x v="2"/>
    <x v="1"/>
    <x v="3"/>
    <n v="8538.28845"/>
    <x v="1"/>
  </r>
  <r>
    <n v="58"/>
    <x v="1"/>
    <n v="28.594999999999999"/>
    <x v="0"/>
    <x v="1"/>
    <x v="2"/>
    <n v="11735.87905"/>
    <x v="0"/>
  </r>
  <r>
    <n v="18"/>
    <x v="0"/>
    <n v="38.28"/>
    <x v="0"/>
    <x v="1"/>
    <x v="1"/>
    <n v="1631.8212000000001"/>
    <x v="1"/>
  </r>
  <r>
    <n v="22"/>
    <x v="1"/>
    <n v="19.95"/>
    <x v="2"/>
    <x v="1"/>
    <x v="3"/>
    <n v="4005.4225000000001"/>
    <x v="2"/>
  </r>
  <r>
    <n v="44"/>
    <x v="0"/>
    <n v="26.41"/>
    <x v="0"/>
    <x v="1"/>
    <x v="2"/>
    <n v="7419.4778999999999"/>
    <x v="0"/>
  </r>
  <r>
    <n v="44"/>
    <x v="1"/>
    <n v="30.69"/>
    <x v="3"/>
    <x v="1"/>
    <x v="1"/>
    <n v="7731.4270999999999"/>
    <x v="1"/>
  </r>
  <r>
    <n v="36"/>
    <x v="1"/>
    <n v="41.895000000000003"/>
    <x v="2"/>
    <x v="0"/>
    <x v="3"/>
    <n v="43753.337050000002"/>
    <x v="1"/>
  </r>
  <r>
    <n v="26"/>
    <x v="0"/>
    <n v="29.92"/>
    <x v="3"/>
    <x v="1"/>
    <x v="1"/>
    <n v="3981.9767999999999"/>
    <x v="1"/>
  </r>
  <r>
    <n v="30"/>
    <x v="0"/>
    <n v="30.9"/>
    <x v="2"/>
    <x v="1"/>
    <x v="0"/>
    <n v="5325.6509999999998"/>
    <x v="1"/>
  </r>
  <r>
    <n v="41"/>
    <x v="0"/>
    <n v="32.200000000000003"/>
    <x v="1"/>
    <x v="1"/>
    <x v="0"/>
    <n v="6775.9610000000002"/>
    <x v="1"/>
  </r>
  <r>
    <n v="29"/>
    <x v="0"/>
    <n v="32.11"/>
    <x v="3"/>
    <x v="1"/>
    <x v="2"/>
    <n v="4922.9159"/>
    <x v="1"/>
  </r>
  <r>
    <n v="61"/>
    <x v="1"/>
    <n v="31.57"/>
    <x v="0"/>
    <x v="1"/>
    <x v="1"/>
    <n v="12557.605299999999"/>
    <x v="1"/>
  </r>
  <r>
    <n v="36"/>
    <x v="0"/>
    <n v="26.2"/>
    <x v="0"/>
    <x v="1"/>
    <x v="0"/>
    <n v="4883.866"/>
    <x v="0"/>
  </r>
  <r>
    <n v="25"/>
    <x v="1"/>
    <n v="25.74"/>
    <x v="0"/>
    <x v="1"/>
    <x v="1"/>
    <n v="2137.6536000000001"/>
    <x v="0"/>
  </r>
  <r>
    <n v="56"/>
    <x v="0"/>
    <n v="26.6"/>
    <x v="1"/>
    <x v="1"/>
    <x v="2"/>
    <n v="12044.342000000001"/>
    <x v="0"/>
  </r>
  <r>
    <n v="18"/>
    <x v="1"/>
    <n v="34.43"/>
    <x v="0"/>
    <x v="1"/>
    <x v="1"/>
    <n v="1137.4697000000001"/>
    <x v="1"/>
  </r>
  <r>
    <n v="19"/>
    <x v="1"/>
    <n v="30.59"/>
    <x v="0"/>
    <x v="1"/>
    <x v="2"/>
    <n v="1639.5631000000001"/>
    <x v="1"/>
  </r>
  <r>
    <n v="39"/>
    <x v="0"/>
    <n v="32.799999999999997"/>
    <x v="0"/>
    <x v="1"/>
    <x v="0"/>
    <n v="5649.7150000000001"/>
    <x v="1"/>
  </r>
  <r>
    <n v="45"/>
    <x v="0"/>
    <n v="28.6"/>
    <x v="3"/>
    <x v="1"/>
    <x v="1"/>
    <n v="8516.8289999999997"/>
    <x v="0"/>
  </r>
  <r>
    <n v="51"/>
    <x v="0"/>
    <n v="18.05"/>
    <x v="0"/>
    <x v="1"/>
    <x v="2"/>
    <n v="9644.2525000000005"/>
    <x v="3"/>
  </r>
  <r>
    <n v="64"/>
    <x v="0"/>
    <n v="39.33"/>
    <x v="0"/>
    <x v="1"/>
    <x v="3"/>
    <n v="14901.5167"/>
    <x v="1"/>
  </r>
  <r>
    <n v="19"/>
    <x v="0"/>
    <n v="32.11"/>
    <x v="0"/>
    <x v="1"/>
    <x v="2"/>
    <n v="2130.6759000000002"/>
    <x v="1"/>
  </r>
  <r>
    <n v="48"/>
    <x v="0"/>
    <n v="32.229999999999997"/>
    <x v="1"/>
    <x v="1"/>
    <x v="1"/>
    <n v="8871.1517000000003"/>
    <x v="1"/>
  </r>
  <r>
    <n v="60"/>
    <x v="0"/>
    <n v="24.035"/>
    <x v="0"/>
    <x v="1"/>
    <x v="2"/>
    <n v="13012.20865"/>
    <x v="2"/>
  </r>
  <r>
    <n v="27"/>
    <x v="0"/>
    <n v="36.08"/>
    <x v="0"/>
    <x v="0"/>
    <x v="1"/>
    <n v="37133.898200000003"/>
    <x v="1"/>
  </r>
  <r>
    <n v="46"/>
    <x v="1"/>
    <n v="22.3"/>
    <x v="0"/>
    <x v="1"/>
    <x v="0"/>
    <n v="7147.1049999999996"/>
    <x v="2"/>
  </r>
  <r>
    <n v="28"/>
    <x v="0"/>
    <n v="28.88"/>
    <x v="1"/>
    <x v="1"/>
    <x v="3"/>
    <n v="4337.7352000000001"/>
    <x v="0"/>
  </r>
  <r>
    <n v="59"/>
    <x v="1"/>
    <n v="26.4"/>
    <x v="0"/>
    <x v="1"/>
    <x v="1"/>
    <n v="11743.299000000001"/>
    <x v="0"/>
  </r>
  <r>
    <n v="35"/>
    <x v="1"/>
    <n v="27.74"/>
    <x v="3"/>
    <x v="0"/>
    <x v="3"/>
    <n v="20984.0936"/>
    <x v="0"/>
  </r>
  <r>
    <n v="63"/>
    <x v="0"/>
    <n v="31.8"/>
    <x v="0"/>
    <x v="1"/>
    <x v="0"/>
    <n v="13880.949000000001"/>
    <x v="1"/>
  </r>
  <r>
    <n v="40"/>
    <x v="1"/>
    <n v="41.23"/>
    <x v="1"/>
    <x v="1"/>
    <x v="3"/>
    <n v="6610.1097"/>
    <x v="1"/>
  </r>
  <r>
    <n v="20"/>
    <x v="1"/>
    <n v="33"/>
    <x v="1"/>
    <x v="1"/>
    <x v="0"/>
    <n v="1980.07"/>
    <x v="1"/>
  </r>
  <r>
    <n v="40"/>
    <x v="1"/>
    <n v="30.875"/>
    <x v="5"/>
    <x v="1"/>
    <x v="2"/>
    <n v="8162.7162500000004"/>
    <x v="1"/>
  </r>
  <r>
    <n v="24"/>
    <x v="1"/>
    <n v="28.5"/>
    <x v="3"/>
    <x v="1"/>
    <x v="2"/>
    <n v="3537.703"/>
    <x v="0"/>
  </r>
  <r>
    <n v="34"/>
    <x v="0"/>
    <n v="26.73"/>
    <x v="1"/>
    <x v="1"/>
    <x v="1"/>
    <n v="5002.7826999999997"/>
    <x v="0"/>
  </r>
  <r>
    <n v="45"/>
    <x v="0"/>
    <n v="30.9"/>
    <x v="3"/>
    <x v="1"/>
    <x v="0"/>
    <n v="8520.0259999999998"/>
    <x v="1"/>
  </r>
  <r>
    <n v="41"/>
    <x v="0"/>
    <n v="37.1"/>
    <x v="3"/>
    <x v="1"/>
    <x v="0"/>
    <n v="7371.7719999999999"/>
    <x v="1"/>
  </r>
  <r>
    <n v="53"/>
    <x v="0"/>
    <n v="26.6"/>
    <x v="0"/>
    <x v="1"/>
    <x v="2"/>
    <n v="10355.641"/>
    <x v="0"/>
  </r>
  <r>
    <n v="27"/>
    <x v="1"/>
    <n v="23.1"/>
    <x v="0"/>
    <x v="1"/>
    <x v="1"/>
    <n v="2483.7359999999999"/>
    <x v="2"/>
  </r>
  <r>
    <n v="26"/>
    <x v="0"/>
    <n v="29.92"/>
    <x v="1"/>
    <x v="1"/>
    <x v="1"/>
    <n v="3392.9767999999999"/>
    <x v="1"/>
  </r>
  <r>
    <n v="24"/>
    <x v="0"/>
    <n v="23.21"/>
    <x v="0"/>
    <x v="1"/>
    <x v="1"/>
    <n v="25081.76784"/>
    <x v="2"/>
  </r>
  <r>
    <n v="34"/>
    <x v="0"/>
    <n v="33.700000000000003"/>
    <x v="1"/>
    <x v="1"/>
    <x v="0"/>
    <n v="5012.4709999999995"/>
    <x v="1"/>
  </r>
  <r>
    <n v="53"/>
    <x v="0"/>
    <n v="33.25"/>
    <x v="0"/>
    <x v="1"/>
    <x v="3"/>
    <n v="10564.8845"/>
    <x v="1"/>
  </r>
  <r>
    <n v="32"/>
    <x v="1"/>
    <n v="30.8"/>
    <x v="2"/>
    <x v="1"/>
    <x v="0"/>
    <n v="5253.5240000000003"/>
    <x v="1"/>
  </r>
  <r>
    <n v="19"/>
    <x v="1"/>
    <n v="34.799999999999997"/>
    <x v="0"/>
    <x v="0"/>
    <x v="0"/>
    <n v="34779.614999999998"/>
    <x v="1"/>
  </r>
  <r>
    <n v="42"/>
    <x v="1"/>
    <n v="24.64"/>
    <x v="0"/>
    <x v="0"/>
    <x v="1"/>
    <n v="19515.5416"/>
    <x v="2"/>
  </r>
  <r>
    <n v="55"/>
    <x v="1"/>
    <n v="33.880000000000003"/>
    <x v="2"/>
    <x v="1"/>
    <x v="1"/>
    <n v="11987.1682"/>
    <x v="1"/>
  </r>
  <r>
    <n v="28"/>
    <x v="1"/>
    <n v="38.06"/>
    <x v="0"/>
    <x v="1"/>
    <x v="1"/>
    <n v="2689.4953999999998"/>
    <x v="1"/>
  </r>
  <r>
    <n v="58"/>
    <x v="0"/>
    <n v="41.91"/>
    <x v="0"/>
    <x v="1"/>
    <x v="1"/>
    <n v="24227.337240000001"/>
    <x v="1"/>
  </r>
  <r>
    <n v="41"/>
    <x v="0"/>
    <n v="31.635000000000002"/>
    <x v="1"/>
    <x v="1"/>
    <x v="3"/>
    <n v="7358.1756500000001"/>
    <x v="1"/>
  </r>
  <r>
    <n v="47"/>
    <x v="1"/>
    <n v="25.46"/>
    <x v="3"/>
    <x v="1"/>
    <x v="3"/>
    <n v="9225.2564000000002"/>
    <x v="0"/>
  </r>
  <r>
    <n v="42"/>
    <x v="0"/>
    <n v="36.195"/>
    <x v="1"/>
    <x v="1"/>
    <x v="2"/>
    <n v="7443.6430499999997"/>
    <x v="1"/>
  </r>
  <r>
    <n v="59"/>
    <x v="0"/>
    <n v="27.83"/>
    <x v="2"/>
    <x v="1"/>
    <x v="1"/>
    <n v="14001.286700000001"/>
    <x v="0"/>
  </r>
  <r>
    <n v="19"/>
    <x v="0"/>
    <n v="17.8"/>
    <x v="0"/>
    <x v="1"/>
    <x v="0"/>
    <n v="1727.7850000000001"/>
    <x v="3"/>
  </r>
  <r>
    <n v="59"/>
    <x v="1"/>
    <n v="27.5"/>
    <x v="1"/>
    <x v="1"/>
    <x v="0"/>
    <n v="12333.828"/>
    <x v="0"/>
  </r>
  <r>
    <n v="39"/>
    <x v="1"/>
    <n v="24.51"/>
    <x v="3"/>
    <x v="1"/>
    <x v="2"/>
    <n v="6710.1918999999998"/>
    <x v="2"/>
  </r>
  <r>
    <n v="40"/>
    <x v="0"/>
    <n v="22.22"/>
    <x v="3"/>
    <x v="0"/>
    <x v="1"/>
    <n v="19444.265800000001"/>
    <x v="2"/>
  </r>
  <r>
    <n v="18"/>
    <x v="0"/>
    <n v="26.73"/>
    <x v="0"/>
    <x v="1"/>
    <x v="1"/>
    <n v="1615.7666999999999"/>
    <x v="0"/>
  </r>
  <r>
    <n v="31"/>
    <x v="1"/>
    <n v="38.39"/>
    <x v="3"/>
    <x v="1"/>
    <x v="1"/>
    <n v="4463.2051000000001"/>
    <x v="1"/>
  </r>
  <r>
    <n v="19"/>
    <x v="1"/>
    <n v="29.07"/>
    <x v="0"/>
    <x v="0"/>
    <x v="2"/>
    <n v="17352.6803"/>
    <x v="0"/>
  </r>
  <r>
    <n v="44"/>
    <x v="1"/>
    <n v="38.06"/>
    <x v="1"/>
    <x v="1"/>
    <x v="1"/>
    <n v="7152.6714000000002"/>
    <x v="1"/>
  </r>
  <r>
    <n v="23"/>
    <x v="0"/>
    <n v="36.67"/>
    <x v="3"/>
    <x v="0"/>
    <x v="3"/>
    <n v="38511.628299999997"/>
    <x v="1"/>
  </r>
  <r>
    <n v="33"/>
    <x v="0"/>
    <n v="22.135000000000002"/>
    <x v="1"/>
    <x v="1"/>
    <x v="3"/>
    <n v="5354.0746499999996"/>
    <x v="2"/>
  </r>
  <r>
    <n v="55"/>
    <x v="0"/>
    <n v="26.8"/>
    <x v="1"/>
    <x v="1"/>
    <x v="0"/>
    <n v="35160.134570000002"/>
    <x v="0"/>
  </r>
  <r>
    <n v="40"/>
    <x v="1"/>
    <n v="35.299999999999997"/>
    <x v="2"/>
    <x v="1"/>
    <x v="0"/>
    <n v="7196.8670000000002"/>
    <x v="1"/>
  </r>
  <r>
    <n v="63"/>
    <x v="0"/>
    <n v="27.74"/>
    <x v="0"/>
    <x v="0"/>
    <x v="3"/>
    <n v="29523.1656"/>
    <x v="0"/>
  </r>
  <r>
    <n v="54"/>
    <x v="1"/>
    <n v="30.02"/>
    <x v="0"/>
    <x v="1"/>
    <x v="2"/>
    <n v="24476.478510000001"/>
    <x v="1"/>
  </r>
  <r>
    <n v="60"/>
    <x v="0"/>
    <n v="38.06"/>
    <x v="0"/>
    <x v="1"/>
    <x v="1"/>
    <n v="12648.7034"/>
    <x v="1"/>
  </r>
  <r>
    <n v="24"/>
    <x v="1"/>
    <n v="35.86"/>
    <x v="0"/>
    <x v="1"/>
    <x v="1"/>
    <n v="1986.9333999999999"/>
    <x v="1"/>
  </r>
  <r>
    <n v="19"/>
    <x v="1"/>
    <n v="20.9"/>
    <x v="1"/>
    <x v="1"/>
    <x v="0"/>
    <n v="1832.0940000000001"/>
    <x v="2"/>
  </r>
  <r>
    <n v="29"/>
    <x v="1"/>
    <n v="28.975000000000001"/>
    <x v="1"/>
    <x v="1"/>
    <x v="3"/>
    <n v="4040.55825"/>
    <x v="0"/>
  </r>
  <r>
    <n v="18"/>
    <x v="1"/>
    <n v="17.29"/>
    <x v="3"/>
    <x v="0"/>
    <x v="3"/>
    <n v="12829.455099999999"/>
    <x v="3"/>
  </r>
  <r>
    <n v="63"/>
    <x v="0"/>
    <n v="32.200000000000003"/>
    <x v="3"/>
    <x v="0"/>
    <x v="0"/>
    <n v="47305.305"/>
    <x v="1"/>
  </r>
  <r>
    <n v="54"/>
    <x v="1"/>
    <n v="34.21"/>
    <x v="3"/>
    <x v="0"/>
    <x v="1"/>
    <n v="44260.749900000003"/>
    <x v="1"/>
  </r>
  <r>
    <n v="27"/>
    <x v="1"/>
    <n v="30.3"/>
    <x v="2"/>
    <x v="1"/>
    <x v="0"/>
    <n v="4260.7439999999997"/>
    <x v="1"/>
  </r>
  <r>
    <n v="50"/>
    <x v="1"/>
    <n v="31.824999999999999"/>
    <x v="0"/>
    <x v="0"/>
    <x v="3"/>
    <n v="41097.161749999999"/>
    <x v="1"/>
  </r>
  <r>
    <n v="55"/>
    <x v="0"/>
    <n v="25.364999999999998"/>
    <x v="2"/>
    <x v="1"/>
    <x v="3"/>
    <n v="13047.332350000001"/>
    <x v="0"/>
  </r>
  <r>
    <n v="56"/>
    <x v="1"/>
    <n v="33.630000000000003"/>
    <x v="0"/>
    <x v="0"/>
    <x v="2"/>
    <n v="43921.183700000001"/>
    <x v="1"/>
  </r>
  <r>
    <n v="38"/>
    <x v="0"/>
    <n v="40.15"/>
    <x v="0"/>
    <x v="1"/>
    <x v="1"/>
    <n v="5400.9804999999997"/>
    <x v="1"/>
  </r>
  <r>
    <n v="51"/>
    <x v="1"/>
    <n v="24.414999999999999"/>
    <x v="5"/>
    <x v="1"/>
    <x v="2"/>
    <n v="11520.099850000001"/>
    <x v="2"/>
  </r>
  <r>
    <n v="19"/>
    <x v="1"/>
    <n v="31.92"/>
    <x v="0"/>
    <x v="0"/>
    <x v="2"/>
    <n v="33750.291799999999"/>
    <x v="1"/>
  </r>
  <r>
    <n v="58"/>
    <x v="0"/>
    <n v="25.2"/>
    <x v="0"/>
    <x v="1"/>
    <x v="0"/>
    <n v="11837.16"/>
    <x v="0"/>
  </r>
  <r>
    <n v="20"/>
    <x v="0"/>
    <n v="26.84"/>
    <x v="1"/>
    <x v="0"/>
    <x v="1"/>
    <n v="17085.267599999999"/>
    <x v="0"/>
  </r>
  <r>
    <n v="52"/>
    <x v="1"/>
    <n v="24.32"/>
    <x v="2"/>
    <x v="0"/>
    <x v="3"/>
    <n v="24869.836800000001"/>
    <x v="2"/>
  </r>
  <r>
    <n v="19"/>
    <x v="1"/>
    <n v="36.954999999999998"/>
    <x v="0"/>
    <x v="0"/>
    <x v="2"/>
    <n v="36219.405449999998"/>
    <x v="1"/>
  </r>
  <r>
    <n v="53"/>
    <x v="0"/>
    <n v="38.06"/>
    <x v="2"/>
    <x v="1"/>
    <x v="1"/>
    <n v="20462.997660000001"/>
    <x v="1"/>
  </r>
  <r>
    <n v="46"/>
    <x v="1"/>
    <n v="42.35"/>
    <x v="2"/>
    <x v="0"/>
    <x v="1"/>
    <n v="46151.124499999998"/>
    <x v="1"/>
  </r>
  <r>
    <n v="40"/>
    <x v="1"/>
    <n v="19.8"/>
    <x v="1"/>
    <x v="0"/>
    <x v="1"/>
    <n v="17179.522000000001"/>
    <x v="2"/>
  </r>
  <r>
    <n v="59"/>
    <x v="0"/>
    <n v="32.395000000000003"/>
    <x v="2"/>
    <x v="1"/>
    <x v="3"/>
    <n v="14590.63205"/>
    <x v="1"/>
  </r>
  <r>
    <n v="45"/>
    <x v="1"/>
    <n v="30.2"/>
    <x v="1"/>
    <x v="1"/>
    <x v="0"/>
    <n v="7441.0529999999999"/>
    <x v="1"/>
  </r>
  <r>
    <n v="49"/>
    <x v="1"/>
    <n v="25.84"/>
    <x v="1"/>
    <x v="1"/>
    <x v="3"/>
    <n v="9282.4806000000008"/>
    <x v="0"/>
  </r>
  <r>
    <n v="18"/>
    <x v="1"/>
    <n v="29.37"/>
    <x v="1"/>
    <x v="1"/>
    <x v="1"/>
    <n v="1719.4363000000001"/>
    <x v="0"/>
  </r>
  <r>
    <n v="50"/>
    <x v="1"/>
    <n v="34.200000000000003"/>
    <x v="3"/>
    <x v="0"/>
    <x v="0"/>
    <n v="42856.838000000003"/>
    <x v="1"/>
  </r>
  <r>
    <n v="41"/>
    <x v="1"/>
    <n v="37.049999999999997"/>
    <x v="3"/>
    <x v="1"/>
    <x v="2"/>
    <n v="7265.7025000000003"/>
    <x v="1"/>
  </r>
  <r>
    <n v="50"/>
    <x v="1"/>
    <n v="27.454999999999998"/>
    <x v="1"/>
    <x v="1"/>
    <x v="3"/>
    <n v="9617.6624499999998"/>
    <x v="0"/>
  </r>
  <r>
    <n v="25"/>
    <x v="1"/>
    <n v="27.55"/>
    <x v="0"/>
    <x v="1"/>
    <x v="2"/>
    <n v="2523.1695"/>
    <x v="0"/>
  </r>
  <r>
    <n v="47"/>
    <x v="0"/>
    <n v="26.6"/>
    <x v="3"/>
    <x v="1"/>
    <x v="3"/>
    <n v="9715.8410000000003"/>
    <x v="0"/>
  </r>
  <r>
    <n v="19"/>
    <x v="1"/>
    <n v="20.614999999999998"/>
    <x v="3"/>
    <x v="1"/>
    <x v="2"/>
    <n v="2803.69785"/>
    <x v="2"/>
  </r>
  <r>
    <n v="22"/>
    <x v="0"/>
    <n v="24.3"/>
    <x v="0"/>
    <x v="1"/>
    <x v="0"/>
    <n v="2150.4690000000001"/>
    <x v="2"/>
  </r>
  <r>
    <n v="59"/>
    <x v="1"/>
    <n v="31.79"/>
    <x v="3"/>
    <x v="1"/>
    <x v="1"/>
    <n v="12928.7911"/>
    <x v="1"/>
  </r>
  <r>
    <n v="51"/>
    <x v="0"/>
    <n v="21.56"/>
    <x v="1"/>
    <x v="1"/>
    <x v="1"/>
    <n v="9855.1314000000002"/>
    <x v="2"/>
  </r>
  <r>
    <n v="40"/>
    <x v="0"/>
    <n v="28.12"/>
    <x v="1"/>
    <x v="0"/>
    <x v="3"/>
    <n v="22331.566800000001"/>
    <x v="0"/>
  </r>
  <r>
    <n v="54"/>
    <x v="1"/>
    <n v="40.564999999999998"/>
    <x v="2"/>
    <x v="0"/>
    <x v="3"/>
    <n v="48549.178350000002"/>
    <x v="1"/>
  </r>
  <r>
    <n v="30"/>
    <x v="1"/>
    <n v="27.645"/>
    <x v="1"/>
    <x v="1"/>
    <x v="3"/>
    <n v="4237.12655"/>
    <x v="0"/>
  </r>
  <r>
    <n v="55"/>
    <x v="0"/>
    <n v="32.395000000000003"/>
    <x v="1"/>
    <x v="1"/>
    <x v="3"/>
    <n v="11879.10405"/>
    <x v="1"/>
  </r>
  <r>
    <n v="52"/>
    <x v="0"/>
    <n v="31.2"/>
    <x v="0"/>
    <x v="1"/>
    <x v="0"/>
    <n v="9625.92"/>
    <x v="1"/>
  </r>
  <r>
    <n v="46"/>
    <x v="1"/>
    <n v="26.62"/>
    <x v="1"/>
    <x v="1"/>
    <x v="1"/>
    <n v="7742.1098000000002"/>
    <x v="0"/>
  </r>
  <r>
    <n v="46"/>
    <x v="0"/>
    <n v="48.07"/>
    <x v="3"/>
    <x v="1"/>
    <x v="3"/>
    <n v="9432.9253000000008"/>
    <x v="1"/>
  </r>
  <r>
    <n v="63"/>
    <x v="0"/>
    <n v="26.22"/>
    <x v="0"/>
    <x v="1"/>
    <x v="2"/>
    <n v="14256.192800000001"/>
    <x v="0"/>
  </r>
  <r>
    <n v="59"/>
    <x v="0"/>
    <n v="36.765000000000001"/>
    <x v="1"/>
    <x v="0"/>
    <x v="3"/>
    <n v="47896.79135"/>
    <x v="1"/>
  </r>
  <r>
    <n v="52"/>
    <x v="1"/>
    <n v="26.4"/>
    <x v="2"/>
    <x v="1"/>
    <x v="1"/>
    <n v="25992.821039999999"/>
    <x v="0"/>
  </r>
  <r>
    <n v="28"/>
    <x v="0"/>
    <n v="33.4"/>
    <x v="0"/>
    <x v="1"/>
    <x v="0"/>
    <n v="3172.018"/>
    <x v="1"/>
  </r>
  <r>
    <n v="29"/>
    <x v="1"/>
    <n v="29.64"/>
    <x v="1"/>
    <x v="1"/>
    <x v="3"/>
    <n v="20277.807509999999"/>
    <x v="1"/>
  </r>
  <r>
    <n v="25"/>
    <x v="1"/>
    <n v="45.54"/>
    <x v="3"/>
    <x v="0"/>
    <x v="1"/>
    <n v="42112.2356"/>
    <x v="1"/>
  </r>
  <r>
    <n v="22"/>
    <x v="0"/>
    <n v="28.82"/>
    <x v="0"/>
    <x v="1"/>
    <x v="1"/>
    <n v="2156.7518"/>
    <x v="0"/>
  </r>
  <r>
    <n v="25"/>
    <x v="1"/>
    <n v="26.8"/>
    <x v="2"/>
    <x v="1"/>
    <x v="0"/>
    <n v="3906.127"/>
    <x v="0"/>
  </r>
  <r>
    <n v="18"/>
    <x v="1"/>
    <n v="22.99"/>
    <x v="0"/>
    <x v="1"/>
    <x v="3"/>
    <n v="1704.5681"/>
    <x v="2"/>
  </r>
  <r>
    <n v="19"/>
    <x v="1"/>
    <n v="27.7"/>
    <x v="0"/>
    <x v="0"/>
    <x v="0"/>
    <n v="16297.846"/>
    <x v="0"/>
  </r>
  <r>
    <n v="47"/>
    <x v="1"/>
    <n v="25.41"/>
    <x v="1"/>
    <x v="0"/>
    <x v="1"/>
    <n v="21978.676899999999"/>
    <x v="0"/>
  </r>
  <r>
    <n v="31"/>
    <x v="1"/>
    <n v="34.39"/>
    <x v="2"/>
    <x v="0"/>
    <x v="2"/>
    <n v="38746.355100000001"/>
    <x v="1"/>
  </r>
  <r>
    <n v="48"/>
    <x v="0"/>
    <n v="28.88"/>
    <x v="1"/>
    <x v="1"/>
    <x v="2"/>
    <n v="9249.4951999999994"/>
    <x v="0"/>
  </r>
  <r>
    <n v="36"/>
    <x v="1"/>
    <n v="27.55"/>
    <x v="2"/>
    <x v="1"/>
    <x v="3"/>
    <n v="6746.7425000000003"/>
    <x v="0"/>
  </r>
  <r>
    <n v="53"/>
    <x v="0"/>
    <n v="22.61"/>
    <x v="2"/>
    <x v="0"/>
    <x v="3"/>
    <n v="24873.384900000001"/>
    <x v="2"/>
  </r>
  <r>
    <n v="56"/>
    <x v="0"/>
    <n v="37.51"/>
    <x v="3"/>
    <x v="1"/>
    <x v="1"/>
    <n v="12265.5069"/>
    <x v="1"/>
  </r>
  <r>
    <n v="28"/>
    <x v="0"/>
    <n v="33"/>
    <x v="3"/>
    <x v="1"/>
    <x v="1"/>
    <n v="4349.4620000000004"/>
    <x v="1"/>
  </r>
  <r>
    <n v="57"/>
    <x v="0"/>
    <n v="38"/>
    <x v="3"/>
    <x v="1"/>
    <x v="0"/>
    <n v="12646.207"/>
    <x v="1"/>
  </r>
  <r>
    <n v="29"/>
    <x v="1"/>
    <n v="33.344999999999999"/>
    <x v="3"/>
    <x v="1"/>
    <x v="2"/>
    <n v="19442.353500000001"/>
    <x v="1"/>
  </r>
  <r>
    <n v="28"/>
    <x v="0"/>
    <n v="27.5"/>
    <x v="3"/>
    <x v="1"/>
    <x v="0"/>
    <n v="20177.671129999999"/>
    <x v="0"/>
  </r>
  <r>
    <n v="30"/>
    <x v="0"/>
    <n v="33.33"/>
    <x v="1"/>
    <x v="1"/>
    <x v="1"/>
    <n v="4151.0286999999998"/>
    <x v="1"/>
  </r>
  <r>
    <n v="58"/>
    <x v="1"/>
    <n v="34.865000000000002"/>
    <x v="0"/>
    <x v="1"/>
    <x v="3"/>
    <n v="11944.594349999999"/>
    <x v="1"/>
  </r>
  <r>
    <n v="41"/>
    <x v="0"/>
    <n v="33.06"/>
    <x v="3"/>
    <x v="1"/>
    <x v="2"/>
    <n v="7749.1563999999998"/>
    <x v="1"/>
  </r>
  <r>
    <n v="50"/>
    <x v="1"/>
    <n v="26.6"/>
    <x v="0"/>
    <x v="1"/>
    <x v="0"/>
    <n v="8444.4740000000002"/>
    <x v="0"/>
  </r>
  <r>
    <n v="19"/>
    <x v="0"/>
    <n v="24.7"/>
    <x v="0"/>
    <x v="1"/>
    <x v="0"/>
    <n v="1737.376"/>
    <x v="2"/>
  </r>
  <r>
    <n v="43"/>
    <x v="1"/>
    <n v="35.97"/>
    <x v="2"/>
    <x v="0"/>
    <x v="1"/>
    <n v="42124.515299999999"/>
    <x v="1"/>
  </r>
  <r>
    <n v="49"/>
    <x v="1"/>
    <n v="35.86"/>
    <x v="0"/>
    <x v="1"/>
    <x v="1"/>
    <n v="8124.4084000000003"/>
    <x v="1"/>
  </r>
  <r>
    <n v="27"/>
    <x v="0"/>
    <n v="31.4"/>
    <x v="0"/>
    <x v="0"/>
    <x v="0"/>
    <n v="34838.873"/>
    <x v="1"/>
  </r>
  <r>
    <n v="52"/>
    <x v="1"/>
    <n v="33.25"/>
    <x v="0"/>
    <x v="1"/>
    <x v="3"/>
    <n v="9722.7695000000003"/>
    <x v="1"/>
  </r>
  <r>
    <n v="50"/>
    <x v="1"/>
    <n v="32.204999999999998"/>
    <x v="0"/>
    <x v="1"/>
    <x v="2"/>
    <n v="8835.2649500000007"/>
    <x v="1"/>
  </r>
  <r>
    <n v="54"/>
    <x v="1"/>
    <n v="32.774999999999999"/>
    <x v="0"/>
    <x v="1"/>
    <x v="3"/>
    <n v="10435.06525"/>
    <x v="1"/>
  </r>
  <r>
    <n v="44"/>
    <x v="0"/>
    <n v="27.645"/>
    <x v="0"/>
    <x v="1"/>
    <x v="2"/>
    <n v="7421.1945500000002"/>
    <x v="0"/>
  </r>
  <r>
    <n v="32"/>
    <x v="1"/>
    <n v="37.335000000000001"/>
    <x v="1"/>
    <x v="1"/>
    <x v="3"/>
    <n v="4667.6076499999999"/>
    <x v="1"/>
  </r>
  <r>
    <n v="34"/>
    <x v="1"/>
    <n v="25.27"/>
    <x v="1"/>
    <x v="1"/>
    <x v="2"/>
    <n v="4894.7533000000003"/>
    <x v="0"/>
  </r>
  <r>
    <n v="26"/>
    <x v="0"/>
    <n v="29.64"/>
    <x v="5"/>
    <x v="1"/>
    <x v="3"/>
    <n v="24671.663339999999"/>
    <x v="1"/>
  </r>
  <r>
    <n v="34"/>
    <x v="1"/>
    <n v="30.8"/>
    <x v="0"/>
    <x v="0"/>
    <x v="0"/>
    <n v="35491.64"/>
    <x v="1"/>
  </r>
  <r>
    <n v="57"/>
    <x v="1"/>
    <n v="40.945"/>
    <x v="0"/>
    <x v="1"/>
    <x v="3"/>
    <n v="11566.30055"/>
    <x v="1"/>
  </r>
  <r>
    <n v="29"/>
    <x v="1"/>
    <n v="27.2"/>
    <x v="0"/>
    <x v="1"/>
    <x v="0"/>
    <n v="2866.0909999999999"/>
    <x v="0"/>
  </r>
  <r>
    <n v="40"/>
    <x v="1"/>
    <n v="34.104999999999997"/>
    <x v="1"/>
    <x v="1"/>
    <x v="3"/>
    <n v="6600.2059499999996"/>
    <x v="1"/>
  </r>
  <r>
    <n v="27"/>
    <x v="0"/>
    <n v="23.21"/>
    <x v="1"/>
    <x v="1"/>
    <x v="1"/>
    <n v="3561.8888999999999"/>
    <x v="2"/>
  </r>
  <r>
    <n v="45"/>
    <x v="1"/>
    <n v="36.479999999999997"/>
    <x v="3"/>
    <x v="0"/>
    <x v="2"/>
    <n v="42760.502200000003"/>
    <x v="1"/>
  </r>
  <r>
    <n v="64"/>
    <x v="0"/>
    <n v="33.799999999999997"/>
    <x v="1"/>
    <x v="0"/>
    <x v="0"/>
    <n v="47928.03"/>
    <x v="1"/>
  </r>
  <r>
    <n v="52"/>
    <x v="1"/>
    <n v="36.700000000000003"/>
    <x v="0"/>
    <x v="1"/>
    <x v="0"/>
    <n v="9144.5650000000005"/>
    <x v="1"/>
  </r>
  <r>
    <n v="61"/>
    <x v="0"/>
    <n v="36.384999999999998"/>
    <x v="1"/>
    <x v="0"/>
    <x v="3"/>
    <n v="48517.563150000002"/>
    <x v="1"/>
  </r>
  <r>
    <n v="52"/>
    <x v="1"/>
    <n v="27.36"/>
    <x v="0"/>
    <x v="0"/>
    <x v="2"/>
    <n v="24393.6224"/>
    <x v="0"/>
  </r>
  <r>
    <n v="61"/>
    <x v="0"/>
    <n v="31.16"/>
    <x v="0"/>
    <x v="1"/>
    <x v="2"/>
    <n v="13429.035400000001"/>
    <x v="1"/>
  </r>
  <r>
    <n v="56"/>
    <x v="0"/>
    <n v="28.785"/>
    <x v="0"/>
    <x v="1"/>
    <x v="3"/>
    <n v="11658.379150000001"/>
    <x v="0"/>
  </r>
  <r>
    <n v="43"/>
    <x v="0"/>
    <n v="35.72"/>
    <x v="3"/>
    <x v="1"/>
    <x v="3"/>
    <n v="19144.576519999999"/>
    <x v="1"/>
  </r>
  <r>
    <n v="64"/>
    <x v="1"/>
    <n v="34.5"/>
    <x v="0"/>
    <x v="1"/>
    <x v="0"/>
    <n v="13822.803"/>
    <x v="1"/>
  </r>
  <r>
    <n v="60"/>
    <x v="1"/>
    <n v="25.74"/>
    <x v="0"/>
    <x v="1"/>
    <x v="1"/>
    <n v="12142.578600000001"/>
    <x v="0"/>
  </r>
  <r>
    <n v="62"/>
    <x v="1"/>
    <n v="27.55"/>
    <x v="1"/>
    <x v="1"/>
    <x v="2"/>
    <n v="13937.666499999999"/>
    <x v="0"/>
  </r>
  <r>
    <n v="50"/>
    <x v="1"/>
    <n v="32.299999999999997"/>
    <x v="1"/>
    <x v="0"/>
    <x v="3"/>
    <n v="41919.097000000002"/>
    <x v="1"/>
  </r>
  <r>
    <n v="46"/>
    <x v="0"/>
    <n v="27.72"/>
    <x v="1"/>
    <x v="1"/>
    <x v="1"/>
    <n v="8232.6388000000006"/>
    <x v="0"/>
  </r>
  <r>
    <n v="24"/>
    <x v="0"/>
    <n v="27.6"/>
    <x v="0"/>
    <x v="1"/>
    <x v="0"/>
    <n v="18955.220170000001"/>
    <x v="0"/>
  </r>
  <r>
    <n v="62"/>
    <x v="1"/>
    <n v="30.02"/>
    <x v="0"/>
    <x v="1"/>
    <x v="2"/>
    <n v="13352.0998"/>
    <x v="1"/>
  </r>
  <r>
    <n v="60"/>
    <x v="0"/>
    <n v="27.55"/>
    <x v="0"/>
    <x v="1"/>
    <x v="3"/>
    <n v="13217.094499999999"/>
    <x v="0"/>
  </r>
  <r>
    <n v="63"/>
    <x v="1"/>
    <n v="36.765000000000001"/>
    <x v="0"/>
    <x v="1"/>
    <x v="3"/>
    <n v="13981.850350000001"/>
    <x v="1"/>
  </r>
  <r>
    <n v="49"/>
    <x v="0"/>
    <n v="41.47"/>
    <x v="5"/>
    <x v="1"/>
    <x v="1"/>
    <n v="10977.2063"/>
    <x v="1"/>
  </r>
  <r>
    <n v="34"/>
    <x v="0"/>
    <n v="29.26"/>
    <x v="2"/>
    <x v="1"/>
    <x v="1"/>
    <n v="6184.2993999999999"/>
    <x v="0"/>
  </r>
  <r>
    <n v="33"/>
    <x v="1"/>
    <n v="35.75"/>
    <x v="3"/>
    <x v="1"/>
    <x v="1"/>
    <n v="4889.9994999999999"/>
    <x v="1"/>
  </r>
  <r>
    <n v="46"/>
    <x v="1"/>
    <n v="33.344999999999999"/>
    <x v="1"/>
    <x v="1"/>
    <x v="3"/>
    <n v="8334.4575499999992"/>
    <x v="1"/>
  </r>
  <r>
    <n v="36"/>
    <x v="0"/>
    <n v="29.92"/>
    <x v="1"/>
    <x v="1"/>
    <x v="1"/>
    <n v="5478.0367999999999"/>
    <x v="1"/>
  </r>
  <r>
    <n v="19"/>
    <x v="1"/>
    <n v="27.835000000000001"/>
    <x v="0"/>
    <x v="1"/>
    <x v="2"/>
    <n v="1635.7336499999999"/>
    <x v="0"/>
  </r>
  <r>
    <n v="57"/>
    <x v="0"/>
    <n v="23.18"/>
    <x v="0"/>
    <x v="1"/>
    <x v="2"/>
    <n v="11830.6072"/>
    <x v="2"/>
  </r>
  <r>
    <n v="50"/>
    <x v="0"/>
    <n v="25.6"/>
    <x v="0"/>
    <x v="1"/>
    <x v="0"/>
    <n v="8932.0840000000007"/>
    <x v="0"/>
  </r>
  <r>
    <n v="30"/>
    <x v="0"/>
    <n v="27.7"/>
    <x v="0"/>
    <x v="1"/>
    <x v="0"/>
    <n v="3554.203"/>
    <x v="0"/>
  </r>
  <r>
    <n v="33"/>
    <x v="1"/>
    <n v="35.244999999999997"/>
    <x v="0"/>
    <x v="1"/>
    <x v="3"/>
    <n v="12404.8791"/>
    <x v="1"/>
  </r>
  <r>
    <n v="18"/>
    <x v="0"/>
    <n v="38.28"/>
    <x v="0"/>
    <x v="1"/>
    <x v="1"/>
    <n v="14133.03775"/>
    <x v="1"/>
  </r>
  <r>
    <n v="46"/>
    <x v="1"/>
    <n v="27.6"/>
    <x v="0"/>
    <x v="1"/>
    <x v="0"/>
    <n v="24603.04837"/>
    <x v="0"/>
  </r>
  <r>
    <n v="46"/>
    <x v="1"/>
    <n v="43.89"/>
    <x v="2"/>
    <x v="1"/>
    <x v="1"/>
    <n v="8944.1151000000009"/>
    <x v="1"/>
  </r>
  <r>
    <n v="47"/>
    <x v="1"/>
    <n v="29.83"/>
    <x v="2"/>
    <x v="1"/>
    <x v="2"/>
    <n v="9620.3307000000004"/>
    <x v="1"/>
  </r>
  <r>
    <n v="23"/>
    <x v="1"/>
    <n v="41.91"/>
    <x v="0"/>
    <x v="1"/>
    <x v="1"/>
    <n v="1837.2819"/>
    <x v="1"/>
  </r>
  <r>
    <n v="18"/>
    <x v="0"/>
    <n v="20.79"/>
    <x v="0"/>
    <x v="1"/>
    <x v="1"/>
    <n v="1607.5101"/>
    <x v="2"/>
  </r>
  <r>
    <n v="48"/>
    <x v="0"/>
    <n v="32.299999999999997"/>
    <x v="3"/>
    <x v="1"/>
    <x v="3"/>
    <n v="10043.249"/>
    <x v="1"/>
  </r>
  <r>
    <n v="35"/>
    <x v="1"/>
    <n v="30.5"/>
    <x v="1"/>
    <x v="1"/>
    <x v="0"/>
    <n v="4751.07"/>
    <x v="1"/>
  </r>
  <r>
    <n v="19"/>
    <x v="0"/>
    <n v="21.7"/>
    <x v="0"/>
    <x v="0"/>
    <x v="0"/>
    <n v="13844.505999999999"/>
    <x v="2"/>
  </r>
  <r>
    <n v="21"/>
    <x v="0"/>
    <n v="26.4"/>
    <x v="1"/>
    <x v="1"/>
    <x v="0"/>
    <n v="2597.779"/>
    <x v="0"/>
  </r>
  <r>
    <n v="21"/>
    <x v="0"/>
    <n v="21.89"/>
    <x v="3"/>
    <x v="1"/>
    <x v="1"/>
    <n v="3180.5101"/>
    <x v="2"/>
  </r>
  <r>
    <n v="49"/>
    <x v="0"/>
    <n v="30.78"/>
    <x v="1"/>
    <x v="1"/>
    <x v="3"/>
    <n v="9778.3472000000002"/>
    <x v="1"/>
  </r>
  <r>
    <n v="56"/>
    <x v="0"/>
    <n v="32.299999999999997"/>
    <x v="2"/>
    <x v="1"/>
    <x v="3"/>
    <n v="13430.264999999999"/>
    <x v="1"/>
  </r>
  <r>
    <n v="42"/>
    <x v="0"/>
    <n v="24.984999999999999"/>
    <x v="3"/>
    <x v="1"/>
    <x v="2"/>
    <n v="8017.0611500000005"/>
    <x v="1"/>
  </r>
  <r>
    <n v="44"/>
    <x v="1"/>
    <n v="32.015000000000001"/>
    <x v="3"/>
    <x v="1"/>
    <x v="2"/>
    <n v="8116.2688500000004"/>
    <x v="1"/>
  </r>
  <r>
    <n v="18"/>
    <x v="1"/>
    <n v="30.4"/>
    <x v="2"/>
    <x v="1"/>
    <x v="3"/>
    <n v="3481.8679999999999"/>
    <x v="1"/>
  </r>
  <r>
    <n v="61"/>
    <x v="0"/>
    <n v="21.09"/>
    <x v="0"/>
    <x v="1"/>
    <x v="2"/>
    <n v="13415.0381"/>
    <x v="2"/>
  </r>
  <r>
    <n v="57"/>
    <x v="0"/>
    <n v="22.23"/>
    <x v="0"/>
    <x v="1"/>
    <x v="3"/>
    <n v="12029.286700000001"/>
    <x v="2"/>
  </r>
  <r>
    <n v="42"/>
    <x v="0"/>
    <n v="33.155000000000001"/>
    <x v="1"/>
    <x v="1"/>
    <x v="3"/>
    <n v="7639.4174499999999"/>
    <x v="1"/>
  </r>
  <r>
    <n v="26"/>
    <x v="1"/>
    <n v="32.9"/>
    <x v="3"/>
    <x v="0"/>
    <x v="0"/>
    <n v="36085.218999999997"/>
    <x v="1"/>
  </r>
  <r>
    <n v="20"/>
    <x v="1"/>
    <n v="33.33"/>
    <x v="0"/>
    <x v="1"/>
    <x v="1"/>
    <n v="1391.5287000000001"/>
    <x v="1"/>
  </r>
  <r>
    <n v="23"/>
    <x v="0"/>
    <n v="28.31"/>
    <x v="0"/>
    <x v="0"/>
    <x v="2"/>
    <n v="18033.9679"/>
    <x v="0"/>
  </r>
  <r>
    <n v="39"/>
    <x v="0"/>
    <n v="24.89"/>
    <x v="2"/>
    <x v="0"/>
    <x v="3"/>
    <n v="21659.930100000001"/>
    <x v="2"/>
  </r>
  <r>
    <n v="24"/>
    <x v="1"/>
    <n v="40.15"/>
    <x v="0"/>
    <x v="0"/>
    <x v="1"/>
    <n v="38126.246500000001"/>
    <x v="1"/>
  </r>
  <r>
    <n v="64"/>
    <x v="0"/>
    <n v="30.114999999999998"/>
    <x v="2"/>
    <x v="1"/>
    <x v="2"/>
    <n v="16455.707849999999"/>
    <x v="1"/>
  </r>
  <r>
    <n v="62"/>
    <x v="1"/>
    <n v="31.46"/>
    <x v="1"/>
    <x v="1"/>
    <x v="1"/>
    <n v="27000.98473"/>
    <x v="1"/>
  </r>
  <r>
    <n v="27"/>
    <x v="0"/>
    <n v="17.954999999999998"/>
    <x v="3"/>
    <x v="0"/>
    <x v="3"/>
    <n v="15006.579449999999"/>
    <x v="3"/>
  </r>
  <r>
    <n v="55"/>
    <x v="1"/>
    <n v="30.684999999999999"/>
    <x v="0"/>
    <x v="0"/>
    <x v="3"/>
    <n v="42303.692150000003"/>
    <x v="1"/>
  </r>
  <r>
    <n v="55"/>
    <x v="1"/>
    <n v="33"/>
    <x v="0"/>
    <x v="1"/>
    <x v="1"/>
    <n v="20781.48892"/>
    <x v="1"/>
  </r>
  <r>
    <n v="35"/>
    <x v="0"/>
    <n v="43.34"/>
    <x v="3"/>
    <x v="1"/>
    <x v="1"/>
    <n v="5846.9175999999998"/>
    <x v="1"/>
  </r>
  <r>
    <n v="44"/>
    <x v="1"/>
    <n v="22.135000000000002"/>
    <x v="3"/>
    <x v="1"/>
    <x v="3"/>
    <n v="8302.5356499999998"/>
    <x v="2"/>
  </r>
  <r>
    <n v="19"/>
    <x v="1"/>
    <n v="34.4"/>
    <x v="0"/>
    <x v="1"/>
    <x v="0"/>
    <n v="1261.8589999999999"/>
    <x v="1"/>
  </r>
  <r>
    <n v="58"/>
    <x v="0"/>
    <n v="39.049999999999997"/>
    <x v="0"/>
    <x v="1"/>
    <x v="1"/>
    <n v="11856.4115"/>
    <x v="1"/>
  </r>
  <r>
    <n v="50"/>
    <x v="1"/>
    <n v="25.364999999999998"/>
    <x v="3"/>
    <x v="1"/>
    <x v="2"/>
    <n v="30284.642940000002"/>
    <x v="0"/>
  </r>
  <r>
    <n v="26"/>
    <x v="0"/>
    <n v="22.61"/>
    <x v="0"/>
    <x v="1"/>
    <x v="2"/>
    <n v="3176.8159000000001"/>
    <x v="2"/>
  </r>
  <r>
    <n v="24"/>
    <x v="0"/>
    <n v="30.21"/>
    <x v="2"/>
    <x v="1"/>
    <x v="2"/>
    <n v="4618.0798999999997"/>
    <x v="1"/>
  </r>
  <r>
    <n v="48"/>
    <x v="1"/>
    <n v="35.625"/>
    <x v="5"/>
    <x v="1"/>
    <x v="3"/>
    <n v="10736.87075"/>
    <x v="1"/>
  </r>
  <r>
    <n v="19"/>
    <x v="0"/>
    <n v="37.43"/>
    <x v="0"/>
    <x v="1"/>
    <x v="2"/>
    <n v="2138.0707000000002"/>
    <x v="1"/>
  </r>
  <r>
    <n v="48"/>
    <x v="1"/>
    <n v="31.445"/>
    <x v="1"/>
    <x v="1"/>
    <x v="3"/>
    <n v="8964.0605500000001"/>
    <x v="1"/>
  </r>
  <r>
    <n v="49"/>
    <x v="1"/>
    <n v="31.35"/>
    <x v="1"/>
    <x v="1"/>
    <x v="3"/>
    <n v="9290.1394999999993"/>
    <x v="1"/>
  </r>
  <r>
    <n v="46"/>
    <x v="0"/>
    <n v="32.299999999999997"/>
    <x v="3"/>
    <x v="1"/>
    <x v="3"/>
    <n v="9411.0049999999992"/>
    <x v="1"/>
  </r>
  <r>
    <n v="46"/>
    <x v="1"/>
    <n v="19.855"/>
    <x v="0"/>
    <x v="1"/>
    <x v="2"/>
    <n v="7526.7064499999997"/>
    <x v="2"/>
  </r>
  <r>
    <n v="43"/>
    <x v="0"/>
    <n v="34.4"/>
    <x v="2"/>
    <x v="1"/>
    <x v="0"/>
    <n v="8522.0030000000006"/>
    <x v="1"/>
  </r>
  <r>
    <n v="21"/>
    <x v="1"/>
    <n v="31.02"/>
    <x v="0"/>
    <x v="1"/>
    <x v="1"/>
    <n v="16586.49771"/>
    <x v="1"/>
  </r>
  <r>
    <n v="64"/>
    <x v="1"/>
    <n v="25.6"/>
    <x v="3"/>
    <x v="1"/>
    <x v="0"/>
    <n v="14988.432000000001"/>
    <x v="0"/>
  </r>
  <r>
    <n v="18"/>
    <x v="0"/>
    <n v="38.17"/>
    <x v="0"/>
    <x v="1"/>
    <x v="1"/>
    <n v="1631.6683"/>
    <x v="1"/>
  </r>
  <r>
    <n v="51"/>
    <x v="0"/>
    <n v="20.6"/>
    <x v="0"/>
    <x v="1"/>
    <x v="0"/>
    <n v="9264.7970000000005"/>
    <x v="2"/>
  </r>
  <r>
    <n v="47"/>
    <x v="1"/>
    <n v="47.52"/>
    <x v="1"/>
    <x v="1"/>
    <x v="1"/>
    <n v="8083.9197999999997"/>
    <x v="1"/>
  </r>
  <r>
    <n v="64"/>
    <x v="0"/>
    <n v="32.965000000000003"/>
    <x v="0"/>
    <x v="1"/>
    <x v="2"/>
    <n v="14692.66935"/>
    <x v="1"/>
  </r>
  <r>
    <n v="49"/>
    <x v="1"/>
    <n v="32.299999999999997"/>
    <x v="2"/>
    <x v="1"/>
    <x v="2"/>
    <n v="10269.459999999999"/>
    <x v="1"/>
  </r>
  <r>
    <n v="31"/>
    <x v="1"/>
    <n v="20.399999999999999"/>
    <x v="0"/>
    <x v="1"/>
    <x v="0"/>
    <n v="3260.1990000000001"/>
    <x v="2"/>
  </r>
  <r>
    <n v="52"/>
    <x v="0"/>
    <n v="38.380000000000003"/>
    <x v="3"/>
    <x v="1"/>
    <x v="3"/>
    <n v="11396.9002"/>
    <x v="1"/>
  </r>
  <r>
    <n v="33"/>
    <x v="0"/>
    <n v="24.31"/>
    <x v="0"/>
    <x v="1"/>
    <x v="1"/>
    <n v="4185.0978999999998"/>
    <x v="2"/>
  </r>
  <r>
    <n v="47"/>
    <x v="0"/>
    <n v="23.6"/>
    <x v="1"/>
    <x v="1"/>
    <x v="0"/>
    <n v="8539.6710000000003"/>
    <x v="2"/>
  </r>
  <r>
    <n v="38"/>
    <x v="1"/>
    <n v="21.12"/>
    <x v="2"/>
    <x v="1"/>
    <x v="1"/>
    <n v="6652.5288"/>
    <x v="2"/>
  </r>
  <r>
    <n v="32"/>
    <x v="1"/>
    <n v="30.03"/>
    <x v="1"/>
    <x v="1"/>
    <x v="1"/>
    <n v="4074.4537"/>
    <x v="1"/>
  </r>
  <r>
    <n v="19"/>
    <x v="1"/>
    <n v="17.48"/>
    <x v="0"/>
    <x v="1"/>
    <x v="2"/>
    <n v="1621.3402000000001"/>
    <x v="3"/>
  </r>
  <r>
    <n v="44"/>
    <x v="0"/>
    <n v="20.234999999999999"/>
    <x v="1"/>
    <x v="0"/>
    <x v="3"/>
    <n v="19594.809649999999"/>
    <x v="2"/>
  </r>
  <r>
    <n v="26"/>
    <x v="0"/>
    <n v="17.195"/>
    <x v="3"/>
    <x v="0"/>
    <x v="3"/>
    <n v="14455.644050000001"/>
    <x v="3"/>
  </r>
  <r>
    <n v="25"/>
    <x v="1"/>
    <n v="23.9"/>
    <x v="4"/>
    <x v="1"/>
    <x v="0"/>
    <n v="5080.0959999999995"/>
    <x v="2"/>
  </r>
  <r>
    <n v="19"/>
    <x v="0"/>
    <n v="35.15"/>
    <x v="0"/>
    <x v="1"/>
    <x v="2"/>
    <n v="2134.9014999999999"/>
    <x v="1"/>
  </r>
  <r>
    <n v="43"/>
    <x v="0"/>
    <n v="35.64"/>
    <x v="1"/>
    <x v="1"/>
    <x v="1"/>
    <n v="7345.7266"/>
    <x v="1"/>
  </r>
  <r>
    <n v="52"/>
    <x v="1"/>
    <n v="34.1"/>
    <x v="0"/>
    <x v="1"/>
    <x v="1"/>
    <n v="9140.9509999999991"/>
    <x v="1"/>
  </r>
  <r>
    <n v="36"/>
    <x v="0"/>
    <n v="22.6"/>
    <x v="3"/>
    <x v="0"/>
    <x v="0"/>
    <n v="18608.261999999999"/>
    <x v="2"/>
  </r>
  <r>
    <n v="64"/>
    <x v="1"/>
    <n v="39.159999999999997"/>
    <x v="1"/>
    <x v="1"/>
    <x v="1"/>
    <n v="14418.2804"/>
    <x v="1"/>
  </r>
  <r>
    <n v="63"/>
    <x v="0"/>
    <n v="26.98"/>
    <x v="0"/>
    <x v="0"/>
    <x v="2"/>
    <n v="28950.4692"/>
    <x v="0"/>
  </r>
  <r>
    <n v="64"/>
    <x v="1"/>
    <n v="33.880000000000003"/>
    <x v="0"/>
    <x v="0"/>
    <x v="1"/>
    <n v="46889.261200000001"/>
    <x v="1"/>
  </r>
  <r>
    <n v="61"/>
    <x v="1"/>
    <n v="35.86"/>
    <x v="0"/>
    <x v="0"/>
    <x v="1"/>
    <n v="46599.108399999997"/>
    <x v="1"/>
  </r>
  <r>
    <n v="40"/>
    <x v="1"/>
    <n v="32.774999999999999"/>
    <x v="1"/>
    <x v="0"/>
    <x v="3"/>
    <n v="39125.332249999999"/>
    <x v="1"/>
  </r>
  <r>
    <n v="25"/>
    <x v="1"/>
    <n v="30.59"/>
    <x v="0"/>
    <x v="1"/>
    <x v="3"/>
    <n v="2727.3951000000002"/>
    <x v="1"/>
  </r>
  <r>
    <n v="48"/>
    <x v="1"/>
    <n v="30.2"/>
    <x v="3"/>
    <x v="1"/>
    <x v="0"/>
    <n v="8968.33"/>
    <x v="1"/>
  </r>
  <r>
    <n v="45"/>
    <x v="1"/>
    <n v="24.31"/>
    <x v="4"/>
    <x v="1"/>
    <x v="1"/>
    <n v="9788.8659000000007"/>
    <x v="2"/>
  </r>
  <r>
    <n v="38"/>
    <x v="0"/>
    <n v="27.265000000000001"/>
    <x v="1"/>
    <x v="1"/>
    <x v="3"/>
    <n v="6555.07035"/>
    <x v="0"/>
  </r>
  <r>
    <n v="18"/>
    <x v="0"/>
    <n v="29.164999999999999"/>
    <x v="0"/>
    <x v="1"/>
    <x v="3"/>
    <n v="7323.7348190000002"/>
    <x v="0"/>
  </r>
  <r>
    <n v="21"/>
    <x v="0"/>
    <n v="16.815000000000001"/>
    <x v="1"/>
    <x v="1"/>
    <x v="3"/>
    <n v="3167.4558499999998"/>
    <x v="3"/>
  </r>
  <r>
    <n v="27"/>
    <x v="0"/>
    <n v="30.4"/>
    <x v="2"/>
    <x v="1"/>
    <x v="2"/>
    <n v="18804.752400000001"/>
    <x v="1"/>
  </r>
  <r>
    <n v="19"/>
    <x v="1"/>
    <n v="33.1"/>
    <x v="0"/>
    <x v="1"/>
    <x v="0"/>
    <n v="23082.955330000001"/>
    <x v="1"/>
  </r>
  <r>
    <n v="29"/>
    <x v="0"/>
    <n v="20.234999999999999"/>
    <x v="3"/>
    <x v="1"/>
    <x v="2"/>
    <n v="4906.4096499999996"/>
    <x v="2"/>
  </r>
  <r>
    <n v="42"/>
    <x v="1"/>
    <n v="26.9"/>
    <x v="0"/>
    <x v="1"/>
    <x v="0"/>
    <n v="5969.723"/>
    <x v="0"/>
  </r>
  <r>
    <n v="60"/>
    <x v="0"/>
    <n v="30.5"/>
    <x v="0"/>
    <x v="1"/>
    <x v="0"/>
    <n v="12638.195"/>
    <x v="1"/>
  </r>
  <r>
    <n v="31"/>
    <x v="1"/>
    <n v="28.594999999999999"/>
    <x v="1"/>
    <x v="1"/>
    <x v="2"/>
    <n v="4243.5900499999998"/>
    <x v="0"/>
  </r>
  <r>
    <n v="60"/>
    <x v="1"/>
    <n v="33.11"/>
    <x v="2"/>
    <x v="1"/>
    <x v="1"/>
    <n v="13919.822899999999"/>
    <x v="1"/>
  </r>
  <r>
    <n v="22"/>
    <x v="1"/>
    <n v="31.73"/>
    <x v="0"/>
    <x v="1"/>
    <x v="3"/>
    <n v="2254.7966999999999"/>
    <x v="1"/>
  </r>
  <r>
    <n v="35"/>
    <x v="1"/>
    <n v="28.9"/>
    <x v="2"/>
    <x v="1"/>
    <x v="0"/>
    <n v="5926.8459999999995"/>
    <x v="0"/>
  </r>
  <r>
    <n v="52"/>
    <x v="0"/>
    <n v="46.75"/>
    <x v="4"/>
    <x v="1"/>
    <x v="1"/>
    <n v="12592.5345"/>
    <x v="1"/>
  </r>
  <r>
    <n v="26"/>
    <x v="1"/>
    <n v="29.45"/>
    <x v="0"/>
    <x v="1"/>
    <x v="3"/>
    <n v="2897.3235"/>
    <x v="0"/>
  </r>
  <r>
    <n v="31"/>
    <x v="0"/>
    <n v="32.68"/>
    <x v="1"/>
    <x v="1"/>
    <x v="2"/>
    <n v="4738.2682000000004"/>
    <x v="1"/>
  </r>
  <r>
    <n v="33"/>
    <x v="0"/>
    <n v="33.5"/>
    <x v="0"/>
    <x v="0"/>
    <x v="0"/>
    <n v="37079.372000000003"/>
    <x v="1"/>
  </r>
  <r>
    <n v="18"/>
    <x v="1"/>
    <n v="43.01"/>
    <x v="0"/>
    <x v="1"/>
    <x v="1"/>
    <n v="1149.3959"/>
    <x v="1"/>
  </r>
  <r>
    <n v="59"/>
    <x v="0"/>
    <n v="36.520000000000003"/>
    <x v="1"/>
    <x v="1"/>
    <x v="1"/>
    <n v="28287.897659999999"/>
    <x v="1"/>
  </r>
  <r>
    <n v="56"/>
    <x v="1"/>
    <n v="26.695"/>
    <x v="1"/>
    <x v="0"/>
    <x v="2"/>
    <n v="26109.32905"/>
    <x v="0"/>
  </r>
  <r>
    <n v="45"/>
    <x v="0"/>
    <n v="33.1"/>
    <x v="0"/>
    <x v="1"/>
    <x v="0"/>
    <n v="7345.0839999999998"/>
    <x v="1"/>
  </r>
  <r>
    <n v="60"/>
    <x v="1"/>
    <n v="29.64"/>
    <x v="0"/>
    <x v="1"/>
    <x v="3"/>
    <n v="12730.999599999999"/>
    <x v="1"/>
  </r>
  <r>
    <n v="56"/>
    <x v="0"/>
    <n v="25.65"/>
    <x v="0"/>
    <x v="1"/>
    <x v="2"/>
    <n v="11454.021500000001"/>
    <x v="0"/>
  </r>
  <r>
    <n v="40"/>
    <x v="0"/>
    <n v="29.6"/>
    <x v="0"/>
    <x v="1"/>
    <x v="0"/>
    <n v="5910.9440000000004"/>
    <x v="1"/>
  </r>
  <r>
    <n v="35"/>
    <x v="1"/>
    <n v="38.6"/>
    <x v="1"/>
    <x v="1"/>
    <x v="0"/>
    <n v="4762.3289999999997"/>
    <x v="1"/>
  </r>
  <r>
    <n v="39"/>
    <x v="1"/>
    <n v="29.6"/>
    <x v="5"/>
    <x v="1"/>
    <x v="0"/>
    <n v="7512.2669999999998"/>
    <x v="1"/>
  </r>
  <r>
    <n v="30"/>
    <x v="1"/>
    <n v="24.13"/>
    <x v="1"/>
    <x v="1"/>
    <x v="2"/>
    <n v="4032.2406999999998"/>
    <x v="2"/>
  </r>
  <r>
    <n v="24"/>
    <x v="1"/>
    <n v="23.4"/>
    <x v="0"/>
    <x v="1"/>
    <x v="0"/>
    <n v="1969.614"/>
    <x v="2"/>
  </r>
  <r>
    <n v="20"/>
    <x v="1"/>
    <n v="29.734999999999999"/>
    <x v="0"/>
    <x v="1"/>
    <x v="2"/>
    <n v="1769.5316499999999"/>
    <x v="1"/>
  </r>
  <r>
    <n v="32"/>
    <x v="1"/>
    <n v="46.53"/>
    <x v="3"/>
    <x v="1"/>
    <x v="1"/>
    <n v="4686.3887000000004"/>
    <x v="1"/>
  </r>
  <r>
    <n v="59"/>
    <x v="1"/>
    <n v="37.4"/>
    <x v="0"/>
    <x v="1"/>
    <x v="0"/>
    <n v="21797.000400000001"/>
    <x v="1"/>
  </r>
  <r>
    <n v="55"/>
    <x v="0"/>
    <n v="30.14"/>
    <x v="3"/>
    <x v="1"/>
    <x v="1"/>
    <n v="11881.9696"/>
    <x v="1"/>
  </r>
  <r>
    <n v="57"/>
    <x v="0"/>
    <n v="30.495000000000001"/>
    <x v="0"/>
    <x v="1"/>
    <x v="2"/>
    <n v="11840.77505"/>
    <x v="1"/>
  </r>
  <r>
    <n v="56"/>
    <x v="1"/>
    <n v="39.6"/>
    <x v="0"/>
    <x v="1"/>
    <x v="0"/>
    <n v="10601.412"/>
    <x v="1"/>
  </r>
  <r>
    <n v="40"/>
    <x v="0"/>
    <n v="33"/>
    <x v="2"/>
    <x v="1"/>
    <x v="1"/>
    <n v="7682.67"/>
    <x v="1"/>
  </r>
  <r>
    <n v="49"/>
    <x v="0"/>
    <n v="36.630000000000003"/>
    <x v="2"/>
    <x v="1"/>
    <x v="1"/>
    <n v="10381.4787"/>
    <x v="1"/>
  </r>
  <r>
    <n v="42"/>
    <x v="1"/>
    <n v="30"/>
    <x v="0"/>
    <x v="0"/>
    <x v="0"/>
    <n v="22144.031999999999"/>
    <x v="1"/>
  </r>
  <r>
    <n v="62"/>
    <x v="0"/>
    <n v="38.094999999999999"/>
    <x v="3"/>
    <x v="1"/>
    <x v="3"/>
    <n v="15230.324049999999"/>
    <x v="1"/>
  </r>
  <r>
    <n v="56"/>
    <x v="1"/>
    <n v="25.934999999999999"/>
    <x v="0"/>
    <x v="1"/>
    <x v="3"/>
    <n v="11165.417649999999"/>
    <x v="0"/>
  </r>
  <r>
    <n v="19"/>
    <x v="1"/>
    <n v="25.175000000000001"/>
    <x v="0"/>
    <x v="1"/>
    <x v="2"/>
    <n v="1632.0362500000001"/>
    <x v="0"/>
  </r>
  <r>
    <n v="30"/>
    <x v="0"/>
    <n v="28.38"/>
    <x v="1"/>
    <x v="0"/>
    <x v="1"/>
    <n v="19521.968199999999"/>
    <x v="0"/>
  </r>
  <r>
    <n v="60"/>
    <x v="0"/>
    <n v="28.7"/>
    <x v="1"/>
    <x v="1"/>
    <x v="0"/>
    <n v="13224.692999999999"/>
    <x v="0"/>
  </r>
  <r>
    <n v="56"/>
    <x v="0"/>
    <n v="33.82"/>
    <x v="3"/>
    <x v="1"/>
    <x v="2"/>
    <n v="12643.3778"/>
    <x v="1"/>
  </r>
  <r>
    <n v="28"/>
    <x v="0"/>
    <n v="24.32"/>
    <x v="1"/>
    <x v="1"/>
    <x v="3"/>
    <n v="23288.928400000001"/>
    <x v="2"/>
  </r>
  <r>
    <n v="18"/>
    <x v="0"/>
    <n v="24.09"/>
    <x v="1"/>
    <x v="1"/>
    <x v="1"/>
    <n v="2201.0971"/>
    <x v="2"/>
  </r>
  <r>
    <n v="27"/>
    <x v="1"/>
    <n v="32.67"/>
    <x v="0"/>
    <x v="1"/>
    <x v="1"/>
    <n v="2497.0383000000002"/>
    <x v="1"/>
  </r>
  <r>
    <n v="18"/>
    <x v="0"/>
    <n v="30.114999999999998"/>
    <x v="0"/>
    <x v="1"/>
    <x v="3"/>
    <n v="2203.4718499999999"/>
    <x v="1"/>
  </r>
  <r>
    <n v="19"/>
    <x v="0"/>
    <n v="29.8"/>
    <x v="0"/>
    <x v="1"/>
    <x v="0"/>
    <n v="1744.4649999999999"/>
    <x v="1"/>
  </r>
  <r>
    <n v="47"/>
    <x v="0"/>
    <n v="33.344999999999999"/>
    <x v="0"/>
    <x v="1"/>
    <x v="3"/>
    <n v="20878.78443"/>
    <x v="1"/>
  </r>
  <r>
    <n v="54"/>
    <x v="1"/>
    <n v="25.1"/>
    <x v="2"/>
    <x v="0"/>
    <x v="0"/>
    <n v="25382.296999999999"/>
    <x v="0"/>
  </r>
  <r>
    <n v="61"/>
    <x v="1"/>
    <n v="28.31"/>
    <x v="1"/>
    <x v="0"/>
    <x v="2"/>
    <n v="28868.6639"/>
    <x v="0"/>
  </r>
  <r>
    <n v="24"/>
    <x v="1"/>
    <n v="28.5"/>
    <x v="0"/>
    <x v="0"/>
    <x v="3"/>
    <n v="35147.528480000001"/>
    <x v="0"/>
  </r>
  <r>
    <n v="25"/>
    <x v="1"/>
    <n v="35.625"/>
    <x v="0"/>
    <x v="1"/>
    <x v="2"/>
    <n v="2534.3937500000002"/>
    <x v="1"/>
  </r>
  <r>
    <n v="21"/>
    <x v="1"/>
    <n v="36.85"/>
    <x v="0"/>
    <x v="1"/>
    <x v="1"/>
    <n v="1534.3045"/>
    <x v="1"/>
  </r>
  <r>
    <n v="23"/>
    <x v="1"/>
    <n v="32.56"/>
    <x v="0"/>
    <x v="1"/>
    <x v="1"/>
    <n v="1824.2854"/>
    <x v="1"/>
  </r>
  <r>
    <n v="63"/>
    <x v="1"/>
    <n v="41.325000000000003"/>
    <x v="2"/>
    <x v="1"/>
    <x v="2"/>
    <n v="15555.188749999999"/>
    <x v="1"/>
  </r>
  <r>
    <n v="49"/>
    <x v="1"/>
    <n v="37.51"/>
    <x v="3"/>
    <x v="1"/>
    <x v="1"/>
    <n v="9304.7019"/>
    <x v="1"/>
  </r>
  <r>
    <n v="18"/>
    <x v="0"/>
    <n v="31.35"/>
    <x v="0"/>
    <x v="1"/>
    <x v="1"/>
    <n v="1622.1885"/>
    <x v="1"/>
  </r>
  <r>
    <n v="51"/>
    <x v="0"/>
    <n v="39.5"/>
    <x v="1"/>
    <x v="1"/>
    <x v="0"/>
    <n v="9880.0679999999993"/>
    <x v="1"/>
  </r>
  <r>
    <n v="48"/>
    <x v="1"/>
    <n v="34.299999999999997"/>
    <x v="2"/>
    <x v="1"/>
    <x v="0"/>
    <n v="9563.0290000000005"/>
    <x v="1"/>
  </r>
  <r>
    <n v="31"/>
    <x v="0"/>
    <n v="31.065000000000001"/>
    <x v="0"/>
    <x v="1"/>
    <x v="3"/>
    <n v="4347.0233500000004"/>
    <x v="1"/>
  </r>
  <r>
    <n v="54"/>
    <x v="0"/>
    <n v="21.47"/>
    <x v="2"/>
    <x v="1"/>
    <x v="2"/>
    <n v="12475.3513"/>
    <x v="2"/>
  </r>
  <r>
    <n v="19"/>
    <x v="1"/>
    <n v="28.7"/>
    <x v="0"/>
    <x v="1"/>
    <x v="0"/>
    <n v="1253.9359999999999"/>
    <x v="0"/>
  </r>
  <r>
    <n v="44"/>
    <x v="0"/>
    <n v="38.06"/>
    <x v="0"/>
    <x v="0"/>
    <x v="1"/>
    <n v="48885.135609999998"/>
    <x v="1"/>
  </r>
  <r>
    <n v="53"/>
    <x v="1"/>
    <n v="31.16"/>
    <x v="1"/>
    <x v="1"/>
    <x v="2"/>
    <n v="10461.9794"/>
    <x v="1"/>
  </r>
  <r>
    <n v="19"/>
    <x v="0"/>
    <n v="32.9"/>
    <x v="0"/>
    <x v="1"/>
    <x v="0"/>
    <n v="1748.7739999999999"/>
    <x v="1"/>
  </r>
  <r>
    <n v="61"/>
    <x v="0"/>
    <n v="25.08"/>
    <x v="0"/>
    <x v="1"/>
    <x v="1"/>
    <n v="24513.091260000001"/>
    <x v="0"/>
  </r>
  <r>
    <n v="18"/>
    <x v="0"/>
    <n v="25.08"/>
    <x v="0"/>
    <x v="1"/>
    <x v="3"/>
    <n v="2196.4731999999999"/>
    <x v="0"/>
  </r>
  <r>
    <n v="61"/>
    <x v="1"/>
    <n v="43.4"/>
    <x v="0"/>
    <x v="1"/>
    <x v="0"/>
    <n v="12574.049000000001"/>
    <x v="1"/>
  </r>
  <r>
    <n v="21"/>
    <x v="1"/>
    <n v="25.7"/>
    <x v="5"/>
    <x v="0"/>
    <x v="0"/>
    <n v="17942.106"/>
    <x v="0"/>
  </r>
  <r>
    <n v="20"/>
    <x v="1"/>
    <n v="27.93"/>
    <x v="0"/>
    <x v="1"/>
    <x v="3"/>
    <n v="1967.0227"/>
    <x v="0"/>
  </r>
  <r>
    <n v="31"/>
    <x v="0"/>
    <n v="23.6"/>
    <x v="3"/>
    <x v="1"/>
    <x v="0"/>
    <n v="4931.6469999999999"/>
    <x v="2"/>
  </r>
  <r>
    <n v="45"/>
    <x v="1"/>
    <n v="28.7"/>
    <x v="3"/>
    <x v="1"/>
    <x v="0"/>
    <n v="8027.9679999999998"/>
    <x v="0"/>
  </r>
  <r>
    <n v="44"/>
    <x v="0"/>
    <n v="23.98"/>
    <x v="3"/>
    <x v="1"/>
    <x v="1"/>
    <n v="8211.1002000000008"/>
    <x v="2"/>
  </r>
  <r>
    <n v="62"/>
    <x v="0"/>
    <n v="39.200000000000003"/>
    <x v="0"/>
    <x v="1"/>
    <x v="0"/>
    <n v="13470.86"/>
    <x v="1"/>
  </r>
  <r>
    <n v="29"/>
    <x v="1"/>
    <n v="34.4"/>
    <x v="0"/>
    <x v="0"/>
    <x v="0"/>
    <n v="36197.699000000001"/>
    <x v="1"/>
  </r>
  <r>
    <n v="43"/>
    <x v="1"/>
    <n v="26.03"/>
    <x v="0"/>
    <x v="1"/>
    <x v="3"/>
    <n v="6837.3687"/>
    <x v="0"/>
  </r>
  <r>
    <n v="51"/>
    <x v="1"/>
    <n v="23.21"/>
    <x v="1"/>
    <x v="0"/>
    <x v="1"/>
    <n v="22218.1149"/>
    <x v="2"/>
  </r>
  <r>
    <n v="19"/>
    <x v="1"/>
    <n v="30.25"/>
    <x v="0"/>
    <x v="0"/>
    <x v="1"/>
    <n v="32548.340499999998"/>
    <x v="1"/>
  </r>
  <r>
    <n v="38"/>
    <x v="0"/>
    <n v="28.93"/>
    <x v="1"/>
    <x v="1"/>
    <x v="1"/>
    <n v="5974.3846999999996"/>
    <x v="0"/>
  </r>
  <r>
    <n v="37"/>
    <x v="1"/>
    <n v="30.875"/>
    <x v="2"/>
    <x v="1"/>
    <x v="2"/>
    <n v="6796.8632500000003"/>
    <x v="1"/>
  </r>
  <r>
    <n v="22"/>
    <x v="1"/>
    <n v="31.35"/>
    <x v="1"/>
    <x v="1"/>
    <x v="2"/>
    <n v="2643.2685000000001"/>
    <x v="1"/>
  </r>
  <r>
    <n v="21"/>
    <x v="1"/>
    <n v="23.75"/>
    <x v="3"/>
    <x v="1"/>
    <x v="2"/>
    <n v="3077.0954999999999"/>
    <x v="2"/>
  </r>
  <r>
    <n v="24"/>
    <x v="0"/>
    <n v="25.27"/>
    <x v="0"/>
    <x v="1"/>
    <x v="3"/>
    <n v="3044.2132999999999"/>
    <x v="0"/>
  </r>
  <r>
    <n v="57"/>
    <x v="0"/>
    <n v="28.7"/>
    <x v="0"/>
    <x v="1"/>
    <x v="0"/>
    <n v="11455.28"/>
    <x v="0"/>
  </r>
  <r>
    <n v="56"/>
    <x v="1"/>
    <n v="32.11"/>
    <x v="1"/>
    <x v="1"/>
    <x v="3"/>
    <n v="11763.000899999999"/>
    <x v="1"/>
  </r>
  <r>
    <n v="27"/>
    <x v="1"/>
    <n v="33.659999999999997"/>
    <x v="0"/>
    <x v="1"/>
    <x v="1"/>
    <n v="2498.4144000000001"/>
    <x v="1"/>
  </r>
  <r>
    <n v="51"/>
    <x v="1"/>
    <n v="22.42"/>
    <x v="0"/>
    <x v="1"/>
    <x v="3"/>
    <n v="9361.3268000000007"/>
    <x v="2"/>
  </r>
  <r>
    <n v="19"/>
    <x v="1"/>
    <n v="30.4"/>
    <x v="0"/>
    <x v="1"/>
    <x v="0"/>
    <n v="1256.299"/>
    <x v="1"/>
  </r>
  <r>
    <n v="39"/>
    <x v="1"/>
    <n v="28.3"/>
    <x v="1"/>
    <x v="0"/>
    <x v="0"/>
    <n v="21082.16"/>
    <x v="0"/>
  </r>
  <r>
    <n v="58"/>
    <x v="1"/>
    <n v="35.700000000000003"/>
    <x v="0"/>
    <x v="1"/>
    <x v="0"/>
    <n v="11362.754999999999"/>
    <x v="1"/>
  </r>
  <r>
    <n v="20"/>
    <x v="1"/>
    <n v="35.31"/>
    <x v="1"/>
    <x v="1"/>
    <x v="1"/>
    <n v="27724.28875"/>
    <x v="1"/>
  </r>
  <r>
    <n v="45"/>
    <x v="1"/>
    <n v="30.495000000000001"/>
    <x v="3"/>
    <x v="1"/>
    <x v="2"/>
    <n v="8413.4630500000003"/>
    <x v="1"/>
  </r>
  <r>
    <n v="35"/>
    <x v="0"/>
    <n v="31"/>
    <x v="1"/>
    <x v="1"/>
    <x v="0"/>
    <n v="5240.7650000000003"/>
    <x v="1"/>
  </r>
  <r>
    <n v="31"/>
    <x v="1"/>
    <n v="30.875"/>
    <x v="0"/>
    <x v="1"/>
    <x v="3"/>
    <n v="3857.7592500000001"/>
    <x v="1"/>
  </r>
  <r>
    <n v="50"/>
    <x v="0"/>
    <n v="27.36"/>
    <x v="0"/>
    <x v="1"/>
    <x v="3"/>
    <n v="25656.575260000001"/>
    <x v="0"/>
  </r>
  <r>
    <n v="32"/>
    <x v="0"/>
    <n v="44.22"/>
    <x v="0"/>
    <x v="1"/>
    <x v="1"/>
    <n v="3994.1777999999999"/>
    <x v="1"/>
  </r>
  <r>
    <n v="51"/>
    <x v="0"/>
    <n v="33.914999999999999"/>
    <x v="0"/>
    <x v="1"/>
    <x v="3"/>
    <n v="9866.3048500000004"/>
    <x v="1"/>
  </r>
  <r>
    <n v="38"/>
    <x v="0"/>
    <n v="37.729999999999997"/>
    <x v="0"/>
    <x v="1"/>
    <x v="1"/>
    <n v="5397.6166999999996"/>
    <x v="1"/>
  </r>
  <r>
    <n v="42"/>
    <x v="1"/>
    <n v="26.07"/>
    <x v="1"/>
    <x v="0"/>
    <x v="1"/>
    <n v="38245.593269999998"/>
    <x v="0"/>
  </r>
  <r>
    <n v="18"/>
    <x v="0"/>
    <n v="33.880000000000003"/>
    <x v="0"/>
    <x v="1"/>
    <x v="1"/>
    <n v="11482.63485"/>
    <x v="1"/>
  </r>
  <r>
    <n v="19"/>
    <x v="0"/>
    <n v="30.59"/>
    <x v="3"/>
    <x v="1"/>
    <x v="2"/>
    <n v="24059.680189999999"/>
    <x v="1"/>
  </r>
  <r>
    <n v="51"/>
    <x v="0"/>
    <n v="25.8"/>
    <x v="1"/>
    <x v="1"/>
    <x v="0"/>
    <n v="9861.0249999999996"/>
    <x v="0"/>
  </r>
  <r>
    <n v="46"/>
    <x v="1"/>
    <n v="39.424999999999997"/>
    <x v="1"/>
    <x v="1"/>
    <x v="3"/>
    <n v="8342.9087500000005"/>
    <x v="1"/>
  </r>
  <r>
    <n v="18"/>
    <x v="1"/>
    <n v="25.46"/>
    <x v="0"/>
    <x v="1"/>
    <x v="3"/>
    <n v="1708.0014000000001"/>
    <x v="0"/>
  </r>
  <r>
    <n v="57"/>
    <x v="1"/>
    <n v="42.13"/>
    <x v="1"/>
    <x v="0"/>
    <x v="1"/>
    <n v="48675.517699999997"/>
    <x v="1"/>
  </r>
  <r>
    <n v="62"/>
    <x v="0"/>
    <n v="31.73"/>
    <x v="0"/>
    <x v="1"/>
    <x v="3"/>
    <n v="14043.476699999999"/>
    <x v="1"/>
  </r>
  <r>
    <n v="59"/>
    <x v="1"/>
    <n v="29.7"/>
    <x v="3"/>
    <x v="1"/>
    <x v="1"/>
    <n v="12925.886"/>
    <x v="1"/>
  </r>
  <r>
    <n v="37"/>
    <x v="1"/>
    <n v="36.19"/>
    <x v="0"/>
    <x v="1"/>
    <x v="1"/>
    <n v="19214.705529999999"/>
    <x v="1"/>
  </r>
  <r>
    <n v="64"/>
    <x v="1"/>
    <n v="40.479999999999997"/>
    <x v="0"/>
    <x v="1"/>
    <x v="1"/>
    <n v="13831.1152"/>
    <x v="1"/>
  </r>
  <r>
    <n v="38"/>
    <x v="1"/>
    <n v="28.024999999999999"/>
    <x v="1"/>
    <x v="1"/>
    <x v="3"/>
    <n v="6067.1267500000004"/>
    <x v="0"/>
  </r>
  <r>
    <n v="33"/>
    <x v="0"/>
    <n v="38.9"/>
    <x v="2"/>
    <x v="1"/>
    <x v="0"/>
    <n v="5972.3779999999997"/>
    <x v="1"/>
  </r>
  <r>
    <n v="46"/>
    <x v="0"/>
    <n v="30.2"/>
    <x v="3"/>
    <x v="1"/>
    <x v="0"/>
    <n v="8825.0859999999993"/>
    <x v="1"/>
  </r>
  <r>
    <n v="46"/>
    <x v="0"/>
    <n v="28.05"/>
    <x v="1"/>
    <x v="1"/>
    <x v="1"/>
    <n v="8233.0974999999999"/>
    <x v="0"/>
  </r>
  <r>
    <n v="53"/>
    <x v="1"/>
    <n v="31.35"/>
    <x v="0"/>
    <x v="1"/>
    <x v="1"/>
    <n v="27346.04207"/>
    <x v="1"/>
  </r>
  <r>
    <n v="34"/>
    <x v="0"/>
    <n v="38"/>
    <x v="2"/>
    <x v="1"/>
    <x v="0"/>
    <n v="6196.4480000000003"/>
    <x v="1"/>
  </r>
  <r>
    <n v="20"/>
    <x v="0"/>
    <n v="31.79"/>
    <x v="3"/>
    <x v="1"/>
    <x v="1"/>
    <n v="3056.3881000000001"/>
    <x v="1"/>
  </r>
  <r>
    <n v="63"/>
    <x v="0"/>
    <n v="36.299999999999997"/>
    <x v="0"/>
    <x v="1"/>
    <x v="1"/>
    <n v="13887.204"/>
    <x v="1"/>
  </r>
  <r>
    <n v="54"/>
    <x v="0"/>
    <n v="47.41"/>
    <x v="0"/>
    <x v="0"/>
    <x v="1"/>
    <n v="63770.428010000003"/>
    <x v="1"/>
  </r>
  <r>
    <n v="54"/>
    <x v="1"/>
    <n v="30.21"/>
    <x v="0"/>
    <x v="1"/>
    <x v="2"/>
    <n v="10231.499900000001"/>
    <x v="1"/>
  </r>
  <r>
    <n v="49"/>
    <x v="1"/>
    <n v="25.84"/>
    <x v="3"/>
    <x v="0"/>
    <x v="2"/>
    <n v="23807.240600000001"/>
    <x v="0"/>
  </r>
  <r>
    <n v="28"/>
    <x v="1"/>
    <n v="35.435000000000002"/>
    <x v="0"/>
    <x v="1"/>
    <x v="3"/>
    <n v="3268.84665"/>
    <x v="1"/>
  </r>
  <r>
    <n v="54"/>
    <x v="0"/>
    <n v="46.7"/>
    <x v="3"/>
    <x v="1"/>
    <x v="0"/>
    <n v="11538.421"/>
    <x v="1"/>
  </r>
  <r>
    <n v="25"/>
    <x v="0"/>
    <n v="28.594999999999999"/>
    <x v="0"/>
    <x v="1"/>
    <x v="3"/>
    <n v="3213.6220499999999"/>
    <x v="0"/>
  </r>
  <r>
    <n v="43"/>
    <x v="0"/>
    <n v="46.2"/>
    <x v="0"/>
    <x v="0"/>
    <x v="1"/>
    <n v="45863.205000000002"/>
    <x v="1"/>
  </r>
  <r>
    <n v="63"/>
    <x v="1"/>
    <n v="30.8"/>
    <x v="0"/>
    <x v="1"/>
    <x v="0"/>
    <n v="13390.558999999999"/>
    <x v="1"/>
  </r>
  <r>
    <n v="32"/>
    <x v="0"/>
    <n v="28.93"/>
    <x v="0"/>
    <x v="1"/>
    <x v="1"/>
    <n v="3972.9247"/>
    <x v="0"/>
  </r>
  <r>
    <n v="62"/>
    <x v="1"/>
    <n v="21.4"/>
    <x v="0"/>
    <x v="1"/>
    <x v="0"/>
    <n v="12957.118"/>
    <x v="2"/>
  </r>
  <r>
    <n v="52"/>
    <x v="0"/>
    <n v="31.73"/>
    <x v="3"/>
    <x v="1"/>
    <x v="2"/>
    <n v="11187.6567"/>
    <x v="1"/>
  </r>
  <r>
    <n v="25"/>
    <x v="0"/>
    <n v="41.325000000000003"/>
    <x v="0"/>
    <x v="1"/>
    <x v="3"/>
    <n v="17878.900679999999"/>
    <x v="1"/>
  </r>
  <r>
    <n v="28"/>
    <x v="1"/>
    <n v="23.8"/>
    <x v="3"/>
    <x v="1"/>
    <x v="0"/>
    <n v="3847.674"/>
    <x v="2"/>
  </r>
  <r>
    <n v="46"/>
    <x v="1"/>
    <n v="33.44"/>
    <x v="1"/>
    <x v="1"/>
    <x v="3"/>
    <n v="8334.5895999999993"/>
    <x v="1"/>
  </r>
  <r>
    <n v="34"/>
    <x v="1"/>
    <n v="34.21"/>
    <x v="0"/>
    <x v="1"/>
    <x v="1"/>
    <n v="3935.1799000000001"/>
    <x v="1"/>
  </r>
  <r>
    <n v="35"/>
    <x v="0"/>
    <n v="34.104999999999997"/>
    <x v="2"/>
    <x v="0"/>
    <x v="2"/>
    <n v="39983.425949999997"/>
    <x v="1"/>
  </r>
  <r>
    <n v="19"/>
    <x v="1"/>
    <n v="35.53"/>
    <x v="0"/>
    <x v="1"/>
    <x v="2"/>
    <n v="1646.4296999999999"/>
    <x v="1"/>
  </r>
  <r>
    <n v="46"/>
    <x v="0"/>
    <n v="19.95"/>
    <x v="3"/>
    <x v="1"/>
    <x v="2"/>
    <n v="9193.8384999999998"/>
    <x v="2"/>
  </r>
  <r>
    <n v="54"/>
    <x v="0"/>
    <n v="32.68"/>
    <x v="0"/>
    <x v="1"/>
    <x v="3"/>
    <n v="10923.933199999999"/>
    <x v="1"/>
  </r>
  <r>
    <n v="27"/>
    <x v="1"/>
    <n v="30.5"/>
    <x v="0"/>
    <x v="1"/>
    <x v="0"/>
    <n v="2494.0219999999999"/>
    <x v="1"/>
  </r>
  <r>
    <n v="50"/>
    <x v="1"/>
    <n v="44.77"/>
    <x v="1"/>
    <x v="1"/>
    <x v="1"/>
    <n v="9058.7302999999993"/>
    <x v="1"/>
  </r>
  <r>
    <n v="18"/>
    <x v="0"/>
    <n v="32.119999999999997"/>
    <x v="3"/>
    <x v="1"/>
    <x v="1"/>
    <n v="2801.2588000000001"/>
    <x v="1"/>
  </r>
  <r>
    <n v="19"/>
    <x v="0"/>
    <n v="30.495000000000001"/>
    <x v="0"/>
    <x v="1"/>
    <x v="2"/>
    <n v="2128.4310500000001"/>
    <x v="1"/>
  </r>
  <r>
    <n v="38"/>
    <x v="0"/>
    <n v="40.564999999999998"/>
    <x v="1"/>
    <x v="1"/>
    <x v="2"/>
    <n v="6373.55735"/>
    <x v="1"/>
  </r>
  <r>
    <n v="41"/>
    <x v="1"/>
    <n v="30.59"/>
    <x v="3"/>
    <x v="1"/>
    <x v="2"/>
    <n v="7256.7231000000002"/>
    <x v="1"/>
  </r>
  <r>
    <n v="49"/>
    <x v="0"/>
    <n v="31.9"/>
    <x v="4"/>
    <x v="1"/>
    <x v="0"/>
    <n v="11552.904"/>
    <x v="1"/>
  </r>
  <r>
    <n v="48"/>
    <x v="1"/>
    <n v="40.564999999999998"/>
    <x v="3"/>
    <x v="0"/>
    <x v="2"/>
    <n v="45702.022349999999"/>
    <x v="1"/>
  </r>
  <r>
    <n v="31"/>
    <x v="0"/>
    <n v="29.1"/>
    <x v="0"/>
    <x v="1"/>
    <x v="0"/>
    <n v="3761.2919999999999"/>
    <x v="0"/>
  </r>
  <r>
    <n v="18"/>
    <x v="0"/>
    <n v="37.29"/>
    <x v="1"/>
    <x v="1"/>
    <x v="1"/>
    <n v="2219.4450999999999"/>
    <x v="1"/>
  </r>
  <r>
    <n v="30"/>
    <x v="0"/>
    <n v="43.12"/>
    <x v="3"/>
    <x v="1"/>
    <x v="1"/>
    <n v="4753.6368000000002"/>
    <x v="1"/>
  </r>
  <r>
    <n v="62"/>
    <x v="0"/>
    <n v="36.86"/>
    <x v="1"/>
    <x v="1"/>
    <x v="3"/>
    <n v="31620.001059999999"/>
    <x v="1"/>
  </r>
  <r>
    <n v="57"/>
    <x v="0"/>
    <n v="34.295000000000002"/>
    <x v="3"/>
    <x v="1"/>
    <x v="3"/>
    <n v="13224.057049999999"/>
    <x v="1"/>
  </r>
  <r>
    <n v="58"/>
    <x v="0"/>
    <n v="27.17"/>
    <x v="0"/>
    <x v="1"/>
    <x v="2"/>
    <n v="12222.898300000001"/>
    <x v="0"/>
  </r>
  <r>
    <n v="22"/>
    <x v="1"/>
    <n v="26.84"/>
    <x v="0"/>
    <x v="1"/>
    <x v="1"/>
    <n v="1664.9996000000001"/>
    <x v="0"/>
  </r>
  <r>
    <n v="31"/>
    <x v="0"/>
    <n v="38.094999999999999"/>
    <x v="1"/>
    <x v="0"/>
    <x v="3"/>
    <n v="58571.074480000003"/>
    <x v="1"/>
  </r>
  <r>
    <n v="52"/>
    <x v="1"/>
    <n v="30.2"/>
    <x v="1"/>
    <x v="1"/>
    <x v="0"/>
    <n v="9724.5300000000007"/>
    <x v="1"/>
  </r>
  <r>
    <n v="25"/>
    <x v="0"/>
    <n v="23.465"/>
    <x v="0"/>
    <x v="1"/>
    <x v="3"/>
    <n v="3206.4913499999998"/>
    <x v="2"/>
  </r>
  <r>
    <n v="59"/>
    <x v="1"/>
    <n v="25.46"/>
    <x v="1"/>
    <x v="1"/>
    <x v="3"/>
    <n v="12913.992399999999"/>
    <x v="0"/>
  </r>
  <r>
    <n v="19"/>
    <x v="1"/>
    <n v="30.59"/>
    <x v="0"/>
    <x v="1"/>
    <x v="2"/>
    <n v="1639.5631000000001"/>
    <x v="1"/>
  </r>
  <r>
    <n v="39"/>
    <x v="1"/>
    <n v="45.43"/>
    <x v="3"/>
    <x v="1"/>
    <x v="1"/>
    <n v="6356.2707"/>
    <x v="1"/>
  </r>
  <r>
    <n v="32"/>
    <x v="0"/>
    <n v="23.65"/>
    <x v="1"/>
    <x v="1"/>
    <x v="1"/>
    <n v="17626.239509999999"/>
    <x v="2"/>
  </r>
  <r>
    <n v="19"/>
    <x v="1"/>
    <n v="20.7"/>
    <x v="0"/>
    <x v="1"/>
    <x v="0"/>
    <n v="1242.816"/>
    <x v="2"/>
  </r>
  <r>
    <n v="33"/>
    <x v="0"/>
    <n v="28.27"/>
    <x v="1"/>
    <x v="1"/>
    <x v="1"/>
    <n v="4779.6022999999996"/>
    <x v="0"/>
  </r>
  <r>
    <n v="21"/>
    <x v="1"/>
    <n v="20.234999999999999"/>
    <x v="2"/>
    <x v="1"/>
    <x v="3"/>
    <n v="3861.2096499999998"/>
    <x v="2"/>
  </r>
  <r>
    <n v="34"/>
    <x v="0"/>
    <n v="30.21"/>
    <x v="1"/>
    <x v="0"/>
    <x v="2"/>
    <n v="43943.876100000001"/>
    <x v="1"/>
  </r>
  <r>
    <n v="61"/>
    <x v="0"/>
    <n v="35.909999999999997"/>
    <x v="0"/>
    <x v="1"/>
    <x v="3"/>
    <n v="13635.6379"/>
    <x v="1"/>
  </r>
  <r>
    <n v="38"/>
    <x v="0"/>
    <n v="30.69"/>
    <x v="1"/>
    <x v="1"/>
    <x v="1"/>
    <n v="5976.8311000000003"/>
    <x v="1"/>
  </r>
  <r>
    <n v="58"/>
    <x v="0"/>
    <n v="29"/>
    <x v="0"/>
    <x v="1"/>
    <x v="0"/>
    <n v="11842.441999999999"/>
    <x v="0"/>
  </r>
  <r>
    <n v="47"/>
    <x v="1"/>
    <n v="19.57"/>
    <x v="1"/>
    <x v="1"/>
    <x v="2"/>
    <n v="8428.0692999999992"/>
    <x v="2"/>
  </r>
  <r>
    <n v="20"/>
    <x v="1"/>
    <n v="31.13"/>
    <x v="3"/>
    <x v="1"/>
    <x v="1"/>
    <n v="2566.4706999999999"/>
    <x v="1"/>
  </r>
  <r>
    <n v="21"/>
    <x v="0"/>
    <n v="21.85"/>
    <x v="1"/>
    <x v="0"/>
    <x v="3"/>
    <n v="15359.104499999999"/>
    <x v="2"/>
  </r>
  <r>
    <n v="41"/>
    <x v="1"/>
    <n v="40.26"/>
    <x v="0"/>
    <x v="1"/>
    <x v="1"/>
    <n v="5709.1643999999997"/>
    <x v="1"/>
  </r>
  <r>
    <n v="46"/>
    <x v="0"/>
    <n v="33.725000000000001"/>
    <x v="1"/>
    <x v="1"/>
    <x v="3"/>
    <n v="8823.9857499999998"/>
    <x v="1"/>
  </r>
  <r>
    <n v="42"/>
    <x v="0"/>
    <n v="29.48"/>
    <x v="3"/>
    <x v="1"/>
    <x v="1"/>
    <n v="7640.3091999999997"/>
    <x v="0"/>
  </r>
  <r>
    <n v="34"/>
    <x v="0"/>
    <n v="33.25"/>
    <x v="1"/>
    <x v="1"/>
    <x v="3"/>
    <n v="5594.8455000000004"/>
    <x v="1"/>
  </r>
  <r>
    <n v="43"/>
    <x v="1"/>
    <n v="32.6"/>
    <x v="3"/>
    <x v="1"/>
    <x v="0"/>
    <n v="7441.5010000000002"/>
    <x v="1"/>
  </r>
  <r>
    <n v="52"/>
    <x v="0"/>
    <n v="37.524999999999999"/>
    <x v="3"/>
    <x v="1"/>
    <x v="2"/>
    <n v="33471.971890000001"/>
    <x v="1"/>
  </r>
  <r>
    <n v="18"/>
    <x v="0"/>
    <n v="39.159999999999997"/>
    <x v="0"/>
    <x v="1"/>
    <x v="1"/>
    <n v="1633.0444"/>
    <x v="1"/>
  </r>
  <r>
    <n v="51"/>
    <x v="1"/>
    <n v="31.635000000000002"/>
    <x v="0"/>
    <x v="1"/>
    <x v="2"/>
    <n v="9174.1356500000002"/>
    <x v="1"/>
  </r>
  <r>
    <n v="56"/>
    <x v="0"/>
    <n v="25.3"/>
    <x v="0"/>
    <x v="1"/>
    <x v="0"/>
    <n v="11070.535"/>
    <x v="0"/>
  </r>
  <r>
    <n v="64"/>
    <x v="0"/>
    <n v="39.049999999999997"/>
    <x v="2"/>
    <x v="1"/>
    <x v="1"/>
    <n v="16085.127500000001"/>
    <x v="1"/>
  </r>
  <r>
    <n v="19"/>
    <x v="0"/>
    <n v="28.31"/>
    <x v="0"/>
    <x v="0"/>
    <x v="2"/>
    <n v="17468.983899999999"/>
    <x v="0"/>
  </r>
  <r>
    <n v="51"/>
    <x v="0"/>
    <n v="34.1"/>
    <x v="0"/>
    <x v="1"/>
    <x v="1"/>
    <n v="9283.5619999999999"/>
    <x v="1"/>
  </r>
  <r>
    <n v="27"/>
    <x v="0"/>
    <n v="25.175000000000001"/>
    <x v="0"/>
    <x v="1"/>
    <x v="3"/>
    <n v="3558.6202499999999"/>
    <x v="0"/>
  </r>
  <r>
    <n v="59"/>
    <x v="0"/>
    <n v="23.655000000000001"/>
    <x v="0"/>
    <x v="0"/>
    <x v="2"/>
    <n v="25678.778450000002"/>
    <x v="2"/>
  </r>
  <r>
    <n v="28"/>
    <x v="1"/>
    <n v="26.98"/>
    <x v="3"/>
    <x v="1"/>
    <x v="3"/>
    <n v="4435.0941999999995"/>
    <x v="0"/>
  </r>
  <r>
    <n v="30"/>
    <x v="1"/>
    <n v="37.799999999999997"/>
    <x v="3"/>
    <x v="0"/>
    <x v="0"/>
    <n v="39241.442000000003"/>
    <x v="1"/>
  </r>
  <r>
    <n v="47"/>
    <x v="0"/>
    <n v="29.37"/>
    <x v="1"/>
    <x v="1"/>
    <x v="1"/>
    <n v="8547.6913000000004"/>
    <x v="0"/>
  </r>
  <r>
    <n v="38"/>
    <x v="0"/>
    <n v="34.799999999999997"/>
    <x v="3"/>
    <x v="1"/>
    <x v="0"/>
    <n v="6571.5439999999999"/>
    <x v="1"/>
  </r>
  <r>
    <n v="18"/>
    <x v="0"/>
    <n v="33.155000000000001"/>
    <x v="0"/>
    <x v="1"/>
    <x v="3"/>
    <n v="2207.6974500000001"/>
    <x v="1"/>
  </r>
  <r>
    <n v="34"/>
    <x v="0"/>
    <n v="19"/>
    <x v="2"/>
    <x v="1"/>
    <x v="3"/>
    <n v="6753.0379999999996"/>
    <x v="2"/>
  </r>
  <r>
    <n v="20"/>
    <x v="0"/>
    <n v="33"/>
    <x v="0"/>
    <x v="1"/>
    <x v="1"/>
    <n v="1880.07"/>
    <x v="1"/>
  </r>
  <r>
    <n v="47"/>
    <x v="0"/>
    <n v="36.630000000000003"/>
    <x v="1"/>
    <x v="0"/>
    <x v="1"/>
    <n v="42969.852700000003"/>
    <x v="1"/>
  </r>
  <r>
    <n v="56"/>
    <x v="0"/>
    <n v="28.594999999999999"/>
    <x v="0"/>
    <x v="1"/>
    <x v="3"/>
    <n v="11658.11505"/>
    <x v="0"/>
  </r>
  <r>
    <n v="49"/>
    <x v="1"/>
    <n v="25.6"/>
    <x v="3"/>
    <x v="0"/>
    <x v="0"/>
    <n v="23306.546999999999"/>
    <x v="0"/>
  </r>
  <r>
    <n v="19"/>
    <x v="0"/>
    <n v="33.11"/>
    <x v="0"/>
    <x v="0"/>
    <x v="1"/>
    <n v="34439.855900000002"/>
    <x v="1"/>
  </r>
  <r>
    <n v="55"/>
    <x v="0"/>
    <n v="37.1"/>
    <x v="0"/>
    <x v="1"/>
    <x v="0"/>
    <n v="10713.644"/>
    <x v="1"/>
  </r>
  <r>
    <n v="30"/>
    <x v="1"/>
    <n v="31.4"/>
    <x v="1"/>
    <x v="1"/>
    <x v="0"/>
    <n v="3659.346"/>
    <x v="1"/>
  </r>
  <r>
    <n v="37"/>
    <x v="1"/>
    <n v="34.1"/>
    <x v="5"/>
    <x v="0"/>
    <x v="0"/>
    <n v="40182.245999999999"/>
    <x v="1"/>
  </r>
  <r>
    <n v="49"/>
    <x v="0"/>
    <n v="21.3"/>
    <x v="1"/>
    <x v="1"/>
    <x v="0"/>
    <n v="9182.17"/>
    <x v="2"/>
  </r>
  <r>
    <n v="18"/>
    <x v="1"/>
    <n v="33.534999999999997"/>
    <x v="0"/>
    <x v="0"/>
    <x v="3"/>
    <n v="34617.840649999998"/>
    <x v="1"/>
  </r>
  <r>
    <n v="59"/>
    <x v="1"/>
    <n v="28.785"/>
    <x v="0"/>
    <x v="1"/>
    <x v="2"/>
    <n v="12129.614149999999"/>
    <x v="0"/>
  </r>
  <r>
    <n v="29"/>
    <x v="0"/>
    <n v="26.03"/>
    <x v="0"/>
    <x v="1"/>
    <x v="2"/>
    <n v="3736.4647"/>
    <x v="0"/>
  </r>
  <r>
    <n v="36"/>
    <x v="1"/>
    <n v="28.88"/>
    <x v="2"/>
    <x v="1"/>
    <x v="3"/>
    <n v="6748.5911999999998"/>
    <x v="0"/>
  </r>
  <r>
    <n v="33"/>
    <x v="1"/>
    <n v="42.46"/>
    <x v="1"/>
    <x v="1"/>
    <x v="1"/>
    <n v="11326.71487"/>
    <x v="1"/>
  </r>
  <r>
    <n v="58"/>
    <x v="1"/>
    <n v="38"/>
    <x v="0"/>
    <x v="1"/>
    <x v="0"/>
    <n v="11365.951999999999"/>
    <x v="1"/>
  </r>
  <r>
    <n v="44"/>
    <x v="0"/>
    <n v="38.950000000000003"/>
    <x v="0"/>
    <x v="0"/>
    <x v="2"/>
    <n v="42983.458500000001"/>
    <x v="1"/>
  </r>
  <r>
    <n v="53"/>
    <x v="1"/>
    <n v="36.1"/>
    <x v="1"/>
    <x v="1"/>
    <x v="0"/>
    <n v="10085.846"/>
    <x v="1"/>
  </r>
  <r>
    <n v="24"/>
    <x v="1"/>
    <n v="29.3"/>
    <x v="0"/>
    <x v="1"/>
    <x v="0"/>
    <n v="1977.8150000000001"/>
    <x v="0"/>
  </r>
  <r>
    <n v="29"/>
    <x v="0"/>
    <n v="35.53"/>
    <x v="0"/>
    <x v="1"/>
    <x v="1"/>
    <n v="3366.6696999999999"/>
    <x v="1"/>
  </r>
  <r>
    <n v="40"/>
    <x v="1"/>
    <n v="22.704999999999998"/>
    <x v="3"/>
    <x v="1"/>
    <x v="3"/>
    <n v="7173.35995"/>
    <x v="2"/>
  </r>
  <r>
    <n v="51"/>
    <x v="1"/>
    <n v="39.700000000000003"/>
    <x v="1"/>
    <x v="1"/>
    <x v="0"/>
    <n v="9391.3459999999995"/>
    <x v="1"/>
  </r>
  <r>
    <n v="64"/>
    <x v="1"/>
    <n v="38.19"/>
    <x v="0"/>
    <x v="1"/>
    <x v="3"/>
    <n v="14410.9321"/>
    <x v="1"/>
  </r>
  <r>
    <n v="19"/>
    <x v="0"/>
    <n v="24.51"/>
    <x v="1"/>
    <x v="1"/>
    <x v="2"/>
    <n v="2709.1118999999999"/>
    <x v="2"/>
  </r>
  <r>
    <n v="35"/>
    <x v="0"/>
    <n v="38.094999999999999"/>
    <x v="3"/>
    <x v="1"/>
    <x v="3"/>
    <n v="24915.046259999999"/>
    <x v="1"/>
  </r>
  <r>
    <n v="39"/>
    <x v="1"/>
    <n v="26.41"/>
    <x v="0"/>
    <x v="0"/>
    <x v="3"/>
    <n v="20149.322899999999"/>
    <x v="0"/>
  </r>
  <r>
    <n v="56"/>
    <x v="1"/>
    <n v="33.659999999999997"/>
    <x v="5"/>
    <x v="1"/>
    <x v="1"/>
    <n v="12949.1554"/>
    <x v="1"/>
  </r>
  <r>
    <n v="33"/>
    <x v="1"/>
    <n v="42.4"/>
    <x v="4"/>
    <x v="1"/>
    <x v="0"/>
    <n v="6666.2430000000004"/>
    <x v="1"/>
  </r>
  <r>
    <n v="42"/>
    <x v="1"/>
    <n v="28.31"/>
    <x v="2"/>
    <x v="0"/>
    <x v="2"/>
    <n v="32787.458590000002"/>
    <x v="0"/>
  </r>
  <r>
    <n v="61"/>
    <x v="1"/>
    <n v="33.914999999999999"/>
    <x v="0"/>
    <x v="1"/>
    <x v="3"/>
    <n v="13143.86485"/>
    <x v="1"/>
  </r>
  <r>
    <n v="23"/>
    <x v="0"/>
    <n v="34.96"/>
    <x v="2"/>
    <x v="1"/>
    <x v="2"/>
    <n v="4466.6214"/>
    <x v="1"/>
  </r>
  <r>
    <n v="43"/>
    <x v="1"/>
    <n v="35.31"/>
    <x v="3"/>
    <x v="1"/>
    <x v="1"/>
    <n v="18806.145469999999"/>
    <x v="1"/>
  </r>
  <r>
    <n v="48"/>
    <x v="1"/>
    <n v="30.78"/>
    <x v="2"/>
    <x v="1"/>
    <x v="3"/>
    <n v="10141.136200000001"/>
    <x v="1"/>
  </r>
  <r>
    <n v="39"/>
    <x v="1"/>
    <n v="26.22"/>
    <x v="1"/>
    <x v="1"/>
    <x v="2"/>
    <n v="6123.5688"/>
    <x v="0"/>
  </r>
  <r>
    <n v="40"/>
    <x v="0"/>
    <n v="23.37"/>
    <x v="2"/>
    <x v="1"/>
    <x v="3"/>
    <n v="8252.2842999999993"/>
    <x v="2"/>
  </r>
  <r>
    <n v="18"/>
    <x v="1"/>
    <n v="28.5"/>
    <x v="0"/>
    <x v="1"/>
    <x v="3"/>
    <n v="1712.2270000000001"/>
    <x v="0"/>
  </r>
  <r>
    <n v="58"/>
    <x v="0"/>
    <n v="32.965000000000003"/>
    <x v="0"/>
    <x v="1"/>
    <x v="3"/>
    <n v="12430.95335"/>
    <x v="1"/>
  </r>
  <r>
    <n v="49"/>
    <x v="0"/>
    <n v="42.68"/>
    <x v="3"/>
    <x v="1"/>
    <x v="1"/>
    <n v="9800.8881999999994"/>
    <x v="1"/>
  </r>
  <r>
    <n v="53"/>
    <x v="0"/>
    <n v="39.6"/>
    <x v="1"/>
    <x v="1"/>
    <x v="1"/>
    <n v="10579.710999999999"/>
    <x v="1"/>
  </r>
  <r>
    <n v="48"/>
    <x v="0"/>
    <n v="31.13"/>
    <x v="0"/>
    <x v="1"/>
    <x v="1"/>
    <n v="8280.6226999999999"/>
    <x v="1"/>
  </r>
  <r>
    <n v="45"/>
    <x v="0"/>
    <n v="36.299999999999997"/>
    <x v="3"/>
    <x v="1"/>
    <x v="1"/>
    <n v="8527.5319999999992"/>
    <x v="1"/>
  </r>
  <r>
    <n v="59"/>
    <x v="0"/>
    <n v="35.200000000000003"/>
    <x v="0"/>
    <x v="1"/>
    <x v="1"/>
    <n v="12244.531000000001"/>
    <x v="1"/>
  </r>
  <r>
    <n v="52"/>
    <x v="0"/>
    <n v="25.3"/>
    <x v="3"/>
    <x v="0"/>
    <x v="1"/>
    <n v="24667.419000000002"/>
    <x v="0"/>
  </r>
  <r>
    <n v="26"/>
    <x v="0"/>
    <n v="42.4"/>
    <x v="1"/>
    <x v="1"/>
    <x v="0"/>
    <n v="3410.3240000000001"/>
    <x v="1"/>
  </r>
  <r>
    <n v="27"/>
    <x v="1"/>
    <n v="33.155000000000001"/>
    <x v="3"/>
    <x v="1"/>
    <x v="2"/>
    <n v="4058.71245"/>
    <x v="1"/>
  </r>
  <r>
    <n v="48"/>
    <x v="0"/>
    <n v="35.909999999999997"/>
    <x v="1"/>
    <x v="1"/>
    <x v="3"/>
    <n v="26392.260289999998"/>
    <x v="1"/>
  </r>
  <r>
    <n v="57"/>
    <x v="0"/>
    <n v="28.785"/>
    <x v="5"/>
    <x v="1"/>
    <x v="3"/>
    <n v="14394.398150000001"/>
    <x v="0"/>
  </r>
  <r>
    <n v="37"/>
    <x v="1"/>
    <n v="46.53"/>
    <x v="2"/>
    <x v="1"/>
    <x v="1"/>
    <n v="6435.6237000000001"/>
    <x v="1"/>
  </r>
  <r>
    <n v="57"/>
    <x v="0"/>
    <n v="23.98"/>
    <x v="1"/>
    <x v="1"/>
    <x v="1"/>
    <n v="22192.437109999999"/>
    <x v="2"/>
  </r>
  <r>
    <n v="32"/>
    <x v="0"/>
    <n v="31.54"/>
    <x v="1"/>
    <x v="1"/>
    <x v="3"/>
    <n v="5148.5526"/>
    <x v="1"/>
  </r>
  <r>
    <n v="18"/>
    <x v="1"/>
    <n v="33.659999999999997"/>
    <x v="0"/>
    <x v="1"/>
    <x v="1"/>
    <n v="1136.3994"/>
    <x v="1"/>
  </r>
  <r>
    <n v="64"/>
    <x v="0"/>
    <n v="22.99"/>
    <x v="0"/>
    <x v="0"/>
    <x v="1"/>
    <n v="27037.914100000002"/>
    <x v="2"/>
  </r>
  <r>
    <n v="43"/>
    <x v="1"/>
    <n v="38.06"/>
    <x v="3"/>
    <x v="0"/>
    <x v="1"/>
    <n v="42560.430399999997"/>
    <x v="1"/>
  </r>
  <r>
    <n v="49"/>
    <x v="1"/>
    <n v="28.7"/>
    <x v="1"/>
    <x v="1"/>
    <x v="0"/>
    <n v="8703.4560000000001"/>
    <x v="0"/>
  </r>
  <r>
    <n v="40"/>
    <x v="0"/>
    <n v="32.774999999999999"/>
    <x v="3"/>
    <x v="0"/>
    <x v="2"/>
    <n v="40003.332249999999"/>
    <x v="1"/>
  </r>
  <r>
    <n v="62"/>
    <x v="1"/>
    <n v="32.015000000000001"/>
    <x v="0"/>
    <x v="0"/>
    <x v="3"/>
    <n v="45710.207849999999"/>
    <x v="1"/>
  </r>
  <r>
    <n v="40"/>
    <x v="0"/>
    <n v="29.81"/>
    <x v="1"/>
    <x v="1"/>
    <x v="1"/>
    <n v="6500.2358999999997"/>
    <x v="1"/>
  </r>
  <r>
    <n v="30"/>
    <x v="1"/>
    <n v="31.57"/>
    <x v="2"/>
    <x v="1"/>
    <x v="1"/>
    <n v="4837.5823"/>
    <x v="1"/>
  </r>
  <r>
    <n v="29"/>
    <x v="0"/>
    <n v="31.16"/>
    <x v="0"/>
    <x v="1"/>
    <x v="3"/>
    <n v="3943.5954000000002"/>
    <x v="1"/>
  </r>
  <r>
    <n v="36"/>
    <x v="1"/>
    <n v="29.7"/>
    <x v="0"/>
    <x v="1"/>
    <x v="1"/>
    <n v="4399.7309999999998"/>
    <x v="1"/>
  </r>
  <r>
    <n v="41"/>
    <x v="0"/>
    <n v="31.02"/>
    <x v="0"/>
    <x v="1"/>
    <x v="1"/>
    <n v="6185.3208000000004"/>
    <x v="1"/>
  </r>
  <r>
    <n v="44"/>
    <x v="0"/>
    <n v="43.89"/>
    <x v="3"/>
    <x v="0"/>
    <x v="1"/>
    <n v="46200.985099999998"/>
    <x v="1"/>
  </r>
  <r>
    <n v="45"/>
    <x v="1"/>
    <n v="21.375"/>
    <x v="0"/>
    <x v="1"/>
    <x v="2"/>
    <n v="7222.7862500000001"/>
    <x v="2"/>
  </r>
  <r>
    <n v="55"/>
    <x v="0"/>
    <n v="40.81"/>
    <x v="2"/>
    <x v="1"/>
    <x v="1"/>
    <n v="12485.8009"/>
    <x v="1"/>
  </r>
  <r>
    <n v="60"/>
    <x v="1"/>
    <n v="31.35"/>
    <x v="2"/>
    <x v="0"/>
    <x v="2"/>
    <n v="46130.5265"/>
    <x v="1"/>
  </r>
  <r>
    <n v="56"/>
    <x v="1"/>
    <n v="36.1"/>
    <x v="2"/>
    <x v="1"/>
    <x v="0"/>
    <n v="12363.547"/>
    <x v="1"/>
  </r>
  <r>
    <n v="49"/>
    <x v="0"/>
    <n v="23.18"/>
    <x v="3"/>
    <x v="1"/>
    <x v="2"/>
    <n v="10156.7832"/>
    <x v="2"/>
  </r>
  <r>
    <n v="21"/>
    <x v="0"/>
    <n v="17.399999999999999"/>
    <x v="1"/>
    <x v="1"/>
    <x v="0"/>
    <n v="2585.2689999999998"/>
    <x v="3"/>
  </r>
  <r>
    <n v="19"/>
    <x v="1"/>
    <n v="20.3"/>
    <x v="0"/>
    <x v="1"/>
    <x v="0"/>
    <n v="1242.26"/>
    <x v="2"/>
  </r>
  <r>
    <n v="39"/>
    <x v="1"/>
    <n v="35.299999999999997"/>
    <x v="3"/>
    <x v="0"/>
    <x v="0"/>
    <n v="40103.89"/>
    <x v="1"/>
  </r>
  <r>
    <n v="53"/>
    <x v="1"/>
    <n v="24.32"/>
    <x v="0"/>
    <x v="1"/>
    <x v="2"/>
    <n v="9863.4717999999993"/>
    <x v="2"/>
  </r>
  <r>
    <n v="33"/>
    <x v="0"/>
    <n v="18.5"/>
    <x v="1"/>
    <x v="1"/>
    <x v="0"/>
    <n v="4766.0219999999999"/>
    <x v="2"/>
  </r>
  <r>
    <n v="53"/>
    <x v="1"/>
    <n v="26.41"/>
    <x v="3"/>
    <x v="1"/>
    <x v="3"/>
    <n v="11244.376899999999"/>
    <x v="0"/>
  </r>
  <r>
    <n v="42"/>
    <x v="1"/>
    <n v="26.125"/>
    <x v="3"/>
    <x v="1"/>
    <x v="3"/>
    <n v="7729.6457499999997"/>
    <x v="0"/>
  </r>
  <r>
    <n v="40"/>
    <x v="1"/>
    <n v="41.69"/>
    <x v="0"/>
    <x v="1"/>
    <x v="1"/>
    <n v="5438.7491"/>
    <x v="1"/>
  </r>
  <r>
    <n v="47"/>
    <x v="0"/>
    <n v="24.1"/>
    <x v="1"/>
    <x v="1"/>
    <x v="0"/>
    <n v="26236.579969999999"/>
    <x v="2"/>
  </r>
  <r>
    <n v="27"/>
    <x v="1"/>
    <n v="31.13"/>
    <x v="1"/>
    <x v="0"/>
    <x v="1"/>
    <n v="34806.467700000001"/>
    <x v="1"/>
  </r>
  <r>
    <n v="21"/>
    <x v="1"/>
    <n v="27.36"/>
    <x v="0"/>
    <x v="1"/>
    <x v="3"/>
    <n v="2104.1134000000002"/>
    <x v="0"/>
  </r>
  <r>
    <n v="47"/>
    <x v="1"/>
    <n v="36.200000000000003"/>
    <x v="1"/>
    <x v="1"/>
    <x v="0"/>
    <n v="8068.1850000000004"/>
    <x v="1"/>
  </r>
  <r>
    <n v="20"/>
    <x v="1"/>
    <n v="32.395000000000003"/>
    <x v="1"/>
    <x v="1"/>
    <x v="2"/>
    <n v="2362.2290499999999"/>
    <x v="1"/>
  </r>
  <r>
    <n v="24"/>
    <x v="1"/>
    <n v="23.655000000000001"/>
    <x v="0"/>
    <x v="1"/>
    <x v="2"/>
    <n v="2352.9684499999998"/>
    <x v="2"/>
  </r>
  <r>
    <n v="27"/>
    <x v="0"/>
    <n v="34.799999999999997"/>
    <x v="1"/>
    <x v="1"/>
    <x v="0"/>
    <n v="3577.9989999999998"/>
    <x v="1"/>
  </r>
  <r>
    <n v="26"/>
    <x v="0"/>
    <n v="40.185000000000002"/>
    <x v="0"/>
    <x v="1"/>
    <x v="2"/>
    <n v="3201.2451500000002"/>
    <x v="1"/>
  </r>
  <r>
    <n v="53"/>
    <x v="0"/>
    <n v="32.299999999999997"/>
    <x v="3"/>
    <x v="1"/>
    <x v="3"/>
    <n v="29186.482360000002"/>
    <x v="1"/>
  </r>
  <r>
    <n v="41"/>
    <x v="1"/>
    <n v="35.75"/>
    <x v="1"/>
    <x v="0"/>
    <x v="1"/>
    <n v="40273.645499999999"/>
    <x v="1"/>
  </r>
  <r>
    <n v="56"/>
    <x v="1"/>
    <n v="33.725000000000001"/>
    <x v="0"/>
    <x v="1"/>
    <x v="2"/>
    <n v="10976.24575"/>
    <x v="1"/>
  </r>
  <r>
    <n v="23"/>
    <x v="0"/>
    <n v="39.270000000000003"/>
    <x v="3"/>
    <x v="1"/>
    <x v="1"/>
    <n v="3500.6122999999998"/>
    <x v="1"/>
  </r>
  <r>
    <n v="21"/>
    <x v="0"/>
    <n v="34.869999999999997"/>
    <x v="0"/>
    <x v="1"/>
    <x v="1"/>
    <n v="2020.5523000000001"/>
    <x v="1"/>
  </r>
  <r>
    <n v="50"/>
    <x v="0"/>
    <n v="44.744999999999997"/>
    <x v="0"/>
    <x v="1"/>
    <x v="3"/>
    <n v="9541.6955500000004"/>
    <x v="1"/>
  </r>
  <r>
    <n v="53"/>
    <x v="1"/>
    <n v="41.47"/>
    <x v="0"/>
    <x v="1"/>
    <x v="1"/>
    <n v="9504.3102999999992"/>
    <x v="1"/>
  </r>
  <r>
    <n v="34"/>
    <x v="0"/>
    <n v="26.41"/>
    <x v="1"/>
    <x v="1"/>
    <x v="2"/>
    <n v="5385.3379000000004"/>
    <x v="0"/>
  </r>
  <r>
    <n v="47"/>
    <x v="0"/>
    <n v="29.545000000000002"/>
    <x v="1"/>
    <x v="1"/>
    <x v="2"/>
    <n v="8930.9345499999999"/>
    <x v="1"/>
  </r>
  <r>
    <n v="33"/>
    <x v="0"/>
    <n v="32.9"/>
    <x v="3"/>
    <x v="1"/>
    <x v="0"/>
    <n v="5375.0379999999996"/>
    <x v="1"/>
  </r>
  <r>
    <n v="51"/>
    <x v="0"/>
    <n v="38.06"/>
    <x v="0"/>
    <x v="0"/>
    <x v="1"/>
    <n v="44400.4064"/>
    <x v="1"/>
  </r>
  <r>
    <n v="49"/>
    <x v="1"/>
    <n v="28.69"/>
    <x v="2"/>
    <x v="1"/>
    <x v="2"/>
    <n v="10264.4421"/>
    <x v="0"/>
  </r>
  <r>
    <n v="31"/>
    <x v="0"/>
    <n v="30.495000000000001"/>
    <x v="2"/>
    <x v="1"/>
    <x v="3"/>
    <n v="6113.2310500000003"/>
    <x v="1"/>
  </r>
  <r>
    <n v="36"/>
    <x v="0"/>
    <n v="27.74"/>
    <x v="0"/>
    <x v="1"/>
    <x v="3"/>
    <n v="5469.0065999999997"/>
    <x v="0"/>
  </r>
  <r>
    <n v="18"/>
    <x v="1"/>
    <n v="35.200000000000003"/>
    <x v="1"/>
    <x v="1"/>
    <x v="1"/>
    <n v="1727.54"/>
    <x v="1"/>
  </r>
  <r>
    <n v="50"/>
    <x v="0"/>
    <n v="23.54"/>
    <x v="3"/>
    <x v="1"/>
    <x v="1"/>
    <n v="10107.220600000001"/>
    <x v="2"/>
  </r>
  <r>
    <n v="43"/>
    <x v="0"/>
    <n v="30.684999999999999"/>
    <x v="3"/>
    <x v="1"/>
    <x v="2"/>
    <n v="8310.8391499999998"/>
    <x v="1"/>
  </r>
  <r>
    <n v="20"/>
    <x v="1"/>
    <n v="40.47"/>
    <x v="0"/>
    <x v="1"/>
    <x v="3"/>
    <n v="1984.4532999999999"/>
    <x v="1"/>
  </r>
  <r>
    <n v="24"/>
    <x v="0"/>
    <n v="22.6"/>
    <x v="0"/>
    <x v="1"/>
    <x v="0"/>
    <n v="2457.502"/>
    <x v="2"/>
  </r>
  <r>
    <n v="60"/>
    <x v="1"/>
    <n v="28.9"/>
    <x v="0"/>
    <x v="1"/>
    <x v="0"/>
    <n v="12146.971"/>
    <x v="0"/>
  </r>
  <r>
    <n v="49"/>
    <x v="0"/>
    <n v="22.61"/>
    <x v="1"/>
    <x v="1"/>
    <x v="2"/>
    <n v="9566.9909000000007"/>
    <x v="2"/>
  </r>
  <r>
    <n v="60"/>
    <x v="1"/>
    <n v="24.32"/>
    <x v="1"/>
    <x v="1"/>
    <x v="2"/>
    <n v="13112.604799999999"/>
    <x v="2"/>
  </r>
  <r>
    <n v="51"/>
    <x v="0"/>
    <n v="36.67"/>
    <x v="3"/>
    <x v="1"/>
    <x v="2"/>
    <n v="10848.1343"/>
    <x v="1"/>
  </r>
  <r>
    <n v="58"/>
    <x v="0"/>
    <n v="33.44"/>
    <x v="0"/>
    <x v="1"/>
    <x v="2"/>
    <n v="12231.613600000001"/>
    <x v="1"/>
  </r>
  <r>
    <n v="51"/>
    <x v="0"/>
    <n v="40.659999999999997"/>
    <x v="0"/>
    <x v="1"/>
    <x v="3"/>
    <n v="9875.6803999999993"/>
    <x v="1"/>
  </r>
  <r>
    <n v="53"/>
    <x v="1"/>
    <n v="36.6"/>
    <x v="2"/>
    <x v="1"/>
    <x v="0"/>
    <n v="11264.540999999999"/>
    <x v="1"/>
  </r>
  <r>
    <n v="62"/>
    <x v="1"/>
    <n v="37.4"/>
    <x v="0"/>
    <x v="1"/>
    <x v="0"/>
    <n v="12979.358"/>
    <x v="1"/>
  </r>
  <r>
    <n v="19"/>
    <x v="1"/>
    <n v="35.4"/>
    <x v="0"/>
    <x v="1"/>
    <x v="0"/>
    <n v="1263.249"/>
    <x v="1"/>
  </r>
  <r>
    <n v="50"/>
    <x v="0"/>
    <n v="27.074999999999999"/>
    <x v="1"/>
    <x v="1"/>
    <x v="3"/>
    <n v="10106.134249999999"/>
    <x v="0"/>
  </r>
  <r>
    <n v="30"/>
    <x v="0"/>
    <n v="39.049999999999997"/>
    <x v="2"/>
    <x v="0"/>
    <x v="1"/>
    <n v="40932.429499999998"/>
    <x v="1"/>
  </r>
  <r>
    <n v="41"/>
    <x v="1"/>
    <n v="28.405000000000001"/>
    <x v="1"/>
    <x v="1"/>
    <x v="2"/>
    <n v="6664.68595"/>
    <x v="0"/>
  </r>
  <r>
    <n v="29"/>
    <x v="0"/>
    <n v="21.754999999999999"/>
    <x v="1"/>
    <x v="0"/>
    <x v="3"/>
    <n v="16657.71745"/>
    <x v="2"/>
  </r>
  <r>
    <n v="18"/>
    <x v="0"/>
    <n v="40.28"/>
    <x v="0"/>
    <x v="1"/>
    <x v="3"/>
    <n v="2217.6012000000001"/>
    <x v="1"/>
  </r>
  <r>
    <n v="41"/>
    <x v="0"/>
    <n v="36.08"/>
    <x v="1"/>
    <x v="1"/>
    <x v="1"/>
    <n v="6781.3541999999998"/>
    <x v="1"/>
  </r>
  <r>
    <n v="35"/>
    <x v="1"/>
    <n v="24.42"/>
    <x v="2"/>
    <x v="0"/>
    <x v="1"/>
    <n v="19361.998800000001"/>
    <x v="2"/>
  </r>
  <r>
    <n v="53"/>
    <x v="1"/>
    <n v="21.4"/>
    <x v="1"/>
    <x v="1"/>
    <x v="0"/>
    <n v="10065.413"/>
    <x v="2"/>
  </r>
  <r>
    <n v="24"/>
    <x v="0"/>
    <n v="30.1"/>
    <x v="2"/>
    <x v="1"/>
    <x v="0"/>
    <n v="4234.9269999999997"/>
    <x v="1"/>
  </r>
  <r>
    <n v="48"/>
    <x v="0"/>
    <n v="27.265000000000001"/>
    <x v="1"/>
    <x v="1"/>
    <x v="3"/>
    <n v="9447.2503500000003"/>
    <x v="0"/>
  </r>
  <r>
    <n v="59"/>
    <x v="0"/>
    <n v="32.1"/>
    <x v="2"/>
    <x v="1"/>
    <x v="0"/>
    <n v="14007.222"/>
    <x v="1"/>
  </r>
  <r>
    <n v="49"/>
    <x v="0"/>
    <n v="34.770000000000003"/>
    <x v="1"/>
    <x v="1"/>
    <x v="2"/>
    <n v="9583.8932999999997"/>
    <x v="1"/>
  </r>
  <r>
    <n v="37"/>
    <x v="0"/>
    <n v="38.39"/>
    <x v="0"/>
    <x v="0"/>
    <x v="1"/>
    <n v="40419.019099999998"/>
    <x v="1"/>
  </r>
  <r>
    <n v="26"/>
    <x v="1"/>
    <n v="23.7"/>
    <x v="3"/>
    <x v="1"/>
    <x v="0"/>
    <n v="3484.3310000000001"/>
    <x v="2"/>
  </r>
  <r>
    <n v="23"/>
    <x v="1"/>
    <n v="31.73"/>
    <x v="2"/>
    <x v="0"/>
    <x v="3"/>
    <n v="36189.101699999999"/>
    <x v="1"/>
  </r>
  <r>
    <n v="29"/>
    <x v="1"/>
    <n v="35.5"/>
    <x v="3"/>
    <x v="0"/>
    <x v="0"/>
    <n v="44585.455869999998"/>
    <x v="1"/>
  </r>
  <r>
    <n v="45"/>
    <x v="1"/>
    <n v="24.035"/>
    <x v="3"/>
    <x v="1"/>
    <x v="3"/>
    <n v="8604.4836500000001"/>
    <x v="2"/>
  </r>
  <r>
    <n v="27"/>
    <x v="1"/>
    <n v="29.15"/>
    <x v="0"/>
    <x v="0"/>
    <x v="1"/>
    <n v="18246.495500000001"/>
    <x v="0"/>
  </r>
  <r>
    <n v="53"/>
    <x v="1"/>
    <n v="34.104999999999997"/>
    <x v="0"/>
    <x v="0"/>
    <x v="3"/>
    <n v="43254.417950000003"/>
    <x v="1"/>
  </r>
  <r>
    <n v="31"/>
    <x v="0"/>
    <n v="26.62"/>
    <x v="0"/>
    <x v="1"/>
    <x v="1"/>
    <n v="3757.8447999999999"/>
    <x v="0"/>
  </r>
  <r>
    <n v="50"/>
    <x v="1"/>
    <n v="26.41"/>
    <x v="0"/>
    <x v="1"/>
    <x v="2"/>
    <n v="8827.2098999999998"/>
    <x v="0"/>
  </r>
  <r>
    <n v="50"/>
    <x v="0"/>
    <n v="30.114999999999998"/>
    <x v="1"/>
    <x v="1"/>
    <x v="2"/>
    <n v="9910.3598500000007"/>
    <x v="1"/>
  </r>
  <r>
    <n v="34"/>
    <x v="1"/>
    <n v="27"/>
    <x v="3"/>
    <x v="1"/>
    <x v="0"/>
    <n v="11737.848840000001"/>
    <x v="0"/>
  </r>
  <r>
    <n v="19"/>
    <x v="1"/>
    <n v="21.754999999999999"/>
    <x v="0"/>
    <x v="1"/>
    <x v="2"/>
    <n v="1627.2824499999999"/>
    <x v="2"/>
  </r>
  <r>
    <n v="47"/>
    <x v="0"/>
    <n v="36"/>
    <x v="1"/>
    <x v="1"/>
    <x v="0"/>
    <n v="8556.9069999999992"/>
    <x v="1"/>
  </r>
  <r>
    <n v="28"/>
    <x v="1"/>
    <n v="30.875"/>
    <x v="0"/>
    <x v="1"/>
    <x v="2"/>
    <n v="3062.5082499999999"/>
    <x v="1"/>
  </r>
  <r>
    <n v="37"/>
    <x v="0"/>
    <n v="26.4"/>
    <x v="0"/>
    <x v="0"/>
    <x v="1"/>
    <n v="19539.242999999999"/>
    <x v="0"/>
  </r>
  <r>
    <n v="21"/>
    <x v="1"/>
    <n v="28.975000000000001"/>
    <x v="0"/>
    <x v="1"/>
    <x v="2"/>
    <n v="1906.35825"/>
    <x v="0"/>
  </r>
  <r>
    <n v="64"/>
    <x v="1"/>
    <n v="37.905000000000001"/>
    <x v="0"/>
    <x v="1"/>
    <x v="2"/>
    <n v="14210.53595"/>
    <x v="1"/>
  </r>
  <r>
    <n v="58"/>
    <x v="0"/>
    <n v="22.77"/>
    <x v="0"/>
    <x v="1"/>
    <x v="1"/>
    <n v="11833.782300000001"/>
    <x v="2"/>
  </r>
  <r>
    <n v="24"/>
    <x v="1"/>
    <n v="33.630000000000003"/>
    <x v="5"/>
    <x v="1"/>
    <x v="3"/>
    <n v="17128.426080000001"/>
    <x v="1"/>
  </r>
  <r>
    <n v="31"/>
    <x v="1"/>
    <n v="27.645"/>
    <x v="3"/>
    <x v="1"/>
    <x v="3"/>
    <n v="5031.26955"/>
    <x v="0"/>
  </r>
  <r>
    <n v="39"/>
    <x v="0"/>
    <n v="22.8"/>
    <x v="2"/>
    <x v="1"/>
    <x v="3"/>
    <n v="7985.8149999999996"/>
    <x v="2"/>
  </r>
  <r>
    <n v="47"/>
    <x v="0"/>
    <n v="27.83"/>
    <x v="0"/>
    <x v="0"/>
    <x v="1"/>
    <n v="23065.420699999999"/>
    <x v="0"/>
  </r>
  <r>
    <n v="30"/>
    <x v="1"/>
    <n v="37.43"/>
    <x v="2"/>
    <x v="1"/>
    <x v="3"/>
    <n v="5428.7277000000004"/>
    <x v="1"/>
  </r>
  <r>
    <n v="18"/>
    <x v="1"/>
    <n v="38.17"/>
    <x v="0"/>
    <x v="0"/>
    <x v="1"/>
    <n v="36307.798300000002"/>
    <x v="1"/>
  </r>
  <r>
    <n v="22"/>
    <x v="0"/>
    <n v="34.58"/>
    <x v="3"/>
    <x v="1"/>
    <x v="3"/>
    <n v="3925.7582000000002"/>
    <x v="1"/>
  </r>
  <r>
    <n v="23"/>
    <x v="1"/>
    <n v="35.200000000000003"/>
    <x v="1"/>
    <x v="1"/>
    <x v="0"/>
    <n v="2416.9549999999999"/>
    <x v="1"/>
  </r>
  <r>
    <n v="33"/>
    <x v="1"/>
    <n v="27.1"/>
    <x v="1"/>
    <x v="0"/>
    <x v="0"/>
    <n v="19040.876"/>
    <x v="0"/>
  </r>
  <r>
    <n v="27"/>
    <x v="1"/>
    <n v="26.03"/>
    <x v="0"/>
    <x v="1"/>
    <x v="3"/>
    <n v="3070.8087"/>
    <x v="0"/>
  </r>
  <r>
    <n v="45"/>
    <x v="0"/>
    <n v="25.175000000000001"/>
    <x v="3"/>
    <x v="1"/>
    <x v="3"/>
    <n v="9095.0682500000003"/>
    <x v="0"/>
  </r>
  <r>
    <n v="57"/>
    <x v="0"/>
    <n v="31.824999999999999"/>
    <x v="0"/>
    <x v="1"/>
    <x v="2"/>
    <n v="11842.623750000001"/>
    <x v="1"/>
  </r>
  <r>
    <n v="47"/>
    <x v="1"/>
    <n v="32.299999999999997"/>
    <x v="1"/>
    <x v="1"/>
    <x v="0"/>
    <n v="8062.7640000000001"/>
    <x v="1"/>
  </r>
  <r>
    <n v="42"/>
    <x v="0"/>
    <n v="29"/>
    <x v="1"/>
    <x v="1"/>
    <x v="0"/>
    <n v="7050.6419999999998"/>
    <x v="0"/>
  </r>
  <r>
    <n v="64"/>
    <x v="0"/>
    <n v="39.700000000000003"/>
    <x v="0"/>
    <x v="1"/>
    <x v="0"/>
    <n v="14319.031000000001"/>
    <x v="1"/>
  </r>
  <r>
    <n v="38"/>
    <x v="0"/>
    <n v="19.475000000000001"/>
    <x v="3"/>
    <x v="1"/>
    <x v="2"/>
    <n v="6933.2422500000002"/>
    <x v="2"/>
  </r>
  <r>
    <n v="61"/>
    <x v="1"/>
    <n v="36.1"/>
    <x v="2"/>
    <x v="1"/>
    <x v="0"/>
    <n v="27941.28758"/>
    <x v="1"/>
  </r>
  <r>
    <n v="53"/>
    <x v="0"/>
    <n v="26.7"/>
    <x v="3"/>
    <x v="1"/>
    <x v="0"/>
    <n v="11150.78"/>
    <x v="0"/>
  </r>
  <r>
    <n v="44"/>
    <x v="0"/>
    <n v="36.479999999999997"/>
    <x v="0"/>
    <x v="1"/>
    <x v="3"/>
    <n v="12797.20962"/>
    <x v="1"/>
  </r>
  <r>
    <n v="19"/>
    <x v="0"/>
    <n v="28.88"/>
    <x v="0"/>
    <x v="0"/>
    <x v="2"/>
    <n v="17748.5062"/>
    <x v="0"/>
  </r>
  <r>
    <n v="41"/>
    <x v="1"/>
    <n v="34.200000000000003"/>
    <x v="3"/>
    <x v="1"/>
    <x v="2"/>
    <n v="7261.741"/>
    <x v="1"/>
  </r>
  <r>
    <n v="51"/>
    <x v="1"/>
    <n v="33.33"/>
    <x v="2"/>
    <x v="1"/>
    <x v="1"/>
    <n v="10560.4917"/>
    <x v="1"/>
  </r>
  <r>
    <n v="40"/>
    <x v="1"/>
    <n v="32.299999999999997"/>
    <x v="3"/>
    <x v="1"/>
    <x v="2"/>
    <n v="6986.6970000000001"/>
    <x v="1"/>
  </r>
  <r>
    <n v="45"/>
    <x v="1"/>
    <n v="39.805"/>
    <x v="0"/>
    <x v="1"/>
    <x v="3"/>
    <n v="7448.4039499999999"/>
    <x v="1"/>
  </r>
  <r>
    <n v="35"/>
    <x v="1"/>
    <n v="34.32"/>
    <x v="2"/>
    <x v="1"/>
    <x v="1"/>
    <n v="5934.3797999999997"/>
    <x v="1"/>
  </r>
  <r>
    <n v="53"/>
    <x v="1"/>
    <n v="28.88"/>
    <x v="0"/>
    <x v="1"/>
    <x v="2"/>
    <n v="9869.8101999999999"/>
    <x v="0"/>
  </r>
  <r>
    <n v="30"/>
    <x v="1"/>
    <n v="24.4"/>
    <x v="2"/>
    <x v="0"/>
    <x v="0"/>
    <n v="18259.216"/>
    <x v="2"/>
  </r>
  <r>
    <n v="18"/>
    <x v="1"/>
    <n v="41.14"/>
    <x v="0"/>
    <x v="1"/>
    <x v="1"/>
    <n v="1146.7965999999999"/>
    <x v="1"/>
  </r>
  <r>
    <n v="51"/>
    <x v="1"/>
    <n v="35.97"/>
    <x v="1"/>
    <x v="1"/>
    <x v="1"/>
    <n v="9386.1612999999998"/>
    <x v="1"/>
  </r>
  <r>
    <n v="50"/>
    <x v="0"/>
    <n v="27.6"/>
    <x v="1"/>
    <x v="0"/>
    <x v="0"/>
    <n v="24520.263999999999"/>
    <x v="0"/>
  </r>
  <r>
    <n v="31"/>
    <x v="0"/>
    <n v="29.26"/>
    <x v="1"/>
    <x v="1"/>
    <x v="1"/>
    <n v="4350.5144"/>
    <x v="0"/>
  </r>
  <r>
    <n v="35"/>
    <x v="0"/>
    <n v="27.7"/>
    <x v="2"/>
    <x v="1"/>
    <x v="0"/>
    <n v="6414.1779999999999"/>
    <x v="0"/>
  </r>
  <r>
    <n v="60"/>
    <x v="1"/>
    <n v="36.954999999999998"/>
    <x v="0"/>
    <x v="1"/>
    <x v="3"/>
    <n v="12741.167450000001"/>
    <x v="1"/>
  </r>
  <r>
    <n v="21"/>
    <x v="1"/>
    <n v="36.86"/>
    <x v="0"/>
    <x v="1"/>
    <x v="2"/>
    <n v="1917.3184000000001"/>
    <x v="1"/>
  </r>
  <r>
    <n v="29"/>
    <x v="1"/>
    <n v="22.515000000000001"/>
    <x v="2"/>
    <x v="1"/>
    <x v="3"/>
    <n v="5209.5788499999999"/>
    <x v="2"/>
  </r>
  <r>
    <n v="62"/>
    <x v="0"/>
    <n v="29.92"/>
    <x v="0"/>
    <x v="1"/>
    <x v="1"/>
    <n v="13457.960800000001"/>
    <x v="1"/>
  </r>
  <r>
    <n v="39"/>
    <x v="0"/>
    <n v="41.8"/>
    <x v="0"/>
    <x v="1"/>
    <x v="1"/>
    <n v="5662.2250000000004"/>
    <x v="1"/>
  </r>
  <r>
    <n v="19"/>
    <x v="1"/>
    <n v="27.6"/>
    <x v="0"/>
    <x v="1"/>
    <x v="0"/>
    <n v="1252.4069999999999"/>
    <x v="0"/>
  </r>
  <r>
    <n v="22"/>
    <x v="0"/>
    <n v="23.18"/>
    <x v="0"/>
    <x v="1"/>
    <x v="3"/>
    <n v="2731.9122000000002"/>
    <x v="2"/>
  </r>
  <r>
    <n v="53"/>
    <x v="1"/>
    <n v="20.9"/>
    <x v="0"/>
    <x v="0"/>
    <x v="1"/>
    <n v="21195.817999999999"/>
    <x v="2"/>
  </r>
  <r>
    <n v="39"/>
    <x v="0"/>
    <n v="31.92"/>
    <x v="3"/>
    <x v="1"/>
    <x v="2"/>
    <n v="7209.4917999999998"/>
    <x v="1"/>
  </r>
  <r>
    <n v="27"/>
    <x v="1"/>
    <n v="28.5"/>
    <x v="0"/>
    <x v="0"/>
    <x v="2"/>
    <n v="18310.741999999998"/>
    <x v="0"/>
  </r>
  <r>
    <n v="30"/>
    <x v="1"/>
    <n v="44.22"/>
    <x v="3"/>
    <x v="1"/>
    <x v="1"/>
    <n v="4266.1657999999998"/>
    <x v="1"/>
  </r>
  <r>
    <n v="30"/>
    <x v="0"/>
    <n v="22.895"/>
    <x v="1"/>
    <x v="1"/>
    <x v="3"/>
    <n v="4719.52405"/>
    <x v="2"/>
  </r>
  <r>
    <n v="58"/>
    <x v="0"/>
    <n v="33.1"/>
    <x v="0"/>
    <x v="1"/>
    <x v="0"/>
    <n v="11848.141"/>
    <x v="1"/>
  </r>
  <r>
    <n v="33"/>
    <x v="1"/>
    <n v="24.795000000000002"/>
    <x v="0"/>
    <x v="0"/>
    <x v="3"/>
    <n v="17904.527050000001"/>
    <x v="2"/>
  </r>
  <r>
    <n v="42"/>
    <x v="0"/>
    <n v="26.18"/>
    <x v="1"/>
    <x v="1"/>
    <x v="1"/>
    <n v="7046.7222000000002"/>
    <x v="0"/>
  </r>
  <r>
    <n v="64"/>
    <x v="0"/>
    <n v="35.97"/>
    <x v="0"/>
    <x v="1"/>
    <x v="1"/>
    <n v="14313.846299999999"/>
    <x v="1"/>
  </r>
  <r>
    <n v="21"/>
    <x v="1"/>
    <n v="22.3"/>
    <x v="1"/>
    <x v="1"/>
    <x v="0"/>
    <n v="2103.08"/>
    <x v="2"/>
  </r>
  <r>
    <n v="18"/>
    <x v="0"/>
    <n v="42.24"/>
    <x v="0"/>
    <x v="0"/>
    <x v="1"/>
    <n v="38792.685599999997"/>
    <x v="1"/>
  </r>
  <r>
    <n v="23"/>
    <x v="1"/>
    <n v="26.51"/>
    <x v="0"/>
    <x v="1"/>
    <x v="1"/>
    <n v="1815.8759"/>
    <x v="0"/>
  </r>
  <r>
    <n v="45"/>
    <x v="0"/>
    <n v="35.814999999999998"/>
    <x v="0"/>
    <x v="1"/>
    <x v="2"/>
    <n v="7731.8578500000003"/>
    <x v="1"/>
  </r>
  <r>
    <n v="40"/>
    <x v="0"/>
    <n v="41.42"/>
    <x v="1"/>
    <x v="1"/>
    <x v="2"/>
    <n v="28476.734990000001"/>
    <x v="1"/>
  </r>
  <r>
    <n v="19"/>
    <x v="0"/>
    <n v="36.575000000000003"/>
    <x v="0"/>
    <x v="1"/>
    <x v="2"/>
    <n v="2136.8822500000001"/>
    <x v="1"/>
  </r>
  <r>
    <n v="18"/>
    <x v="1"/>
    <n v="30.14"/>
    <x v="0"/>
    <x v="1"/>
    <x v="1"/>
    <n v="1131.5065999999999"/>
    <x v="1"/>
  </r>
  <r>
    <n v="25"/>
    <x v="1"/>
    <n v="25.84"/>
    <x v="1"/>
    <x v="1"/>
    <x v="3"/>
    <n v="3309.7926000000002"/>
    <x v="0"/>
  </r>
  <r>
    <n v="46"/>
    <x v="0"/>
    <n v="30.8"/>
    <x v="2"/>
    <x v="1"/>
    <x v="0"/>
    <n v="9414.92"/>
    <x v="1"/>
  </r>
  <r>
    <n v="33"/>
    <x v="0"/>
    <n v="42.94"/>
    <x v="2"/>
    <x v="1"/>
    <x v="2"/>
    <n v="6360.9935999999998"/>
    <x v="1"/>
  </r>
  <r>
    <n v="54"/>
    <x v="1"/>
    <n v="21.01"/>
    <x v="3"/>
    <x v="1"/>
    <x v="1"/>
    <n v="11013.7119"/>
    <x v="2"/>
  </r>
  <r>
    <n v="28"/>
    <x v="1"/>
    <n v="22.515000000000001"/>
    <x v="3"/>
    <x v="1"/>
    <x v="3"/>
    <n v="4428.8878500000001"/>
    <x v="2"/>
  </r>
  <r>
    <n v="36"/>
    <x v="1"/>
    <n v="34.43"/>
    <x v="3"/>
    <x v="1"/>
    <x v="1"/>
    <n v="5584.3056999999999"/>
    <x v="1"/>
  </r>
  <r>
    <n v="20"/>
    <x v="0"/>
    <n v="31.46"/>
    <x v="0"/>
    <x v="1"/>
    <x v="1"/>
    <n v="1877.9294"/>
    <x v="1"/>
  </r>
  <r>
    <n v="24"/>
    <x v="0"/>
    <n v="24.225000000000001"/>
    <x v="0"/>
    <x v="1"/>
    <x v="2"/>
    <n v="2842.7607499999999"/>
    <x v="2"/>
  </r>
  <r>
    <n v="23"/>
    <x v="1"/>
    <n v="37.1"/>
    <x v="2"/>
    <x v="1"/>
    <x v="0"/>
    <n v="3597.596"/>
    <x v="1"/>
  </r>
  <r>
    <n v="47"/>
    <x v="0"/>
    <n v="26.125"/>
    <x v="1"/>
    <x v="0"/>
    <x v="3"/>
    <n v="23401.30575"/>
    <x v="0"/>
  </r>
  <r>
    <n v="33"/>
    <x v="0"/>
    <n v="35.53"/>
    <x v="0"/>
    <x v="0"/>
    <x v="2"/>
    <n v="55135.402090000003"/>
    <x v="1"/>
  </r>
  <r>
    <n v="45"/>
    <x v="1"/>
    <n v="33.700000000000003"/>
    <x v="1"/>
    <x v="1"/>
    <x v="0"/>
    <n v="7445.9179999999997"/>
    <x v="1"/>
  </r>
  <r>
    <n v="26"/>
    <x v="1"/>
    <n v="17.670000000000002"/>
    <x v="0"/>
    <x v="1"/>
    <x v="2"/>
    <n v="2680.9493000000002"/>
    <x v="3"/>
  </r>
  <r>
    <n v="18"/>
    <x v="0"/>
    <n v="31.13"/>
    <x v="0"/>
    <x v="1"/>
    <x v="1"/>
    <n v="1621.8827000000001"/>
    <x v="1"/>
  </r>
  <r>
    <n v="44"/>
    <x v="0"/>
    <n v="29.81"/>
    <x v="3"/>
    <x v="1"/>
    <x v="1"/>
    <n v="8219.2039000000004"/>
    <x v="1"/>
  </r>
  <r>
    <n v="60"/>
    <x v="1"/>
    <n v="24.32"/>
    <x v="0"/>
    <x v="1"/>
    <x v="2"/>
    <n v="12523.604799999999"/>
    <x v="2"/>
  </r>
  <r>
    <n v="64"/>
    <x v="0"/>
    <n v="31.824999999999999"/>
    <x v="3"/>
    <x v="1"/>
    <x v="3"/>
    <n v="16069.08475"/>
    <x v="1"/>
  </r>
  <r>
    <n v="56"/>
    <x v="1"/>
    <n v="31.79"/>
    <x v="3"/>
    <x v="0"/>
    <x v="1"/>
    <n v="43813.866099999999"/>
    <x v="1"/>
  </r>
  <r>
    <n v="36"/>
    <x v="1"/>
    <n v="28.024999999999999"/>
    <x v="1"/>
    <x v="0"/>
    <x v="3"/>
    <n v="20773.62775"/>
    <x v="0"/>
  </r>
  <r>
    <n v="41"/>
    <x v="1"/>
    <n v="30.78"/>
    <x v="2"/>
    <x v="0"/>
    <x v="3"/>
    <n v="39597.407200000001"/>
    <x v="1"/>
  </r>
  <r>
    <n v="39"/>
    <x v="1"/>
    <n v="21.85"/>
    <x v="1"/>
    <x v="1"/>
    <x v="2"/>
    <n v="6117.4944999999998"/>
    <x v="2"/>
  </r>
  <r>
    <n v="63"/>
    <x v="1"/>
    <n v="33.1"/>
    <x v="0"/>
    <x v="1"/>
    <x v="0"/>
    <n v="13393.755999999999"/>
    <x v="1"/>
  </r>
  <r>
    <n v="36"/>
    <x v="0"/>
    <n v="25.84"/>
    <x v="0"/>
    <x v="1"/>
    <x v="2"/>
    <n v="5266.3656000000001"/>
    <x v="0"/>
  </r>
  <r>
    <n v="28"/>
    <x v="0"/>
    <n v="23.844999999999999"/>
    <x v="3"/>
    <x v="1"/>
    <x v="2"/>
    <n v="4719.7365499999996"/>
    <x v="2"/>
  </r>
  <r>
    <n v="58"/>
    <x v="1"/>
    <n v="34.39"/>
    <x v="0"/>
    <x v="1"/>
    <x v="2"/>
    <n v="11743.9341"/>
    <x v="1"/>
  </r>
  <r>
    <n v="36"/>
    <x v="1"/>
    <n v="33.82"/>
    <x v="1"/>
    <x v="1"/>
    <x v="2"/>
    <n v="5377.4578000000001"/>
    <x v="1"/>
  </r>
  <r>
    <n v="42"/>
    <x v="1"/>
    <n v="35.97"/>
    <x v="3"/>
    <x v="1"/>
    <x v="1"/>
    <n v="7160.3302999999996"/>
    <x v="1"/>
  </r>
  <r>
    <n v="36"/>
    <x v="1"/>
    <n v="31.5"/>
    <x v="0"/>
    <x v="1"/>
    <x v="0"/>
    <n v="4402.2330000000002"/>
    <x v="1"/>
  </r>
  <r>
    <n v="56"/>
    <x v="0"/>
    <n v="28.31"/>
    <x v="0"/>
    <x v="1"/>
    <x v="3"/>
    <n v="11657.7189"/>
    <x v="0"/>
  </r>
  <r>
    <n v="35"/>
    <x v="0"/>
    <n v="23.465"/>
    <x v="3"/>
    <x v="1"/>
    <x v="3"/>
    <n v="6402.2913500000004"/>
    <x v="2"/>
  </r>
  <r>
    <n v="59"/>
    <x v="0"/>
    <n v="31.35"/>
    <x v="0"/>
    <x v="1"/>
    <x v="2"/>
    <n v="12622.1795"/>
    <x v="1"/>
  </r>
  <r>
    <n v="21"/>
    <x v="1"/>
    <n v="31.1"/>
    <x v="0"/>
    <x v="1"/>
    <x v="0"/>
    <n v="1526.3119999999999"/>
    <x v="1"/>
  </r>
  <r>
    <n v="59"/>
    <x v="1"/>
    <n v="24.7"/>
    <x v="0"/>
    <x v="1"/>
    <x v="3"/>
    <n v="12323.936"/>
    <x v="2"/>
  </r>
  <r>
    <n v="23"/>
    <x v="0"/>
    <n v="32.78"/>
    <x v="3"/>
    <x v="0"/>
    <x v="1"/>
    <n v="36021.011200000001"/>
    <x v="1"/>
  </r>
  <r>
    <n v="57"/>
    <x v="0"/>
    <n v="29.81"/>
    <x v="0"/>
    <x v="0"/>
    <x v="1"/>
    <n v="27533.912899999999"/>
    <x v="1"/>
  </r>
  <r>
    <n v="53"/>
    <x v="1"/>
    <n v="30.495000000000001"/>
    <x v="0"/>
    <x v="1"/>
    <x v="3"/>
    <n v="10072.055050000001"/>
    <x v="1"/>
  </r>
  <r>
    <n v="60"/>
    <x v="0"/>
    <n v="32.450000000000003"/>
    <x v="0"/>
    <x v="0"/>
    <x v="1"/>
    <n v="45008.955499999996"/>
    <x v="1"/>
  </r>
  <r>
    <n v="51"/>
    <x v="0"/>
    <n v="34.200000000000003"/>
    <x v="1"/>
    <x v="1"/>
    <x v="0"/>
    <n v="9872.7009999999991"/>
    <x v="1"/>
  </r>
  <r>
    <n v="23"/>
    <x v="1"/>
    <n v="50.38"/>
    <x v="1"/>
    <x v="1"/>
    <x v="1"/>
    <n v="2438.0551999999998"/>
    <x v="1"/>
  </r>
  <r>
    <n v="27"/>
    <x v="0"/>
    <n v="24.1"/>
    <x v="0"/>
    <x v="1"/>
    <x v="0"/>
    <n v="2974.1260000000002"/>
    <x v="2"/>
  </r>
  <r>
    <n v="55"/>
    <x v="1"/>
    <n v="32.774999999999999"/>
    <x v="0"/>
    <x v="1"/>
    <x v="2"/>
    <n v="10601.632250000001"/>
    <x v="1"/>
  </r>
  <r>
    <n v="37"/>
    <x v="0"/>
    <n v="30.78"/>
    <x v="0"/>
    <x v="0"/>
    <x v="3"/>
    <n v="37270.1512"/>
    <x v="1"/>
  </r>
  <r>
    <n v="61"/>
    <x v="1"/>
    <n v="32.299999999999997"/>
    <x v="3"/>
    <x v="1"/>
    <x v="2"/>
    <n v="14119.62"/>
    <x v="1"/>
  </r>
  <r>
    <n v="46"/>
    <x v="0"/>
    <n v="35.53"/>
    <x v="0"/>
    <x v="0"/>
    <x v="3"/>
    <n v="42111.664700000001"/>
    <x v="1"/>
  </r>
  <r>
    <n v="53"/>
    <x v="0"/>
    <n v="23.75"/>
    <x v="3"/>
    <x v="1"/>
    <x v="3"/>
    <n v="11729.6795"/>
    <x v="2"/>
  </r>
  <r>
    <n v="49"/>
    <x v="0"/>
    <n v="23.844999999999999"/>
    <x v="2"/>
    <x v="0"/>
    <x v="3"/>
    <n v="24106.912550000001"/>
    <x v="2"/>
  </r>
  <r>
    <n v="20"/>
    <x v="0"/>
    <n v="29.6"/>
    <x v="0"/>
    <x v="1"/>
    <x v="0"/>
    <n v="1875.3440000000001"/>
    <x v="1"/>
  </r>
  <r>
    <n v="48"/>
    <x v="0"/>
    <n v="33.11"/>
    <x v="0"/>
    <x v="0"/>
    <x v="1"/>
    <n v="40974.164900000003"/>
    <x v="1"/>
  </r>
  <r>
    <n v="25"/>
    <x v="1"/>
    <n v="24.13"/>
    <x v="0"/>
    <x v="0"/>
    <x v="2"/>
    <n v="15817.985699999999"/>
    <x v="2"/>
  </r>
  <r>
    <n v="25"/>
    <x v="0"/>
    <n v="32.229999999999997"/>
    <x v="1"/>
    <x v="1"/>
    <x v="1"/>
    <n v="18218.161390000001"/>
    <x v="1"/>
  </r>
  <r>
    <n v="57"/>
    <x v="1"/>
    <n v="28.1"/>
    <x v="0"/>
    <x v="1"/>
    <x v="0"/>
    <n v="10965.446"/>
    <x v="0"/>
  </r>
  <r>
    <n v="37"/>
    <x v="0"/>
    <n v="47.6"/>
    <x v="3"/>
    <x v="0"/>
    <x v="0"/>
    <n v="46113.510999999999"/>
    <x v="1"/>
  </r>
  <r>
    <n v="38"/>
    <x v="0"/>
    <n v="28"/>
    <x v="2"/>
    <x v="1"/>
    <x v="0"/>
    <n v="7151.0919999999996"/>
    <x v="0"/>
  </r>
  <r>
    <n v="55"/>
    <x v="0"/>
    <n v="33.534999999999997"/>
    <x v="3"/>
    <x v="1"/>
    <x v="2"/>
    <n v="12269.68865"/>
    <x v="1"/>
  </r>
  <r>
    <n v="36"/>
    <x v="0"/>
    <n v="19.855"/>
    <x v="0"/>
    <x v="1"/>
    <x v="3"/>
    <n v="5458.0464499999998"/>
    <x v="2"/>
  </r>
  <r>
    <n v="51"/>
    <x v="1"/>
    <n v="25.4"/>
    <x v="0"/>
    <x v="1"/>
    <x v="0"/>
    <n v="8782.4689999999991"/>
    <x v="0"/>
  </r>
  <r>
    <n v="40"/>
    <x v="1"/>
    <n v="29.9"/>
    <x v="3"/>
    <x v="1"/>
    <x v="0"/>
    <n v="6600.3609999999999"/>
    <x v="1"/>
  </r>
  <r>
    <n v="18"/>
    <x v="1"/>
    <n v="37.29"/>
    <x v="0"/>
    <x v="1"/>
    <x v="1"/>
    <n v="1141.4450999999999"/>
    <x v="1"/>
  </r>
  <r>
    <n v="57"/>
    <x v="1"/>
    <n v="43.7"/>
    <x v="1"/>
    <x v="1"/>
    <x v="0"/>
    <n v="11576.13"/>
    <x v="1"/>
  </r>
  <r>
    <n v="61"/>
    <x v="1"/>
    <n v="23.655000000000001"/>
    <x v="0"/>
    <x v="1"/>
    <x v="3"/>
    <n v="13129.603450000001"/>
    <x v="2"/>
  </r>
  <r>
    <n v="25"/>
    <x v="0"/>
    <n v="24.3"/>
    <x v="2"/>
    <x v="1"/>
    <x v="0"/>
    <n v="4391.652"/>
    <x v="2"/>
  </r>
  <r>
    <n v="50"/>
    <x v="1"/>
    <n v="36.200000000000003"/>
    <x v="0"/>
    <x v="1"/>
    <x v="0"/>
    <n v="8457.8179999999993"/>
    <x v="1"/>
  </r>
  <r>
    <n v="26"/>
    <x v="0"/>
    <n v="29.48"/>
    <x v="1"/>
    <x v="1"/>
    <x v="1"/>
    <n v="3392.3652000000002"/>
    <x v="0"/>
  </r>
  <r>
    <n v="42"/>
    <x v="1"/>
    <n v="24.86"/>
    <x v="0"/>
    <x v="1"/>
    <x v="1"/>
    <n v="5966.8873999999996"/>
    <x v="2"/>
  </r>
  <r>
    <n v="43"/>
    <x v="1"/>
    <n v="30.1"/>
    <x v="1"/>
    <x v="1"/>
    <x v="0"/>
    <n v="6849.0259999999998"/>
    <x v="1"/>
  </r>
  <r>
    <n v="44"/>
    <x v="1"/>
    <n v="21.85"/>
    <x v="2"/>
    <x v="1"/>
    <x v="3"/>
    <n v="8891.1394999999993"/>
    <x v="2"/>
  </r>
  <r>
    <n v="23"/>
    <x v="0"/>
    <n v="28.12"/>
    <x v="0"/>
    <x v="1"/>
    <x v="2"/>
    <n v="2690.1138000000001"/>
    <x v="0"/>
  </r>
  <r>
    <n v="49"/>
    <x v="0"/>
    <n v="27.1"/>
    <x v="1"/>
    <x v="1"/>
    <x v="0"/>
    <n v="26140.3603"/>
    <x v="0"/>
  </r>
  <r>
    <n v="33"/>
    <x v="1"/>
    <n v="33.44"/>
    <x v="4"/>
    <x v="1"/>
    <x v="1"/>
    <n v="6653.7885999999999"/>
    <x v="1"/>
  </r>
  <r>
    <n v="41"/>
    <x v="1"/>
    <n v="28.8"/>
    <x v="1"/>
    <x v="1"/>
    <x v="0"/>
    <n v="6282.2349999999997"/>
    <x v="0"/>
  </r>
  <r>
    <n v="37"/>
    <x v="0"/>
    <n v="29.5"/>
    <x v="3"/>
    <x v="1"/>
    <x v="0"/>
    <n v="6311.9520000000002"/>
    <x v="0"/>
  </r>
  <r>
    <n v="22"/>
    <x v="1"/>
    <n v="34.799999999999997"/>
    <x v="2"/>
    <x v="1"/>
    <x v="0"/>
    <n v="3443.0639999999999"/>
    <x v="1"/>
  </r>
  <r>
    <n v="23"/>
    <x v="1"/>
    <n v="27.36"/>
    <x v="1"/>
    <x v="1"/>
    <x v="2"/>
    <n v="2789.0574000000001"/>
    <x v="0"/>
  </r>
  <r>
    <n v="21"/>
    <x v="0"/>
    <n v="22.135000000000002"/>
    <x v="0"/>
    <x v="1"/>
    <x v="3"/>
    <n v="2585.8506499999999"/>
    <x v="2"/>
  </r>
  <r>
    <n v="51"/>
    <x v="0"/>
    <n v="37.049999999999997"/>
    <x v="2"/>
    <x v="0"/>
    <x v="3"/>
    <n v="46255.112500000003"/>
    <x v="1"/>
  </r>
  <r>
    <n v="25"/>
    <x v="1"/>
    <n v="26.695"/>
    <x v="5"/>
    <x v="1"/>
    <x v="2"/>
    <n v="4877.9810500000003"/>
    <x v="0"/>
  </r>
  <r>
    <n v="32"/>
    <x v="1"/>
    <n v="28.93"/>
    <x v="1"/>
    <x v="0"/>
    <x v="1"/>
    <n v="19719.6947"/>
    <x v="0"/>
  </r>
  <r>
    <n v="57"/>
    <x v="1"/>
    <n v="28.975000000000001"/>
    <x v="0"/>
    <x v="0"/>
    <x v="3"/>
    <n v="27218.437249999999"/>
    <x v="0"/>
  </r>
  <r>
    <n v="36"/>
    <x v="0"/>
    <n v="30.02"/>
    <x v="0"/>
    <x v="1"/>
    <x v="2"/>
    <n v="5272.1758"/>
    <x v="1"/>
  </r>
  <r>
    <n v="22"/>
    <x v="1"/>
    <n v="39.5"/>
    <x v="0"/>
    <x v="1"/>
    <x v="0"/>
    <n v="1682.597"/>
    <x v="1"/>
  </r>
  <r>
    <n v="57"/>
    <x v="1"/>
    <n v="33.630000000000003"/>
    <x v="1"/>
    <x v="1"/>
    <x v="2"/>
    <n v="11945.1327"/>
    <x v="1"/>
  </r>
  <r>
    <n v="64"/>
    <x v="0"/>
    <n v="26.885000000000002"/>
    <x v="0"/>
    <x v="0"/>
    <x v="2"/>
    <n v="29330.98315"/>
    <x v="0"/>
  </r>
  <r>
    <n v="36"/>
    <x v="0"/>
    <n v="29.04"/>
    <x v="5"/>
    <x v="1"/>
    <x v="1"/>
    <n v="7243.8136000000004"/>
    <x v="0"/>
  </r>
  <r>
    <n v="54"/>
    <x v="1"/>
    <n v="24.035"/>
    <x v="0"/>
    <x v="1"/>
    <x v="3"/>
    <n v="10422.916649999999"/>
    <x v="2"/>
  </r>
  <r>
    <n v="47"/>
    <x v="1"/>
    <n v="38.94"/>
    <x v="3"/>
    <x v="0"/>
    <x v="1"/>
    <n v="44202.653599999998"/>
    <x v="1"/>
  </r>
  <r>
    <n v="62"/>
    <x v="1"/>
    <n v="32.11"/>
    <x v="0"/>
    <x v="1"/>
    <x v="3"/>
    <n v="13555.0049"/>
    <x v="1"/>
  </r>
  <r>
    <n v="61"/>
    <x v="0"/>
    <n v="44"/>
    <x v="0"/>
    <x v="1"/>
    <x v="0"/>
    <n v="13063.883"/>
    <x v="1"/>
  </r>
  <r>
    <n v="43"/>
    <x v="0"/>
    <n v="20.045000000000002"/>
    <x v="3"/>
    <x v="0"/>
    <x v="3"/>
    <n v="19798.054550000001"/>
    <x v="2"/>
  </r>
  <r>
    <n v="19"/>
    <x v="1"/>
    <n v="25.555"/>
    <x v="1"/>
    <x v="1"/>
    <x v="2"/>
    <n v="2221.5644499999999"/>
    <x v="0"/>
  </r>
  <r>
    <n v="18"/>
    <x v="0"/>
    <n v="40.26"/>
    <x v="0"/>
    <x v="1"/>
    <x v="1"/>
    <n v="1634.5734"/>
    <x v="1"/>
  </r>
  <r>
    <n v="19"/>
    <x v="0"/>
    <n v="22.515000000000001"/>
    <x v="0"/>
    <x v="1"/>
    <x v="2"/>
    <n v="2117.3388500000001"/>
    <x v="2"/>
  </r>
  <r>
    <n v="49"/>
    <x v="1"/>
    <n v="22.515000000000001"/>
    <x v="0"/>
    <x v="1"/>
    <x v="3"/>
    <n v="8688.8588500000005"/>
    <x v="2"/>
  </r>
  <r>
    <n v="60"/>
    <x v="1"/>
    <n v="40.92"/>
    <x v="0"/>
    <x v="0"/>
    <x v="1"/>
    <n v="48673.558799999999"/>
    <x v="1"/>
  </r>
  <r>
    <n v="26"/>
    <x v="1"/>
    <n v="27.265000000000001"/>
    <x v="2"/>
    <x v="1"/>
    <x v="3"/>
    <n v="4661.2863500000003"/>
    <x v="0"/>
  </r>
  <r>
    <n v="49"/>
    <x v="1"/>
    <n v="36.85"/>
    <x v="0"/>
    <x v="1"/>
    <x v="1"/>
    <n v="8125.7844999999998"/>
    <x v="1"/>
  </r>
  <r>
    <n v="60"/>
    <x v="0"/>
    <n v="35.1"/>
    <x v="0"/>
    <x v="1"/>
    <x v="0"/>
    <n v="12644.589"/>
    <x v="1"/>
  </r>
  <r>
    <n v="26"/>
    <x v="0"/>
    <n v="29.355"/>
    <x v="3"/>
    <x v="1"/>
    <x v="3"/>
    <n v="4564.1914500000003"/>
    <x v="0"/>
  </r>
  <r>
    <n v="27"/>
    <x v="1"/>
    <n v="32.585000000000001"/>
    <x v="2"/>
    <x v="1"/>
    <x v="3"/>
    <n v="4846.9201499999999"/>
    <x v="1"/>
  </r>
  <r>
    <n v="44"/>
    <x v="0"/>
    <n v="32.340000000000003"/>
    <x v="1"/>
    <x v="1"/>
    <x v="1"/>
    <n v="7633.7205999999996"/>
    <x v="1"/>
  </r>
  <r>
    <n v="63"/>
    <x v="1"/>
    <n v="39.799999999999997"/>
    <x v="2"/>
    <x v="1"/>
    <x v="0"/>
    <n v="15170.069"/>
    <x v="1"/>
  </r>
  <r>
    <n v="32"/>
    <x v="0"/>
    <n v="24.6"/>
    <x v="0"/>
    <x v="0"/>
    <x v="0"/>
    <n v="17496.306"/>
    <x v="2"/>
  </r>
  <r>
    <n v="22"/>
    <x v="1"/>
    <n v="28.31"/>
    <x v="1"/>
    <x v="1"/>
    <x v="2"/>
    <n v="2639.0428999999999"/>
    <x v="0"/>
  </r>
  <r>
    <n v="18"/>
    <x v="1"/>
    <n v="31.73"/>
    <x v="0"/>
    <x v="0"/>
    <x v="3"/>
    <n v="33732.686699999998"/>
    <x v="1"/>
  </r>
  <r>
    <n v="59"/>
    <x v="0"/>
    <n v="26.695"/>
    <x v="2"/>
    <x v="1"/>
    <x v="2"/>
    <n v="14382.709049999999"/>
    <x v="0"/>
  </r>
  <r>
    <n v="44"/>
    <x v="0"/>
    <n v="27.5"/>
    <x v="1"/>
    <x v="1"/>
    <x v="0"/>
    <n v="7626.9930000000004"/>
    <x v="0"/>
  </r>
  <r>
    <n v="33"/>
    <x v="1"/>
    <n v="24.605"/>
    <x v="3"/>
    <x v="1"/>
    <x v="2"/>
    <n v="5257.5079500000002"/>
    <x v="2"/>
  </r>
  <r>
    <n v="24"/>
    <x v="0"/>
    <n v="33.99"/>
    <x v="0"/>
    <x v="1"/>
    <x v="1"/>
    <n v="2473.3341"/>
    <x v="1"/>
  </r>
  <r>
    <n v="43"/>
    <x v="0"/>
    <n v="26.885000000000002"/>
    <x v="0"/>
    <x v="0"/>
    <x v="2"/>
    <n v="21774.32215"/>
    <x v="0"/>
  </r>
  <r>
    <n v="45"/>
    <x v="1"/>
    <n v="22.895"/>
    <x v="0"/>
    <x v="0"/>
    <x v="3"/>
    <n v="35069.374519999998"/>
    <x v="2"/>
  </r>
  <r>
    <n v="61"/>
    <x v="0"/>
    <n v="28.2"/>
    <x v="0"/>
    <x v="1"/>
    <x v="0"/>
    <n v="13041.921"/>
    <x v="0"/>
  </r>
  <r>
    <n v="35"/>
    <x v="0"/>
    <n v="34.21"/>
    <x v="1"/>
    <x v="1"/>
    <x v="1"/>
    <n v="5245.2268999999997"/>
    <x v="1"/>
  </r>
  <r>
    <n v="62"/>
    <x v="0"/>
    <n v="25"/>
    <x v="0"/>
    <x v="1"/>
    <x v="0"/>
    <n v="13451.121999999999"/>
    <x v="0"/>
  </r>
  <r>
    <n v="62"/>
    <x v="0"/>
    <n v="33.200000000000003"/>
    <x v="0"/>
    <x v="1"/>
    <x v="0"/>
    <n v="13462.52"/>
    <x v="1"/>
  </r>
  <r>
    <n v="38"/>
    <x v="1"/>
    <n v="31"/>
    <x v="1"/>
    <x v="1"/>
    <x v="0"/>
    <n v="5488.2619999999997"/>
    <x v="1"/>
  </r>
  <r>
    <n v="34"/>
    <x v="1"/>
    <n v="35.814999999999998"/>
    <x v="0"/>
    <x v="1"/>
    <x v="2"/>
    <n v="4320.4108500000002"/>
    <x v="1"/>
  </r>
  <r>
    <n v="43"/>
    <x v="1"/>
    <n v="23.2"/>
    <x v="0"/>
    <x v="1"/>
    <x v="0"/>
    <n v="6250.4350000000004"/>
    <x v="2"/>
  </r>
  <r>
    <n v="50"/>
    <x v="1"/>
    <n v="32.11"/>
    <x v="3"/>
    <x v="1"/>
    <x v="3"/>
    <n v="25333.332839999999"/>
    <x v="1"/>
  </r>
  <r>
    <n v="19"/>
    <x v="0"/>
    <n v="23.4"/>
    <x v="3"/>
    <x v="1"/>
    <x v="0"/>
    <n v="2913.569"/>
    <x v="2"/>
  </r>
  <r>
    <n v="57"/>
    <x v="0"/>
    <n v="20.100000000000001"/>
    <x v="1"/>
    <x v="1"/>
    <x v="0"/>
    <n v="12032.325999999999"/>
    <x v="2"/>
  </r>
  <r>
    <n v="62"/>
    <x v="0"/>
    <n v="39.159999999999997"/>
    <x v="0"/>
    <x v="1"/>
    <x v="1"/>
    <n v="13470.804400000001"/>
    <x v="1"/>
  </r>
  <r>
    <n v="41"/>
    <x v="1"/>
    <n v="34.21"/>
    <x v="1"/>
    <x v="1"/>
    <x v="1"/>
    <n v="6289.7548999999999"/>
    <x v="1"/>
  </r>
  <r>
    <n v="26"/>
    <x v="1"/>
    <n v="46.53"/>
    <x v="1"/>
    <x v="1"/>
    <x v="1"/>
    <n v="2927.0646999999999"/>
    <x v="1"/>
  </r>
  <r>
    <n v="39"/>
    <x v="0"/>
    <n v="32.5"/>
    <x v="1"/>
    <x v="1"/>
    <x v="0"/>
    <n v="6238.2979999999998"/>
    <x v="1"/>
  </r>
  <r>
    <n v="46"/>
    <x v="1"/>
    <n v="25.8"/>
    <x v="4"/>
    <x v="1"/>
    <x v="0"/>
    <n v="10096.969999999999"/>
    <x v="0"/>
  </r>
  <r>
    <n v="45"/>
    <x v="0"/>
    <n v="35.299999999999997"/>
    <x v="0"/>
    <x v="1"/>
    <x v="0"/>
    <n v="7348.1419999999998"/>
    <x v="1"/>
  </r>
  <r>
    <n v="32"/>
    <x v="1"/>
    <n v="37.18"/>
    <x v="3"/>
    <x v="1"/>
    <x v="1"/>
    <n v="4673.3922000000002"/>
    <x v="1"/>
  </r>
  <r>
    <n v="59"/>
    <x v="0"/>
    <n v="27.5"/>
    <x v="0"/>
    <x v="1"/>
    <x v="0"/>
    <n v="12233.828"/>
    <x v="0"/>
  </r>
  <r>
    <n v="44"/>
    <x v="1"/>
    <n v="29.734999999999999"/>
    <x v="3"/>
    <x v="1"/>
    <x v="3"/>
    <n v="32108.662820000001"/>
    <x v="1"/>
  </r>
  <r>
    <n v="39"/>
    <x v="0"/>
    <n v="24.225000000000001"/>
    <x v="4"/>
    <x v="1"/>
    <x v="2"/>
    <n v="8965.7957499999993"/>
    <x v="2"/>
  </r>
  <r>
    <n v="18"/>
    <x v="1"/>
    <n v="26.18"/>
    <x v="3"/>
    <x v="1"/>
    <x v="1"/>
    <n v="2304.0021999999999"/>
    <x v="0"/>
  </r>
  <r>
    <n v="53"/>
    <x v="1"/>
    <n v="29.48"/>
    <x v="0"/>
    <x v="1"/>
    <x v="1"/>
    <n v="9487.6442000000006"/>
    <x v="0"/>
  </r>
  <r>
    <n v="18"/>
    <x v="1"/>
    <n v="23.21"/>
    <x v="0"/>
    <x v="1"/>
    <x v="1"/>
    <n v="1121.8739"/>
    <x v="2"/>
  </r>
  <r>
    <n v="50"/>
    <x v="0"/>
    <n v="46.09"/>
    <x v="1"/>
    <x v="1"/>
    <x v="1"/>
    <n v="9549.5650999999998"/>
    <x v="1"/>
  </r>
  <r>
    <n v="18"/>
    <x v="0"/>
    <n v="40.185000000000002"/>
    <x v="0"/>
    <x v="1"/>
    <x v="3"/>
    <n v="2217.4691499999999"/>
    <x v="1"/>
  </r>
  <r>
    <n v="19"/>
    <x v="1"/>
    <n v="22.61"/>
    <x v="0"/>
    <x v="1"/>
    <x v="2"/>
    <n v="1628.4709"/>
    <x v="2"/>
  </r>
  <r>
    <n v="62"/>
    <x v="1"/>
    <n v="39.93"/>
    <x v="0"/>
    <x v="1"/>
    <x v="1"/>
    <n v="12982.8747"/>
    <x v="1"/>
  </r>
  <r>
    <n v="56"/>
    <x v="0"/>
    <n v="35.799999999999997"/>
    <x v="1"/>
    <x v="1"/>
    <x v="0"/>
    <n v="11674.13"/>
    <x v="1"/>
  </r>
  <r>
    <n v="42"/>
    <x v="1"/>
    <n v="35.799999999999997"/>
    <x v="3"/>
    <x v="1"/>
    <x v="0"/>
    <n v="7160.0940000000001"/>
    <x v="1"/>
  </r>
  <r>
    <n v="37"/>
    <x v="1"/>
    <n v="34.200000000000003"/>
    <x v="1"/>
    <x v="0"/>
    <x v="3"/>
    <n v="39047.285000000003"/>
    <x v="1"/>
  </r>
  <r>
    <n v="42"/>
    <x v="1"/>
    <n v="31.254999999999999"/>
    <x v="0"/>
    <x v="1"/>
    <x v="2"/>
    <n v="6358.7764500000003"/>
    <x v="1"/>
  </r>
  <r>
    <n v="25"/>
    <x v="1"/>
    <n v="29.7"/>
    <x v="2"/>
    <x v="0"/>
    <x v="0"/>
    <n v="19933.457999999999"/>
    <x v="1"/>
  </r>
  <r>
    <n v="57"/>
    <x v="1"/>
    <n v="18.335000000000001"/>
    <x v="0"/>
    <x v="1"/>
    <x v="3"/>
    <n v="11534.872649999999"/>
    <x v="3"/>
  </r>
  <r>
    <n v="51"/>
    <x v="1"/>
    <n v="42.9"/>
    <x v="3"/>
    <x v="0"/>
    <x v="1"/>
    <n v="47462.894"/>
    <x v="1"/>
  </r>
  <r>
    <n v="30"/>
    <x v="0"/>
    <n v="28.405000000000001"/>
    <x v="1"/>
    <x v="1"/>
    <x v="2"/>
    <n v="4527.1829500000003"/>
    <x v="0"/>
  </r>
  <r>
    <n v="44"/>
    <x v="1"/>
    <n v="30.2"/>
    <x v="3"/>
    <x v="0"/>
    <x v="0"/>
    <n v="38998.546000000002"/>
    <x v="1"/>
  </r>
  <r>
    <n v="34"/>
    <x v="1"/>
    <n v="27.835000000000001"/>
    <x v="1"/>
    <x v="0"/>
    <x v="2"/>
    <n v="20009.63365"/>
    <x v="0"/>
  </r>
  <r>
    <n v="31"/>
    <x v="1"/>
    <n v="39.49"/>
    <x v="1"/>
    <x v="1"/>
    <x v="1"/>
    <n v="3875.7341000000001"/>
    <x v="1"/>
  </r>
  <r>
    <n v="54"/>
    <x v="1"/>
    <n v="30.8"/>
    <x v="1"/>
    <x v="0"/>
    <x v="1"/>
    <n v="41999.519999999997"/>
    <x v="1"/>
  </r>
  <r>
    <n v="24"/>
    <x v="1"/>
    <n v="26.79"/>
    <x v="1"/>
    <x v="1"/>
    <x v="2"/>
    <n v="12609.88702"/>
    <x v="0"/>
  </r>
  <r>
    <n v="43"/>
    <x v="1"/>
    <n v="34.96"/>
    <x v="1"/>
    <x v="0"/>
    <x v="3"/>
    <n v="41034.221400000002"/>
    <x v="1"/>
  </r>
  <r>
    <n v="48"/>
    <x v="1"/>
    <n v="36.67"/>
    <x v="1"/>
    <x v="1"/>
    <x v="2"/>
    <n v="28468.919010000001"/>
    <x v="1"/>
  </r>
  <r>
    <n v="19"/>
    <x v="0"/>
    <n v="39.615000000000002"/>
    <x v="1"/>
    <x v="1"/>
    <x v="2"/>
    <n v="2730.1078499999999"/>
    <x v="1"/>
  </r>
  <r>
    <n v="29"/>
    <x v="0"/>
    <n v="25.9"/>
    <x v="0"/>
    <x v="1"/>
    <x v="0"/>
    <n v="3353.2840000000001"/>
    <x v="0"/>
  </r>
  <r>
    <n v="63"/>
    <x v="0"/>
    <n v="35.200000000000003"/>
    <x v="1"/>
    <x v="1"/>
    <x v="1"/>
    <n v="14474.674999999999"/>
    <x v="1"/>
  </r>
  <r>
    <n v="46"/>
    <x v="1"/>
    <n v="24.795000000000002"/>
    <x v="2"/>
    <x v="1"/>
    <x v="3"/>
    <n v="9500.5730500000009"/>
    <x v="2"/>
  </r>
  <r>
    <n v="52"/>
    <x v="1"/>
    <n v="36.765000000000001"/>
    <x v="3"/>
    <x v="1"/>
    <x v="2"/>
    <n v="26467.09737"/>
    <x v="1"/>
  </r>
  <r>
    <n v="35"/>
    <x v="1"/>
    <n v="27.1"/>
    <x v="1"/>
    <x v="1"/>
    <x v="0"/>
    <n v="4746.3440000000001"/>
    <x v="0"/>
  </r>
  <r>
    <n v="51"/>
    <x v="1"/>
    <n v="24.795000000000002"/>
    <x v="3"/>
    <x v="0"/>
    <x v="2"/>
    <n v="23967.38305"/>
    <x v="2"/>
  </r>
  <r>
    <n v="44"/>
    <x v="1"/>
    <n v="25.364999999999998"/>
    <x v="1"/>
    <x v="1"/>
    <x v="2"/>
    <n v="7518.0253499999999"/>
    <x v="0"/>
  </r>
  <r>
    <n v="21"/>
    <x v="1"/>
    <n v="25.745000000000001"/>
    <x v="3"/>
    <x v="1"/>
    <x v="3"/>
    <n v="3279.8685500000001"/>
    <x v="0"/>
  </r>
  <r>
    <n v="39"/>
    <x v="0"/>
    <n v="34.32"/>
    <x v="4"/>
    <x v="1"/>
    <x v="1"/>
    <n v="8596.8277999999991"/>
    <x v="1"/>
  </r>
  <r>
    <n v="50"/>
    <x v="0"/>
    <n v="28.16"/>
    <x v="2"/>
    <x v="1"/>
    <x v="1"/>
    <n v="10702.642400000001"/>
    <x v="0"/>
  </r>
  <r>
    <n v="34"/>
    <x v="0"/>
    <n v="23.56"/>
    <x v="0"/>
    <x v="1"/>
    <x v="3"/>
    <n v="4992.3764000000001"/>
    <x v="2"/>
  </r>
  <r>
    <n v="22"/>
    <x v="0"/>
    <n v="20.234999999999999"/>
    <x v="0"/>
    <x v="1"/>
    <x v="2"/>
    <n v="2527.8186500000002"/>
    <x v="2"/>
  </r>
  <r>
    <n v="19"/>
    <x v="0"/>
    <n v="40.5"/>
    <x v="0"/>
    <x v="1"/>
    <x v="0"/>
    <n v="1759.338"/>
    <x v="1"/>
  </r>
  <r>
    <n v="26"/>
    <x v="1"/>
    <n v="35.42"/>
    <x v="0"/>
    <x v="1"/>
    <x v="1"/>
    <n v="2322.6217999999999"/>
    <x v="1"/>
  </r>
  <r>
    <n v="29"/>
    <x v="1"/>
    <n v="22.895"/>
    <x v="0"/>
    <x v="0"/>
    <x v="3"/>
    <n v="16138.762049999999"/>
    <x v="2"/>
  </r>
  <r>
    <n v="48"/>
    <x v="1"/>
    <n v="40.15"/>
    <x v="0"/>
    <x v="1"/>
    <x v="1"/>
    <n v="7804.1605"/>
    <x v="1"/>
  </r>
  <r>
    <n v="26"/>
    <x v="1"/>
    <n v="29.15"/>
    <x v="1"/>
    <x v="1"/>
    <x v="1"/>
    <n v="2902.9065000000001"/>
    <x v="0"/>
  </r>
  <r>
    <n v="45"/>
    <x v="0"/>
    <n v="39.994999999999997"/>
    <x v="2"/>
    <x v="1"/>
    <x v="3"/>
    <n v="9704.6680500000002"/>
    <x v="1"/>
  </r>
  <r>
    <n v="36"/>
    <x v="0"/>
    <n v="29.92"/>
    <x v="0"/>
    <x v="1"/>
    <x v="1"/>
    <n v="4889.0367999999999"/>
    <x v="1"/>
  </r>
  <r>
    <n v="54"/>
    <x v="1"/>
    <n v="25.46"/>
    <x v="1"/>
    <x v="1"/>
    <x v="3"/>
    <n v="25517.11363"/>
    <x v="0"/>
  </r>
  <r>
    <n v="34"/>
    <x v="1"/>
    <n v="21.375"/>
    <x v="0"/>
    <x v="1"/>
    <x v="3"/>
    <n v="4500.33925"/>
    <x v="2"/>
  </r>
  <r>
    <n v="31"/>
    <x v="1"/>
    <n v="25.9"/>
    <x v="2"/>
    <x v="0"/>
    <x v="0"/>
    <n v="19199.944"/>
    <x v="0"/>
  </r>
  <r>
    <n v="27"/>
    <x v="0"/>
    <n v="30.59"/>
    <x v="1"/>
    <x v="1"/>
    <x v="3"/>
    <n v="16796.411940000002"/>
    <x v="1"/>
  </r>
  <r>
    <n v="20"/>
    <x v="1"/>
    <n v="30.114999999999998"/>
    <x v="4"/>
    <x v="1"/>
    <x v="3"/>
    <n v="4915.0598499999996"/>
    <x v="1"/>
  </r>
  <r>
    <n v="44"/>
    <x v="0"/>
    <n v="25.8"/>
    <x v="1"/>
    <x v="1"/>
    <x v="0"/>
    <n v="7624.63"/>
    <x v="0"/>
  </r>
  <r>
    <n v="43"/>
    <x v="1"/>
    <n v="30.114999999999998"/>
    <x v="2"/>
    <x v="1"/>
    <x v="2"/>
    <n v="8410.0468500000006"/>
    <x v="1"/>
  </r>
  <r>
    <n v="45"/>
    <x v="0"/>
    <n v="27.645"/>
    <x v="1"/>
    <x v="1"/>
    <x v="2"/>
    <n v="28340.188849999999"/>
    <x v="0"/>
  </r>
  <r>
    <n v="34"/>
    <x v="1"/>
    <n v="34.674999999999997"/>
    <x v="0"/>
    <x v="1"/>
    <x v="3"/>
    <n v="4518.8262500000001"/>
    <x v="1"/>
  </r>
  <r>
    <n v="24"/>
    <x v="0"/>
    <n v="20.52"/>
    <x v="0"/>
    <x v="0"/>
    <x v="3"/>
    <n v="14571.890799999999"/>
    <x v="2"/>
  </r>
  <r>
    <n v="26"/>
    <x v="0"/>
    <n v="19.8"/>
    <x v="1"/>
    <x v="1"/>
    <x v="0"/>
    <n v="3378.91"/>
    <x v="2"/>
  </r>
  <r>
    <n v="38"/>
    <x v="0"/>
    <n v="27.835000000000001"/>
    <x v="3"/>
    <x v="1"/>
    <x v="3"/>
    <n v="7144.86265"/>
    <x v="0"/>
  </r>
  <r>
    <n v="50"/>
    <x v="0"/>
    <n v="31.6"/>
    <x v="3"/>
    <x v="1"/>
    <x v="0"/>
    <n v="10118.424000000001"/>
    <x v="1"/>
  </r>
  <r>
    <n v="38"/>
    <x v="1"/>
    <n v="28.27"/>
    <x v="1"/>
    <x v="1"/>
    <x v="1"/>
    <n v="5484.4673000000003"/>
    <x v="0"/>
  </r>
  <r>
    <n v="27"/>
    <x v="0"/>
    <n v="20.045000000000002"/>
    <x v="2"/>
    <x v="0"/>
    <x v="2"/>
    <n v="16420.494549999999"/>
    <x v="2"/>
  </r>
  <r>
    <n v="39"/>
    <x v="0"/>
    <n v="23.274999999999999"/>
    <x v="2"/>
    <x v="1"/>
    <x v="3"/>
    <n v="7986.4752500000004"/>
    <x v="2"/>
  </r>
  <r>
    <n v="39"/>
    <x v="0"/>
    <n v="34.1"/>
    <x v="2"/>
    <x v="1"/>
    <x v="0"/>
    <n v="7418.5219999999999"/>
    <x v="1"/>
  </r>
  <r>
    <n v="63"/>
    <x v="0"/>
    <n v="36.85"/>
    <x v="0"/>
    <x v="1"/>
    <x v="1"/>
    <n v="13887.968500000001"/>
    <x v="1"/>
  </r>
  <r>
    <n v="33"/>
    <x v="0"/>
    <n v="36.29"/>
    <x v="2"/>
    <x v="1"/>
    <x v="3"/>
    <n v="6551.7501000000002"/>
    <x v="1"/>
  </r>
  <r>
    <n v="36"/>
    <x v="0"/>
    <n v="26.885000000000002"/>
    <x v="0"/>
    <x v="1"/>
    <x v="2"/>
    <n v="5267.8181500000001"/>
    <x v="0"/>
  </r>
  <r>
    <n v="30"/>
    <x v="1"/>
    <n v="22.99"/>
    <x v="3"/>
    <x v="0"/>
    <x v="2"/>
    <n v="17361.766100000001"/>
    <x v="2"/>
  </r>
  <r>
    <n v="24"/>
    <x v="1"/>
    <n v="32.700000000000003"/>
    <x v="0"/>
    <x v="0"/>
    <x v="0"/>
    <n v="34472.841"/>
    <x v="1"/>
  </r>
  <r>
    <n v="24"/>
    <x v="1"/>
    <n v="25.8"/>
    <x v="0"/>
    <x v="1"/>
    <x v="0"/>
    <n v="1972.95"/>
    <x v="0"/>
  </r>
  <r>
    <n v="48"/>
    <x v="1"/>
    <n v="29.6"/>
    <x v="0"/>
    <x v="1"/>
    <x v="0"/>
    <n v="21232.182260000001"/>
    <x v="1"/>
  </r>
  <r>
    <n v="47"/>
    <x v="1"/>
    <n v="19.190000000000001"/>
    <x v="1"/>
    <x v="1"/>
    <x v="3"/>
    <n v="8627.5411000000004"/>
    <x v="2"/>
  </r>
  <r>
    <n v="29"/>
    <x v="1"/>
    <n v="31.73"/>
    <x v="3"/>
    <x v="1"/>
    <x v="2"/>
    <n v="4433.3877000000002"/>
    <x v="1"/>
  </r>
  <r>
    <n v="28"/>
    <x v="1"/>
    <n v="29.26"/>
    <x v="3"/>
    <x v="1"/>
    <x v="3"/>
    <n v="4438.2633999999998"/>
    <x v="0"/>
  </r>
  <r>
    <n v="47"/>
    <x v="1"/>
    <n v="28.215"/>
    <x v="2"/>
    <x v="0"/>
    <x v="2"/>
    <n v="24915.220850000002"/>
    <x v="0"/>
  </r>
  <r>
    <n v="25"/>
    <x v="1"/>
    <n v="24.984999999999999"/>
    <x v="3"/>
    <x v="1"/>
    <x v="3"/>
    <n v="23241.47453"/>
    <x v="1"/>
  </r>
  <r>
    <n v="51"/>
    <x v="1"/>
    <n v="27.74"/>
    <x v="1"/>
    <x v="1"/>
    <x v="3"/>
    <n v="9957.7216000000008"/>
    <x v="0"/>
  </r>
  <r>
    <n v="48"/>
    <x v="0"/>
    <n v="22.8"/>
    <x v="0"/>
    <x v="1"/>
    <x v="0"/>
    <n v="8269.0439999999999"/>
    <x v="2"/>
  </r>
  <r>
    <n v="43"/>
    <x v="1"/>
    <n v="20.13"/>
    <x v="3"/>
    <x v="0"/>
    <x v="1"/>
    <n v="18767.737700000001"/>
    <x v="2"/>
  </r>
  <r>
    <n v="61"/>
    <x v="0"/>
    <n v="33.33"/>
    <x v="5"/>
    <x v="1"/>
    <x v="1"/>
    <n v="36580.282160000002"/>
    <x v="1"/>
  </r>
  <r>
    <n v="48"/>
    <x v="1"/>
    <n v="32.299999999999997"/>
    <x v="1"/>
    <x v="1"/>
    <x v="2"/>
    <n v="8765.2489999999998"/>
    <x v="1"/>
  </r>
  <r>
    <n v="38"/>
    <x v="0"/>
    <n v="27.6"/>
    <x v="0"/>
    <x v="1"/>
    <x v="0"/>
    <n v="5383.5360000000001"/>
    <x v="0"/>
  </r>
  <r>
    <n v="59"/>
    <x v="1"/>
    <n v="25.46"/>
    <x v="0"/>
    <x v="1"/>
    <x v="2"/>
    <n v="12124.992399999999"/>
    <x v="0"/>
  </r>
  <r>
    <n v="19"/>
    <x v="0"/>
    <n v="24.605"/>
    <x v="1"/>
    <x v="1"/>
    <x v="2"/>
    <n v="2709.24395"/>
    <x v="2"/>
  </r>
  <r>
    <n v="26"/>
    <x v="0"/>
    <n v="34.200000000000003"/>
    <x v="3"/>
    <x v="1"/>
    <x v="0"/>
    <n v="3987.9259999999999"/>
    <x v="1"/>
  </r>
  <r>
    <n v="54"/>
    <x v="0"/>
    <n v="35.814999999999998"/>
    <x v="2"/>
    <x v="1"/>
    <x v="2"/>
    <n v="12495.290849999999"/>
    <x v="1"/>
  </r>
  <r>
    <n v="21"/>
    <x v="0"/>
    <n v="32.68"/>
    <x v="3"/>
    <x v="1"/>
    <x v="2"/>
    <n v="26018.950519999999"/>
    <x v="1"/>
  </r>
  <r>
    <n v="51"/>
    <x v="1"/>
    <n v="37"/>
    <x v="0"/>
    <x v="1"/>
    <x v="0"/>
    <n v="8798.5930000000008"/>
    <x v="1"/>
  </r>
  <r>
    <n v="22"/>
    <x v="0"/>
    <n v="31.02"/>
    <x v="2"/>
    <x v="0"/>
    <x v="1"/>
    <n v="35595.589800000002"/>
    <x v="1"/>
  </r>
  <r>
    <n v="47"/>
    <x v="1"/>
    <n v="36.08"/>
    <x v="1"/>
    <x v="0"/>
    <x v="1"/>
    <n v="42211.138200000001"/>
    <x v="1"/>
  </r>
  <r>
    <n v="18"/>
    <x v="1"/>
    <n v="23.32"/>
    <x v="1"/>
    <x v="1"/>
    <x v="1"/>
    <n v="1711.0268000000001"/>
    <x v="2"/>
  </r>
  <r>
    <n v="47"/>
    <x v="0"/>
    <n v="45.32"/>
    <x v="1"/>
    <x v="1"/>
    <x v="1"/>
    <n v="8569.8618000000006"/>
    <x v="1"/>
  </r>
  <r>
    <n v="21"/>
    <x v="0"/>
    <n v="34.6"/>
    <x v="0"/>
    <x v="1"/>
    <x v="0"/>
    <n v="2020.1769999999999"/>
    <x v="1"/>
  </r>
  <r>
    <n v="19"/>
    <x v="1"/>
    <n v="26.03"/>
    <x v="1"/>
    <x v="0"/>
    <x v="2"/>
    <n v="16450.894700000001"/>
    <x v="0"/>
  </r>
  <r>
    <n v="23"/>
    <x v="1"/>
    <n v="18.715"/>
    <x v="0"/>
    <x v="1"/>
    <x v="2"/>
    <n v="21595.382290000001"/>
    <x v="2"/>
  </r>
  <r>
    <n v="54"/>
    <x v="1"/>
    <n v="31.6"/>
    <x v="0"/>
    <x v="1"/>
    <x v="0"/>
    <n v="9850.4320000000007"/>
    <x v="1"/>
  </r>
  <r>
    <n v="37"/>
    <x v="0"/>
    <n v="17.29"/>
    <x v="3"/>
    <x v="1"/>
    <x v="3"/>
    <n v="6877.9800999999998"/>
    <x v="3"/>
  </r>
  <r>
    <n v="46"/>
    <x v="0"/>
    <n v="23.655000000000001"/>
    <x v="1"/>
    <x v="0"/>
    <x v="2"/>
    <n v="21677.283449999999"/>
    <x v="2"/>
  </r>
  <r>
    <n v="55"/>
    <x v="0"/>
    <n v="35.200000000000003"/>
    <x v="0"/>
    <x v="0"/>
    <x v="1"/>
    <n v="44423.803"/>
    <x v="1"/>
  </r>
  <r>
    <n v="30"/>
    <x v="0"/>
    <n v="27.93"/>
    <x v="0"/>
    <x v="1"/>
    <x v="3"/>
    <n v="4137.5227000000004"/>
    <x v="0"/>
  </r>
  <r>
    <n v="18"/>
    <x v="1"/>
    <n v="21.565000000000001"/>
    <x v="0"/>
    <x v="0"/>
    <x v="3"/>
    <n v="13747.87235"/>
    <x v="2"/>
  </r>
  <r>
    <n v="61"/>
    <x v="1"/>
    <n v="38.380000000000003"/>
    <x v="0"/>
    <x v="1"/>
    <x v="2"/>
    <n v="12950.0712"/>
    <x v="1"/>
  </r>
  <r>
    <n v="54"/>
    <x v="0"/>
    <n v="23"/>
    <x v="2"/>
    <x v="1"/>
    <x v="0"/>
    <n v="12094.477999999999"/>
    <x v="2"/>
  </r>
  <r>
    <n v="22"/>
    <x v="1"/>
    <n v="37.07"/>
    <x v="3"/>
    <x v="0"/>
    <x v="1"/>
    <n v="37484.4493"/>
    <x v="1"/>
  </r>
  <r>
    <n v="45"/>
    <x v="0"/>
    <n v="30.495000000000001"/>
    <x v="1"/>
    <x v="0"/>
    <x v="2"/>
    <n v="39725.518049999999"/>
    <x v="1"/>
  </r>
  <r>
    <n v="22"/>
    <x v="1"/>
    <n v="28.88"/>
    <x v="0"/>
    <x v="1"/>
    <x v="3"/>
    <n v="2250.8352"/>
    <x v="0"/>
  </r>
  <r>
    <n v="19"/>
    <x v="1"/>
    <n v="27.265000000000001"/>
    <x v="3"/>
    <x v="1"/>
    <x v="2"/>
    <n v="22493.659640000002"/>
    <x v="0"/>
  </r>
  <r>
    <n v="35"/>
    <x v="0"/>
    <n v="28.024999999999999"/>
    <x v="0"/>
    <x v="0"/>
    <x v="2"/>
    <n v="20234.854749999999"/>
    <x v="0"/>
  </r>
  <r>
    <n v="18"/>
    <x v="1"/>
    <n v="23.085000000000001"/>
    <x v="0"/>
    <x v="1"/>
    <x v="3"/>
    <n v="1704.7001499999999"/>
    <x v="2"/>
  </r>
  <r>
    <n v="20"/>
    <x v="1"/>
    <n v="30.684999999999999"/>
    <x v="0"/>
    <x v="0"/>
    <x v="3"/>
    <n v="33475.817150000003"/>
    <x v="1"/>
  </r>
  <r>
    <n v="28"/>
    <x v="0"/>
    <n v="25.8"/>
    <x v="0"/>
    <x v="1"/>
    <x v="0"/>
    <n v="3161.4540000000002"/>
    <x v="0"/>
  </r>
  <r>
    <n v="55"/>
    <x v="1"/>
    <n v="35.244999999999997"/>
    <x v="1"/>
    <x v="1"/>
    <x v="3"/>
    <n v="11394.065549999999"/>
    <x v="1"/>
  </r>
  <r>
    <n v="43"/>
    <x v="0"/>
    <n v="24.7"/>
    <x v="3"/>
    <x v="0"/>
    <x v="2"/>
    <n v="21880.82"/>
    <x v="2"/>
  </r>
  <r>
    <n v="43"/>
    <x v="0"/>
    <n v="25.08"/>
    <x v="0"/>
    <x v="1"/>
    <x v="3"/>
    <n v="7325.0482000000002"/>
    <x v="0"/>
  </r>
  <r>
    <n v="22"/>
    <x v="1"/>
    <n v="52.58"/>
    <x v="1"/>
    <x v="0"/>
    <x v="1"/>
    <n v="44501.398200000003"/>
    <x v="1"/>
  </r>
  <r>
    <n v="25"/>
    <x v="0"/>
    <n v="22.515000000000001"/>
    <x v="1"/>
    <x v="1"/>
    <x v="2"/>
    <n v="3594.17085"/>
    <x v="2"/>
  </r>
  <r>
    <n v="49"/>
    <x v="1"/>
    <n v="30.9"/>
    <x v="0"/>
    <x v="0"/>
    <x v="0"/>
    <n v="39727.614000000001"/>
    <x v="1"/>
  </r>
  <r>
    <n v="44"/>
    <x v="0"/>
    <n v="36.954999999999998"/>
    <x v="1"/>
    <x v="1"/>
    <x v="2"/>
    <n v="8023.1354499999998"/>
    <x v="1"/>
  </r>
  <r>
    <n v="64"/>
    <x v="1"/>
    <n v="26.41"/>
    <x v="0"/>
    <x v="1"/>
    <x v="3"/>
    <n v="14394.5579"/>
    <x v="0"/>
  </r>
  <r>
    <n v="49"/>
    <x v="1"/>
    <n v="29.83"/>
    <x v="1"/>
    <x v="1"/>
    <x v="3"/>
    <n v="9288.0267000000003"/>
    <x v="1"/>
  </r>
  <r>
    <n v="47"/>
    <x v="1"/>
    <n v="29.8"/>
    <x v="2"/>
    <x v="0"/>
    <x v="0"/>
    <n v="25309.489000000001"/>
    <x v="1"/>
  </r>
  <r>
    <n v="27"/>
    <x v="0"/>
    <n v="21.47"/>
    <x v="0"/>
    <x v="1"/>
    <x v="2"/>
    <n v="3353.4703"/>
    <x v="2"/>
  </r>
  <r>
    <n v="55"/>
    <x v="1"/>
    <n v="27.645"/>
    <x v="0"/>
    <x v="1"/>
    <x v="2"/>
    <n v="10594.501550000001"/>
    <x v="0"/>
  </r>
  <r>
    <n v="48"/>
    <x v="0"/>
    <n v="28.9"/>
    <x v="0"/>
    <x v="1"/>
    <x v="0"/>
    <n v="8277.5229999999992"/>
    <x v="0"/>
  </r>
  <r>
    <n v="45"/>
    <x v="0"/>
    <n v="31.79"/>
    <x v="0"/>
    <x v="1"/>
    <x v="1"/>
    <n v="17929.303370000001"/>
    <x v="1"/>
  </r>
  <r>
    <n v="24"/>
    <x v="0"/>
    <n v="39.49"/>
    <x v="0"/>
    <x v="1"/>
    <x v="1"/>
    <n v="2480.9791"/>
    <x v="1"/>
  </r>
  <r>
    <n v="32"/>
    <x v="1"/>
    <n v="33.82"/>
    <x v="1"/>
    <x v="1"/>
    <x v="2"/>
    <n v="4462.7218000000003"/>
    <x v="1"/>
  </r>
  <r>
    <n v="24"/>
    <x v="1"/>
    <n v="32.01"/>
    <x v="0"/>
    <x v="1"/>
    <x v="1"/>
    <n v="1981.5818999999999"/>
    <x v="1"/>
  </r>
  <r>
    <n v="57"/>
    <x v="1"/>
    <n v="27.94"/>
    <x v="1"/>
    <x v="1"/>
    <x v="1"/>
    <n v="11554.223599999999"/>
    <x v="0"/>
  </r>
  <r>
    <n v="59"/>
    <x v="1"/>
    <n v="41.14"/>
    <x v="1"/>
    <x v="0"/>
    <x v="1"/>
    <n v="48970.247600000002"/>
    <x v="1"/>
  </r>
  <r>
    <n v="36"/>
    <x v="1"/>
    <n v="28.594999999999999"/>
    <x v="2"/>
    <x v="1"/>
    <x v="2"/>
    <n v="6548.1950500000003"/>
    <x v="0"/>
  </r>
  <r>
    <n v="29"/>
    <x v="0"/>
    <n v="25.6"/>
    <x v="5"/>
    <x v="1"/>
    <x v="0"/>
    <n v="5708.8670000000002"/>
    <x v="0"/>
  </r>
  <r>
    <n v="42"/>
    <x v="0"/>
    <n v="25.3"/>
    <x v="1"/>
    <x v="1"/>
    <x v="0"/>
    <n v="7045.4989999999998"/>
    <x v="0"/>
  </r>
  <r>
    <n v="48"/>
    <x v="1"/>
    <n v="37.29"/>
    <x v="3"/>
    <x v="1"/>
    <x v="1"/>
    <n v="8978.1851000000006"/>
    <x v="1"/>
  </r>
  <r>
    <n v="39"/>
    <x v="1"/>
    <n v="42.655000000000001"/>
    <x v="0"/>
    <x v="1"/>
    <x v="3"/>
    <n v="5757.41345"/>
    <x v="1"/>
  </r>
  <r>
    <n v="63"/>
    <x v="1"/>
    <n v="21.66"/>
    <x v="1"/>
    <x v="1"/>
    <x v="2"/>
    <n v="14349.8544"/>
    <x v="2"/>
  </r>
  <r>
    <n v="54"/>
    <x v="0"/>
    <n v="31.9"/>
    <x v="1"/>
    <x v="1"/>
    <x v="1"/>
    <n v="10928.849"/>
    <x v="1"/>
  </r>
  <r>
    <n v="37"/>
    <x v="1"/>
    <n v="37.07"/>
    <x v="1"/>
    <x v="0"/>
    <x v="1"/>
    <n v="39871.704299999998"/>
    <x v="1"/>
  </r>
  <r>
    <n v="63"/>
    <x v="1"/>
    <n v="31.445"/>
    <x v="0"/>
    <x v="1"/>
    <x v="3"/>
    <n v="13974.455550000001"/>
    <x v="1"/>
  </r>
  <r>
    <n v="21"/>
    <x v="1"/>
    <n v="31.254999999999999"/>
    <x v="0"/>
    <x v="1"/>
    <x v="2"/>
    <n v="1909.52745"/>
    <x v="1"/>
  </r>
  <r>
    <n v="54"/>
    <x v="0"/>
    <n v="28.88"/>
    <x v="3"/>
    <x v="1"/>
    <x v="3"/>
    <n v="12096.6512"/>
    <x v="0"/>
  </r>
  <r>
    <n v="60"/>
    <x v="0"/>
    <n v="18.335000000000001"/>
    <x v="0"/>
    <x v="1"/>
    <x v="3"/>
    <n v="13204.28565"/>
    <x v="3"/>
  </r>
  <r>
    <n v="32"/>
    <x v="0"/>
    <n v="29.59"/>
    <x v="1"/>
    <x v="1"/>
    <x v="1"/>
    <n v="4562.8420999999998"/>
    <x v="1"/>
  </r>
  <r>
    <n v="47"/>
    <x v="0"/>
    <n v="32"/>
    <x v="1"/>
    <x v="1"/>
    <x v="0"/>
    <n v="8551.3469999999998"/>
    <x v="1"/>
  </r>
  <r>
    <n v="21"/>
    <x v="1"/>
    <n v="26.03"/>
    <x v="0"/>
    <x v="1"/>
    <x v="3"/>
    <n v="2102.2647000000002"/>
    <x v="0"/>
  </r>
  <r>
    <n v="28"/>
    <x v="1"/>
    <n v="31.68"/>
    <x v="0"/>
    <x v="0"/>
    <x v="1"/>
    <n v="34672.147199999999"/>
    <x v="1"/>
  </r>
  <r>
    <n v="63"/>
    <x v="1"/>
    <n v="33.659999999999997"/>
    <x v="2"/>
    <x v="1"/>
    <x v="1"/>
    <n v="15161.5344"/>
    <x v="1"/>
  </r>
  <r>
    <n v="18"/>
    <x v="1"/>
    <n v="21.78"/>
    <x v="3"/>
    <x v="1"/>
    <x v="1"/>
    <n v="11884.048580000001"/>
    <x v="2"/>
  </r>
  <r>
    <n v="32"/>
    <x v="1"/>
    <n v="27.835000000000001"/>
    <x v="1"/>
    <x v="1"/>
    <x v="2"/>
    <n v="4454.40265"/>
    <x v="0"/>
  </r>
  <r>
    <n v="38"/>
    <x v="1"/>
    <n v="19.95"/>
    <x v="1"/>
    <x v="1"/>
    <x v="2"/>
    <n v="5855.9025000000001"/>
    <x v="2"/>
  </r>
  <r>
    <n v="32"/>
    <x v="1"/>
    <n v="31.5"/>
    <x v="1"/>
    <x v="1"/>
    <x v="0"/>
    <n v="4076.4969999999998"/>
    <x v="1"/>
  </r>
  <r>
    <n v="62"/>
    <x v="0"/>
    <n v="30.495000000000001"/>
    <x v="3"/>
    <x v="1"/>
    <x v="2"/>
    <n v="15019.760050000001"/>
    <x v="1"/>
  </r>
  <r>
    <n v="39"/>
    <x v="0"/>
    <n v="18.3"/>
    <x v="4"/>
    <x v="0"/>
    <x v="0"/>
    <n v="19023.259999999998"/>
    <x v="3"/>
  </r>
  <r>
    <n v="55"/>
    <x v="1"/>
    <n v="28.975000000000001"/>
    <x v="0"/>
    <x v="1"/>
    <x v="3"/>
    <n v="10796.35025"/>
    <x v="0"/>
  </r>
  <r>
    <n v="57"/>
    <x v="1"/>
    <n v="31.54"/>
    <x v="0"/>
    <x v="1"/>
    <x v="2"/>
    <n v="11353.2276"/>
    <x v="1"/>
  </r>
  <r>
    <n v="52"/>
    <x v="1"/>
    <n v="47.74"/>
    <x v="1"/>
    <x v="1"/>
    <x v="1"/>
    <n v="9748.9105999999992"/>
    <x v="1"/>
  </r>
  <r>
    <n v="56"/>
    <x v="1"/>
    <n v="22.1"/>
    <x v="0"/>
    <x v="1"/>
    <x v="0"/>
    <n v="10577.087"/>
    <x v="2"/>
  </r>
  <r>
    <n v="47"/>
    <x v="1"/>
    <n v="36.19"/>
    <x v="0"/>
    <x v="0"/>
    <x v="1"/>
    <n v="41676.081100000003"/>
    <x v="1"/>
  </r>
  <r>
    <n v="55"/>
    <x v="0"/>
    <n v="29.83"/>
    <x v="0"/>
    <x v="1"/>
    <x v="3"/>
    <n v="11286.538699999999"/>
    <x v="1"/>
  </r>
  <r>
    <n v="23"/>
    <x v="1"/>
    <n v="32.700000000000003"/>
    <x v="2"/>
    <x v="1"/>
    <x v="0"/>
    <n v="3591.48"/>
    <x v="1"/>
  </r>
  <r>
    <n v="22"/>
    <x v="0"/>
    <n v="30.4"/>
    <x v="0"/>
    <x v="0"/>
    <x v="2"/>
    <n v="33907.548000000003"/>
    <x v="1"/>
  </r>
  <r>
    <n v="50"/>
    <x v="0"/>
    <n v="33.700000000000003"/>
    <x v="5"/>
    <x v="1"/>
    <x v="0"/>
    <n v="11299.343000000001"/>
    <x v="1"/>
  </r>
  <r>
    <n v="18"/>
    <x v="0"/>
    <n v="31.35"/>
    <x v="5"/>
    <x v="1"/>
    <x v="3"/>
    <n v="4561.1885000000002"/>
    <x v="1"/>
  </r>
  <r>
    <n v="51"/>
    <x v="0"/>
    <n v="34.96"/>
    <x v="3"/>
    <x v="0"/>
    <x v="3"/>
    <n v="44641.197399999997"/>
    <x v="1"/>
  </r>
  <r>
    <n v="22"/>
    <x v="1"/>
    <n v="33.770000000000003"/>
    <x v="0"/>
    <x v="1"/>
    <x v="1"/>
    <n v="1674.6323"/>
    <x v="1"/>
  </r>
  <r>
    <n v="52"/>
    <x v="0"/>
    <n v="30.875"/>
    <x v="0"/>
    <x v="1"/>
    <x v="3"/>
    <n v="23045.566159999998"/>
    <x v="1"/>
  </r>
  <r>
    <n v="25"/>
    <x v="0"/>
    <n v="33.99"/>
    <x v="1"/>
    <x v="1"/>
    <x v="1"/>
    <n v="3227.1210999999998"/>
    <x v="1"/>
  </r>
  <r>
    <n v="33"/>
    <x v="0"/>
    <n v="19.094999999999999"/>
    <x v="3"/>
    <x v="0"/>
    <x v="3"/>
    <n v="16776.304049999999"/>
    <x v="2"/>
  </r>
  <r>
    <n v="53"/>
    <x v="1"/>
    <n v="28.6"/>
    <x v="2"/>
    <x v="1"/>
    <x v="0"/>
    <n v="11253.421"/>
    <x v="0"/>
  </r>
  <r>
    <n v="29"/>
    <x v="1"/>
    <n v="38.94"/>
    <x v="1"/>
    <x v="1"/>
    <x v="1"/>
    <n v="3471.4096"/>
    <x v="1"/>
  </r>
  <r>
    <n v="58"/>
    <x v="1"/>
    <n v="36.08"/>
    <x v="0"/>
    <x v="1"/>
    <x v="1"/>
    <n v="11363.2832"/>
    <x v="1"/>
  </r>
  <r>
    <n v="37"/>
    <x v="1"/>
    <n v="29.8"/>
    <x v="0"/>
    <x v="1"/>
    <x v="0"/>
    <n v="20420.604650000001"/>
    <x v="1"/>
  </r>
  <r>
    <n v="54"/>
    <x v="0"/>
    <n v="31.24"/>
    <x v="0"/>
    <x v="1"/>
    <x v="1"/>
    <n v="10338.9316"/>
    <x v="1"/>
  </r>
  <r>
    <n v="49"/>
    <x v="0"/>
    <n v="29.925000000000001"/>
    <x v="0"/>
    <x v="1"/>
    <x v="2"/>
    <n v="8988.1587500000005"/>
    <x v="1"/>
  </r>
  <r>
    <n v="50"/>
    <x v="0"/>
    <n v="26.22"/>
    <x v="3"/>
    <x v="1"/>
    <x v="2"/>
    <n v="10493.9458"/>
    <x v="0"/>
  </r>
  <r>
    <n v="26"/>
    <x v="1"/>
    <n v="30"/>
    <x v="1"/>
    <x v="1"/>
    <x v="0"/>
    <n v="2904.0880000000002"/>
    <x v="1"/>
  </r>
  <r>
    <n v="45"/>
    <x v="1"/>
    <n v="20.350000000000001"/>
    <x v="2"/>
    <x v="1"/>
    <x v="1"/>
    <n v="8605.3615000000009"/>
    <x v="2"/>
  </r>
  <r>
    <n v="54"/>
    <x v="0"/>
    <n v="32.299999999999997"/>
    <x v="1"/>
    <x v="1"/>
    <x v="3"/>
    <n v="11512.405000000001"/>
    <x v="1"/>
  </r>
  <r>
    <n v="38"/>
    <x v="1"/>
    <n v="38.39"/>
    <x v="2"/>
    <x v="0"/>
    <x v="1"/>
    <n v="41949.244100000004"/>
    <x v="1"/>
  </r>
  <r>
    <n v="48"/>
    <x v="0"/>
    <n v="25.85"/>
    <x v="2"/>
    <x v="0"/>
    <x v="1"/>
    <n v="24180.933499999999"/>
    <x v="0"/>
  </r>
  <r>
    <n v="28"/>
    <x v="0"/>
    <n v="26.315000000000001"/>
    <x v="2"/>
    <x v="1"/>
    <x v="2"/>
    <n v="5312.1698500000002"/>
    <x v="0"/>
  </r>
  <r>
    <n v="23"/>
    <x v="1"/>
    <n v="24.51"/>
    <x v="0"/>
    <x v="1"/>
    <x v="3"/>
    <n v="2396.0958999999998"/>
    <x v="2"/>
  </r>
  <r>
    <n v="55"/>
    <x v="1"/>
    <n v="32.67"/>
    <x v="1"/>
    <x v="1"/>
    <x v="1"/>
    <n v="10807.4863"/>
    <x v="1"/>
  </r>
  <r>
    <n v="41"/>
    <x v="1"/>
    <n v="29.64"/>
    <x v="4"/>
    <x v="1"/>
    <x v="3"/>
    <n v="9222.4025999999994"/>
    <x v="1"/>
  </r>
  <r>
    <n v="25"/>
    <x v="1"/>
    <n v="33.33"/>
    <x v="3"/>
    <x v="0"/>
    <x v="1"/>
    <n v="36124.573700000001"/>
    <x v="1"/>
  </r>
  <r>
    <n v="33"/>
    <x v="1"/>
    <n v="35.75"/>
    <x v="1"/>
    <x v="0"/>
    <x v="1"/>
    <n v="38282.749499999998"/>
    <x v="1"/>
  </r>
  <r>
    <n v="30"/>
    <x v="0"/>
    <n v="19.95"/>
    <x v="2"/>
    <x v="1"/>
    <x v="2"/>
    <n v="5693.4305000000004"/>
    <x v="2"/>
  </r>
  <r>
    <n v="23"/>
    <x v="0"/>
    <n v="31.4"/>
    <x v="0"/>
    <x v="0"/>
    <x v="0"/>
    <n v="34166.273000000001"/>
    <x v="1"/>
  </r>
  <r>
    <n v="46"/>
    <x v="1"/>
    <n v="38.17"/>
    <x v="3"/>
    <x v="1"/>
    <x v="1"/>
    <n v="8347.1643000000004"/>
    <x v="1"/>
  </r>
  <r>
    <n v="53"/>
    <x v="0"/>
    <n v="36.86"/>
    <x v="2"/>
    <x v="0"/>
    <x v="2"/>
    <n v="46661.4424"/>
    <x v="1"/>
  </r>
  <r>
    <n v="27"/>
    <x v="0"/>
    <n v="32.395000000000003"/>
    <x v="1"/>
    <x v="1"/>
    <x v="3"/>
    <n v="18903.491409999999"/>
    <x v="1"/>
  </r>
  <r>
    <n v="23"/>
    <x v="0"/>
    <n v="42.75"/>
    <x v="1"/>
    <x v="0"/>
    <x v="3"/>
    <n v="40904.199500000002"/>
    <x v="1"/>
  </r>
  <r>
    <n v="63"/>
    <x v="0"/>
    <n v="25.08"/>
    <x v="0"/>
    <x v="1"/>
    <x v="2"/>
    <n v="14254.608200000001"/>
    <x v="0"/>
  </r>
  <r>
    <n v="55"/>
    <x v="1"/>
    <n v="29.9"/>
    <x v="0"/>
    <x v="1"/>
    <x v="0"/>
    <n v="10214.636"/>
    <x v="1"/>
  </r>
  <r>
    <n v="35"/>
    <x v="0"/>
    <n v="35.86"/>
    <x v="3"/>
    <x v="1"/>
    <x v="1"/>
    <n v="5836.5204000000003"/>
    <x v="1"/>
  </r>
  <r>
    <n v="34"/>
    <x v="1"/>
    <n v="32.799999999999997"/>
    <x v="1"/>
    <x v="1"/>
    <x v="0"/>
    <n v="14358.364369999999"/>
    <x v="1"/>
  </r>
  <r>
    <n v="19"/>
    <x v="0"/>
    <n v="18.600000000000001"/>
    <x v="0"/>
    <x v="1"/>
    <x v="0"/>
    <n v="1728.8969999999999"/>
    <x v="2"/>
  </r>
  <r>
    <n v="39"/>
    <x v="0"/>
    <n v="23.87"/>
    <x v="4"/>
    <x v="1"/>
    <x v="1"/>
    <n v="8582.3022999999994"/>
    <x v="2"/>
  </r>
  <r>
    <n v="27"/>
    <x v="1"/>
    <n v="45.9"/>
    <x v="3"/>
    <x v="1"/>
    <x v="0"/>
    <n v="3693.4279999999999"/>
    <x v="1"/>
  </r>
  <r>
    <n v="57"/>
    <x v="1"/>
    <n v="40.28"/>
    <x v="0"/>
    <x v="1"/>
    <x v="3"/>
    <n v="20709.020339999999"/>
    <x v="1"/>
  </r>
  <r>
    <n v="52"/>
    <x v="0"/>
    <n v="18.335000000000001"/>
    <x v="0"/>
    <x v="1"/>
    <x v="2"/>
    <n v="9991.0376500000002"/>
    <x v="3"/>
  </r>
  <r>
    <n v="28"/>
    <x v="1"/>
    <n v="33.82"/>
    <x v="0"/>
    <x v="1"/>
    <x v="2"/>
    <n v="19673.335729999999"/>
    <x v="1"/>
  </r>
  <r>
    <n v="50"/>
    <x v="0"/>
    <n v="28.12"/>
    <x v="2"/>
    <x v="1"/>
    <x v="2"/>
    <n v="11085.586799999999"/>
    <x v="0"/>
  </r>
  <r>
    <n v="44"/>
    <x v="0"/>
    <n v="25"/>
    <x v="1"/>
    <x v="1"/>
    <x v="0"/>
    <n v="7623.518"/>
    <x v="0"/>
  </r>
  <r>
    <n v="26"/>
    <x v="0"/>
    <n v="22.23"/>
    <x v="0"/>
    <x v="1"/>
    <x v="2"/>
    <n v="3176.2876999999999"/>
    <x v="2"/>
  </r>
  <r>
    <n v="33"/>
    <x v="1"/>
    <n v="30.25"/>
    <x v="0"/>
    <x v="1"/>
    <x v="1"/>
    <n v="3704.3544999999999"/>
    <x v="1"/>
  </r>
  <r>
    <n v="19"/>
    <x v="0"/>
    <n v="32.49"/>
    <x v="0"/>
    <x v="0"/>
    <x v="2"/>
    <n v="36898.733079999998"/>
    <x v="1"/>
  </r>
  <r>
    <n v="50"/>
    <x v="1"/>
    <n v="37.07"/>
    <x v="1"/>
    <x v="1"/>
    <x v="1"/>
    <n v="9048.0272999999997"/>
    <x v="1"/>
  </r>
  <r>
    <n v="41"/>
    <x v="0"/>
    <n v="32.6"/>
    <x v="2"/>
    <x v="1"/>
    <x v="0"/>
    <n v="7954.5169999999998"/>
    <x v="1"/>
  </r>
  <r>
    <n v="52"/>
    <x v="0"/>
    <n v="24.86"/>
    <x v="0"/>
    <x v="1"/>
    <x v="1"/>
    <n v="27117.993780000001"/>
    <x v="2"/>
  </r>
  <r>
    <n v="39"/>
    <x v="1"/>
    <n v="32.340000000000003"/>
    <x v="3"/>
    <x v="1"/>
    <x v="1"/>
    <n v="6338.0756000000001"/>
    <x v="1"/>
  </r>
  <r>
    <n v="50"/>
    <x v="1"/>
    <n v="32.299999999999997"/>
    <x v="3"/>
    <x v="1"/>
    <x v="0"/>
    <n v="9630.3970000000008"/>
    <x v="1"/>
  </r>
  <r>
    <n v="52"/>
    <x v="1"/>
    <n v="32.774999999999999"/>
    <x v="2"/>
    <x v="1"/>
    <x v="2"/>
    <n v="11289.10925"/>
    <x v="1"/>
  </r>
  <r>
    <n v="60"/>
    <x v="1"/>
    <n v="32.799999999999997"/>
    <x v="0"/>
    <x v="0"/>
    <x v="0"/>
    <n v="52590.829389999999"/>
    <x v="1"/>
  </r>
  <r>
    <n v="20"/>
    <x v="0"/>
    <n v="31.92"/>
    <x v="0"/>
    <x v="1"/>
    <x v="2"/>
    <n v="2261.5688"/>
    <x v="1"/>
  </r>
  <r>
    <n v="55"/>
    <x v="1"/>
    <n v="21.5"/>
    <x v="1"/>
    <x v="1"/>
    <x v="0"/>
    <n v="10791.96"/>
    <x v="2"/>
  </r>
  <r>
    <n v="42"/>
    <x v="1"/>
    <n v="34.1"/>
    <x v="0"/>
    <x v="1"/>
    <x v="0"/>
    <n v="5979.7309999999998"/>
    <x v="1"/>
  </r>
  <r>
    <n v="18"/>
    <x v="0"/>
    <n v="30.305"/>
    <x v="0"/>
    <x v="1"/>
    <x v="3"/>
    <n v="2203.7359499999998"/>
    <x v="1"/>
  </r>
  <r>
    <n v="58"/>
    <x v="0"/>
    <n v="36.479999999999997"/>
    <x v="0"/>
    <x v="1"/>
    <x v="2"/>
    <n v="12235.8392"/>
    <x v="1"/>
  </r>
  <r>
    <n v="43"/>
    <x v="0"/>
    <n v="32.56"/>
    <x v="2"/>
    <x v="0"/>
    <x v="1"/>
    <n v="40941.285400000001"/>
    <x v="1"/>
  </r>
  <r>
    <n v="35"/>
    <x v="0"/>
    <n v="35.814999999999998"/>
    <x v="1"/>
    <x v="1"/>
    <x v="2"/>
    <n v="5630.4578499999998"/>
    <x v="1"/>
  </r>
  <r>
    <n v="48"/>
    <x v="0"/>
    <n v="27.93"/>
    <x v="5"/>
    <x v="1"/>
    <x v="2"/>
    <n v="11015.1747"/>
    <x v="0"/>
  </r>
  <r>
    <n v="36"/>
    <x v="0"/>
    <n v="22.135000000000002"/>
    <x v="2"/>
    <x v="1"/>
    <x v="3"/>
    <n v="7228.2156500000001"/>
    <x v="2"/>
  </r>
  <r>
    <n v="19"/>
    <x v="1"/>
    <n v="44.88"/>
    <x v="0"/>
    <x v="0"/>
    <x v="1"/>
    <n v="39722.746200000001"/>
    <x v="1"/>
  </r>
  <r>
    <n v="23"/>
    <x v="0"/>
    <n v="23.18"/>
    <x v="3"/>
    <x v="1"/>
    <x v="2"/>
    <n v="14426.073850000001"/>
    <x v="2"/>
  </r>
  <r>
    <n v="20"/>
    <x v="0"/>
    <n v="30.59"/>
    <x v="0"/>
    <x v="1"/>
    <x v="3"/>
    <n v="2459.7201"/>
    <x v="1"/>
  </r>
  <r>
    <n v="32"/>
    <x v="0"/>
    <n v="41.1"/>
    <x v="0"/>
    <x v="1"/>
    <x v="0"/>
    <n v="3989.8409999999999"/>
    <x v="1"/>
  </r>
  <r>
    <n v="43"/>
    <x v="0"/>
    <n v="34.58"/>
    <x v="1"/>
    <x v="1"/>
    <x v="2"/>
    <n v="7727.2532000000001"/>
    <x v="1"/>
  </r>
  <r>
    <n v="34"/>
    <x v="1"/>
    <n v="42.13"/>
    <x v="3"/>
    <x v="1"/>
    <x v="1"/>
    <n v="5124.1886999999997"/>
    <x v="1"/>
  </r>
  <r>
    <n v="30"/>
    <x v="1"/>
    <n v="38.83"/>
    <x v="1"/>
    <x v="1"/>
    <x v="1"/>
    <n v="18963.171920000001"/>
    <x v="1"/>
  </r>
  <r>
    <n v="18"/>
    <x v="0"/>
    <n v="28.215"/>
    <x v="0"/>
    <x v="1"/>
    <x v="3"/>
    <n v="2200.8308499999998"/>
    <x v="0"/>
  </r>
  <r>
    <n v="41"/>
    <x v="0"/>
    <n v="28.31"/>
    <x v="1"/>
    <x v="1"/>
    <x v="2"/>
    <n v="7153.5538999999999"/>
    <x v="0"/>
  </r>
  <r>
    <n v="35"/>
    <x v="0"/>
    <n v="26.125"/>
    <x v="0"/>
    <x v="1"/>
    <x v="3"/>
    <n v="5227.9887500000004"/>
    <x v="0"/>
  </r>
  <r>
    <n v="57"/>
    <x v="1"/>
    <n v="40.369999999999997"/>
    <x v="0"/>
    <x v="1"/>
    <x v="1"/>
    <n v="10982.5013"/>
    <x v="1"/>
  </r>
  <r>
    <n v="29"/>
    <x v="0"/>
    <n v="24.6"/>
    <x v="3"/>
    <x v="1"/>
    <x v="0"/>
    <n v="4529.4769999999999"/>
    <x v="2"/>
  </r>
  <r>
    <n v="32"/>
    <x v="1"/>
    <n v="35.200000000000003"/>
    <x v="3"/>
    <x v="1"/>
    <x v="0"/>
    <n v="4670.6400000000003"/>
    <x v="1"/>
  </r>
  <r>
    <n v="37"/>
    <x v="0"/>
    <n v="34.104999999999997"/>
    <x v="1"/>
    <x v="1"/>
    <x v="2"/>
    <n v="6112.3529500000004"/>
    <x v="1"/>
  </r>
  <r>
    <n v="18"/>
    <x v="1"/>
    <n v="27.36"/>
    <x v="1"/>
    <x v="0"/>
    <x v="3"/>
    <n v="17178.682400000002"/>
    <x v="0"/>
  </r>
  <r>
    <n v="43"/>
    <x v="0"/>
    <n v="26.7"/>
    <x v="3"/>
    <x v="0"/>
    <x v="0"/>
    <n v="22478.6"/>
    <x v="0"/>
  </r>
  <r>
    <n v="56"/>
    <x v="0"/>
    <n v="41.91"/>
    <x v="0"/>
    <x v="1"/>
    <x v="1"/>
    <n v="11093.6229"/>
    <x v="1"/>
  </r>
  <r>
    <n v="38"/>
    <x v="1"/>
    <n v="29.26"/>
    <x v="3"/>
    <x v="1"/>
    <x v="2"/>
    <n v="6457.8433999999997"/>
    <x v="0"/>
  </r>
  <r>
    <n v="29"/>
    <x v="1"/>
    <n v="32.11"/>
    <x v="3"/>
    <x v="1"/>
    <x v="2"/>
    <n v="4433.9159"/>
    <x v="1"/>
  </r>
  <r>
    <n v="22"/>
    <x v="0"/>
    <n v="27.1"/>
    <x v="0"/>
    <x v="1"/>
    <x v="0"/>
    <n v="2154.3609999999999"/>
    <x v="0"/>
  </r>
  <r>
    <n v="52"/>
    <x v="0"/>
    <n v="24.13"/>
    <x v="1"/>
    <x v="0"/>
    <x v="2"/>
    <n v="23887.662700000001"/>
    <x v="2"/>
  </r>
  <r>
    <n v="40"/>
    <x v="0"/>
    <n v="27.4"/>
    <x v="1"/>
    <x v="1"/>
    <x v="0"/>
    <n v="6496.8860000000004"/>
    <x v="0"/>
  </r>
  <r>
    <n v="23"/>
    <x v="0"/>
    <n v="34.865000000000002"/>
    <x v="0"/>
    <x v="1"/>
    <x v="3"/>
    <n v="2899.4893499999998"/>
    <x v="1"/>
  </r>
  <r>
    <n v="31"/>
    <x v="1"/>
    <n v="29.81"/>
    <x v="0"/>
    <x v="0"/>
    <x v="1"/>
    <n v="19350.368900000001"/>
    <x v="1"/>
  </r>
  <r>
    <n v="42"/>
    <x v="0"/>
    <n v="41.325000000000003"/>
    <x v="1"/>
    <x v="1"/>
    <x v="3"/>
    <n v="7650.7737500000003"/>
    <x v="1"/>
  </r>
  <r>
    <n v="24"/>
    <x v="0"/>
    <n v="29.925000000000001"/>
    <x v="0"/>
    <x v="1"/>
    <x v="2"/>
    <n v="2850.6837500000001"/>
    <x v="1"/>
  </r>
  <r>
    <n v="25"/>
    <x v="0"/>
    <n v="30.3"/>
    <x v="0"/>
    <x v="1"/>
    <x v="0"/>
    <n v="2632.9920000000002"/>
    <x v="1"/>
  </r>
  <r>
    <n v="48"/>
    <x v="0"/>
    <n v="27.36"/>
    <x v="1"/>
    <x v="1"/>
    <x v="3"/>
    <n v="9447.3824000000004"/>
    <x v="0"/>
  </r>
  <r>
    <n v="23"/>
    <x v="0"/>
    <n v="28.49"/>
    <x v="1"/>
    <x v="0"/>
    <x v="1"/>
    <n v="18328.238099999999"/>
    <x v="0"/>
  </r>
  <r>
    <n v="45"/>
    <x v="1"/>
    <n v="23.56"/>
    <x v="3"/>
    <x v="1"/>
    <x v="3"/>
    <n v="8603.8233999999993"/>
    <x v="2"/>
  </r>
  <r>
    <n v="20"/>
    <x v="1"/>
    <n v="35.625"/>
    <x v="2"/>
    <x v="0"/>
    <x v="2"/>
    <n v="37465.34375"/>
    <x v="1"/>
  </r>
  <r>
    <n v="62"/>
    <x v="0"/>
    <n v="32.68"/>
    <x v="0"/>
    <x v="1"/>
    <x v="2"/>
    <n v="13844.797200000001"/>
    <x v="1"/>
  </r>
  <r>
    <n v="43"/>
    <x v="0"/>
    <n v="25.27"/>
    <x v="1"/>
    <x v="0"/>
    <x v="3"/>
    <n v="21771.3423"/>
    <x v="0"/>
  </r>
  <r>
    <n v="23"/>
    <x v="0"/>
    <n v="28"/>
    <x v="0"/>
    <x v="1"/>
    <x v="0"/>
    <n v="13126.677449999999"/>
    <x v="0"/>
  </r>
  <r>
    <n v="31"/>
    <x v="0"/>
    <n v="32.774999999999999"/>
    <x v="3"/>
    <x v="1"/>
    <x v="2"/>
    <n v="5327.4002499999997"/>
    <x v="1"/>
  </r>
  <r>
    <n v="41"/>
    <x v="0"/>
    <n v="21.754999999999999"/>
    <x v="1"/>
    <x v="1"/>
    <x v="3"/>
    <n v="13725.47184"/>
    <x v="2"/>
  </r>
  <r>
    <n v="58"/>
    <x v="0"/>
    <n v="32.395000000000003"/>
    <x v="1"/>
    <x v="1"/>
    <x v="3"/>
    <n v="13019.161050000001"/>
    <x v="1"/>
  </r>
  <r>
    <n v="48"/>
    <x v="0"/>
    <n v="36.575000000000003"/>
    <x v="0"/>
    <x v="1"/>
    <x v="2"/>
    <n v="8671.1912499999999"/>
    <x v="1"/>
  </r>
  <r>
    <n v="31"/>
    <x v="0"/>
    <n v="21.754999999999999"/>
    <x v="0"/>
    <x v="1"/>
    <x v="2"/>
    <n v="4134.0824499999999"/>
    <x v="2"/>
  </r>
  <r>
    <n v="19"/>
    <x v="0"/>
    <n v="27.93"/>
    <x v="2"/>
    <x v="1"/>
    <x v="2"/>
    <n v="18838.703659999999"/>
    <x v="0"/>
  </r>
  <r>
    <n v="19"/>
    <x v="0"/>
    <n v="30.02"/>
    <x v="0"/>
    <x v="0"/>
    <x v="2"/>
    <n v="33307.550799999997"/>
    <x v="1"/>
  </r>
  <r>
    <n v="41"/>
    <x v="1"/>
    <n v="33.549999999999997"/>
    <x v="0"/>
    <x v="1"/>
    <x v="1"/>
    <n v="5699.8374999999996"/>
    <x v="1"/>
  </r>
  <r>
    <n v="40"/>
    <x v="1"/>
    <n v="29.355"/>
    <x v="1"/>
    <x v="1"/>
    <x v="2"/>
    <n v="6393.6034499999996"/>
    <x v="0"/>
  </r>
  <r>
    <n v="31"/>
    <x v="0"/>
    <n v="25.8"/>
    <x v="3"/>
    <x v="1"/>
    <x v="0"/>
    <n v="4934.7049999999999"/>
    <x v="0"/>
  </r>
  <r>
    <n v="37"/>
    <x v="1"/>
    <n v="24.32"/>
    <x v="3"/>
    <x v="1"/>
    <x v="2"/>
    <n v="6198.7518"/>
    <x v="2"/>
  </r>
  <r>
    <n v="46"/>
    <x v="1"/>
    <n v="40.375"/>
    <x v="3"/>
    <x v="1"/>
    <x v="2"/>
    <n v="8733.2292500000003"/>
    <x v="1"/>
  </r>
  <r>
    <n v="22"/>
    <x v="1"/>
    <n v="32.11"/>
    <x v="0"/>
    <x v="1"/>
    <x v="2"/>
    <n v="2055.3249000000001"/>
    <x v="1"/>
  </r>
  <r>
    <n v="51"/>
    <x v="1"/>
    <n v="32.299999999999997"/>
    <x v="1"/>
    <x v="1"/>
    <x v="3"/>
    <n v="9964.06"/>
    <x v="1"/>
  </r>
  <r>
    <n v="18"/>
    <x v="0"/>
    <n v="27.28"/>
    <x v="2"/>
    <x v="0"/>
    <x v="1"/>
    <n v="18223.4512"/>
    <x v="0"/>
  </r>
  <r>
    <n v="35"/>
    <x v="1"/>
    <n v="17.86"/>
    <x v="1"/>
    <x v="1"/>
    <x v="2"/>
    <n v="5116.5003999999999"/>
    <x v="3"/>
  </r>
  <r>
    <n v="59"/>
    <x v="0"/>
    <n v="34.799999999999997"/>
    <x v="3"/>
    <x v="1"/>
    <x v="0"/>
    <n v="36910.608030000003"/>
    <x v="1"/>
  </r>
  <r>
    <n v="36"/>
    <x v="1"/>
    <n v="33.4"/>
    <x v="3"/>
    <x v="0"/>
    <x v="0"/>
    <n v="38415.474000000002"/>
    <x v="1"/>
  </r>
  <r>
    <n v="37"/>
    <x v="0"/>
    <n v="25.555"/>
    <x v="1"/>
    <x v="0"/>
    <x v="3"/>
    <n v="20296.863450000001"/>
    <x v="0"/>
  </r>
  <r>
    <n v="59"/>
    <x v="1"/>
    <n v="37.1"/>
    <x v="1"/>
    <x v="1"/>
    <x v="0"/>
    <n v="12347.172"/>
    <x v="1"/>
  </r>
  <r>
    <n v="36"/>
    <x v="1"/>
    <n v="30.875"/>
    <x v="1"/>
    <x v="1"/>
    <x v="2"/>
    <n v="5373.3642499999996"/>
    <x v="1"/>
  </r>
  <r>
    <n v="39"/>
    <x v="1"/>
    <n v="34.1"/>
    <x v="3"/>
    <x v="1"/>
    <x v="1"/>
    <n v="23563.016179999999"/>
    <x v="1"/>
  </r>
  <r>
    <n v="18"/>
    <x v="1"/>
    <n v="21.47"/>
    <x v="0"/>
    <x v="1"/>
    <x v="3"/>
    <n v="1702.4553000000001"/>
    <x v="2"/>
  </r>
  <r>
    <n v="52"/>
    <x v="0"/>
    <n v="33.299999999999997"/>
    <x v="3"/>
    <x v="1"/>
    <x v="0"/>
    <n v="10806.839"/>
    <x v="1"/>
  </r>
  <r>
    <n v="27"/>
    <x v="0"/>
    <n v="31.254999999999999"/>
    <x v="1"/>
    <x v="1"/>
    <x v="2"/>
    <n v="3956.0714499999999"/>
    <x v="1"/>
  </r>
  <r>
    <n v="18"/>
    <x v="1"/>
    <n v="39.14"/>
    <x v="0"/>
    <x v="1"/>
    <x v="3"/>
    <n v="12890.057650000001"/>
    <x v="1"/>
  </r>
  <r>
    <n v="40"/>
    <x v="1"/>
    <n v="25.08"/>
    <x v="0"/>
    <x v="1"/>
    <x v="1"/>
    <n v="5415.6611999999996"/>
    <x v="0"/>
  </r>
  <r>
    <n v="29"/>
    <x v="1"/>
    <n v="37.29"/>
    <x v="3"/>
    <x v="1"/>
    <x v="1"/>
    <n v="4058.1161000000002"/>
    <x v="1"/>
  </r>
  <r>
    <n v="46"/>
    <x v="0"/>
    <n v="34.6"/>
    <x v="1"/>
    <x v="0"/>
    <x v="0"/>
    <n v="41661.601999999999"/>
    <x v="1"/>
  </r>
  <r>
    <n v="38"/>
    <x v="0"/>
    <n v="30.21"/>
    <x v="2"/>
    <x v="1"/>
    <x v="2"/>
    <n v="7537.1638999999996"/>
    <x v="1"/>
  </r>
  <r>
    <n v="30"/>
    <x v="0"/>
    <n v="21.945"/>
    <x v="1"/>
    <x v="1"/>
    <x v="3"/>
    <n v="4718.2035500000002"/>
    <x v="2"/>
  </r>
  <r>
    <n v="40"/>
    <x v="1"/>
    <n v="24.97"/>
    <x v="3"/>
    <x v="1"/>
    <x v="1"/>
    <n v="6593.5083000000004"/>
    <x v="1"/>
  </r>
  <r>
    <n v="50"/>
    <x v="1"/>
    <n v="25.3"/>
    <x v="0"/>
    <x v="1"/>
    <x v="1"/>
    <n v="8442.6669999999995"/>
    <x v="0"/>
  </r>
  <r>
    <n v="20"/>
    <x v="0"/>
    <n v="24.42"/>
    <x v="0"/>
    <x v="0"/>
    <x v="1"/>
    <n v="26125.674770000001"/>
    <x v="2"/>
  </r>
  <r>
    <n v="41"/>
    <x v="1"/>
    <n v="23.94"/>
    <x v="1"/>
    <x v="1"/>
    <x v="3"/>
    <n v="6858.4795999999997"/>
    <x v="2"/>
  </r>
  <r>
    <n v="33"/>
    <x v="0"/>
    <n v="39.82"/>
    <x v="1"/>
    <x v="1"/>
    <x v="1"/>
    <n v="4795.6567999999997"/>
    <x v="1"/>
  </r>
  <r>
    <n v="38"/>
    <x v="1"/>
    <n v="16.815000000000001"/>
    <x v="3"/>
    <x v="1"/>
    <x v="3"/>
    <n v="6640.5448500000002"/>
    <x v="3"/>
  </r>
  <r>
    <n v="42"/>
    <x v="1"/>
    <n v="37.18"/>
    <x v="3"/>
    <x v="1"/>
    <x v="1"/>
    <n v="7162.0122000000001"/>
    <x v="1"/>
  </r>
  <r>
    <n v="56"/>
    <x v="1"/>
    <n v="34.43"/>
    <x v="0"/>
    <x v="1"/>
    <x v="1"/>
    <n v="10594.225700000001"/>
    <x v="1"/>
  </r>
  <r>
    <n v="58"/>
    <x v="1"/>
    <n v="30.305"/>
    <x v="0"/>
    <x v="1"/>
    <x v="3"/>
    <n v="11938.255950000001"/>
    <x v="1"/>
  </r>
  <r>
    <n v="52"/>
    <x v="1"/>
    <n v="34.484999999999999"/>
    <x v="2"/>
    <x v="0"/>
    <x v="2"/>
    <n v="60021.398970000002"/>
    <x v="1"/>
  </r>
  <r>
    <n v="20"/>
    <x v="0"/>
    <n v="21.8"/>
    <x v="0"/>
    <x v="0"/>
    <x v="0"/>
    <n v="20167.336029999999"/>
    <x v="2"/>
  </r>
  <r>
    <n v="54"/>
    <x v="0"/>
    <n v="24.605"/>
    <x v="2"/>
    <x v="1"/>
    <x v="2"/>
    <n v="12479.70895"/>
    <x v="2"/>
  </r>
  <r>
    <n v="58"/>
    <x v="1"/>
    <n v="23.3"/>
    <x v="0"/>
    <x v="1"/>
    <x v="0"/>
    <n v="11345.519"/>
    <x v="2"/>
  </r>
  <r>
    <n v="45"/>
    <x v="0"/>
    <n v="27.83"/>
    <x v="3"/>
    <x v="1"/>
    <x v="1"/>
    <n v="8515.7587000000003"/>
    <x v="0"/>
  </r>
  <r>
    <n v="26"/>
    <x v="1"/>
    <n v="31.065000000000001"/>
    <x v="0"/>
    <x v="1"/>
    <x v="2"/>
    <n v="2699.56835"/>
    <x v="1"/>
  </r>
  <r>
    <n v="63"/>
    <x v="0"/>
    <n v="21.66"/>
    <x v="0"/>
    <x v="1"/>
    <x v="3"/>
    <n v="14449.8544"/>
    <x v="2"/>
  </r>
  <r>
    <n v="58"/>
    <x v="0"/>
    <n v="28.215"/>
    <x v="0"/>
    <x v="1"/>
    <x v="2"/>
    <n v="12224.350850000001"/>
    <x v="0"/>
  </r>
  <r>
    <n v="37"/>
    <x v="1"/>
    <n v="22.704999999999998"/>
    <x v="2"/>
    <x v="1"/>
    <x v="3"/>
    <n v="6985.50695"/>
    <x v="2"/>
  </r>
  <r>
    <n v="25"/>
    <x v="0"/>
    <n v="42.13"/>
    <x v="1"/>
    <x v="1"/>
    <x v="1"/>
    <n v="3238.4357"/>
    <x v="1"/>
  </r>
  <r>
    <n v="52"/>
    <x v="1"/>
    <n v="41.8"/>
    <x v="3"/>
    <x v="0"/>
    <x v="1"/>
    <n v="47269.853999999999"/>
    <x v="1"/>
  </r>
  <r>
    <n v="64"/>
    <x v="1"/>
    <n v="36.96"/>
    <x v="3"/>
    <x v="0"/>
    <x v="1"/>
    <n v="49577.662400000001"/>
    <x v="1"/>
  </r>
  <r>
    <n v="22"/>
    <x v="0"/>
    <n v="21.28"/>
    <x v="2"/>
    <x v="1"/>
    <x v="2"/>
    <n v="4296.2712000000001"/>
    <x v="2"/>
  </r>
  <r>
    <n v="28"/>
    <x v="0"/>
    <n v="33.11"/>
    <x v="0"/>
    <x v="1"/>
    <x v="1"/>
    <n v="3171.6149"/>
    <x v="1"/>
  </r>
  <r>
    <n v="18"/>
    <x v="1"/>
    <n v="33.33"/>
    <x v="0"/>
    <x v="1"/>
    <x v="1"/>
    <n v="1135.9407000000001"/>
    <x v="1"/>
  </r>
  <r>
    <n v="28"/>
    <x v="1"/>
    <n v="24.3"/>
    <x v="4"/>
    <x v="1"/>
    <x v="0"/>
    <n v="5615.3689999999997"/>
    <x v="2"/>
  </r>
  <r>
    <n v="45"/>
    <x v="0"/>
    <n v="25.7"/>
    <x v="2"/>
    <x v="1"/>
    <x v="0"/>
    <n v="9101.7980000000007"/>
    <x v="0"/>
  </r>
  <r>
    <n v="33"/>
    <x v="1"/>
    <n v="29.4"/>
    <x v="5"/>
    <x v="1"/>
    <x v="0"/>
    <n v="6059.1729999999998"/>
    <x v="0"/>
  </r>
  <r>
    <n v="18"/>
    <x v="0"/>
    <n v="39.82"/>
    <x v="0"/>
    <x v="1"/>
    <x v="1"/>
    <n v="1633.9618"/>
    <x v="1"/>
  </r>
  <r>
    <n v="32"/>
    <x v="1"/>
    <n v="33.630000000000003"/>
    <x v="1"/>
    <x v="0"/>
    <x v="3"/>
    <n v="37607.527699999999"/>
    <x v="1"/>
  </r>
  <r>
    <n v="24"/>
    <x v="1"/>
    <n v="29.83"/>
    <x v="0"/>
    <x v="0"/>
    <x v="3"/>
    <n v="18648.421699999999"/>
    <x v="1"/>
  </r>
  <r>
    <n v="19"/>
    <x v="1"/>
    <n v="19.8"/>
    <x v="0"/>
    <x v="1"/>
    <x v="0"/>
    <n v="1241.5650000000001"/>
    <x v="2"/>
  </r>
  <r>
    <n v="20"/>
    <x v="1"/>
    <n v="27.3"/>
    <x v="0"/>
    <x v="0"/>
    <x v="0"/>
    <n v="16232.847"/>
    <x v="0"/>
  </r>
  <r>
    <n v="40"/>
    <x v="0"/>
    <n v="29.3"/>
    <x v="5"/>
    <x v="1"/>
    <x v="0"/>
    <n v="15828.82173"/>
    <x v="0"/>
  </r>
  <r>
    <n v="34"/>
    <x v="0"/>
    <n v="27.72"/>
    <x v="0"/>
    <x v="1"/>
    <x v="1"/>
    <n v="4415.1588000000002"/>
    <x v="0"/>
  </r>
  <r>
    <n v="42"/>
    <x v="0"/>
    <n v="37.9"/>
    <x v="0"/>
    <x v="1"/>
    <x v="0"/>
    <n v="6474.0129999999999"/>
    <x v="1"/>
  </r>
  <r>
    <n v="51"/>
    <x v="0"/>
    <n v="36.384999999999998"/>
    <x v="2"/>
    <x v="1"/>
    <x v="2"/>
    <n v="11436.738149999999"/>
    <x v="1"/>
  </r>
  <r>
    <n v="54"/>
    <x v="0"/>
    <n v="27.645"/>
    <x v="1"/>
    <x v="1"/>
    <x v="2"/>
    <n v="11305.93455"/>
    <x v="0"/>
  </r>
  <r>
    <n v="55"/>
    <x v="1"/>
    <n v="37.715000000000003"/>
    <x v="2"/>
    <x v="1"/>
    <x v="2"/>
    <n v="30063.580549999999"/>
    <x v="1"/>
  </r>
  <r>
    <n v="52"/>
    <x v="0"/>
    <n v="23.18"/>
    <x v="0"/>
    <x v="1"/>
    <x v="3"/>
    <n v="10197.772199999999"/>
    <x v="2"/>
  </r>
  <r>
    <n v="32"/>
    <x v="0"/>
    <n v="20.52"/>
    <x v="0"/>
    <x v="1"/>
    <x v="3"/>
    <n v="4544.2348000000002"/>
    <x v="2"/>
  </r>
  <r>
    <n v="28"/>
    <x v="1"/>
    <n v="37.1"/>
    <x v="1"/>
    <x v="1"/>
    <x v="0"/>
    <n v="3277.1610000000001"/>
    <x v="1"/>
  </r>
  <r>
    <n v="41"/>
    <x v="0"/>
    <n v="28.05"/>
    <x v="1"/>
    <x v="1"/>
    <x v="1"/>
    <n v="6770.1925000000001"/>
    <x v="0"/>
  </r>
  <r>
    <n v="43"/>
    <x v="0"/>
    <n v="29.9"/>
    <x v="1"/>
    <x v="1"/>
    <x v="0"/>
    <n v="7337.7479999999996"/>
    <x v="1"/>
  </r>
  <r>
    <n v="49"/>
    <x v="0"/>
    <n v="33.344999999999999"/>
    <x v="3"/>
    <x v="1"/>
    <x v="3"/>
    <n v="10370.912549999999"/>
    <x v="1"/>
  </r>
  <r>
    <n v="64"/>
    <x v="1"/>
    <n v="23.76"/>
    <x v="0"/>
    <x v="0"/>
    <x v="1"/>
    <n v="26926.5144"/>
    <x v="2"/>
  </r>
  <r>
    <n v="55"/>
    <x v="0"/>
    <n v="30.5"/>
    <x v="0"/>
    <x v="1"/>
    <x v="0"/>
    <n v="10704.47"/>
    <x v="1"/>
  </r>
  <r>
    <n v="24"/>
    <x v="1"/>
    <n v="31.065000000000001"/>
    <x v="0"/>
    <x v="0"/>
    <x v="3"/>
    <n v="34254.053350000002"/>
    <x v="1"/>
  </r>
  <r>
    <n v="20"/>
    <x v="0"/>
    <n v="33.299999999999997"/>
    <x v="0"/>
    <x v="1"/>
    <x v="0"/>
    <n v="1880.4870000000001"/>
    <x v="1"/>
  </r>
  <r>
    <n v="45"/>
    <x v="1"/>
    <n v="27.5"/>
    <x v="2"/>
    <x v="1"/>
    <x v="0"/>
    <n v="8615.2999999999993"/>
    <x v="0"/>
  </r>
  <r>
    <n v="26"/>
    <x v="1"/>
    <n v="33.914999999999999"/>
    <x v="1"/>
    <x v="1"/>
    <x v="2"/>
    <n v="3292.5298499999999"/>
    <x v="1"/>
  </r>
  <r>
    <n v="25"/>
    <x v="0"/>
    <n v="34.484999999999999"/>
    <x v="0"/>
    <x v="1"/>
    <x v="2"/>
    <n v="3021.80915"/>
    <x v="1"/>
  </r>
  <r>
    <n v="43"/>
    <x v="1"/>
    <n v="25.52"/>
    <x v="4"/>
    <x v="1"/>
    <x v="1"/>
    <n v="14478.33015"/>
    <x v="0"/>
  </r>
  <r>
    <n v="35"/>
    <x v="1"/>
    <n v="27.61"/>
    <x v="1"/>
    <x v="1"/>
    <x v="1"/>
    <n v="4747.0528999999997"/>
    <x v="0"/>
  </r>
  <r>
    <n v="26"/>
    <x v="1"/>
    <n v="27.06"/>
    <x v="0"/>
    <x v="0"/>
    <x v="1"/>
    <n v="17043.341400000001"/>
    <x v="0"/>
  </r>
  <r>
    <n v="57"/>
    <x v="1"/>
    <n v="23.7"/>
    <x v="0"/>
    <x v="1"/>
    <x v="0"/>
    <n v="10959.33"/>
    <x v="2"/>
  </r>
  <r>
    <n v="22"/>
    <x v="0"/>
    <n v="30.4"/>
    <x v="0"/>
    <x v="1"/>
    <x v="3"/>
    <n v="2741.9479999999999"/>
    <x v="1"/>
  </r>
  <r>
    <n v="32"/>
    <x v="0"/>
    <n v="29.734999999999999"/>
    <x v="0"/>
    <x v="1"/>
    <x v="2"/>
    <n v="4357.0436499999996"/>
    <x v="1"/>
  </r>
  <r>
    <n v="39"/>
    <x v="1"/>
    <n v="29.925000000000001"/>
    <x v="1"/>
    <x v="0"/>
    <x v="3"/>
    <n v="22462.043750000001"/>
    <x v="1"/>
  </r>
  <r>
    <n v="25"/>
    <x v="0"/>
    <n v="26.79"/>
    <x v="3"/>
    <x v="1"/>
    <x v="2"/>
    <n v="4189.1130999999996"/>
    <x v="0"/>
  </r>
  <r>
    <n v="48"/>
    <x v="0"/>
    <n v="33.33"/>
    <x v="0"/>
    <x v="1"/>
    <x v="1"/>
    <n v="8283.6807000000008"/>
    <x v="1"/>
  </r>
  <r>
    <n v="47"/>
    <x v="0"/>
    <n v="27.645"/>
    <x v="3"/>
    <x v="0"/>
    <x v="2"/>
    <n v="24535.698550000001"/>
    <x v="0"/>
  </r>
  <r>
    <n v="18"/>
    <x v="0"/>
    <n v="21.66"/>
    <x v="0"/>
    <x v="0"/>
    <x v="3"/>
    <n v="14283.4594"/>
    <x v="2"/>
  </r>
  <r>
    <n v="18"/>
    <x v="1"/>
    <n v="30.03"/>
    <x v="1"/>
    <x v="1"/>
    <x v="1"/>
    <n v="1720.3536999999999"/>
    <x v="1"/>
  </r>
  <r>
    <n v="61"/>
    <x v="1"/>
    <n v="36.299999999999997"/>
    <x v="1"/>
    <x v="0"/>
    <x v="0"/>
    <n v="47403.88"/>
    <x v="1"/>
  </r>
  <r>
    <n v="47"/>
    <x v="0"/>
    <n v="24.32"/>
    <x v="0"/>
    <x v="1"/>
    <x v="3"/>
    <n v="8534.6718000000001"/>
    <x v="2"/>
  </r>
  <r>
    <n v="28"/>
    <x v="0"/>
    <n v="17.29"/>
    <x v="0"/>
    <x v="1"/>
    <x v="3"/>
    <n v="3732.6251000000002"/>
    <x v="3"/>
  </r>
  <r>
    <n v="36"/>
    <x v="0"/>
    <n v="25.9"/>
    <x v="1"/>
    <x v="1"/>
    <x v="0"/>
    <n v="5472.4489999999996"/>
    <x v="0"/>
  </r>
  <r>
    <n v="20"/>
    <x v="1"/>
    <n v="39.4"/>
    <x v="3"/>
    <x v="0"/>
    <x v="0"/>
    <n v="38344.565999999999"/>
    <x v="1"/>
  </r>
  <r>
    <n v="44"/>
    <x v="1"/>
    <n v="34.32"/>
    <x v="1"/>
    <x v="1"/>
    <x v="1"/>
    <n v="7147.4727999999996"/>
    <x v="1"/>
  </r>
  <r>
    <n v="38"/>
    <x v="0"/>
    <n v="19.95"/>
    <x v="3"/>
    <x v="1"/>
    <x v="3"/>
    <n v="7133.9025000000001"/>
    <x v="2"/>
  </r>
  <r>
    <n v="19"/>
    <x v="1"/>
    <n v="34.9"/>
    <x v="0"/>
    <x v="0"/>
    <x v="0"/>
    <n v="34828.654000000002"/>
    <x v="1"/>
  </r>
  <r>
    <n v="21"/>
    <x v="1"/>
    <n v="23.21"/>
    <x v="0"/>
    <x v="1"/>
    <x v="1"/>
    <n v="1515.3449000000001"/>
    <x v="2"/>
  </r>
  <r>
    <n v="46"/>
    <x v="1"/>
    <n v="25.745000000000001"/>
    <x v="2"/>
    <x v="1"/>
    <x v="2"/>
    <n v="9301.8935500000007"/>
    <x v="0"/>
  </r>
  <r>
    <n v="58"/>
    <x v="1"/>
    <n v="25.175000000000001"/>
    <x v="0"/>
    <x v="1"/>
    <x v="3"/>
    <n v="11931.125249999999"/>
    <x v="0"/>
  </r>
  <r>
    <n v="20"/>
    <x v="1"/>
    <n v="22"/>
    <x v="1"/>
    <x v="1"/>
    <x v="0"/>
    <n v="1964.78"/>
    <x v="2"/>
  </r>
  <r>
    <n v="18"/>
    <x v="1"/>
    <n v="26.125"/>
    <x v="0"/>
    <x v="1"/>
    <x v="3"/>
    <n v="1708.9257500000001"/>
    <x v="0"/>
  </r>
  <r>
    <n v="28"/>
    <x v="0"/>
    <n v="26.51"/>
    <x v="3"/>
    <x v="1"/>
    <x v="1"/>
    <n v="4340.4408999999996"/>
    <x v="0"/>
  </r>
  <r>
    <n v="33"/>
    <x v="1"/>
    <n v="27.454999999999998"/>
    <x v="3"/>
    <x v="1"/>
    <x v="2"/>
    <n v="5261.4694499999996"/>
    <x v="0"/>
  </r>
  <r>
    <n v="19"/>
    <x v="0"/>
    <n v="25.745000000000001"/>
    <x v="1"/>
    <x v="1"/>
    <x v="2"/>
    <n v="2710.8285500000002"/>
    <x v="0"/>
  </r>
  <r>
    <n v="45"/>
    <x v="1"/>
    <n v="30.36"/>
    <x v="0"/>
    <x v="0"/>
    <x v="1"/>
    <n v="62592.873090000001"/>
    <x v="1"/>
  </r>
  <r>
    <n v="62"/>
    <x v="1"/>
    <n v="30.875"/>
    <x v="2"/>
    <x v="0"/>
    <x v="2"/>
    <n v="46718.163249999998"/>
    <x v="1"/>
  </r>
  <r>
    <n v="25"/>
    <x v="0"/>
    <n v="20.8"/>
    <x v="1"/>
    <x v="1"/>
    <x v="0"/>
    <n v="3208.7869999999998"/>
    <x v="2"/>
  </r>
  <r>
    <n v="43"/>
    <x v="1"/>
    <n v="27.8"/>
    <x v="0"/>
    <x v="0"/>
    <x v="0"/>
    <n v="37829.724199999997"/>
    <x v="0"/>
  </r>
  <r>
    <n v="42"/>
    <x v="1"/>
    <n v="24.605"/>
    <x v="3"/>
    <x v="0"/>
    <x v="3"/>
    <n v="21259.377949999998"/>
    <x v="2"/>
  </r>
  <r>
    <n v="24"/>
    <x v="0"/>
    <n v="27.72"/>
    <x v="0"/>
    <x v="1"/>
    <x v="1"/>
    <n v="2464.6188000000002"/>
    <x v="0"/>
  </r>
  <r>
    <n v="29"/>
    <x v="0"/>
    <n v="21.85"/>
    <x v="0"/>
    <x v="0"/>
    <x v="3"/>
    <n v="16115.3045"/>
    <x v="2"/>
  </r>
  <r>
    <n v="32"/>
    <x v="1"/>
    <n v="28.12"/>
    <x v="5"/>
    <x v="0"/>
    <x v="2"/>
    <n v="21472.478800000001"/>
    <x v="0"/>
  </r>
  <r>
    <n v="25"/>
    <x v="0"/>
    <n v="30.2"/>
    <x v="0"/>
    <x v="0"/>
    <x v="0"/>
    <n v="33900.652999999998"/>
    <x v="1"/>
  </r>
  <r>
    <n v="41"/>
    <x v="1"/>
    <n v="32.200000000000003"/>
    <x v="3"/>
    <x v="1"/>
    <x v="0"/>
    <n v="6875.9610000000002"/>
    <x v="1"/>
  </r>
  <r>
    <n v="42"/>
    <x v="1"/>
    <n v="26.315000000000001"/>
    <x v="1"/>
    <x v="1"/>
    <x v="2"/>
    <n v="6940.90985"/>
    <x v="0"/>
  </r>
  <r>
    <n v="33"/>
    <x v="0"/>
    <n v="26.695"/>
    <x v="0"/>
    <x v="1"/>
    <x v="2"/>
    <n v="4571.4130500000001"/>
    <x v="0"/>
  </r>
  <r>
    <n v="34"/>
    <x v="1"/>
    <n v="42.9"/>
    <x v="1"/>
    <x v="1"/>
    <x v="0"/>
    <n v="4536.259"/>
    <x v="1"/>
  </r>
  <r>
    <n v="19"/>
    <x v="0"/>
    <n v="34.700000000000003"/>
    <x v="3"/>
    <x v="0"/>
    <x v="0"/>
    <n v="36397.576000000001"/>
    <x v="1"/>
  </r>
  <r>
    <n v="30"/>
    <x v="0"/>
    <n v="23.655000000000001"/>
    <x v="2"/>
    <x v="0"/>
    <x v="2"/>
    <n v="18765.87545"/>
    <x v="2"/>
  </r>
  <r>
    <n v="18"/>
    <x v="1"/>
    <n v="28.31"/>
    <x v="1"/>
    <x v="1"/>
    <x v="3"/>
    <n v="11272.331389999999"/>
    <x v="0"/>
  </r>
  <r>
    <n v="19"/>
    <x v="0"/>
    <n v="20.6"/>
    <x v="0"/>
    <x v="1"/>
    <x v="0"/>
    <n v="1731.6769999999999"/>
    <x v="2"/>
  </r>
  <r>
    <n v="18"/>
    <x v="1"/>
    <n v="53.13"/>
    <x v="0"/>
    <x v="1"/>
    <x v="1"/>
    <n v="1163.4627"/>
    <x v="1"/>
  </r>
  <r>
    <n v="35"/>
    <x v="1"/>
    <n v="39.71"/>
    <x v="5"/>
    <x v="1"/>
    <x v="3"/>
    <n v="19496.71917"/>
    <x v="1"/>
  </r>
  <r>
    <n v="39"/>
    <x v="0"/>
    <n v="26.315000000000001"/>
    <x v="3"/>
    <x v="1"/>
    <x v="2"/>
    <n v="7201.7008500000002"/>
    <x v="0"/>
  </r>
  <r>
    <n v="31"/>
    <x v="1"/>
    <n v="31.065000000000001"/>
    <x v="2"/>
    <x v="1"/>
    <x v="2"/>
    <n v="5425.0233500000004"/>
    <x v="1"/>
  </r>
  <r>
    <n v="62"/>
    <x v="1"/>
    <n v="26.695"/>
    <x v="0"/>
    <x v="0"/>
    <x v="3"/>
    <n v="28101.333050000001"/>
    <x v="0"/>
  </r>
  <r>
    <n v="62"/>
    <x v="1"/>
    <n v="38.83"/>
    <x v="0"/>
    <x v="1"/>
    <x v="1"/>
    <n v="12981.3457"/>
    <x v="1"/>
  </r>
  <r>
    <n v="42"/>
    <x v="0"/>
    <n v="40.369999999999997"/>
    <x v="3"/>
    <x v="0"/>
    <x v="1"/>
    <n v="43896.376300000004"/>
    <x v="1"/>
  </r>
  <r>
    <n v="31"/>
    <x v="1"/>
    <n v="25.934999999999999"/>
    <x v="1"/>
    <x v="1"/>
    <x v="2"/>
    <n v="4239.8926499999998"/>
    <x v="0"/>
  </r>
  <r>
    <n v="61"/>
    <x v="1"/>
    <n v="33.534999999999997"/>
    <x v="0"/>
    <x v="1"/>
    <x v="3"/>
    <n v="13143.336649999999"/>
    <x v="1"/>
  </r>
  <r>
    <n v="42"/>
    <x v="0"/>
    <n v="32.869999999999997"/>
    <x v="0"/>
    <x v="1"/>
    <x v="3"/>
    <n v="7050.0213000000003"/>
    <x v="1"/>
  </r>
  <r>
    <n v="51"/>
    <x v="1"/>
    <n v="30.03"/>
    <x v="1"/>
    <x v="1"/>
    <x v="1"/>
    <n v="9377.9046999999991"/>
    <x v="1"/>
  </r>
  <r>
    <n v="23"/>
    <x v="0"/>
    <n v="24.225000000000001"/>
    <x v="3"/>
    <x v="1"/>
    <x v="3"/>
    <n v="22395.74424"/>
    <x v="2"/>
  </r>
  <r>
    <n v="52"/>
    <x v="1"/>
    <n v="38.6"/>
    <x v="3"/>
    <x v="1"/>
    <x v="0"/>
    <n v="10325.206"/>
    <x v="1"/>
  </r>
  <r>
    <n v="57"/>
    <x v="0"/>
    <n v="25.74"/>
    <x v="3"/>
    <x v="1"/>
    <x v="1"/>
    <n v="12629.1656"/>
    <x v="0"/>
  </r>
  <r>
    <n v="23"/>
    <x v="0"/>
    <n v="33.4"/>
    <x v="0"/>
    <x v="1"/>
    <x v="0"/>
    <n v="10795.937330000001"/>
    <x v="1"/>
  </r>
  <r>
    <n v="52"/>
    <x v="0"/>
    <n v="44.7"/>
    <x v="2"/>
    <x v="1"/>
    <x v="0"/>
    <n v="11411.684999999999"/>
    <x v="1"/>
  </r>
  <r>
    <n v="50"/>
    <x v="1"/>
    <n v="30.97"/>
    <x v="2"/>
    <x v="1"/>
    <x v="2"/>
    <n v="10600.5483"/>
    <x v="1"/>
  </r>
  <r>
    <n v="18"/>
    <x v="0"/>
    <n v="31.92"/>
    <x v="0"/>
    <x v="1"/>
    <x v="3"/>
    <n v="2205.9807999999998"/>
    <x v="1"/>
  </r>
  <r>
    <n v="18"/>
    <x v="0"/>
    <n v="36.85"/>
    <x v="0"/>
    <x v="1"/>
    <x v="1"/>
    <n v="1629.8335"/>
    <x v="1"/>
  </r>
  <r>
    <n v="21"/>
    <x v="0"/>
    <n v="25.8"/>
    <x v="0"/>
    <x v="1"/>
    <x v="0"/>
    <n v="2007.9449999999999"/>
    <x v="0"/>
  </r>
  <r>
    <n v="61"/>
    <x v="0"/>
    <n v="29.07"/>
    <x v="0"/>
    <x v="0"/>
    <x v="2"/>
    <n v="29141.3603"/>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x v="0"/>
    <n v="27.9"/>
    <n v="0"/>
    <x v="0"/>
    <x v="0"/>
    <n v="16884.923999999999"/>
  </r>
  <r>
    <n v="18"/>
    <x v="1"/>
    <n v="33.770000000000003"/>
    <n v="1"/>
    <x v="1"/>
    <x v="1"/>
    <n v="1725.5523000000001"/>
  </r>
  <r>
    <n v="28"/>
    <x v="1"/>
    <n v="33"/>
    <n v="3"/>
    <x v="1"/>
    <x v="1"/>
    <n v="4449.4620000000004"/>
  </r>
  <r>
    <n v="33"/>
    <x v="1"/>
    <n v="22.704999999999998"/>
    <n v="0"/>
    <x v="1"/>
    <x v="2"/>
    <n v="21984.47061"/>
  </r>
  <r>
    <n v="32"/>
    <x v="1"/>
    <n v="28.88"/>
    <n v="0"/>
    <x v="1"/>
    <x v="2"/>
    <n v="3866.8552"/>
  </r>
  <r>
    <n v="31"/>
    <x v="0"/>
    <n v="25.74"/>
    <n v="0"/>
    <x v="1"/>
    <x v="1"/>
    <n v="3756.6215999999999"/>
  </r>
  <r>
    <n v="46"/>
    <x v="0"/>
    <n v="33.44"/>
    <n v="1"/>
    <x v="1"/>
    <x v="1"/>
    <n v="8240.5895999999993"/>
  </r>
  <r>
    <n v="37"/>
    <x v="0"/>
    <n v="27.74"/>
    <n v="3"/>
    <x v="1"/>
    <x v="2"/>
    <n v="7281.5056000000004"/>
  </r>
  <r>
    <n v="37"/>
    <x v="1"/>
    <n v="29.83"/>
    <n v="2"/>
    <x v="1"/>
    <x v="3"/>
    <n v="6406.4107000000004"/>
  </r>
  <r>
    <n v="60"/>
    <x v="0"/>
    <n v="25.84"/>
    <n v="0"/>
    <x v="1"/>
    <x v="2"/>
    <n v="28923.136920000001"/>
  </r>
  <r>
    <n v="25"/>
    <x v="1"/>
    <n v="26.22"/>
    <n v="0"/>
    <x v="1"/>
    <x v="3"/>
    <n v="2721.3208"/>
  </r>
  <r>
    <n v="62"/>
    <x v="0"/>
    <n v="26.29"/>
    <n v="0"/>
    <x v="0"/>
    <x v="1"/>
    <n v="27808.7251"/>
  </r>
  <r>
    <n v="23"/>
    <x v="1"/>
    <n v="34.4"/>
    <n v="0"/>
    <x v="1"/>
    <x v="0"/>
    <n v="1826.8430000000001"/>
  </r>
  <r>
    <n v="56"/>
    <x v="0"/>
    <n v="39.82"/>
    <n v="0"/>
    <x v="1"/>
    <x v="1"/>
    <n v="11090.7178"/>
  </r>
  <r>
    <n v="27"/>
    <x v="1"/>
    <n v="42.13"/>
    <n v="0"/>
    <x v="0"/>
    <x v="1"/>
    <n v="39611.757700000002"/>
  </r>
  <r>
    <n v="19"/>
    <x v="1"/>
    <n v="24.6"/>
    <n v="1"/>
    <x v="1"/>
    <x v="0"/>
    <n v="1837.2370000000001"/>
  </r>
  <r>
    <n v="52"/>
    <x v="0"/>
    <n v="30.78"/>
    <n v="1"/>
    <x v="1"/>
    <x v="3"/>
    <n v="10797.3362"/>
  </r>
  <r>
    <n v="23"/>
    <x v="1"/>
    <n v="23.844999999999999"/>
    <n v="0"/>
    <x v="1"/>
    <x v="3"/>
    <n v="2395.17155"/>
  </r>
  <r>
    <n v="56"/>
    <x v="1"/>
    <n v="40.299999999999997"/>
    <n v="0"/>
    <x v="1"/>
    <x v="0"/>
    <n v="10602.385"/>
  </r>
  <r>
    <n v="30"/>
    <x v="1"/>
    <n v="35.299999999999997"/>
    <n v="0"/>
    <x v="0"/>
    <x v="0"/>
    <n v="36837.466999999997"/>
  </r>
  <r>
    <n v="60"/>
    <x v="0"/>
    <n v="36.005000000000003"/>
    <n v="0"/>
    <x v="1"/>
    <x v="3"/>
    <n v="13228.846949999999"/>
  </r>
  <r>
    <n v="30"/>
    <x v="0"/>
    <n v="32.4"/>
    <n v="1"/>
    <x v="1"/>
    <x v="0"/>
    <n v="4149.7359999999999"/>
  </r>
  <r>
    <n v="18"/>
    <x v="1"/>
    <n v="34.1"/>
    <n v="0"/>
    <x v="1"/>
    <x v="1"/>
    <n v="1137.011"/>
  </r>
  <r>
    <n v="34"/>
    <x v="0"/>
    <n v="31.92"/>
    <n v="1"/>
    <x v="0"/>
    <x v="3"/>
    <n v="37701.876799999998"/>
  </r>
  <r>
    <n v="37"/>
    <x v="1"/>
    <n v="28.024999999999999"/>
    <n v="2"/>
    <x v="1"/>
    <x v="2"/>
    <n v="6203.90175"/>
  </r>
  <r>
    <n v="59"/>
    <x v="0"/>
    <n v="27.72"/>
    <n v="3"/>
    <x v="1"/>
    <x v="1"/>
    <n v="14001.1338"/>
  </r>
  <r>
    <n v="63"/>
    <x v="0"/>
    <n v="23.085000000000001"/>
    <n v="0"/>
    <x v="1"/>
    <x v="3"/>
    <n v="14451.835150000001"/>
  </r>
  <r>
    <n v="55"/>
    <x v="0"/>
    <n v="32.774999999999999"/>
    <n v="2"/>
    <x v="1"/>
    <x v="2"/>
    <n v="12268.632250000001"/>
  </r>
  <r>
    <n v="23"/>
    <x v="1"/>
    <n v="17.385000000000002"/>
    <n v="1"/>
    <x v="1"/>
    <x v="2"/>
    <n v="2775.1921499999999"/>
  </r>
  <r>
    <n v="31"/>
    <x v="1"/>
    <n v="36.299999999999997"/>
    <n v="2"/>
    <x v="0"/>
    <x v="0"/>
    <n v="38711"/>
  </r>
  <r>
    <n v="22"/>
    <x v="1"/>
    <n v="35.6"/>
    <n v="0"/>
    <x v="0"/>
    <x v="0"/>
    <n v="35585.576000000001"/>
  </r>
  <r>
    <n v="18"/>
    <x v="0"/>
    <n v="26.315000000000001"/>
    <n v="0"/>
    <x v="1"/>
    <x v="3"/>
    <n v="2198.1898500000002"/>
  </r>
  <r>
    <n v="19"/>
    <x v="0"/>
    <n v="28.6"/>
    <n v="5"/>
    <x v="1"/>
    <x v="0"/>
    <n v="4687.7969999999996"/>
  </r>
  <r>
    <n v="63"/>
    <x v="1"/>
    <n v="28.31"/>
    <n v="0"/>
    <x v="1"/>
    <x v="2"/>
    <n v="13770.097900000001"/>
  </r>
  <r>
    <n v="28"/>
    <x v="1"/>
    <n v="36.4"/>
    <n v="1"/>
    <x v="0"/>
    <x v="0"/>
    <n v="51194.559139999998"/>
  </r>
  <r>
    <n v="19"/>
    <x v="1"/>
    <n v="20.425000000000001"/>
    <n v="0"/>
    <x v="1"/>
    <x v="2"/>
    <n v="1625.4337499999999"/>
  </r>
  <r>
    <n v="62"/>
    <x v="0"/>
    <n v="32.965000000000003"/>
    <n v="3"/>
    <x v="1"/>
    <x v="2"/>
    <n v="15612.19335"/>
  </r>
  <r>
    <n v="26"/>
    <x v="1"/>
    <n v="20.8"/>
    <n v="0"/>
    <x v="1"/>
    <x v="0"/>
    <n v="2302.3000000000002"/>
  </r>
  <r>
    <n v="35"/>
    <x v="1"/>
    <n v="36.67"/>
    <n v="1"/>
    <x v="0"/>
    <x v="3"/>
    <n v="39774.276299999998"/>
  </r>
  <r>
    <n v="60"/>
    <x v="1"/>
    <n v="39.9"/>
    <n v="0"/>
    <x v="0"/>
    <x v="0"/>
    <n v="48173.360999999997"/>
  </r>
  <r>
    <n v="24"/>
    <x v="0"/>
    <n v="26.6"/>
    <n v="0"/>
    <x v="1"/>
    <x v="3"/>
    <n v="3046.0619999999999"/>
  </r>
  <r>
    <n v="31"/>
    <x v="0"/>
    <n v="36.630000000000003"/>
    <n v="2"/>
    <x v="1"/>
    <x v="1"/>
    <n v="4949.7587000000003"/>
  </r>
  <r>
    <n v="41"/>
    <x v="1"/>
    <n v="21.78"/>
    <n v="1"/>
    <x v="1"/>
    <x v="1"/>
    <n v="6272.4772000000003"/>
  </r>
  <r>
    <n v="37"/>
    <x v="0"/>
    <n v="30.8"/>
    <n v="2"/>
    <x v="1"/>
    <x v="1"/>
    <n v="6313.759"/>
  </r>
  <r>
    <n v="38"/>
    <x v="1"/>
    <n v="37.049999999999997"/>
    <n v="1"/>
    <x v="1"/>
    <x v="3"/>
    <n v="6079.6715000000004"/>
  </r>
  <r>
    <n v="55"/>
    <x v="1"/>
    <n v="37.299999999999997"/>
    <n v="0"/>
    <x v="1"/>
    <x v="0"/>
    <n v="20630.283510000001"/>
  </r>
  <r>
    <n v="18"/>
    <x v="0"/>
    <n v="38.664999999999999"/>
    <n v="2"/>
    <x v="1"/>
    <x v="3"/>
    <n v="3393.35635"/>
  </r>
  <r>
    <n v="28"/>
    <x v="0"/>
    <n v="34.770000000000003"/>
    <n v="0"/>
    <x v="1"/>
    <x v="2"/>
    <n v="3556.9223000000002"/>
  </r>
  <r>
    <n v="60"/>
    <x v="0"/>
    <n v="24.53"/>
    <n v="0"/>
    <x v="1"/>
    <x v="1"/>
    <n v="12629.896699999999"/>
  </r>
  <r>
    <n v="36"/>
    <x v="1"/>
    <n v="35.200000000000003"/>
    <n v="1"/>
    <x v="0"/>
    <x v="1"/>
    <n v="38709.175999999999"/>
  </r>
  <r>
    <n v="18"/>
    <x v="0"/>
    <n v="35.625"/>
    <n v="0"/>
    <x v="1"/>
    <x v="3"/>
    <n v="2211.1307499999998"/>
  </r>
  <r>
    <n v="21"/>
    <x v="0"/>
    <n v="33.630000000000003"/>
    <n v="2"/>
    <x v="1"/>
    <x v="2"/>
    <n v="3579.8287"/>
  </r>
  <r>
    <n v="48"/>
    <x v="1"/>
    <n v="28"/>
    <n v="1"/>
    <x v="0"/>
    <x v="0"/>
    <n v="23568.272000000001"/>
  </r>
  <r>
    <n v="36"/>
    <x v="1"/>
    <n v="34.43"/>
    <n v="0"/>
    <x v="0"/>
    <x v="1"/>
    <n v="37742.575700000001"/>
  </r>
  <r>
    <n v="40"/>
    <x v="0"/>
    <n v="28.69"/>
    <n v="3"/>
    <x v="1"/>
    <x v="2"/>
    <n v="8059.6791000000003"/>
  </r>
  <r>
    <n v="58"/>
    <x v="1"/>
    <n v="36.954999999999998"/>
    <n v="2"/>
    <x v="0"/>
    <x v="2"/>
    <n v="47496.494449999998"/>
  </r>
  <r>
    <n v="58"/>
    <x v="0"/>
    <n v="31.824999999999999"/>
    <n v="2"/>
    <x v="1"/>
    <x v="3"/>
    <n v="13607.36875"/>
  </r>
  <r>
    <n v="18"/>
    <x v="1"/>
    <n v="31.68"/>
    <n v="2"/>
    <x v="0"/>
    <x v="1"/>
    <n v="34303.167200000004"/>
  </r>
  <r>
    <n v="53"/>
    <x v="0"/>
    <n v="22.88"/>
    <n v="1"/>
    <x v="0"/>
    <x v="1"/>
    <n v="23244.790199999999"/>
  </r>
  <r>
    <n v="34"/>
    <x v="0"/>
    <n v="37.335000000000001"/>
    <n v="2"/>
    <x v="1"/>
    <x v="2"/>
    <n v="5989.5236500000001"/>
  </r>
  <r>
    <n v="43"/>
    <x v="1"/>
    <n v="27.36"/>
    <n v="3"/>
    <x v="1"/>
    <x v="3"/>
    <n v="8606.2173999999995"/>
  </r>
  <r>
    <n v="25"/>
    <x v="1"/>
    <n v="33.659999999999997"/>
    <n v="4"/>
    <x v="1"/>
    <x v="1"/>
    <n v="4504.6624000000002"/>
  </r>
  <r>
    <n v="64"/>
    <x v="1"/>
    <n v="24.7"/>
    <n v="1"/>
    <x v="1"/>
    <x v="2"/>
    <n v="30166.618170000002"/>
  </r>
  <r>
    <n v="28"/>
    <x v="0"/>
    <n v="25.934999999999999"/>
    <n v="1"/>
    <x v="1"/>
    <x v="2"/>
    <n v="4133.6416499999996"/>
  </r>
  <r>
    <n v="20"/>
    <x v="0"/>
    <n v="22.42"/>
    <n v="0"/>
    <x v="0"/>
    <x v="2"/>
    <n v="14711.7438"/>
  </r>
  <r>
    <n v="19"/>
    <x v="0"/>
    <n v="28.9"/>
    <n v="0"/>
    <x v="1"/>
    <x v="0"/>
    <n v="1743.2139999999999"/>
  </r>
  <r>
    <n v="61"/>
    <x v="0"/>
    <n v="39.1"/>
    <n v="2"/>
    <x v="1"/>
    <x v="0"/>
    <n v="14235.072"/>
  </r>
  <r>
    <n v="40"/>
    <x v="1"/>
    <n v="26.315000000000001"/>
    <n v="1"/>
    <x v="1"/>
    <x v="2"/>
    <n v="6389.3778499999999"/>
  </r>
  <r>
    <n v="40"/>
    <x v="0"/>
    <n v="36.19"/>
    <n v="0"/>
    <x v="1"/>
    <x v="1"/>
    <n v="5920.1040999999996"/>
  </r>
  <r>
    <n v="28"/>
    <x v="1"/>
    <n v="23.98"/>
    <n v="3"/>
    <x v="0"/>
    <x v="1"/>
    <n v="17663.144199999999"/>
  </r>
  <r>
    <n v="27"/>
    <x v="0"/>
    <n v="24.75"/>
    <n v="0"/>
    <x v="0"/>
    <x v="1"/>
    <n v="16577.779500000001"/>
  </r>
  <r>
    <n v="31"/>
    <x v="1"/>
    <n v="28.5"/>
    <n v="5"/>
    <x v="1"/>
    <x v="3"/>
    <n v="6799.4579999999996"/>
  </r>
  <r>
    <n v="53"/>
    <x v="0"/>
    <n v="28.1"/>
    <n v="3"/>
    <x v="1"/>
    <x v="0"/>
    <n v="11741.726000000001"/>
  </r>
  <r>
    <n v="58"/>
    <x v="1"/>
    <n v="32.01"/>
    <n v="1"/>
    <x v="1"/>
    <x v="1"/>
    <n v="11946.625899999999"/>
  </r>
  <r>
    <n v="44"/>
    <x v="1"/>
    <n v="27.4"/>
    <n v="2"/>
    <x v="1"/>
    <x v="0"/>
    <n v="7726.8540000000003"/>
  </r>
  <r>
    <n v="57"/>
    <x v="1"/>
    <n v="34.01"/>
    <n v="0"/>
    <x v="1"/>
    <x v="2"/>
    <n v="11356.660900000001"/>
  </r>
  <r>
    <n v="29"/>
    <x v="0"/>
    <n v="29.59"/>
    <n v="1"/>
    <x v="1"/>
    <x v="1"/>
    <n v="3947.4131000000002"/>
  </r>
  <r>
    <n v="21"/>
    <x v="1"/>
    <n v="35.53"/>
    <n v="0"/>
    <x v="1"/>
    <x v="1"/>
    <n v="1532.4697000000001"/>
  </r>
  <r>
    <n v="22"/>
    <x v="0"/>
    <n v="39.805"/>
    <n v="0"/>
    <x v="1"/>
    <x v="3"/>
    <n v="2755.0209500000001"/>
  </r>
  <r>
    <n v="41"/>
    <x v="0"/>
    <n v="32.965000000000003"/>
    <n v="0"/>
    <x v="1"/>
    <x v="2"/>
    <n v="6571.0243499999997"/>
  </r>
  <r>
    <n v="31"/>
    <x v="1"/>
    <n v="26.885000000000002"/>
    <n v="1"/>
    <x v="1"/>
    <x v="3"/>
    <n v="4441.2131499999996"/>
  </r>
  <r>
    <n v="45"/>
    <x v="0"/>
    <n v="38.284999999999997"/>
    <n v="0"/>
    <x v="1"/>
    <x v="3"/>
    <n v="7935.29115"/>
  </r>
  <r>
    <n v="22"/>
    <x v="1"/>
    <n v="37.619999999999997"/>
    <n v="1"/>
    <x v="0"/>
    <x v="1"/>
    <n v="37165.163800000002"/>
  </r>
  <r>
    <n v="48"/>
    <x v="0"/>
    <n v="41.23"/>
    <n v="4"/>
    <x v="1"/>
    <x v="2"/>
    <n v="11033.661700000001"/>
  </r>
  <r>
    <n v="37"/>
    <x v="0"/>
    <n v="34.799999999999997"/>
    <n v="2"/>
    <x v="0"/>
    <x v="0"/>
    <n v="39836.519"/>
  </r>
  <r>
    <n v="45"/>
    <x v="1"/>
    <n v="22.895"/>
    <n v="2"/>
    <x v="0"/>
    <x v="2"/>
    <n v="21098.554049999999"/>
  </r>
  <r>
    <n v="57"/>
    <x v="0"/>
    <n v="31.16"/>
    <n v="0"/>
    <x v="0"/>
    <x v="2"/>
    <n v="43578.939400000003"/>
  </r>
  <r>
    <n v="56"/>
    <x v="0"/>
    <n v="27.2"/>
    <n v="0"/>
    <x v="1"/>
    <x v="0"/>
    <n v="11073.175999999999"/>
  </r>
  <r>
    <n v="46"/>
    <x v="0"/>
    <n v="27.74"/>
    <n v="0"/>
    <x v="1"/>
    <x v="2"/>
    <n v="8026.6665999999996"/>
  </r>
  <r>
    <n v="55"/>
    <x v="0"/>
    <n v="26.98"/>
    <n v="0"/>
    <x v="1"/>
    <x v="2"/>
    <n v="11082.5772"/>
  </r>
  <r>
    <n v="21"/>
    <x v="0"/>
    <n v="39.49"/>
    <n v="0"/>
    <x v="1"/>
    <x v="1"/>
    <n v="2026.9740999999999"/>
  </r>
  <r>
    <n v="53"/>
    <x v="0"/>
    <n v="24.795000000000002"/>
    <n v="1"/>
    <x v="1"/>
    <x v="2"/>
    <n v="10942.13205"/>
  </r>
  <r>
    <n v="59"/>
    <x v="1"/>
    <n v="29.83"/>
    <n v="3"/>
    <x v="0"/>
    <x v="3"/>
    <n v="30184.936699999998"/>
  </r>
  <r>
    <n v="35"/>
    <x v="1"/>
    <n v="34.770000000000003"/>
    <n v="2"/>
    <x v="1"/>
    <x v="2"/>
    <n v="5729.0052999999998"/>
  </r>
  <r>
    <n v="64"/>
    <x v="0"/>
    <n v="31.3"/>
    <n v="2"/>
    <x v="0"/>
    <x v="0"/>
    <n v="47291.055"/>
  </r>
  <r>
    <n v="28"/>
    <x v="0"/>
    <n v="37.619999999999997"/>
    <n v="1"/>
    <x v="1"/>
    <x v="1"/>
    <n v="3766.8838000000001"/>
  </r>
  <r>
    <n v="54"/>
    <x v="0"/>
    <n v="30.8"/>
    <n v="3"/>
    <x v="1"/>
    <x v="0"/>
    <n v="12105.32"/>
  </r>
  <r>
    <n v="55"/>
    <x v="1"/>
    <n v="38.28"/>
    <n v="0"/>
    <x v="1"/>
    <x v="1"/>
    <n v="10226.2842"/>
  </r>
  <r>
    <n v="56"/>
    <x v="1"/>
    <n v="19.95"/>
    <n v="0"/>
    <x v="0"/>
    <x v="3"/>
    <n v="22412.648499999999"/>
  </r>
  <r>
    <n v="38"/>
    <x v="1"/>
    <n v="19.3"/>
    <n v="0"/>
    <x v="0"/>
    <x v="0"/>
    <n v="15820.699000000001"/>
  </r>
  <r>
    <n v="41"/>
    <x v="0"/>
    <n v="31.6"/>
    <n v="0"/>
    <x v="1"/>
    <x v="0"/>
    <n v="6186.1270000000004"/>
  </r>
  <r>
    <n v="30"/>
    <x v="1"/>
    <n v="25.46"/>
    <n v="0"/>
    <x v="1"/>
    <x v="3"/>
    <n v="3645.0893999999998"/>
  </r>
  <r>
    <n v="18"/>
    <x v="0"/>
    <n v="30.114999999999998"/>
    <n v="0"/>
    <x v="1"/>
    <x v="3"/>
    <n v="21344.846699999998"/>
  </r>
  <r>
    <n v="61"/>
    <x v="0"/>
    <n v="29.92"/>
    <n v="3"/>
    <x v="0"/>
    <x v="1"/>
    <n v="30942.191800000001"/>
  </r>
  <r>
    <n v="34"/>
    <x v="0"/>
    <n v="27.5"/>
    <n v="1"/>
    <x v="1"/>
    <x v="0"/>
    <n v="5003.8530000000001"/>
  </r>
  <r>
    <n v="20"/>
    <x v="1"/>
    <n v="28.024999999999999"/>
    <n v="1"/>
    <x v="0"/>
    <x v="2"/>
    <n v="17560.37975"/>
  </r>
  <r>
    <n v="19"/>
    <x v="0"/>
    <n v="28.4"/>
    <n v="1"/>
    <x v="1"/>
    <x v="0"/>
    <n v="2331.5189999999998"/>
  </r>
  <r>
    <n v="26"/>
    <x v="1"/>
    <n v="30.875"/>
    <n v="2"/>
    <x v="1"/>
    <x v="2"/>
    <n v="3877.3042500000001"/>
  </r>
  <r>
    <n v="29"/>
    <x v="1"/>
    <n v="27.94"/>
    <n v="0"/>
    <x v="1"/>
    <x v="1"/>
    <n v="2867.1196"/>
  </r>
  <r>
    <n v="63"/>
    <x v="1"/>
    <n v="35.090000000000003"/>
    <n v="0"/>
    <x v="0"/>
    <x v="1"/>
    <n v="47055.532099999997"/>
  </r>
  <r>
    <n v="54"/>
    <x v="1"/>
    <n v="33.630000000000003"/>
    <n v="1"/>
    <x v="1"/>
    <x v="2"/>
    <n v="10825.253699999999"/>
  </r>
  <r>
    <n v="55"/>
    <x v="0"/>
    <n v="29.7"/>
    <n v="2"/>
    <x v="1"/>
    <x v="0"/>
    <n v="11881.358"/>
  </r>
  <r>
    <n v="37"/>
    <x v="1"/>
    <n v="30.8"/>
    <n v="0"/>
    <x v="1"/>
    <x v="0"/>
    <n v="4646.759"/>
  </r>
  <r>
    <n v="21"/>
    <x v="0"/>
    <n v="35.72"/>
    <n v="0"/>
    <x v="1"/>
    <x v="2"/>
    <n v="2404.7338"/>
  </r>
  <r>
    <n v="52"/>
    <x v="1"/>
    <n v="32.204999999999998"/>
    <n v="3"/>
    <x v="1"/>
    <x v="3"/>
    <n v="11488.31695"/>
  </r>
  <r>
    <n v="60"/>
    <x v="1"/>
    <n v="28.594999999999999"/>
    <n v="0"/>
    <x v="1"/>
    <x v="3"/>
    <n v="30259.995559999999"/>
  </r>
  <r>
    <n v="58"/>
    <x v="1"/>
    <n v="49.06"/>
    <n v="0"/>
    <x v="1"/>
    <x v="1"/>
    <n v="11381.3254"/>
  </r>
  <r>
    <n v="29"/>
    <x v="0"/>
    <n v="27.94"/>
    <n v="1"/>
    <x v="0"/>
    <x v="1"/>
    <n v="19107.779600000002"/>
  </r>
  <r>
    <n v="49"/>
    <x v="0"/>
    <n v="27.17"/>
    <n v="0"/>
    <x v="1"/>
    <x v="1"/>
    <n v="8601.3292999999994"/>
  </r>
  <r>
    <n v="37"/>
    <x v="0"/>
    <n v="23.37"/>
    <n v="2"/>
    <x v="1"/>
    <x v="2"/>
    <n v="6686.4313000000002"/>
  </r>
  <r>
    <n v="44"/>
    <x v="1"/>
    <n v="37.1"/>
    <n v="2"/>
    <x v="1"/>
    <x v="0"/>
    <n v="7740.3370000000004"/>
  </r>
  <r>
    <n v="18"/>
    <x v="1"/>
    <n v="23.75"/>
    <n v="0"/>
    <x v="1"/>
    <x v="3"/>
    <n v="1705.6244999999999"/>
  </r>
  <r>
    <n v="20"/>
    <x v="0"/>
    <n v="28.975000000000001"/>
    <n v="0"/>
    <x v="1"/>
    <x v="2"/>
    <n v="2257.47525"/>
  </r>
  <r>
    <n v="44"/>
    <x v="1"/>
    <n v="31.35"/>
    <n v="1"/>
    <x v="0"/>
    <x v="3"/>
    <n v="39556.494500000001"/>
  </r>
  <r>
    <n v="47"/>
    <x v="0"/>
    <n v="33.914999999999999"/>
    <n v="3"/>
    <x v="1"/>
    <x v="2"/>
    <n v="10115.00885"/>
  </r>
  <r>
    <n v="26"/>
    <x v="0"/>
    <n v="28.785"/>
    <n v="0"/>
    <x v="1"/>
    <x v="3"/>
    <n v="3385.3991500000002"/>
  </r>
  <r>
    <n v="19"/>
    <x v="0"/>
    <n v="28.3"/>
    <n v="0"/>
    <x v="0"/>
    <x v="0"/>
    <n v="17081.080000000002"/>
  </r>
  <r>
    <n v="52"/>
    <x v="0"/>
    <n v="37.4"/>
    <n v="0"/>
    <x v="1"/>
    <x v="0"/>
    <n v="9634.5380000000005"/>
  </r>
  <r>
    <n v="32"/>
    <x v="0"/>
    <n v="17.765000000000001"/>
    <n v="2"/>
    <x v="0"/>
    <x v="2"/>
    <n v="32734.186300000001"/>
  </r>
  <r>
    <n v="38"/>
    <x v="1"/>
    <n v="34.700000000000003"/>
    <n v="2"/>
    <x v="1"/>
    <x v="0"/>
    <n v="6082.4049999999997"/>
  </r>
  <r>
    <n v="59"/>
    <x v="0"/>
    <n v="26.504999999999999"/>
    <n v="0"/>
    <x v="1"/>
    <x v="3"/>
    <n v="12815.444949999999"/>
  </r>
  <r>
    <n v="61"/>
    <x v="0"/>
    <n v="22.04"/>
    <n v="0"/>
    <x v="1"/>
    <x v="3"/>
    <n v="13616.3586"/>
  </r>
  <r>
    <n v="53"/>
    <x v="0"/>
    <n v="35.9"/>
    <n v="2"/>
    <x v="1"/>
    <x v="0"/>
    <n v="11163.567999999999"/>
  </r>
  <r>
    <n v="19"/>
    <x v="1"/>
    <n v="25.555"/>
    <n v="0"/>
    <x v="1"/>
    <x v="2"/>
    <n v="1632.5644500000001"/>
  </r>
  <r>
    <n v="20"/>
    <x v="0"/>
    <n v="28.785"/>
    <n v="0"/>
    <x v="1"/>
    <x v="3"/>
    <n v="2457.2111500000001"/>
  </r>
  <r>
    <n v="22"/>
    <x v="0"/>
    <n v="28.05"/>
    <n v="0"/>
    <x v="1"/>
    <x v="1"/>
    <n v="2155.6815000000001"/>
  </r>
  <r>
    <n v="19"/>
    <x v="1"/>
    <n v="34.1"/>
    <n v="0"/>
    <x v="1"/>
    <x v="0"/>
    <n v="1261.442"/>
  </r>
  <r>
    <n v="22"/>
    <x v="1"/>
    <n v="25.175000000000001"/>
    <n v="0"/>
    <x v="1"/>
    <x v="2"/>
    <n v="2045.68525"/>
  </r>
  <r>
    <n v="54"/>
    <x v="0"/>
    <n v="31.9"/>
    <n v="3"/>
    <x v="1"/>
    <x v="1"/>
    <n v="27322.73386"/>
  </r>
  <r>
    <n v="22"/>
    <x v="0"/>
    <n v="36"/>
    <n v="0"/>
    <x v="1"/>
    <x v="0"/>
    <n v="2166.732"/>
  </r>
  <r>
    <n v="34"/>
    <x v="1"/>
    <n v="22.42"/>
    <n v="2"/>
    <x v="1"/>
    <x v="3"/>
    <n v="27375.904780000001"/>
  </r>
  <r>
    <n v="26"/>
    <x v="1"/>
    <n v="32.49"/>
    <n v="1"/>
    <x v="1"/>
    <x v="3"/>
    <n v="3490.5491000000002"/>
  </r>
  <r>
    <n v="34"/>
    <x v="1"/>
    <n v="25.3"/>
    <n v="2"/>
    <x v="0"/>
    <x v="1"/>
    <n v="18972.494999999999"/>
  </r>
  <r>
    <n v="29"/>
    <x v="1"/>
    <n v="29.734999999999999"/>
    <n v="2"/>
    <x v="1"/>
    <x v="2"/>
    <n v="18157.876"/>
  </r>
  <r>
    <n v="30"/>
    <x v="1"/>
    <n v="28.69"/>
    <n v="3"/>
    <x v="0"/>
    <x v="2"/>
    <n v="20745.989099999999"/>
  </r>
  <r>
    <n v="29"/>
    <x v="0"/>
    <n v="38.83"/>
    <n v="3"/>
    <x v="1"/>
    <x v="1"/>
    <n v="5138.2566999999999"/>
  </r>
  <r>
    <n v="46"/>
    <x v="1"/>
    <n v="30.495000000000001"/>
    <n v="3"/>
    <x v="0"/>
    <x v="2"/>
    <n v="40720.551050000002"/>
  </r>
  <r>
    <n v="51"/>
    <x v="0"/>
    <n v="37.729999999999997"/>
    <n v="1"/>
    <x v="1"/>
    <x v="1"/>
    <n v="9877.6077000000005"/>
  </r>
  <r>
    <n v="53"/>
    <x v="0"/>
    <n v="37.43"/>
    <n v="1"/>
    <x v="1"/>
    <x v="2"/>
    <n v="10959.6947"/>
  </r>
  <r>
    <n v="19"/>
    <x v="1"/>
    <n v="28.4"/>
    <n v="1"/>
    <x v="1"/>
    <x v="0"/>
    <n v="1842.519"/>
  </r>
  <r>
    <n v="35"/>
    <x v="1"/>
    <n v="24.13"/>
    <n v="1"/>
    <x v="1"/>
    <x v="2"/>
    <n v="5125.2156999999997"/>
  </r>
  <r>
    <n v="48"/>
    <x v="1"/>
    <n v="29.7"/>
    <n v="0"/>
    <x v="1"/>
    <x v="1"/>
    <n v="7789.6350000000002"/>
  </r>
  <r>
    <n v="32"/>
    <x v="0"/>
    <n v="37.145000000000003"/>
    <n v="3"/>
    <x v="1"/>
    <x v="3"/>
    <n v="6334.3435499999996"/>
  </r>
  <r>
    <n v="42"/>
    <x v="0"/>
    <n v="23.37"/>
    <n v="0"/>
    <x v="0"/>
    <x v="3"/>
    <n v="19964.746299999999"/>
  </r>
  <r>
    <n v="40"/>
    <x v="0"/>
    <n v="25.46"/>
    <n v="1"/>
    <x v="1"/>
    <x v="3"/>
    <n v="7077.1894000000002"/>
  </r>
  <r>
    <n v="44"/>
    <x v="1"/>
    <n v="39.520000000000003"/>
    <n v="0"/>
    <x v="1"/>
    <x v="2"/>
    <n v="6948.7007999999996"/>
  </r>
  <r>
    <n v="48"/>
    <x v="1"/>
    <n v="24.42"/>
    <n v="0"/>
    <x v="0"/>
    <x v="1"/>
    <n v="21223.675800000001"/>
  </r>
  <r>
    <n v="18"/>
    <x v="1"/>
    <n v="25.175000000000001"/>
    <n v="0"/>
    <x v="0"/>
    <x v="3"/>
    <n v="15518.180249999999"/>
  </r>
  <r>
    <n v="30"/>
    <x v="1"/>
    <n v="35.53"/>
    <n v="0"/>
    <x v="0"/>
    <x v="1"/>
    <n v="36950.256699999998"/>
  </r>
  <r>
    <n v="50"/>
    <x v="0"/>
    <n v="27.83"/>
    <n v="3"/>
    <x v="1"/>
    <x v="1"/>
    <n v="19749.383379999999"/>
  </r>
  <r>
    <n v="42"/>
    <x v="0"/>
    <n v="26.6"/>
    <n v="0"/>
    <x v="0"/>
    <x v="2"/>
    <n v="21348.705999999998"/>
  </r>
  <r>
    <n v="18"/>
    <x v="0"/>
    <n v="36.85"/>
    <n v="0"/>
    <x v="0"/>
    <x v="1"/>
    <n v="36149.483500000002"/>
  </r>
  <r>
    <n v="54"/>
    <x v="1"/>
    <n v="39.6"/>
    <n v="1"/>
    <x v="1"/>
    <x v="0"/>
    <n v="10450.552"/>
  </r>
  <r>
    <n v="32"/>
    <x v="0"/>
    <n v="29.8"/>
    <n v="2"/>
    <x v="1"/>
    <x v="0"/>
    <n v="5152.134"/>
  </r>
  <r>
    <n v="37"/>
    <x v="1"/>
    <n v="29.64"/>
    <n v="0"/>
    <x v="1"/>
    <x v="2"/>
    <n v="5028.1466"/>
  </r>
  <r>
    <n v="47"/>
    <x v="1"/>
    <n v="28.215"/>
    <n v="4"/>
    <x v="1"/>
    <x v="3"/>
    <n v="10407.085849999999"/>
  </r>
  <r>
    <n v="20"/>
    <x v="0"/>
    <n v="37"/>
    <n v="5"/>
    <x v="1"/>
    <x v="0"/>
    <n v="4830.63"/>
  </r>
  <r>
    <n v="32"/>
    <x v="0"/>
    <n v="33.155000000000001"/>
    <n v="3"/>
    <x v="1"/>
    <x v="2"/>
    <n v="6128.79745"/>
  </r>
  <r>
    <n v="19"/>
    <x v="0"/>
    <n v="31.824999999999999"/>
    <n v="1"/>
    <x v="1"/>
    <x v="2"/>
    <n v="2719.2797500000001"/>
  </r>
  <r>
    <n v="27"/>
    <x v="1"/>
    <n v="18.905000000000001"/>
    <n v="3"/>
    <x v="1"/>
    <x v="3"/>
    <n v="4827.9049500000001"/>
  </r>
  <r>
    <n v="63"/>
    <x v="1"/>
    <n v="41.47"/>
    <n v="0"/>
    <x v="1"/>
    <x v="1"/>
    <n v="13405.390299999999"/>
  </r>
  <r>
    <n v="49"/>
    <x v="1"/>
    <n v="30.3"/>
    <n v="0"/>
    <x v="1"/>
    <x v="0"/>
    <n v="8116.68"/>
  </r>
  <r>
    <n v="18"/>
    <x v="1"/>
    <n v="15.96"/>
    <n v="0"/>
    <x v="1"/>
    <x v="3"/>
    <n v="1694.7963999999999"/>
  </r>
  <r>
    <n v="35"/>
    <x v="0"/>
    <n v="34.799999999999997"/>
    <n v="1"/>
    <x v="1"/>
    <x v="0"/>
    <n v="5246.0469999999996"/>
  </r>
  <r>
    <n v="24"/>
    <x v="0"/>
    <n v="33.344999999999999"/>
    <n v="0"/>
    <x v="1"/>
    <x v="2"/>
    <n v="2855.4375500000001"/>
  </r>
  <r>
    <n v="63"/>
    <x v="0"/>
    <n v="37.700000000000003"/>
    <n v="0"/>
    <x v="0"/>
    <x v="0"/>
    <n v="48824.45"/>
  </r>
  <r>
    <n v="38"/>
    <x v="1"/>
    <n v="27.835000000000001"/>
    <n v="2"/>
    <x v="1"/>
    <x v="2"/>
    <n v="6455.86265"/>
  </r>
  <r>
    <n v="54"/>
    <x v="1"/>
    <n v="29.2"/>
    <n v="1"/>
    <x v="1"/>
    <x v="0"/>
    <n v="10436.096"/>
  </r>
  <r>
    <n v="46"/>
    <x v="0"/>
    <n v="28.9"/>
    <n v="2"/>
    <x v="1"/>
    <x v="0"/>
    <n v="8823.2790000000005"/>
  </r>
  <r>
    <n v="41"/>
    <x v="0"/>
    <n v="33.155000000000001"/>
    <n v="3"/>
    <x v="1"/>
    <x v="3"/>
    <n v="8538.28845"/>
  </r>
  <r>
    <n v="58"/>
    <x v="1"/>
    <n v="28.594999999999999"/>
    <n v="0"/>
    <x v="1"/>
    <x v="2"/>
    <n v="11735.87905"/>
  </r>
  <r>
    <n v="18"/>
    <x v="0"/>
    <n v="38.28"/>
    <n v="0"/>
    <x v="1"/>
    <x v="1"/>
    <n v="1631.8212000000001"/>
  </r>
  <r>
    <n v="22"/>
    <x v="1"/>
    <n v="19.95"/>
    <n v="3"/>
    <x v="1"/>
    <x v="3"/>
    <n v="4005.4225000000001"/>
  </r>
  <r>
    <n v="44"/>
    <x v="0"/>
    <n v="26.41"/>
    <n v="0"/>
    <x v="1"/>
    <x v="2"/>
    <n v="7419.4778999999999"/>
  </r>
  <r>
    <n v="44"/>
    <x v="1"/>
    <n v="30.69"/>
    <n v="2"/>
    <x v="1"/>
    <x v="1"/>
    <n v="7731.4270999999999"/>
  </r>
  <r>
    <n v="36"/>
    <x v="1"/>
    <n v="41.895000000000003"/>
    <n v="3"/>
    <x v="0"/>
    <x v="3"/>
    <n v="43753.337050000002"/>
  </r>
  <r>
    <n v="26"/>
    <x v="0"/>
    <n v="29.92"/>
    <n v="2"/>
    <x v="1"/>
    <x v="1"/>
    <n v="3981.9767999999999"/>
  </r>
  <r>
    <n v="30"/>
    <x v="0"/>
    <n v="30.9"/>
    <n v="3"/>
    <x v="1"/>
    <x v="0"/>
    <n v="5325.6509999999998"/>
  </r>
  <r>
    <n v="41"/>
    <x v="0"/>
    <n v="32.200000000000003"/>
    <n v="1"/>
    <x v="1"/>
    <x v="0"/>
    <n v="6775.9610000000002"/>
  </r>
  <r>
    <n v="29"/>
    <x v="0"/>
    <n v="32.11"/>
    <n v="2"/>
    <x v="1"/>
    <x v="2"/>
    <n v="4922.9159"/>
  </r>
  <r>
    <n v="61"/>
    <x v="1"/>
    <n v="31.57"/>
    <n v="0"/>
    <x v="1"/>
    <x v="1"/>
    <n v="12557.605299999999"/>
  </r>
  <r>
    <n v="36"/>
    <x v="0"/>
    <n v="26.2"/>
    <n v="0"/>
    <x v="1"/>
    <x v="0"/>
    <n v="4883.866"/>
  </r>
  <r>
    <n v="25"/>
    <x v="1"/>
    <n v="25.74"/>
    <n v="0"/>
    <x v="1"/>
    <x v="1"/>
    <n v="2137.6536000000001"/>
  </r>
  <r>
    <n v="56"/>
    <x v="0"/>
    <n v="26.6"/>
    <n v="1"/>
    <x v="1"/>
    <x v="2"/>
    <n v="12044.342000000001"/>
  </r>
  <r>
    <n v="18"/>
    <x v="1"/>
    <n v="34.43"/>
    <n v="0"/>
    <x v="1"/>
    <x v="1"/>
    <n v="1137.4697000000001"/>
  </r>
  <r>
    <n v="19"/>
    <x v="1"/>
    <n v="30.59"/>
    <n v="0"/>
    <x v="1"/>
    <x v="2"/>
    <n v="1639.5631000000001"/>
  </r>
  <r>
    <n v="39"/>
    <x v="0"/>
    <n v="32.799999999999997"/>
    <n v="0"/>
    <x v="1"/>
    <x v="0"/>
    <n v="5649.7150000000001"/>
  </r>
  <r>
    <n v="45"/>
    <x v="0"/>
    <n v="28.6"/>
    <n v="2"/>
    <x v="1"/>
    <x v="1"/>
    <n v="8516.8289999999997"/>
  </r>
  <r>
    <n v="51"/>
    <x v="0"/>
    <n v="18.05"/>
    <n v="0"/>
    <x v="1"/>
    <x v="2"/>
    <n v="9644.2525000000005"/>
  </r>
  <r>
    <n v="64"/>
    <x v="0"/>
    <n v="39.33"/>
    <n v="0"/>
    <x v="1"/>
    <x v="3"/>
    <n v="14901.5167"/>
  </r>
  <r>
    <n v="19"/>
    <x v="0"/>
    <n v="32.11"/>
    <n v="0"/>
    <x v="1"/>
    <x v="2"/>
    <n v="2130.6759000000002"/>
  </r>
  <r>
    <n v="48"/>
    <x v="0"/>
    <n v="32.229999999999997"/>
    <n v="1"/>
    <x v="1"/>
    <x v="1"/>
    <n v="8871.1517000000003"/>
  </r>
  <r>
    <n v="60"/>
    <x v="0"/>
    <n v="24.035"/>
    <n v="0"/>
    <x v="1"/>
    <x v="2"/>
    <n v="13012.20865"/>
  </r>
  <r>
    <n v="27"/>
    <x v="0"/>
    <n v="36.08"/>
    <n v="0"/>
    <x v="0"/>
    <x v="1"/>
    <n v="37133.898200000003"/>
  </r>
  <r>
    <n v="46"/>
    <x v="1"/>
    <n v="22.3"/>
    <n v="0"/>
    <x v="1"/>
    <x v="0"/>
    <n v="7147.1049999999996"/>
  </r>
  <r>
    <n v="28"/>
    <x v="0"/>
    <n v="28.88"/>
    <n v="1"/>
    <x v="1"/>
    <x v="3"/>
    <n v="4337.7352000000001"/>
  </r>
  <r>
    <n v="59"/>
    <x v="1"/>
    <n v="26.4"/>
    <n v="0"/>
    <x v="1"/>
    <x v="1"/>
    <n v="11743.299000000001"/>
  </r>
  <r>
    <n v="35"/>
    <x v="1"/>
    <n v="27.74"/>
    <n v="2"/>
    <x v="0"/>
    <x v="3"/>
    <n v="20984.0936"/>
  </r>
  <r>
    <n v="63"/>
    <x v="0"/>
    <n v="31.8"/>
    <n v="0"/>
    <x v="1"/>
    <x v="0"/>
    <n v="13880.949000000001"/>
  </r>
  <r>
    <n v="40"/>
    <x v="1"/>
    <n v="41.23"/>
    <n v="1"/>
    <x v="1"/>
    <x v="3"/>
    <n v="6610.1097"/>
  </r>
  <r>
    <n v="20"/>
    <x v="1"/>
    <n v="33"/>
    <n v="1"/>
    <x v="1"/>
    <x v="0"/>
    <n v="1980.07"/>
  </r>
  <r>
    <n v="40"/>
    <x v="1"/>
    <n v="30.875"/>
    <n v="4"/>
    <x v="1"/>
    <x v="2"/>
    <n v="8162.7162500000004"/>
  </r>
  <r>
    <n v="24"/>
    <x v="1"/>
    <n v="28.5"/>
    <n v="2"/>
    <x v="1"/>
    <x v="2"/>
    <n v="3537.703"/>
  </r>
  <r>
    <n v="34"/>
    <x v="0"/>
    <n v="26.73"/>
    <n v="1"/>
    <x v="1"/>
    <x v="1"/>
    <n v="5002.7826999999997"/>
  </r>
  <r>
    <n v="45"/>
    <x v="0"/>
    <n v="30.9"/>
    <n v="2"/>
    <x v="1"/>
    <x v="0"/>
    <n v="8520.0259999999998"/>
  </r>
  <r>
    <n v="41"/>
    <x v="0"/>
    <n v="37.1"/>
    <n v="2"/>
    <x v="1"/>
    <x v="0"/>
    <n v="7371.7719999999999"/>
  </r>
  <r>
    <n v="53"/>
    <x v="0"/>
    <n v="26.6"/>
    <n v="0"/>
    <x v="1"/>
    <x v="2"/>
    <n v="10355.641"/>
  </r>
  <r>
    <n v="27"/>
    <x v="1"/>
    <n v="23.1"/>
    <n v="0"/>
    <x v="1"/>
    <x v="1"/>
    <n v="2483.7359999999999"/>
  </r>
  <r>
    <n v="26"/>
    <x v="0"/>
    <n v="29.92"/>
    <n v="1"/>
    <x v="1"/>
    <x v="1"/>
    <n v="3392.9767999999999"/>
  </r>
  <r>
    <n v="24"/>
    <x v="0"/>
    <n v="23.21"/>
    <n v="0"/>
    <x v="1"/>
    <x v="1"/>
    <n v="25081.76784"/>
  </r>
  <r>
    <n v="34"/>
    <x v="0"/>
    <n v="33.700000000000003"/>
    <n v="1"/>
    <x v="1"/>
    <x v="0"/>
    <n v="5012.4709999999995"/>
  </r>
  <r>
    <n v="53"/>
    <x v="0"/>
    <n v="33.25"/>
    <n v="0"/>
    <x v="1"/>
    <x v="3"/>
    <n v="10564.8845"/>
  </r>
  <r>
    <n v="32"/>
    <x v="1"/>
    <n v="30.8"/>
    <n v="3"/>
    <x v="1"/>
    <x v="0"/>
    <n v="5253.5240000000003"/>
  </r>
  <r>
    <n v="19"/>
    <x v="1"/>
    <n v="34.799999999999997"/>
    <n v="0"/>
    <x v="0"/>
    <x v="0"/>
    <n v="34779.614999999998"/>
  </r>
  <r>
    <n v="42"/>
    <x v="1"/>
    <n v="24.64"/>
    <n v="0"/>
    <x v="0"/>
    <x v="1"/>
    <n v="19515.5416"/>
  </r>
  <r>
    <n v="55"/>
    <x v="1"/>
    <n v="33.880000000000003"/>
    <n v="3"/>
    <x v="1"/>
    <x v="1"/>
    <n v="11987.1682"/>
  </r>
  <r>
    <n v="28"/>
    <x v="1"/>
    <n v="38.06"/>
    <n v="0"/>
    <x v="1"/>
    <x v="1"/>
    <n v="2689.4953999999998"/>
  </r>
  <r>
    <n v="58"/>
    <x v="0"/>
    <n v="41.91"/>
    <n v="0"/>
    <x v="1"/>
    <x v="1"/>
    <n v="24227.337240000001"/>
  </r>
  <r>
    <n v="41"/>
    <x v="0"/>
    <n v="31.635000000000002"/>
    <n v="1"/>
    <x v="1"/>
    <x v="3"/>
    <n v="7358.1756500000001"/>
  </r>
  <r>
    <n v="47"/>
    <x v="1"/>
    <n v="25.46"/>
    <n v="2"/>
    <x v="1"/>
    <x v="3"/>
    <n v="9225.2564000000002"/>
  </r>
  <r>
    <n v="42"/>
    <x v="0"/>
    <n v="36.195"/>
    <n v="1"/>
    <x v="1"/>
    <x v="2"/>
    <n v="7443.6430499999997"/>
  </r>
  <r>
    <n v="59"/>
    <x v="0"/>
    <n v="27.83"/>
    <n v="3"/>
    <x v="1"/>
    <x v="1"/>
    <n v="14001.286700000001"/>
  </r>
  <r>
    <n v="19"/>
    <x v="0"/>
    <n v="17.8"/>
    <n v="0"/>
    <x v="1"/>
    <x v="0"/>
    <n v="1727.7850000000001"/>
  </r>
  <r>
    <n v="59"/>
    <x v="1"/>
    <n v="27.5"/>
    <n v="1"/>
    <x v="1"/>
    <x v="0"/>
    <n v="12333.828"/>
  </r>
  <r>
    <n v="39"/>
    <x v="1"/>
    <n v="24.51"/>
    <n v="2"/>
    <x v="1"/>
    <x v="2"/>
    <n v="6710.1918999999998"/>
  </r>
  <r>
    <n v="40"/>
    <x v="0"/>
    <n v="22.22"/>
    <n v="2"/>
    <x v="0"/>
    <x v="1"/>
    <n v="19444.265800000001"/>
  </r>
  <r>
    <n v="18"/>
    <x v="0"/>
    <n v="26.73"/>
    <n v="0"/>
    <x v="1"/>
    <x v="1"/>
    <n v="1615.7666999999999"/>
  </r>
  <r>
    <n v="31"/>
    <x v="1"/>
    <n v="38.39"/>
    <n v="2"/>
    <x v="1"/>
    <x v="1"/>
    <n v="4463.2051000000001"/>
  </r>
  <r>
    <n v="19"/>
    <x v="1"/>
    <n v="29.07"/>
    <n v="0"/>
    <x v="0"/>
    <x v="2"/>
    <n v="17352.6803"/>
  </r>
  <r>
    <n v="44"/>
    <x v="1"/>
    <n v="38.06"/>
    <n v="1"/>
    <x v="1"/>
    <x v="1"/>
    <n v="7152.6714000000002"/>
  </r>
  <r>
    <n v="23"/>
    <x v="0"/>
    <n v="36.67"/>
    <n v="2"/>
    <x v="0"/>
    <x v="3"/>
    <n v="38511.628299999997"/>
  </r>
  <r>
    <n v="33"/>
    <x v="0"/>
    <n v="22.135000000000002"/>
    <n v="1"/>
    <x v="1"/>
    <x v="3"/>
    <n v="5354.0746499999996"/>
  </r>
  <r>
    <n v="55"/>
    <x v="0"/>
    <n v="26.8"/>
    <n v="1"/>
    <x v="1"/>
    <x v="0"/>
    <n v="35160.134570000002"/>
  </r>
  <r>
    <n v="40"/>
    <x v="1"/>
    <n v="35.299999999999997"/>
    <n v="3"/>
    <x v="1"/>
    <x v="0"/>
    <n v="7196.8670000000002"/>
  </r>
  <r>
    <n v="63"/>
    <x v="0"/>
    <n v="27.74"/>
    <n v="0"/>
    <x v="0"/>
    <x v="3"/>
    <n v="29523.1656"/>
  </r>
  <r>
    <n v="54"/>
    <x v="1"/>
    <n v="30.02"/>
    <n v="0"/>
    <x v="1"/>
    <x v="2"/>
    <n v="24476.478510000001"/>
  </r>
  <r>
    <n v="60"/>
    <x v="0"/>
    <n v="38.06"/>
    <n v="0"/>
    <x v="1"/>
    <x v="1"/>
    <n v="12648.7034"/>
  </r>
  <r>
    <n v="24"/>
    <x v="1"/>
    <n v="35.86"/>
    <n v="0"/>
    <x v="1"/>
    <x v="1"/>
    <n v="1986.9333999999999"/>
  </r>
  <r>
    <n v="19"/>
    <x v="1"/>
    <n v="20.9"/>
    <n v="1"/>
    <x v="1"/>
    <x v="0"/>
    <n v="1832.0940000000001"/>
  </r>
  <r>
    <n v="29"/>
    <x v="1"/>
    <n v="28.975000000000001"/>
    <n v="1"/>
    <x v="1"/>
    <x v="3"/>
    <n v="4040.55825"/>
  </r>
  <r>
    <n v="18"/>
    <x v="1"/>
    <n v="17.29"/>
    <n v="2"/>
    <x v="0"/>
    <x v="3"/>
    <n v="12829.455099999999"/>
  </r>
  <r>
    <n v="63"/>
    <x v="0"/>
    <n v="32.200000000000003"/>
    <n v="2"/>
    <x v="0"/>
    <x v="0"/>
    <n v="47305.305"/>
  </r>
  <r>
    <n v="54"/>
    <x v="1"/>
    <n v="34.21"/>
    <n v="2"/>
    <x v="0"/>
    <x v="1"/>
    <n v="44260.749900000003"/>
  </r>
  <r>
    <n v="27"/>
    <x v="1"/>
    <n v="30.3"/>
    <n v="3"/>
    <x v="1"/>
    <x v="0"/>
    <n v="4260.7439999999997"/>
  </r>
  <r>
    <n v="50"/>
    <x v="1"/>
    <n v="31.824999999999999"/>
    <n v="0"/>
    <x v="0"/>
    <x v="3"/>
    <n v="41097.161749999999"/>
  </r>
  <r>
    <n v="55"/>
    <x v="0"/>
    <n v="25.364999999999998"/>
    <n v="3"/>
    <x v="1"/>
    <x v="3"/>
    <n v="13047.332350000001"/>
  </r>
  <r>
    <n v="56"/>
    <x v="1"/>
    <n v="33.630000000000003"/>
    <n v="0"/>
    <x v="0"/>
    <x v="2"/>
    <n v="43921.183700000001"/>
  </r>
  <r>
    <n v="38"/>
    <x v="0"/>
    <n v="40.15"/>
    <n v="0"/>
    <x v="1"/>
    <x v="1"/>
    <n v="5400.9804999999997"/>
  </r>
  <r>
    <n v="51"/>
    <x v="1"/>
    <n v="24.414999999999999"/>
    <n v="4"/>
    <x v="1"/>
    <x v="2"/>
    <n v="11520.099850000001"/>
  </r>
  <r>
    <n v="19"/>
    <x v="1"/>
    <n v="31.92"/>
    <n v="0"/>
    <x v="0"/>
    <x v="2"/>
    <n v="33750.291799999999"/>
  </r>
  <r>
    <n v="58"/>
    <x v="0"/>
    <n v="25.2"/>
    <n v="0"/>
    <x v="1"/>
    <x v="0"/>
    <n v="11837.16"/>
  </r>
  <r>
    <n v="20"/>
    <x v="0"/>
    <n v="26.84"/>
    <n v="1"/>
    <x v="0"/>
    <x v="1"/>
    <n v="17085.267599999999"/>
  </r>
  <r>
    <n v="52"/>
    <x v="1"/>
    <n v="24.32"/>
    <n v="3"/>
    <x v="0"/>
    <x v="3"/>
    <n v="24869.836800000001"/>
  </r>
  <r>
    <n v="19"/>
    <x v="1"/>
    <n v="36.954999999999998"/>
    <n v="0"/>
    <x v="0"/>
    <x v="2"/>
    <n v="36219.405449999998"/>
  </r>
  <r>
    <n v="53"/>
    <x v="0"/>
    <n v="38.06"/>
    <n v="3"/>
    <x v="1"/>
    <x v="1"/>
    <n v="20462.997660000001"/>
  </r>
  <r>
    <n v="46"/>
    <x v="1"/>
    <n v="42.35"/>
    <n v="3"/>
    <x v="0"/>
    <x v="1"/>
    <n v="46151.124499999998"/>
  </r>
  <r>
    <n v="40"/>
    <x v="1"/>
    <n v="19.8"/>
    <n v="1"/>
    <x v="0"/>
    <x v="1"/>
    <n v="17179.522000000001"/>
  </r>
  <r>
    <n v="59"/>
    <x v="0"/>
    <n v="32.395000000000003"/>
    <n v="3"/>
    <x v="1"/>
    <x v="3"/>
    <n v="14590.63205"/>
  </r>
  <r>
    <n v="45"/>
    <x v="1"/>
    <n v="30.2"/>
    <n v="1"/>
    <x v="1"/>
    <x v="0"/>
    <n v="7441.0529999999999"/>
  </r>
  <r>
    <n v="49"/>
    <x v="1"/>
    <n v="25.84"/>
    <n v="1"/>
    <x v="1"/>
    <x v="3"/>
    <n v="9282.4806000000008"/>
  </r>
  <r>
    <n v="18"/>
    <x v="1"/>
    <n v="29.37"/>
    <n v="1"/>
    <x v="1"/>
    <x v="1"/>
    <n v="1719.4363000000001"/>
  </r>
  <r>
    <n v="50"/>
    <x v="1"/>
    <n v="34.200000000000003"/>
    <n v="2"/>
    <x v="0"/>
    <x v="0"/>
    <n v="42856.838000000003"/>
  </r>
  <r>
    <n v="41"/>
    <x v="1"/>
    <n v="37.049999999999997"/>
    <n v="2"/>
    <x v="1"/>
    <x v="2"/>
    <n v="7265.7025000000003"/>
  </r>
  <r>
    <n v="50"/>
    <x v="1"/>
    <n v="27.454999999999998"/>
    <n v="1"/>
    <x v="1"/>
    <x v="3"/>
    <n v="9617.6624499999998"/>
  </r>
  <r>
    <n v="25"/>
    <x v="1"/>
    <n v="27.55"/>
    <n v="0"/>
    <x v="1"/>
    <x v="2"/>
    <n v="2523.1695"/>
  </r>
  <r>
    <n v="47"/>
    <x v="0"/>
    <n v="26.6"/>
    <n v="2"/>
    <x v="1"/>
    <x v="3"/>
    <n v="9715.8410000000003"/>
  </r>
  <r>
    <n v="19"/>
    <x v="1"/>
    <n v="20.614999999999998"/>
    <n v="2"/>
    <x v="1"/>
    <x v="2"/>
    <n v="2803.69785"/>
  </r>
  <r>
    <n v="22"/>
    <x v="0"/>
    <n v="24.3"/>
    <n v="0"/>
    <x v="1"/>
    <x v="0"/>
    <n v="2150.4690000000001"/>
  </r>
  <r>
    <n v="59"/>
    <x v="1"/>
    <n v="31.79"/>
    <n v="2"/>
    <x v="1"/>
    <x v="1"/>
    <n v="12928.7911"/>
  </r>
  <r>
    <n v="51"/>
    <x v="0"/>
    <n v="21.56"/>
    <n v="1"/>
    <x v="1"/>
    <x v="1"/>
    <n v="9855.1314000000002"/>
  </r>
  <r>
    <n v="40"/>
    <x v="0"/>
    <n v="28.12"/>
    <n v="1"/>
    <x v="0"/>
    <x v="3"/>
    <n v="22331.566800000001"/>
  </r>
  <r>
    <n v="54"/>
    <x v="1"/>
    <n v="40.564999999999998"/>
    <n v="3"/>
    <x v="0"/>
    <x v="3"/>
    <n v="48549.178350000002"/>
  </r>
  <r>
    <n v="30"/>
    <x v="1"/>
    <n v="27.645"/>
    <n v="1"/>
    <x v="1"/>
    <x v="3"/>
    <n v="4237.12655"/>
  </r>
  <r>
    <n v="55"/>
    <x v="0"/>
    <n v="32.395000000000003"/>
    <n v="1"/>
    <x v="1"/>
    <x v="3"/>
    <n v="11879.10405"/>
  </r>
  <r>
    <n v="52"/>
    <x v="0"/>
    <n v="31.2"/>
    <n v="0"/>
    <x v="1"/>
    <x v="0"/>
    <n v="9625.92"/>
  </r>
  <r>
    <n v="46"/>
    <x v="1"/>
    <n v="26.62"/>
    <n v="1"/>
    <x v="1"/>
    <x v="1"/>
    <n v="7742.1098000000002"/>
  </r>
  <r>
    <n v="46"/>
    <x v="0"/>
    <n v="48.07"/>
    <n v="2"/>
    <x v="1"/>
    <x v="3"/>
    <n v="9432.9253000000008"/>
  </r>
  <r>
    <n v="63"/>
    <x v="0"/>
    <n v="26.22"/>
    <n v="0"/>
    <x v="1"/>
    <x v="2"/>
    <n v="14256.192800000001"/>
  </r>
  <r>
    <n v="59"/>
    <x v="0"/>
    <n v="36.765000000000001"/>
    <n v="1"/>
    <x v="0"/>
    <x v="3"/>
    <n v="47896.79135"/>
  </r>
  <r>
    <n v="52"/>
    <x v="1"/>
    <n v="26.4"/>
    <n v="3"/>
    <x v="1"/>
    <x v="1"/>
    <n v="25992.821039999999"/>
  </r>
  <r>
    <n v="28"/>
    <x v="0"/>
    <n v="33.4"/>
    <n v="0"/>
    <x v="1"/>
    <x v="0"/>
    <n v="3172.018"/>
  </r>
  <r>
    <n v="29"/>
    <x v="1"/>
    <n v="29.64"/>
    <n v="1"/>
    <x v="1"/>
    <x v="3"/>
    <n v="20277.807509999999"/>
  </r>
  <r>
    <n v="25"/>
    <x v="1"/>
    <n v="45.54"/>
    <n v="2"/>
    <x v="0"/>
    <x v="1"/>
    <n v="42112.2356"/>
  </r>
  <r>
    <n v="22"/>
    <x v="0"/>
    <n v="28.82"/>
    <n v="0"/>
    <x v="1"/>
    <x v="1"/>
    <n v="2156.7518"/>
  </r>
  <r>
    <n v="25"/>
    <x v="1"/>
    <n v="26.8"/>
    <n v="3"/>
    <x v="1"/>
    <x v="0"/>
    <n v="3906.127"/>
  </r>
  <r>
    <n v="18"/>
    <x v="1"/>
    <n v="22.99"/>
    <n v="0"/>
    <x v="1"/>
    <x v="3"/>
    <n v="1704.5681"/>
  </r>
  <r>
    <n v="19"/>
    <x v="1"/>
    <n v="27.7"/>
    <n v="0"/>
    <x v="0"/>
    <x v="0"/>
    <n v="16297.846"/>
  </r>
  <r>
    <n v="47"/>
    <x v="1"/>
    <n v="25.41"/>
    <n v="1"/>
    <x v="0"/>
    <x v="1"/>
    <n v="21978.676899999999"/>
  </r>
  <r>
    <n v="31"/>
    <x v="1"/>
    <n v="34.39"/>
    <n v="3"/>
    <x v="0"/>
    <x v="2"/>
    <n v="38746.355100000001"/>
  </r>
  <r>
    <n v="48"/>
    <x v="0"/>
    <n v="28.88"/>
    <n v="1"/>
    <x v="1"/>
    <x v="2"/>
    <n v="9249.4951999999994"/>
  </r>
  <r>
    <n v="36"/>
    <x v="1"/>
    <n v="27.55"/>
    <n v="3"/>
    <x v="1"/>
    <x v="3"/>
    <n v="6746.7425000000003"/>
  </r>
  <r>
    <n v="53"/>
    <x v="0"/>
    <n v="22.61"/>
    <n v="3"/>
    <x v="0"/>
    <x v="3"/>
    <n v="24873.384900000001"/>
  </r>
  <r>
    <n v="56"/>
    <x v="0"/>
    <n v="37.51"/>
    <n v="2"/>
    <x v="1"/>
    <x v="1"/>
    <n v="12265.5069"/>
  </r>
  <r>
    <n v="28"/>
    <x v="0"/>
    <n v="33"/>
    <n v="2"/>
    <x v="1"/>
    <x v="1"/>
    <n v="4349.4620000000004"/>
  </r>
  <r>
    <n v="57"/>
    <x v="0"/>
    <n v="38"/>
    <n v="2"/>
    <x v="1"/>
    <x v="0"/>
    <n v="12646.207"/>
  </r>
  <r>
    <n v="29"/>
    <x v="1"/>
    <n v="33.344999999999999"/>
    <n v="2"/>
    <x v="1"/>
    <x v="2"/>
    <n v="19442.353500000001"/>
  </r>
  <r>
    <n v="28"/>
    <x v="0"/>
    <n v="27.5"/>
    <n v="2"/>
    <x v="1"/>
    <x v="0"/>
    <n v="20177.671129999999"/>
  </r>
  <r>
    <n v="30"/>
    <x v="0"/>
    <n v="33.33"/>
    <n v="1"/>
    <x v="1"/>
    <x v="1"/>
    <n v="4151.0286999999998"/>
  </r>
  <r>
    <n v="58"/>
    <x v="1"/>
    <n v="34.865000000000002"/>
    <n v="0"/>
    <x v="1"/>
    <x v="3"/>
    <n v="11944.594349999999"/>
  </r>
  <r>
    <n v="41"/>
    <x v="0"/>
    <n v="33.06"/>
    <n v="2"/>
    <x v="1"/>
    <x v="2"/>
    <n v="7749.1563999999998"/>
  </r>
  <r>
    <n v="50"/>
    <x v="1"/>
    <n v="26.6"/>
    <n v="0"/>
    <x v="1"/>
    <x v="0"/>
    <n v="8444.4740000000002"/>
  </r>
  <r>
    <n v="19"/>
    <x v="0"/>
    <n v="24.7"/>
    <n v="0"/>
    <x v="1"/>
    <x v="0"/>
    <n v="1737.376"/>
  </r>
  <r>
    <n v="43"/>
    <x v="1"/>
    <n v="35.97"/>
    <n v="3"/>
    <x v="0"/>
    <x v="1"/>
    <n v="42124.515299999999"/>
  </r>
  <r>
    <n v="49"/>
    <x v="1"/>
    <n v="35.86"/>
    <n v="0"/>
    <x v="1"/>
    <x v="1"/>
    <n v="8124.4084000000003"/>
  </r>
  <r>
    <n v="27"/>
    <x v="0"/>
    <n v="31.4"/>
    <n v="0"/>
    <x v="0"/>
    <x v="0"/>
    <n v="34838.873"/>
  </r>
  <r>
    <n v="52"/>
    <x v="1"/>
    <n v="33.25"/>
    <n v="0"/>
    <x v="1"/>
    <x v="3"/>
    <n v="9722.7695000000003"/>
  </r>
  <r>
    <n v="50"/>
    <x v="1"/>
    <n v="32.204999999999998"/>
    <n v="0"/>
    <x v="1"/>
    <x v="2"/>
    <n v="8835.2649500000007"/>
  </r>
  <r>
    <n v="54"/>
    <x v="1"/>
    <n v="32.774999999999999"/>
    <n v="0"/>
    <x v="1"/>
    <x v="3"/>
    <n v="10435.06525"/>
  </r>
  <r>
    <n v="44"/>
    <x v="0"/>
    <n v="27.645"/>
    <n v="0"/>
    <x v="1"/>
    <x v="2"/>
    <n v="7421.1945500000002"/>
  </r>
  <r>
    <n v="32"/>
    <x v="1"/>
    <n v="37.335000000000001"/>
    <n v="1"/>
    <x v="1"/>
    <x v="3"/>
    <n v="4667.6076499999999"/>
  </r>
  <r>
    <n v="34"/>
    <x v="1"/>
    <n v="25.27"/>
    <n v="1"/>
    <x v="1"/>
    <x v="2"/>
    <n v="4894.7533000000003"/>
  </r>
  <r>
    <n v="26"/>
    <x v="0"/>
    <n v="29.64"/>
    <n v="4"/>
    <x v="1"/>
    <x v="3"/>
    <n v="24671.663339999999"/>
  </r>
  <r>
    <n v="34"/>
    <x v="1"/>
    <n v="30.8"/>
    <n v="0"/>
    <x v="0"/>
    <x v="0"/>
    <n v="35491.64"/>
  </r>
  <r>
    <n v="57"/>
    <x v="1"/>
    <n v="40.945"/>
    <n v="0"/>
    <x v="1"/>
    <x v="3"/>
    <n v="11566.30055"/>
  </r>
  <r>
    <n v="29"/>
    <x v="1"/>
    <n v="27.2"/>
    <n v="0"/>
    <x v="1"/>
    <x v="0"/>
    <n v="2866.0909999999999"/>
  </r>
  <r>
    <n v="40"/>
    <x v="1"/>
    <n v="34.104999999999997"/>
    <n v="1"/>
    <x v="1"/>
    <x v="3"/>
    <n v="6600.2059499999996"/>
  </r>
  <r>
    <n v="27"/>
    <x v="0"/>
    <n v="23.21"/>
    <n v="1"/>
    <x v="1"/>
    <x v="1"/>
    <n v="3561.8888999999999"/>
  </r>
  <r>
    <n v="45"/>
    <x v="1"/>
    <n v="36.479999999999997"/>
    <n v="2"/>
    <x v="0"/>
    <x v="2"/>
    <n v="42760.502200000003"/>
  </r>
  <r>
    <n v="64"/>
    <x v="0"/>
    <n v="33.799999999999997"/>
    <n v="1"/>
    <x v="0"/>
    <x v="0"/>
    <n v="47928.03"/>
  </r>
  <r>
    <n v="52"/>
    <x v="1"/>
    <n v="36.700000000000003"/>
    <n v="0"/>
    <x v="1"/>
    <x v="0"/>
    <n v="9144.5650000000005"/>
  </r>
  <r>
    <n v="61"/>
    <x v="0"/>
    <n v="36.384999999999998"/>
    <n v="1"/>
    <x v="0"/>
    <x v="3"/>
    <n v="48517.563150000002"/>
  </r>
  <r>
    <n v="52"/>
    <x v="1"/>
    <n v="27.36"/>
    <n v="0"/>
    <x v="0"/>
    <x v="2"/>
    <n v="24393.6224"/>
  </r>
  <r>
    <n v="61"/>
    <x v="0"/>
    <n v="31.16"/>
    <n v="0"/>
    <x v="1"/>
    <x v="2"/>
    <n v="13429.035400000001"/>
  </r>
  <r>
    <n v="56"/>
    <x v="0"/>
    <n v="28.785"/>
    <n v="0"/>
    <x v="1"/>
    <x v="3"/>
    <n v="11658.379150000001"/>
  </r>
  <r>
    <n v="43"/>
    <x v="0"/>
    <n v="35.72"/>
    <n v="2"/>
    <x v="1"/>
    <x v="3"/>
    <n v="19144.576519999999"/>
  </r>
  <r>
    <n v="64"/>
    <x v="1"/>
    <n v="34.5"/>
    <n v="0"/>
    <x v="1"/>
    <x v="0"/>
    <n v="13822.803"/>
  </r>
  <r>
    <n v="60"/>
    <x v="1"/>
    <n v="25.74"/>
    <n v="0"/>
    <x v="1"/>
    <x v="1"/>
    <n v="12142.578600000001"/>
  </r>
  <r>
    <n v="62"/>
    <x v="1"/>
    <n v="27.55"/>
    <n v="1"/>
    <x v="1"/>
    <x v="2"/>
    <n v="13937.666499999999"/>
  </r>
  <r>
    <n v="50"/>
    <x v="1"/>
    <n v="32.299999999999997"/>
    <n v="1"/>
    <x v="0"/>
    <x v="3"/>
    <n v="41919.097000000002"/>
  </r>
  <r>
    <n v="46"/>
    <x v="0"/>
    <n v="27.72"/>
    <n v="1"/>
    <x v="1"/>
    <x v="1"/>
    <n v="8232.6388000000006"/>
  </r>
  <r>
    <n v="24"/>
    <x v="0"/>
    <n v="27.6"/>
    <n v="0"/>
    <x v="1"/>
    <x v="0"/>
    <n v="18955.220170000001"/>
  </r>
  <r>
    <n v="62"/>
    <x v="1"/>
    <n v="30.02"/>
    <n v="0"/>
    <x v="1"/>
    <x v="2"/>
    <n v="13352.0998"/>
  </r>
  <r>
    <n v="60"/>
    <x v="0"/>
    <n v="27.55"/>
    <n v="0"/>
    <x v="1"/>
    <x v="3"/>
    <n v="13217.094499999999"/>
  </r>
  <r>
    <n v="63"/>
    <x v="1"/>
    <n v="36.765000000000001"/>
    <n v="0"/>
    <x v="1"/>
    <x v="3"/>
    <n v="13981.850350000001"/>
  </r>
  <r>
    <n v="49"/>
    <x v="0"/>
    <n v="41.47"/>
    <n v="4"/>
    <x v="1"/>
    <x v="1"/>
    <n v="10977.2063"/>
  </r>
  <r>
    <n v="34"/>
    <x v="0"/>
    <n v="29.26"/>
    <n v="3"/>
    <x v="1"/>
    <x v="1"/>
    <n v="6184.2993999999999"/>
  </r>
  <r>
    <n v="33"/>
    <x v="1"/>
    <n v="35.75"/>
    <n v="2"/>
    <x v="1"/>
    <x v="1"/>
    <n v="4889.9994999999999"/>
  </r>
  <r>
    <n v="46"/>
    <x v="1"/>
    <n v="33.344999999999999"/>
    <n v="1"/>
    <x v="1"/>
    <x v="3"/>
    <n v="8334.4575499999992"/>
  </r>
  <r>
    <n v="36"/>
    <x v="0"/>
    <n v="29.92"/>
    <n v="1"/>
    <x v="1"/>
    <x v="1"/>
    <n v="5478.0367999999999"/>
  </r>
  <r>
    <n v="19"/>
    <x v="1"/>
    <n v="27.835000000000001"/>
    <n v="0"/>
    <x v="1"/>
    <x v="2"/>
    <n v="1635.7336499999999"/>
  </r>
  <r>
    <n v="57"/>
    <x v="0"/>
    <n v="23.18"/>
    <n v="0"/>
    <x v="1"/>
    <x v="2"/>
    <n v="11830.6072"/>
  </r>
  <r>
    <n v="50"/>
    <x v="0"/>
    <n v="25.6"/>
    <n v="0"/>
    <x v="1"/>
    <x v="0"/>
    <n v="8932.0840000000007"/>
  </r>
  <r>
    <n v="30"/>
    <x v="0"/>
    <n v="27.7"/>
    <n v="0"/>
    <x v="1"/>
    <x v="0"/>
    <n v="3554.203"/>
  </r>
  <r>
    <n v="33"/>
    <x v="1"/>
    <n v="35.244999999999997"/>
    <n v="0"/>
    <x v="1"/>
    <x v="3"/>
    <n v="12404.8791"/>
  </r>
  <r>
    <n v="18"/>
    <x v="0"/>
    <n v="38.28"/>
    <n v="0"/>
    <x v="1"/>
    <x v="1"/>
    <n v="14133.03775"/>
  </r>
  <r>
    <n v="46"/>
    <x v="1"/>
    <n v="27.6"/>
    <n v="0"/>
    <x v="1"/>
    <x v="0"/>
    <n v="24603.04837"/>
  </r>
  <r>
    <n v="46"/>
    <x v="1"/>
    <n v="43.89"/>
    <n v="3"/>
    <x v="1"/>
    <x v="1"/>
    <n v="8944.1151000000009"/>
  </r>
  <r>
    <n v="47"/>
    <x v="1"/>
    <n v="29.83"/>
    <n v="3"/>
    <x v="1"/>
    <x v="2"/>
    <n v="9620.3307000000004"/>
  </r>
  <r>
    <n v="23"/>
    <x v="1"/>
    <n v="41.91"/>
    <n v="0"/>
    <x v="1"/>
    <x v="1"/>
    <n v="1837.2819"/>
  </r>
  <r>
    <n v="18"/>
    <x v="0"/>
    <n v="20.79"/>
    <n v="0"/>
    <x v="1"/>
    <x v="1"/>
    <n v="1607.5101"/>
  </r>
  <r>
    <n v="48"/>
    <x v="0"/>
    <n v="32.299999999999997"/>
    <n v="2"/>
    <x v="1"/>
    <x v="3"/>
    <n v="10043.249"/>
  </r>
  <r>
    <n v="35"/>
    <x v="1"/>
    <n v="30.5"/>
    <n v="1"/>
    <x v="1"/>
    <x v="0"/>
    <n v="4751.07"/>
  </r>
  <r>
    <n v="19"/>
    <x v="0"/>
    <n v="21.7"/>
    <n v="0"/>
    <x v="0"/>
    <x v="0"/>
    <n v="13844.505999999999"/>
  </r>
  <r>
    <n v="21"/>
    <x v="0"/>
    <n v="26.4"/>
    <n v="1"/>
    <x v="1"/>
    <x v="0"/>
    <n v="2597.779"/>
  </r>
  <r>
    <n v="21"/>
    <x v="0"/>
    <n v="21.89"/>
    <n v="2"/>
    <x v="1"/>
    <x v="1"/>
    <n v="3180.5101"/>
  </r>
  <r>
    <n v="49"/>
    <x v="0"/>
    <n v="30.78"/>
    <n v="1"/>
    <x v="1"/>
    <x v="3"/>
    <n v="9778.3472000000002"/>
  </r>
  <r>
    <n v="56"/>
    <x v="0"/>
    <n v="32.299999999999997"/>
    <n v="3"/>
    <x v="1"/>
    <x v="3"/>
    <n v="13430.264999999999"/>
  </r>
  <r>
    <n v="42"/>
    <x v="0"/>
    <n v="24.984999999999999"/>
    <n v="2"/>
    <x v="1"/>
    <x v="2"/>
    <n v="8017.0611500000005"/>
  </r>
  <r>
    <n v="44"/>
    <x v="1"/>
    <n v="32.015000000000001"/>
    <n v="2"/>
    <x v="1"/>
    <x v="2"/>
    <n v="8116.2688500000004"/>
  </r>
  <r>
    <n v="18"/>
    <x v="1"/>
    <n v="30.4"/>
    <n v="3"/>
    <x v="1"/>
    <x v="3"/>
    <n v="3481.8679999999999"/>
  </r>
  <r>
    <n v="61"/>
    <x v="0"/>
    <n v="21.09"/>
    <n v="0"/>
    <x v="1"/>
    <x v="2"/>
    <n v="13415.0381"/>
  </r>
  <r>
    <n v="57"/>
    <x v="0"/>
    <n v="22.23"/>
    <n v="0"/>
    <x v="1"/>
    <x v="3"/>
    <n v="12029.286700000001"/>
  </r>
  <r>
    <n v="42"/>
    <x v="0"/>
    <n v="33.155000000000001"/>
    <n v="1"/>
    <x v="1"/>
    <x v="3"/>
    <n v="7639.4174499999999"/>
  </r>
  <r>
    <n v="26"/>
    <x v="1"/>
    <n v="32.9"/>
    <n v="2"/>
    <x v="0"/>
    <x v="0"/>
    <n v="36085.218999999997"/>
  </r>
  <r>
    <n v="20"/>
    <x v="1"/>
    <n v="33.33"/>
    <n v="0"/>
    <x v="1"/>
    <x v="1"/>
    <n v="1391.5287000000001"/>
  </r>
  <r>
    <n v="23"/>
    <x v="0"/>
    <n v="28.31"/>
    <n v="0"/>
    <x v="0"/>
    <x v="2"/>
    <n v="18033.9679"/>
  </r>
  <r>
    <n v="39"/>
    <x v="0"/>
    <n v="24.89"/>
    <n v="3"/>
    <x v="0"/>
    <x v="3"/>
    <n v="21659.930100000001"/>
  </r>
  <r>
    <n v="24"/>
    <x v="1"/>
    <n v="40.15"/>
    <n v="0"/>
    <x v="0"/>
    <x v="1"/>
    <n v="38126.246500000001"/>
  </r>
  <r>
    <n v="64"/>
    <x v="0"/>
    <n v="30.114999999999998"/>
    <n v="3"/>
    <x v="1"/>
    <x v="2"/>
    <n v="16455.707849999999"/>
  </r>
  <r>
    <n v="62"/>
    <x v="1"/>
    <n v="31.46"/>
    <n v="1"/>
    <x v="1"/>
    <x v="1"/>
    <n v="27000.98473"/>
  </r>
  <r>
    <n v="27"/>
    <x v="0"/>
    <n v="17.954999999999998"/>
    <n v="2"/>
    <x v="0"/>
    <x v="3"/>
    <n v="15006.579449999999"/>
  </r>
  <r>
    <n v="55"/>
    <x v="1"/>
    <n v="30.684999999999999"/>
    <n v="0"/>
    <x v="0"/>
    <x v="3"/>
    <n v="42303.692150000003"/>
  </r>
  <r>
    <n v="55"/>
    <x v="1"/>
    <n v="33"/>
    <n v="0"/>
    <x v="1"/>
    <x v="1"/>
    <n v="20781.48892"/>
  </r>
  <r>
    <n v="35"/>
    <x v="0"/>
    <n v="43.34"/>
    <n v="2"/>
    <x v="1"/>
    <x v="1"/>
    <n v="5846.9175999999998"/>
  </r>
  <r>
    <n v="44"/>
    <x v="1"/>
    <n v="22.135000000000002"/>
    <n v="2"/>
    <x v="1"/>
    <x v="3"/>
    <n v="8302.5356499999998"/>
  </r>
  <r>
    <n v="19"/>
    <x v="1"/>
    <n v="34.4"/>
    <n v="0"/>
    <x v="1"/>
    <x v="0"/>
    <n v="1261.8589999999999"/>
  </r>
  <r>
    <n v="58"/>
    <x v="0"/>
    <n v="39.049999999999997"/>
    <n v="0"/>
    <x v="1"/>
    <x v="1"/>
    <n v="11856.4115"/>
  </r>
  <r>
    <n v="50"/>
    <x v="1"/>
    <n v="25.364999999999998"/>
    <n v="2"/>
    <x v="1"/>
    <x v="2"/>
    <n v="30284.642940000002"/>
  </r>
  <r>
    <n v="26"/>
    <x v="0"/>
    <n v="22.61"/>
    <n v="0"/>
    <x v="1"/>
    <x v="2"/>
    <n v="3176.8159000000001"/>
  </r>
  <r>
    <n v="24"/>
    <x v="0"/>
    <n v="30.21"/>
    <n v="3"/>
    <x v="1"/>
    <x v="2"/>
    <n v="4618.0798999999997"/>
  </r>
  <r>
    <n v="48"/>
    <x v="1"/>
    <n v="35.625"/>
    <n v="4"/>
    <x v="1"/>
    <x v="3"/>
    <n v="10736.87075"/>
  </r>
  <r>
    <n v="19"/>
    <x v="0"/>
    <n v="37.43"/>
    <n v="0"/>
    <x v="1"/>
    <x v="2"/>
    <n v="2138.0707000000002"/>
  </r>
  <r>
    <n v="48"/>
    <x v="1"/>
    <n v="31.445"/>
    <n v="1"/>
    <x v="1"/>
    <x v="3"/>
    <n v="8964.0605500000001"/>
  </r>
  <r>
    <n v="49"/>
    <x v="1"/>
    <n v="31.35"/>
    <n v="1"/>
    <x v="1"/>
    <x v="3"/>
    <n v="9290.1394999999993"/>
  </r>
  <r>
    <n v="46"/>
    <x v="0"/>
    <n v="32.299999999999997"/>
    <n v="2"/>
    <x v="1"/>
    <x v="3"/>
    <n v="9411.0049999999992"/>
  </r>
  <r>
    <n v="46"/>
    <x v="1"/>
    <n v="19.855"/>
    <n v="0"/>
    <x v="1"/>
    <x v="2"/>
    <n v="7526.7064499999997"/>
  </r>
  <r>
    <n v="43"/>
    <x v="0"/>
    <n v="34.4"/>
    <n v="3"/>
    <x v="1"/>
    <x v="0"/>
    <n v="8522.0030000000006"/>
  </r>
  <r>
    <n v="21"/>
    <x v="1"/>
    <n v="31.02"/>
    <n v="0"/>
    <x v="1"/>
    <x v="1"/>
    <n v="16586.49771"/>
  </r>
  <r>
    <n v="64"/>
    <x v="1"/>
    <n v="25.6"/>
    <n v="2"/>
    <x v="1"/>
    <x v="0"/>
    <n v="14988.432000000001"/>
  </r>
  <r>
    <n v="18"/>
    <x v="0"/>
    <n v="38.17"/>
    <n v="0"/>
    <x v="1"/>
    <x v="1"/>
    <n v="1631.6683"/>
  </r>
  <r>
    <n v="51"/>
    <x v="0"/>
    <n v="20.6"/>
    <n v="0"/>
    <x v="1"/>
    <x v="0"/>
    <n v="9264.7970000000005"/>
  </r>
  <r>
    <n v="47"/>
    <x v="1"/>
    <n v="47.52"/>
    <n v="1"/>
    <x v="1"/>
    <x v="1"/>
    <n v="8083.9197999999997"/>
  </r>
  <r>
    <n v="64"/>
    <x v="0"/>
    <n v="32.965000000000003"/>
    <n v="0"/>
    <x v="1"/>
    <x v="2"/>
    <n v="14692.66935"/>
  </r>
  <r>
    <n v="49"/>
    <x v="1"/>
    <n v="32.299999999999997"/>
    <n v="3"/>
    <x v="1"/>
    <x v="2"/>
    <n v="10269.459999999999"/>
  </r>
  <r>
    <n v="31"/>
    <x v="1"/>
    <n v="20.399999999999999"/>
    <n v="0"/>
    <x v="1"/>
    <x v="0"/>
    <n v="3260.1990000000001"/>
  </r>
  <r>
    <n v="52"/>
    <x v="0"/>
    <n v="38.380000000000003"/>
    <n v="2"/>
    <x v="1"/>
    <x v="3"/>
    <n v="11396.9002"/>
  </r>
  <r>
    <n v="33"/>
    <x v="0"/>
    <n v="24.31"/>
    <n v="0"/>
    <x v="1"/>
    <x v="1"/>
    <n v="4185.0978999999998"/>
  </r>
  <r>
    <n v="47"/>
    <x v="0"/>
    <n v="23.6"/>
    <n v="1"/>
    <x v="1"/>
    <x v="0"/>
    <n v="8539.6710000000003"/>
  </r>
  <r>
    <n v="38"/>
    <x v="1"/>
    <n v="21.12"/>
    <n v="3"/>
    <x v="1"/>
    <x v="1"/>
    <n v="6652.5288"/>
  </r>
  <r>
    <n v="32"/>
    <x v="1"/>
    <n v="30.03"/>
    <n v="1"/>
    <x v="1"/>
    <x v="1"/>
    <n v="4074.4537"/>
  </r>
  <r>
    <n v="19"/>
    <x v="1"/>
    <n v="17.48"/>
    <n v="0"/>
    <x v="1"/>
    <x v="2"/>
    <n v="1621.3402000000001"/>
  </r>
  <r>
    <n v="44"/>
    <x v="0"/>
    <n v="20.234999999999999"/>
    <n v="1"/>
    <x v="0"/>
    <x v="3"/>
    <n v="19594.809649999999"/>
  </r>
  <r>
    <n v="26"/>
    <x v="0"/>
    <n v="17.195"/>
    <n v="2"/>
    <x v="0"/>
    <x v="3"/>
    <n v="14455.644050000001"/>
  </r>
  <r>
    <n v="25"/>
    <x v="1"/>
    <n v="23.9"/>
    <n v="5"/>
    <x v="1"/>
    <x v="0"/>
    <n v="5080.0959999999995"/>
  </r>
  <r>
    <n v="19"/>
    <x v="0"/>
    <n v="35.15"/>
    <n v="0"/>
    <x v="1"/>
    <x v="2"/>
    <n v="2134.9014999999999"/>
  </r>
  <r>
    <n v="43"/>
    <x v="0"/>
    <n v="35.64"/>
    <n v="1"/>
    <x v="1"/>
    <x v="1"/>
    <n v="7345.7266"/>
  </r>
  <r>
    <n v="52"/>
    <x v="1"/>
    <n v="34.1"/>
    <n v="0"/>
    <x v="1"/>
    <x v="1"/>
    <n v="9140.9509999999991"/>
  </r>
  <r>
    <n v="36"/>
    <x v="0"/>
    <n v="22.6"/>
    <n v="2"/>
    <x v="0"/>
    <x v="0"/>
    <n v="18608.261999999999"/>
  </r>
  <r>
    <n v="64"/>
    <x v="1"/>
    <n v="39.159999999999997"/>
    <n v="1"/>
    <x v="1"/>
    <x v="1"/>
    <n v="14418.2804"/>
  </r>
  <r>
    <n v="63"/>
    <x v="0"/>
    <n v="26.98"/>
    <n v="0"/>
    <x v="0"/>
    <x v="2"/>
    <n v="28950.4692"/>
  </r>
  <r>
    <n v="64"/>
    <x v="1"/>
    <n v="33.880000000000003"/>
    <n v="0"/>
    <x v="0"/>
    <x v="1"/>
    <n v="46889.261200000001"/>
  </r>
  <r>
    <n v="61"/>
    <x v="1"/>
    <n v="35.86"/>
    <n v="0"/>
    <x v="0"/>
    <x v="1"/>
    <n v="46599.108399999997"/>
  </r>
  <r>
    <n v="40"/>
    <x v="1"/>
    <n v="32.774999999999999"/>
    <n v="1"/>
    <x v="0"/>
    <x v="3"/>
    <n v="39125.332249999999"/>
  </r>
  <r>
    <n v="25"/>
    <x v="1"/>
    <n v="30.59"/>
    <n v="0"/>
    <x v="1"/>
    <x v="3"/>
    <n v="2727.3951000000002"/>
  </r>
  <r>
    <n v="48"/>
    <x v="1"/>
    <n v="30.2"/>
    <n v="2"/>
    <x v="1"/>
    <x v="0"/>
    <n v="8968.33"/>
  </r>
  <r>
    <n v="45"/>
    <x v="1"/>
    <n v="24.31"/>
    <n v="5"/>
    <x v="1"/>
    <x v="1"/>
    <n v="9788.8659000000007"/>
  </r>
  <r>
    <n v="38"/>
    <x v="0"/>
    <n v="27.265000000000001"/>
    <n v="1"/>
    <x v="1"/>
    <x v="3"/>
    <n v="6555.07035"/>
  </r>
  <r>
    <n v="18"/>
    <x v="0"/>
    <n v="29.164999999999999"/>
    <n v="0"/>
    <x v="1"/>
    <x v="3"/>
    <n v="7323.7348190000002"/>
  </r>
  <r>
    <n v="21"/>
    <x v="0"/>
    <n v="16.815000000000001"/>
    <n v="1"/>
    <x v="1"/>
    <x v="3"/>
    <n v="3167.4558499999998"/>
  </r>
  <r>
    <n v="27"/>
    <x v="0"/>
    <n v="30.4"/>
    <n v="3"/>
    <x v="1"/>
    <x v="2"/>
    <n v="18804.752400000001"/>
  </r>
  <r>
    <n v="19"/>
    <x v="1"/>
    <n v="33.1"/>
    <n v="0"/>
    <x v="1"/>
    <x v="0"/>
    <n v="23082.955330000001"/>
  </r>
  <r>
    <n v="29"/>
    <x v="0"/>
    <n v="20.234999999999999"/>
    <n v="2"/>
    <x v="1"/>
    <x v="2"/>
    <n v="4906.4096499999996"/>
  </r>
  <r>
    <n v="42"/>
    <x v="1"/>
    <n v="26.9"/>
    <n v="0"/>
    <x v="1"/>
    <x v="0"/>
    <n v="5969.723"/>
  </r>
  <r>
    <n v="60"/>
    <x v="0"/>
    <n v="30.5"/>
    <n v="0"/>
    <x v="1"/>
    <x v="0"/>
    <n v="12638.195"/>
  </r>
  <r>
    <n v="31"/>
    <x v="1"/>
    <n v="28.594999999999999"/>
    <n v="1"/>
    <x v="1"/>
    <x v="2"/>
    <n v="4243.5900499999998"/>
  </r>
  <r>
    <n v="60"/>
    <x v="1"/>
    <n v="33.11"/>
    <n v="3"/>
    <x v="1"/>
    <x v="1"/>
    <n v="13919.822899999999"/>
  </r>
  <r>
    <n v="22"/>
    <x v="1"/>
    <n v="31.73"/>
    <n v="0"/>
    <x v="1"/>
    <x v="3"/>
    <n v="2254.7966999999999"/>
  </r>
  <r>
    <n v="35"/>
    <x v="1"/>
    <n v="28.9"/>
    <n v="3"/>
    <x v="1"/>
    <x v="0"/>
    <n v="5926.8459999999995"/>
  </r>
  <r>
    <n v="52"/>
    <x v="0"/>
    <n v="46.75"/>
    <n v="5"/>
    <x v="1"/>
    <x v="1"/>
    <n v="12592.5345"/>
  </r>
  <r>
    <n v="26"/>
    <x v="1"/>
    <n v="29.45"/>
    <n v="0"/>
    <x v="1"/>
    <x v="3"/>
    <n v="2897.3235"/>
  </r>
  <r>
    <n v="31"/>
    <x v="0"/>
    <n v="32.68"/>
    <n v="1"/>
    <x v="1"/>
    <x v="2"/>
    <n v="4738.2682000000004"/>
  </r>
  <r>
    <n v="33"/>
    <x v="0"/>
    <n v="33.5"/>
    <n v="0"/>
    <x v="0"/>
    <x v="0"/>
    <n v="37079.372000000003"/>
  </r>
  <r>
    <n v="18"/>
    <x v="1"/>
    <n v="43.01"/>
    <n v="0"/>
    <x v="1"/>
    <x v="1"/>
    <n v="1149.3959"/>
  </r>
  <r>
    <n v="59"/>
    <x v="0"/>
    <n v="36.520000000000003"/>
    <n v="1"/>
    <x v="1"/>
    <x v="1"/>
    <n v="28287.897659999999"/>
  </r>
  <r>
    <n v="56"/>
    <x v="1"/>
    <n v="26.695"/>
    <n v="1"/>
    <x v="0"/>
    <x v="2"/>
    <n v="26109.32905"/>
  </r>
  <r>
    <n v="45"/>
    <x v="0"/>
    <n v="33.1"/>
    <n v="0"/>
    <x v="1"/>
    <x v="0"/>
    <n v="7345.0839999999998"/>
  </r>
  <r>
    <n v="60"/>
    <x v="1"/>
    <n v="29.64"/>
    <n v="0"/>
    <x v="1"/>
    <x v="3"/>
    <n v="12730.999599999999"/>
  </r>
  <r>
    <n v="56"/>
    <x v="0"/>
    <n v="25.65"/>
    <n v="0"/>
    <x v="1"/>
    <x v="2"/>
    <n v="11454.021500000001"/>
  </r>
  <r>
    <n v="40"/>
    <x v="0"/>
    <n v="29.6"/>
    <n v="0"/>
    <x v="1"/>
    <x v="0"/>
    <n v="5910.9440000000004"/>
  </r>
  <r>
    <n v="35"/>
    <x v="1"/>
    <n v="38.6"/>
    <n v="1"/>
    <x v="1"/>
    <x v="0"/>
    <n v="4762.3289999999997"/>
  </r>
  <r>
    <n v="39"/>
    <x v="1"/>
    <n v="29.6"/>
    <n v="4"/>
    <x v="1"/>
    <x v="0"/>
    <n v="7512.2669999999998"/>
  </r>
  <r>
    <n v="30"/>
    <x v="1"/>
    <n v="24.13"/>
    <n v="1"/>
    <x v="1"/>
    <x v="2"/>
    <n v="4032.2406999999998"/>
  </r>
  <r>
    <n v="24"/>
    <x v="1"/>
    <n v="23.4"/>
    <n v="0"/>
    <x v="1"/>
    <x v="0"/>
    <n v="1969.614"/>
  </r>
  <r>
    <n v="20"/>
    <x v="1"/>
    <n v="29.734999999999999"/>
    <n v="0"/>
    <x v="1"/>
    <x v="2"/>
    <n v="1769.5316499999999"/>
  </r>
  <r>
    <n v="32"/>
    <x v="1"/>
    <n v="46.53"/>
    <n v="2"/>
    <x v="1"/>
    <x v="1"/>
    <n v="4686.3887000000004"/>
  </r>
  <r>
    <n v="59"/>
    <x v="1"/>
    <n v="37.4"/>
    <n v="0"/>
    <x v="1"/>
    <x v="0"/>
    <n v="21797.000400000001"/>
  </r>
  <r>
    <n v="55"/>
    <x v="0"/>
    <n v="30.14"/>
    <n v="2"/>
    <x v="1"/>
    <x v="1"/>
    <n v="11881.9696"/>
  </r>
  <r>
    <n v="57"/>
    <x v="0"/>
    <n v="30.495000000000001"/>
    <n v="0"/>
    <x v="1"/>
    <x v="2"/>
    <n v="11840.77505"/>
  </r>
  <r>
    <n v="56"/>
    <x v="1"/>
    <n v="39.6"/>
    <n v="0"/>
    <x v="1"/>
    <x v="0"/>
    <n v="10601.412"/>
  </r>
  <r>
    <n v="40"/>
    <x v="0"/>
    <n v="33"/>
    <n v="3"/>
    <x v="1"/>
    <x v="1"/>
    <n v="7682.67"/>
  </r>
  <r>
    <n v="49"/>
    <x v="0"/>
    <n v="36.630000000000003"/>
    <n v="3"/>
    <x v="1"/>
    <x v="1"/>
    <n v="10381.4787"/>
  </r>
  <r>
    <n v="42"/>
    <x v="1"/>
    <n v="30"/>
    <n v="0"/>
    <x v="0"/>
    <x v="0"/>
    <n v="22144.031999999999"/>
  </r>
  <r>
    <n v="62"/>
    <x v="0"/>
    <n v="38.094999999999999"/>
    <n v="2"/>
    <x v="1"/>
    <x v="3"/>
    <n v="15230.324049999999"/>
  </r>
  <r>
    <n v="56"/>
    <x v="1"/>
    <n v="25.934999999999999"/>
    <n v="0"/>
    <x v="1"/>
    <x v="3"/>
    <n v="11165.417649999999"/>
  </r>
  <r>
    <n v="19"/>
    <x v="1"/>
    <n v="25.175000000000001"/>
    <n v="0"/>
    <x v="1"/>
    <x v="2"/>
    <n v="1632.0362500000001"/>
  </r>
  <r>
    <n v="30"/>
    <x v="0"/>
    <n v="28.38"/>
    <n v="1"/>
    <x v="0"/>
    <x v="1"/>
    <n v="19521.968199999999"/>
  </r>
  <r>
    <n v="60"/>
    <x v="0"/>
    <n v="28.7"/>
    <n v="1"/>
    <x v="1"/>
    <x v="0"/>
    <n v="13224.692999999999"/>
  </r>
  <r>
    <n v="56"/>
    <x v="0"/>
    <n v="33.82"/>
    <n v="2"/>
    <x v="1"/>
    <x v="2"/>
    <n v="12643.3778"/>
  </r>
  <r>
    <n v="28"/>
    <x v="0"/>
    <n v="24.32"/>
    <n v="1"/>
    <x v="1"/>
    <x v="3"/>
    <n v="23288.928400000001"/>
  </r>
  <r>
    <n v="18"/>
    <x v="0"/>
    <n v="24.09"/>
    <n v="1"/>
    <x v="1"/>
    <x v="1"/>
    <n v="2201.0971"/>
  </r>
  <r>
    <n v="27"/>
    <x v="1"/>
    <n v="32.67"/>
    <n v="0"/>
    <x v="1"/>
    <x v="1"/>
    <n v="2497.0383000000002"/>
  </r>
  <r>
    <n v="18"/>
    <x v="0"/>
    <n v="30.114999999999998"/>
    <n v="0"/>
    <x v="1"/>
    <x v="3"/>
    <n v="2203.4718499999999"/>
  </r>
  <r>
    <n v="19"/>
    <x v="0"/>
    <n v="29.8"/>
    <n v="0"/>
    <x v="1"/>
    <x v="0"/>
    <n v="1744.4649999999999"/>
  </r>
  <r>
    <n v="47"/>
    <x v="0"/>
    <n v="33.344999999999999"/>
    <n v="0"/>
    <x v="1"/>
    <x v="3"/>
    <n v="20878.78443"/>
  </r>
  <r>
    <n v="54"/>
    <x v="1"/>
    <n v="25.1"/>
    <n v="3"/>
    <x v="0"/>
    <x v="0"/>
    <n v="25382.296999999999"/>
  </r>
  <r>
    <n v="61"/>
    <x v="1"/>
    <n v="28.31"/>
    <n v="1"/>
    <x v="0"/>
    <x v="2"/>
    <n v="28868.6639"/>
  </r>
  <r>
    <n v="24"/>
    <x v="1"/>
    <n v="28.5"/>
    <n v="0"/>
    <x v="0"/>
    <x v="3"/>
    <n v="35147.528480000001"/>
  </r>
  <r>
    <n v="25"/>
    <x v="1"/>
    <n v="35.625"/>
    <n v="0"/>
    <x v="1"/>
    <x v="2"/>
    <n v="2534.3937500000002"/>
  </r>
  <r>
    <n v="21"/>
    <x v="1"/>
    <n v="36.85"/>
    <n v="0"/>
    <x v="1"/>
    <x v="1"/>
    <n v="1534.3045"/>
  </r>
  <r>
    <n v="23"/>
    <x v="1"/>
    <n v="32.56"/>
    <n v="0"/>
    <x v="1"/>
    <x v="1"/>
    <n v="1824.2854"/>
  </r>
  <r>
    <n v="63"/>
    <x v="1"/>
    <n v="41.325000000000003"/>
    <n v="3"/>
    <x v="1"/>
    <x v="2"/>
    <n v="15555.188749999999"/>
  </r>
  <r>
    <n v="49"/>
    <x v="1"/>
    <n v="37.51"/>
    <n v="2"/>
    <x v="1"/>
    <x v="1"/>
    <n v="9304.7019"/>
  </r>
  <r>
    <n v="18"/>
    <x v="0"/>
    <n v="31.35"/>
    <n v="0"/>
    <x v="1"/>
    <x v="1"/>
    <n v="1622.1885"/>
  </r>
  <r>
    <n v="51"/>
    <x v="0"/>
    <n v="39.5"/>
    <n v="1"/>
    <x v="1"/>
    <x v="0"/>
    <n v="9880.0679999999993"/>
  </r>
  <r>
    <n v="48"/>
    <x v="1"/>
    <n v="34.299999999999997"/>
    <n v="3"/>
    <x v="1"/>
    <x v="0"/>
    <n v="9563.0290000000005"/>
  </r>
  <r>
    <n v="31"/>
    <x v="0"/>
    <n v="31.065000000000001"/>
    <n v="0"/>
    <x v="1"/>
    <x v="3"/>
    <n v="4347.0233500000004"/>
  </r>
  <r>
    <n v="54"/>
    <x v="0"/>
    <n v="21.47"/>
    <n v="3"/>
    <x v="1"/>
    <x v="2"/>
    <n v="12475.3513"/>
  </r>
  <r>
    <n v="19"/>
    <x v="1"/>
    <n v="28.7"/>
    <n v="0"/>
    <x v="1"/>
    <x v="0"/>
    <n v="1253.9359999999999"/>
  </r>
  <r>
    <n v="44"/>
    <x v="0"/>
    <n v="38.06"/>
    <n v="0"/>
    <x v="0"/>
    <x v="1"/>
    <n v="48885.135609999998"/>
  </r>
  <r>
    <n v="53"/>
    <x v="1"/>
    <n v="31.16"/>
    <n v="1"/>
    <x v="1"/>
    <x v="2"/>
    <n v="10461.9794"/>
  </r>
  <r>
    <n v="19"/>
    <x v="0"/>
    <n v="32.9"/>
    <n v="0"/>
    <x v="1"/>
    <x v="0"/>
    <n v="1748.7739999999999"/>
  </r>
  <r>
    <n v="61"/>
    <x v="0"/>
    <n v="25.08"/>
    <n v="0"/>
    <x v="1"/>
    <x v="1"/>
    <n v="24513.091260000001"/>
  </r>
  <r>
    <n v="18"/>
    <x v="0"/>
    <n v="25.08"/>
    <n v="0"/>
    <x v="1"/>
    <x v="3"/>
    <n v="2196.4731999999999"/>
  </r>
  <r>
    <n v="61"/>
    <x v="1"/>
    <n v="43.4"/>
    <n v="0"/>
    <x v="1"/>
    <x v="0"/>
    <n v="12574.049000000001"/>
  </r>
  <r>
    <n v="21"/>
    <x v="1"/>
    <n v="25.7"/>
    <n v="4"/>
    <x v="0"/>
    <x v="0"/>
    <n v="17942.106"/>
  </r>
  <r>
    <n v="20"/>
    <x v="1"/>
    <n v="27.93"/>
    <n v="0"/>
    <x v="1"/>
    <x v="3"/>
    <n v="1967.0227"/>
  </r>
  <r>
    <n v="31"/>
    <x v="0"/>
    <n v="23.6"/>
    <n v="2"/>
    <x v="1"/>
    <x v="0"/>
    <n v="4931.6469999999999"/>
  </r>
  <r>
    <n v="45"/>
    <x v="1"/>
    <n v="28.7"/>
    <n v="2"/>
    <x v="1"/>
    <x v="0"/>
    <n v="8027.9679999999998"/>
  </r>
  <r>
    <n v="44"/>
    <x v="0"/>
    <n v="23.98"/>
    <n v="2"/>
    <x v="1"/>
    <x v="1"/>
    <n v="8211.1002000000008"/>
  </r>
  <r>
    <n v="62"/>
    <x v="0"/>
    <n v="39.200000000000003"/>
    <n v="0"/>
    <x v="1"/>
    <x v="0"/>
    <n v="13470.86"/>
  </r>
  <r>
    <n v="29"/>
    <x v="1"/>
    <n v="34.4"/>
    <n v="0"/>
    <x v="0"/>
    <x v="0"/>
    <n v="36197.699000000001"/>
  </r>
  <r>
    <n v="43"/>
    <x v="1"/>
    <n v="26.03"/>
    <n v="0"/>
    <x v="1"/>
    <x v="3"/>
    <n v="6837.3687"/>
  </r>
  <r>
    <n v="51"/>
    <x v="1"/>
    <n v="23.21"/>
    <n v="1"/>
    <x v="0"/>
    <x v="1"/>
    <n v="22218.1149"/>
  </r>
  <r>
    <n v="19"/>
    <x v="1"/>
    <n v="30.25"/>
    <n v="0"/>
    <x v="0"/>
    <x v="1"/>
    <n v="32548.340499999998"/>
  </r>
  <r>
    <n v="38"/>
    <x v="0"/>
    <n v="28.93"/>
    <n v="1"/>
    <x v="1"/>
    <x v="1"/>
    <n v="5974.3846999999996"/>
  </r>
  <r>
    <n v="37"/>
    <x v="1"/>
    <n v="30.875"/>
    <n v="3"/>
    <x v="1"/>
    <x v="2"/>
    <n v="6796.8632500000003"/>
  </r>
  <r>
    <n v="22"/>
    <x v="1"/>
    <n v="31.35"/>
    <n v="1"/>
    <x v="1"/>
    <x v="2"/>
    <n v="2643.2685000000001"/>
  </r>
  <r>
    <n v="21"/>
    <x v="1"/>
    <n v="23.75"/>
    <n v="2"/>
    <x v="1"/>
    <x v="2"/>
    <n v="3077.0954999999999"/>
  </r>
  <r>
    <n v="24"/>
    <x v="0"/>
    <n v="25.27"/>
    <n v="0"/>
    <x v="1"/>
    <x v="3"/>
    <n v="3044.2132999999999"/>
  </r>
  <r>
    <n v="57"/>
    <x v="0"/>
    <n v="28.7"/>
    <n v="0"/>
    <x v="1"/>
    <x v="0"/>
    <n v="11455.28"/>
  </r>
  <r>
    <n v="56"/>
    <x v="1"/>
    <n v="32.11"/>
    <n v="1"/>
    <x v="1"/>
    <x v="3"/>
    <n v="11763.000899999999"/>
  </r>
  <r>
    <n v="27"/>
    <x v="1"/>
    <n v="33.659999999999997"/>
    <n v="0"/>
    <x v="1"/>
    <x v="1"/>
    <n v="2498.4144000000001"/>
  </r>
  <r>
    <n v="51"/>
    <x v="1"/>
    <n v="22.42"/>
    <n v="0"/>
    <x v="1"/>
    <x v="3"/>
    <n v="9361.3268000000007"/>
  </r>
  <r>
    <n v="19"/>
    <x v="1"/>
    <n v="30.4"/>
    <n v="0"/>
    <x v="1"/>
    <x v="0"/>
    <n v="1256.299"/>
  </r>
  <r>
    <n v="39"/>
    <x v="1"/>
    <n v="28.3"/>
    <n v="1"/>
    <x v="0"/>
    <x v="0"/>
    <n v="21082.16"/>
  </r>
  <r>
    <n v="58"/>
    <x v="1"/>
    <n v="35.700000000000003"/>
    <n v="0"/>
    <x v="1"/>
    <x v="0"/>
    <n v="11362.754999999999"/>
  </r>
  <r>
    <n v="20"/>
    <x v="1"/>
    <n v="35.31"/>
    <n v="1"/>
    <x v="1"/>
    <x v="1"/>
    <n v="27724.28875"/>
  </r>
  <r>
    <n v="45"/>
    <x v="1"/>
    <n v="30.495000000000001"/>
    <n v="2"/>
    <x v="1"/>
    <x v="2"/>
    <n v="8413.4630500000003"/>
  </r>
  <r>
    <n v="35"/>
    <x v="0"/>
    <n v="31"/>
    <n v="1"/>
    <x v="1"/>
    <x v="0"/>
    <n v="5240.7650000000003"/>
  </r>
  <r>
    <n v="31"/>
    <x v="1"/>
    <n v="30.875"/>
    <n v="0"/>
    <x v="1"/>
    <x v="3"/>
    <n v="3857.7592500000001"/>
  </r>
  <r>
    <n v="50"/>
    <x v="0"/>
    <n v="27.36"/>
    <n v="0"/>
    <x v="1"/>
    <x v="3"/>
    <n v="25656.575260000001"/>
  </r>
  <r>
    <n v="32"/>
    <x v="0"/>
    <n v="44.22"/>
    <n v="0"/>
    <x v="1"/>
    <x v="1"/>
    <n v="3994.1777999999999"/>
  </r>
  <r>
    <n v="51"/>
    <x v="0"/>
    <n v="33.914999999999999"/>
    <n v="0"/>
    <x v="1"/>
    <x v="3"/>
    <n v="9866.3048500000004"/>
  </r>
  <r>
    <n v="38"/>
    <x v="0"/>
    <n v="37.729999999999997"/>
    <n v="0"/>
    <x v="1"/>
    <x v="1"/>
    <n v="5397.6166999999996"/>
  </r>
  <r>
    <n v="42"/>
    <x v="1"/>
    <n v="26.07"/>
    <n v="1"/>
    <x v="0"/>
    <x v="1"/>
    <n v="38245.593269999998"/>
  </r>
  <r>
    <n v="18"/>
    <x v="0"/>
    <n v="33.880000000000003"/>
    <n v="0"/>
    <x v="1"/>
    <x v="1"/>
    <n v="11482.63485"/>
  </r>
  <r>
    <n v="19"/>
    <x v="0"/>
    <n v="30.59"/>
    <n v="2"/>
    <x v="1"/>
    <x v="2"/>
    <n v="24059.680189999999"/>
  </r>
  <r>
    <n v="51"/>
    <x v="0"/>
    <n v="25.8"/>
    <n v="1"/>
    <x v="1"/>
    <x v="0"/>
    <n v="9861.0249999999996"/>
  </r>
  <r>
    <n v="46"/>
    <x v="1"/>
    <n v="39.424999999999997"/>
    <n v="1"/>
    <x v="1"/>
    <x v="3"/>
    <n v="8342.9087500000005"/>
  </r>
  <r>
    <n v="18"/>
    <x v="1"/>
    <n v="25.46"/>
    <n v="0"/>
    <x v="1"/>
    <x v="3"/>
    <n v="1708.0014000000001"/>
  </r>
  <r>
    <n v="57"/>
    <x v="1"/>
    <n v="42.13"/>
    <n v="1"/>
    <x v="0"/>
    <x v="1"/>
    <n v="48675.517699999997"/>
  </r>
  <r>
    <n v="62"/>
    <x v="0"/>
    <n v="31.73"/>
    <n v="0"/>
    <x v="1"/>
    <x v="3"/>
    <n v="14043.476699999999"/>
  </r>
  <r>
    <n v="59"/>
    <x v="1"/>
    <n v="29.7"/>
    <n v="2"/>
    <x v="1"/>
    <x v="1"/>
    <n v="12925.886"/>
  </r>
  <r>
    <n v="37"/>
    <x v="1"/>
    <n v="36.19"/>
    <n v="0"/>
    <x v="1"/>
    <x v="1"/>
    <n v="19214.705529999999"/>
  </r>
  <r>
    <n v="64"/>
    <x v="1"/>
    <n v="40.479999999999997"/>
    <n v="0"/>
    <x v="1"/>
    <x v="1"/>
    <n v="13831.1152"/>
  </r>
  <r>
    <n v="38"/>
    <x v="1"/>
    <n v="28.024999999999999"/>
    <n v="1"/>
    <x v="1"/>
    <x v="3"/>
    <n v="6067.1267500000004"/>
  </r>
  <r>
    <n v="33"/>
    <x v="0"/>
    <n v="38.9"/>
    <n v="3"/>
    <x v="1"/>
    <x v="0"/>
    <n v="5972.3779999999997"/>
  </r>
  <r>
    <n v="46"/>
    <x v="0"/>
    <n v="30.2"/>
    <n v="2"/>
    <x v="1"/>
    <x v="0"/>
    <n v="8825.0859999999993"/>
  </r>
  <r>
    <n v="46"/>
    <x v="0"/>
    <n v="28.05"/>
    <n v="1"/>
    <x v="1"/>
    <x v="1"/>
    <n v="8233.0974999999999"/>
  </r>
  <r>
    <n v="53"/>
    <x v="1"/>
    <n v="31.35"/>
    <n v="0"/>
    <x v="1"/>
    <x v="1"/>
    <n v="27346.04207"/>
  </r>
  <r>
    <n v="34"/>
    <x v="0"/>
    <n v="38"/>
    <n v="3"/>
    <x v="1"/>
    <x v="0"/>
    <n v="6196.4480000000003"/>
  </r>
  <r>
    <n v="20"/>
    <x v="0"/>
    <n v="31.79"/>
    <n v="2"/>
    <x v="1"/>
    <x v="1"/>
    <n v="3056.3881000000001"/>
  </r>
  <r>
    <n v="63"/>
    <x v="0"/>
    <n v="36.299999999999997"/>
    <n v="0"/>
    <x v="1"/>
    <x v="1"/>
    <n v="13887.204"/>
  </r>
  <r>
    <n v="54"/>
    <x v="0"/>
    <n v="47.41"/>
    <n v="0"/>
    <x v="0"/>
    <x v="1"/>
    <n v="63770.428010000003"/>
  </r>
  <r>
    <n v="54"/>
    <x v="1"/>
    <n v="30.21"/>
    <n v="0"/>
    <x v="1"/>
    <x v="2"/>
    <n v="10231.499900000001"/>
  </r>
  <r>
    <n v="49"/>
    <x v="1"/>
    <n v="25.84"/>
    <n v="2"/>
    <x v="0"/>
    <x v="2"/>
    <n v="23807.240600000001"/>
  </r>
  <r>
    <n v="28"/>
    <x v="1"/>
    <n v="35.435000000000002"/>
    <n v="0"/>
    <x v="1"/>
    <x v="3"/>
    <n v="3268.84665"/>
  </r>
  <r>
    <n v="54"/>
    <x v="0"/>
    <n v="46.7"/>
    <n v="2"/>
    <x v="1"/>
    <x v="0"/>
    <n v="11538.421"/>
  </r>
  <r>
    <n v="25"/>
    <x v="0"/>
    <n v="28.594999999999999"/>
    <n v="0"/>
    <x v="1"/>
    <x v="3"/>
    <n v="3213.6220499999999"/>
  </r>
  <r>
    <n v="43"/>
    <x v="0"/>
    <n v="46.2"/>
    <n v="0"/>
    <x v="0"/>
    <x v="1"/>
    <n v="45863.205000000002"/>
  </r>
  <r>
    <n v="63"/>
    <x v="1"/>
    <n v="30.8"/>
    <n v="0"/>
    <x v="1"/>
    <x v="0"/>
    <n v="13390.558999999999"/>
  </r>
  <r>
    <n v="32"/>
    <x v="0"/>
    <n v="28.93"/>
    <n v="0"/>
    <x v="1"/>
    <x v="1"/>
    <n v="3972.9247"/>
  </r>
  <r>
    <n v="62"/>
    <x v="1"/>
    <n v="21.4"/>
    <n v="0"/>
    <x v="1"/>
    <x v="0"/>
    <n v="12957.118"/>
  </r>
  <r>
    <n v="52"/>
    <x v="0"/>
    <n v="31.73"/>
    <n v="2"/>
    <x v="1"/>
    <x v="2"/>
    <n v="11187.6567"/>
  </r>
  <r>
    <n v="25"/>
    <x v="0"/>
    <n v="41.325000000000003"/>
    <n v="0"/>
    <x v="1"/>
    <x v="3"/>
    <n v="17878.900679999999"/>
  </r>
  <r>
    <n v="28"/>
    <x v="1"/>
    <n v="23.8"/>
    <n v="2"/>
    <x v="1"/>
    <x v="0"/>
    <n v="3847.674"/>
  </r>
  <r>
    <n v="46"/>
    <x v="1"/>
    <n v="33.44"/>
    <n v="1"/>
    <x v="1"/>
    <x v="3"/>
    <n v="8334.5895999999993"/>
  </r>
  <r>
    <n v="34"/>
    <x v="1"/>
    <n v="34.21"/>
    <n v="0"/>
    <x v="1"/>
    <x v="1"/>
    <n v="3935.1799000000001"/>
  </r>
  <r>
    <n v="35"/>
    <x v="0"/>
    <n v="34.104999999999997"/>
    <n v="3"/>
    <x v="0"/>
    <x v="2"/>
    <n v="39983.425949999997"/>
  </r>
  <r>
    <n v="19"/>
    <x v="1"/>
    <n v="35.53"/>
    <n v="0"/>
    <x v="1"/>
    <x v="2"/>
    <n v="1646.4296999999999"/>
  </r>
  <r>
    <n v="46"/>
    <x v="0"/>
    <n v="19.95"/>
    <n v="2"/>
    <x v="1"/>
    <x v="2"/>
    <n v="9193.8384999999998"/>
  </r>
  <r>
    <n v="54"/>
    <x v="0"/>
    <n v="32.68"/>
    <n v="0"/>
    <x v="1"/>
    <x v="3"/>
    <n v="10923.933199999999"/>
  </r>
  <r>
    <n v="27"/>
    <x v="1"/>
    <n v="30.5"/>
    <n v="0"/>
    <x v="1"/>
    <x v="0"/>
    <n v="2494.0219999999999"/>
  </r>
  <r>
    <n v="50"/>
    <x v="1"/>
    <n v="44.77"/>
    <n v="1"/>
    <x v="1"/>
    <x v="1"/>
    <n v="9058.7302999999993"/>
  </r>
  <r>
    <n v="18"/>
    <x v="0"/>
    <n v="32.119999999999997"/>
    <n v="2"/>
    <x v="1"/>
    <x v="1"/>
    <n v="2801.2588000000001"/>
  </r>
  <r>
    <n v="19"/>
    <x v="0"/>
    <n v="30.495000000000001"/>
    <n v="0"/>
    <x v="1"/>
    <x v="2"/>
    <n v="2128.4310500000001"/>
  </r>
  <r>
    <n v="38"/>
    <x v="0"/>
    <n v="40.564999999999998"/>
    <n v="1"/>
    <x v="1"/>
    <x v="2"/>
    <n v="6373.55735"/>
  </r>
  <r>
    <n v="41"/>
    <x v="1"/>
    <n v="30.59"/>
    <n v="2"/>
    <x v="1"/>
    <x v="2"/>
    <n v="7256.7231000000002"/>
  </r>
  <r>
    <n v="49"/>
    <x v="0"/>
    <n v="31.9"/>
    <n v="5"/>
    <x v="1"/>
    <x v="0"/>
    <n v="11552.904"/>
  </r>
  <r>
    <n v="48"/>
    <x v="1"/>
    <n v="40.564999999999998"/>
    <n v="2"/>
    <x v="0"/>
    <x v="2"/>
    <n v="45702.022349999999"/>
  </r>
  <r>
    <n v="31"/>
    <x v="0"/>
    <n v="29.1"/>
    <n v="0"/>
    <x v="1"/>
    <x v="0"/>
    <n v="3761.2919999999999"/>
  </r>
  <r>
    <n v="18"/>
    <x v="0"/>
    <n v="37.29"/>
    <n v="1"/>
    <x v="1"/>
    <x v="1"/>
    <n v="2219.4450999999999"/>
  </r>
  <r>
    <n v="30"/>
    <x v="0"/>
    <n v="43.12"/>
    <n v="2"/>
    <x v="1"/>
    <x v="1"/>
    <n v="4753.6368000000002"/>
  </r>
  <r>
    <n v="62"/>
    <x v="0"/>
    <n v="36.86"/>
    <n v="1"/>
    <x v="1"/>
    <x v="3"/>
    <n v="31620.001059999999"/>
  </r>
  <r>
    <n v="57"/>
    <x v="0"/>
    <n v="34.295000000000002"/>
    <n v="2"/>
    <x v="1"/>
    <x v="3"/>
    <n v="13224.057049999999"/>
  </r>
  <r>
    <n v="58"/>
    <x v="0"/>
    <n v="27.17"/>
    <n v="0"/>
    <x v="1"/>
    <x v="2"/>
    <n v="12222.898300000001"/>
  </r>
  <r>
    <n v="22"/>
    <x v="1"/>
    <n v="26.84"/>
    <n v="0"/>
    <x v="1"/>
    <x v="1"/>
    <n v="1664.9996000000001"/>
  </r>
  <r>
    <n v="31"/>
    <x v="0"/>
    <n v="38.094999999999999"/>
    <n v="1"/>
    <x v="0"/>
    <x v="3"/>
    <n v="58571.074480000003"/>
  </r>
  <r>
    <n v="52"/>
    <x v="1"/>
    <n v="30.2"/>
    <n v="1"/>
    <x v="1"/>
    <x v="0"/>
    <n v="9724.5300000000007"/>
  </r>
  <r>
    <n v="25"/>
    <x v="0"/>
    <n v="23.465"/>
    <n v="0"/>
    <x v="1"/>
    <x v="3"/>
    <n v="3206.4913499999998"/>
  </r>
  <r>
    <n v="59"/>
    <x v="1"/>
    <n v="25.46"/>
    <n v="1"/>
    <x v="1"/>
    <x v="3"/>
    <n v="12913.992399999999"/>
  </r>
  <r>
    <n v="19"/>
    <x v="1"/>
    <n v="30.59"/>
    <n v="0"/>
    <x v="1"/>
    <x v="2"/>
    <n v="1639.5631000000001"/>
  </r>
  <r>
    <n v="39"/>
    <x v="1"/>
    <n v="45.43"/>
    <n v="2"/>
    <x v="1"/>
    <x v="1"/>
    <n v="6356.2707"/>
  </r>
  <r>
    <n v="32"/>
    <x v="0"/>
    <n v="23.65"/>
    <n v="1"/>
    <x v="1"/>
    <x v="1"/>
    <n v="17626.239509999999"/>
  </r>
  <r>
    <n v="19"/>
    <x v="1"/>
    <n v="20.7"/>
    <n v="0"/>
    <x v="1"/>
    <x v="0"/>
    <n v="1242.816"/>
  </r>
  <r>
    <n v="33"/>
    <x v="0"/>
    <n v="28.27"/>
    <n v="1"/>
    <x v="1"/>
    <x v="1"/>
    <n v="4779.6022999999996"/>
  </r>
  <r>
    <n v="21"/>
    <x v="1"/>
    <n v="20.234999999999999"/>
    <n v="3"/>
    <x v="1"/>
    <x v="3"/>
    <n v="3861.2096499999998"/>
  </r>
  <r>
    <n v="34"/>
    <x v="0"/>
    <n v="30.21"/>
    <n v="1"/>
    <x v="0"/>
    <x v="2"/>
    <n v="43943.876100000001"/>
  </r>
  <r>
    <n v="61"/>
    <x v="0"/>
    <n v="35.909999999999997"/>
    <n v="0"/>
    <x v="1"/>
    <x v="3"/>
    <n v="13635.6379"/>
  </r>
  <r>
    <n v="38"/>
    <x v="0"/>
    <n v="30.69"/>
    <n v="1"/>
    <x v="1"/>
    <x v="1"/>
    <n v="5976.8311000000003"/>
  </r>
  <r>
    <n v="58"/>
    <x v="0"/>
    <n v="29"/>
    <n v="0"/>
    <x v="1"/>
    <x v="0"/>
    <n v="11842.441999999999"/>
  </r>
  <r>
    <n v="47"/>
    <x v="1"/>
    <n v="19.57"/>
    <n v="1"/>
    <x v="1"/>
    <x v="2"/>
    <n v="8428.0692999999992"/>
  </r>
  <r>
    <n v="20"/>
    <x v="1"/>
    <n v="31.13"/>
    <n v="2"/>
    <x v="1"/>
    <x v="1"/>
    <n v="2566.4706999999999"/>
  </r>
  <r>
    <n v="21"/>
    <x v="0"/>
    <n v="21.85"/>
    <n v="1"/>
    <x v="0"/>
    <x v="3"/>
    <n v="15359.104499999999"/>
  </r>
  <r>
    <n v="41"/>
    <x v="1"/>
    <n v="40.26"/>
    <n v="0"/>
    <x v="1"/>
    <x v="1"/>
    <n v="5709.1643999999997"/>
  </r>
  <r>
    <n v="46"/>
    <x v="0"/>
    <n v="33.725000000000001"/>
    <n v="1"/>
    <x v="1"/>
    <x v="3"/>
    <n v="8823.9857499999998"/>
  </r>
  <r>
    <n v="42"/>
    <x v="0"/>
    <n v="29.48"/>
    <n v="2"/>
    <x v="1"/>
    <x v="1"/>
    <n v="7640.3091999999997"/>
  </r>
  <r>
    <n v="34"/>
    <x v="0"/>
    <n v="33.25"/>
    <n v="1"/>
    <x v="1"/>
    <x v="3"/>
    <n v="5594.8455000000004"/>
  </r>
  <r>
    <n v="43"/>
    <x v="1"/>
    <n v="32.6"/>
    <n v="2"/>
    <x v="1"/>
    <x v="0"/>
    <n v="7441.5010000000002"/>
  </r>
  <r>
    <n v="52"/>
    <x v="0"/>
    <n v="37.524999999999999"/>
    <n v="2"/>
    <x v="1"/>
    <x v="2"/>
    <n v="33471.971890000001"/>
  </r>
  <r>
    <n v="18"/>
    <x v="0"/>
    <n v="39.159999999999997"/>
    <n v="0"/>
    <x v="1"/>
    <x v="1"/>
    <n v="1633.0444"/>
  </r>
  <r>
    <n v="51"/>
    <x v="1"/>
    <n v="31.635000000000002"/>
    <n v="0"/>
    <x v="1"/>
    <x v="2"/>
    <n v="9174.1356500000002"/>
  </r>
  <r>
    <n v="56"/>
    <x v="0"/>
    <n v="25.3"/>
    <n v="0"/>
    <x v="1"/>
    <x v="0"/>
    <n v="11070.535"/>
  </r>
  <r>
    <n v="64"/>
    <x v="0"/>
    <n v="39.049999999999997"/>
    <n v="3"/>
    <x v="1"/>
    <x v="1"/>
    <n v="16085.127500000001"/>
  </r>
  <r>
    <n v="19"/>
    <x v="0"/>
    <n v="28.31"/>
    <n v="0"/>
    <x v="0"/>
    <x v="2"/>
    <n v="17468.983899999999"/>
  </r>
  <r>
    <n v="51"/>
    <x v="0"/>
    <n v="34.1"/>
    <n v="0"/>
    <x v="1"/>
    <x v="1"/>
    <n v="9283.5619999999999"/>
  </r>
  <r>
    <n v="27"/>
    <x v="0"/>
    <n v="25.175000000000001"/>
    <n v="0"/>
    <x v="1"/>
    <x v="3"/>
    <n v="3558.6202499999999"/>
  </r>
  <r>
    <n v="59"/>
    <x v="0"/>
    <n v="23.655000000000001"/>
    <n v="0"/>
    <x v="0"/>
    <x v="2"/>
    <n v="25678.778450000002"/>
  </r>
  <r>
    <n v="28"/>
    <x v="1"/>
    <n v="26.98"/>
    <n v="2"/>
    <x v="1"/>
    <x v="3"/>
    <n v="4435.0941999999995"/>
  </r>
  <r>
    <n v="30"/>
    <x v="1"/>
    <n v="37.799999999999997"/>
    <n v="2"/>
    <x v="0"/>
    <x v="0"/>
    <n v="39241.442000000003"/>
  </r>
  <r>
    <n v="47"/>
    <x v="0"/>
    <n v="29.37"/>
    <n v="1"/>
    <x v="1"/>
    <x v="1"/>
    <n v="8547.6913000000004"/>
  </r>
  <r>
    <n v="38"/>
    <x v="0"/>
    <n v="34.799999999999997"/>
    <n v="2"/>
    <x v="1"/>
    <x v="0"/>
    <n v="6571.5439999999999"/>
  </r>
  <r>
    <n v="18"/>
    <x v="0"/>
    <n v="33.155000000000001"/>
    <n v="0"/>
    <x v="1"/>
    <x v="3"/>
    <n v="2207.6974500000001"/>
  </r>
  <r>
    <n v="34"/>
    <x v="0"/>
    <n v="19"/>
    <n v="3"/>
    <x v="1"/>
    <x v="3"/>
    <n v="6753.0379999999996"/>
  </r>
  <r>
    <n v="20"/>
    <x v="0"/>
    <n v="33"/>
    <n v="0"/>
    <x v="1"/>
    <x v="1"/>
    <n v="1880.07"/>
  </r>
  <r>
    <n v="47"/>
    <x v="0"/>
    <n v="36.630000000000003"/>
    <n v="1"/>
    <x v="0"/>
    <x v="1"/>
    <n v="42969.852700000003"/>
  </r>
  <r>
    <n v="56"/>
    <x v="0"/>
    <n v="28.594999999999999"/>
    <n v="0"/>
    <x v="1"/>
    <x v="3"/>
    <n v="11658.11505"/>
  </r>
  <r>
    <n v="49"/>
    <x v="1"/>
    <n v="25.6"/>
    <n v="2"/>
    <x v="0"/>
    <x v="0"/>
    <n v="23306.546999999999"/>
  </r>
  <r>
    <n v="19"/>
    <x v="0"/>
    <n v="33.11"/>
    <n v="0"/>
    <x v="0"/>
    <x v="1"/>
    <n v="34439.855900000002"/>
  </r>
  <r>
    <n v="55"/>
    <x v="0"/>
    <n v="37.1"/>
    <n v="0"/>
    <x v="1"/>
    <x v="0"/>
    <n v="10713.644"/>
  </r>
  <r>
    <n v="30"/>
    <x v="1"/>
    <n v="31.4"/>
    <n v="1"/>
    <x v="1"/>
    <x v="0"/>
    <n v="3659.346"/>
  </r>
  <r>
    <n v="37"/>
    <x v="1"/>
    <n v="34.1"/>
    <n v="4"/>
    <x v="0"/>
    <x v="0"/>
    <n v="40182.245999999999"/>
  </r>
  <r>
    <n v="49"/>
    <x v="0"/>
    <n v="21.3"/>
    <n v="1"/>
    <x v="1"/>
    <x v="0"/>
    <n v="9182.17"/>
  </r>
  <r>
    <n v="18"/>
    <x v="1"/>
    <n v="33.534999999999997"/>
    <n v="0"/>
    <x v="0"/>
    <x v="3"/>
    <n v="34617.840649999998"/>
  </r>
  <r>
    <n v="59"/>
    <x v="1"/>
    <n v="28.785"/>
    <n v="0"/>
    <x v="1"/>
    <x v="2"/>
    <n v="12129.614149999999"/>
  </r>
  <r>
    <n v="29"/>
    <x v="0"/>
    <n v="26.03"/>
    <n v="0"/>
    <x v="1"/>
    <x v="2"/>
    <n v="3736.4647"/>
  </r>
  <r>
    <n v="36"/>
    <x v="1"/>
    <n v="28.88"/>
    <n v="3"/>
    <x v="1"/>
    <x v="3"/>
    <n v="6748.5911999999998"/>
  </r>
  <r>
    <n v="33"/>
    <x v="1"/>
    <n v="42.46"/>
    <n v="1"/>
    <x v="1"/>
    <x v="1"/>
    <n v="11326.71487"/>
  </r>
  <r>
    <n v="58"/>
    <x v="1"/>
    <n v="38"/>
    <n v="0"/>
    <x v="1"/>
    <x v="0"/>
    <n v="11365.951999999999"/>
  </r>
  <r>
    <n v="44"/>
    <x v="0"/>
    <n v="38.950000000000003"/>
    <n v="0"/>
    <x v="0"/>
    <x v="2"/>
    <n v="42983.458500000001"/>
  </r>
  <r>
    <n v="53"/>
    <x v="1"/>
    <n v="36.1"/>
    <n v="1"/>
    <x v="1"/>
    <x v="0"/>
    <n v="10085.846"/>
  </r>
  <r>
    <n v="24"/>
    <x v="1"/>
    <n v="29.3"/>
    <n v="0"/>
    <x v="1"/>
    <x v="0"/>
    <n v="1977.8150000000001"/>
  </r>
  <r>
    <n v="29"/>
    <x v="0"/>
    <n v="35.53"/>
    <n v="0"/>
    <x v="1"/>
    <x v="1"/>
    <n v="3366.6696999999999"/>
  </r>
  <r>
    <n v="40"/>
    <x v="1"/>
    <n v="22.704999999999998"/>
    <n v="2"/>
    <x v="1"/>
    <x v="3"/>
    <n v="7173.35995"/>
  </r>
  <r>
    <n v="51"/>
    <x v="1"/>
    <n v="39.700000000000003"/>
    <n v="1"/>
    <x v="1"/>
    <x v="0"/>
    <n v="9391.3459999999995"/>
  </r>
  <r>
    <n v="64"/>
    <x v="1"/>
    <n v="38.19"/>
    <n v="0"/>
    <x v="1"/>
    <x v="3"/>
    <n v="14410.9321"/>
  </r>
  <r>
    <n v="19"/>
    <x v="0"/>
    <n v="24.51"/>
    <n v="1"/>
    <x v="1"/>
    <x v="2"/>
    <n v="2709.1118999999999"/>
  </r>
  <r>
    <n v="35"/>
    <x v="0"/>
    <n v="38.094999999999999"/>
    <n v="2"/>
    <x v="1"/>
    <x v="3"/>
    <n v="24915.046259999999"/>
  </r>
  <r>
    <n v="39"/>
    <x v="1"/>
    <n v="26.41"/>
    <n v="0"/>
    <x v="0"/>
    <x v="3"/>
    <n v="20149.322899999999"/>
  </r>
  <r>
    <n v="56"/>
    <x v="1"/>
    <n v="33.659999999999997"/>
    <n v="4"/>
    <x v="1"/>
    <x v="1"/>
    <n v="12949.1554"/>
  </r>
  <r>
    <n v="33"/>
    <x v="1"/>
    <n v="42.4"/>
    <n v="5"/>
    <x v="1"/>
    <x v="0"/>
    <n v="6666.2430000000004"/>
  </r>
  <r>
    <n v="42"/>
    <x v="1"/>
    <n v="28.31"/>
    <n v="3"/>
    <x v="0"/>
    <x v="2"/>
    <n v="32787.458590000002"/>
  </r>
  <r>
    <n v="61"/>
    <x v="1"/>
    <n v="33.914999999999999"/>
    <n v="0"/>
    <x v="1"/>
    <x v="3"/>
    <n v="13143.86485"/>
  </r>
  <r>
    <n v="23"/>
    <x v="0"/>
    <n v="34.96"/>
    <n v="3"/>
    <x v="1"/>
    <x v="2"/>
    <n v="4466.6214"/>
  </r>
  <r>
    <n v="43"/>
    <x v="1"/>
    <n v="35.31"/>
    <n v="2"/>
    <x v="1"/>
    <x v="1"/>
    <n v="18806.145469999999"/>
  </r>
  <r>
    <n v="48"/>
    <x v="1"/>
    <n v="30.78"/>
    <n v="3"/>
    <x v="1"/>
    <x v="3"/>
    <n v="10141.136200000001"/>
  </r>
  <r>
    <n v="39"/>
    <x v="1"/>
    <n v="26.22"/>
    <n v="1"/>
    <x v="1"/>
    <x v="2"/>
    <n v="6123.5688"/>
  </r>
  <r>
    <n v="40"/>
    <x v="0"/>
    <n v="23.37"/>
    <n v="3"/>
    <x v="1"/>
    <x v="3"/>
    <n v="8252.2842999999993"/>
  </r>
  <r>
    <n v="18"/>
    <x v="1"/>
    <n v="28.5"/>
    <n v="0"/>
    <x v="1"/>
    <x v="3"/>
    <n v="1712.2270000000001"/>
  </r>
  <r>
    <n v="58"/>
    <x v="0"/>
    <n v="32.965000000000003"/>
    <n v="0"/>
    <x v="1"/>
    <x v="3"/>
    <n v="12430.95335"/>
  </r>
  <r>
    <n v="49"/>
    <x v="0"/>
    <n v="42.68"/>
    <n v="2"/>
    <x v="1"/>
    <x v="1"/>
    <n v="9800.8881999999994"/>
  </r>
  <r>
    <n v="53"/>
    <x v="0"/>
    <n v="39.6"/>
    <n v="1"/>
    <x v="1"/>
    <x v="1"/>
    <n v="10579.710999999999"/>
  </r>
  <r>
    <n v="48"/>
    <x v="0"/>
    <n v="31.13"/>
    <n v="0"/>
    <x v="1"/>
    <x v="1"/>
    <n v="8280.6226999999999"/>
  </r>
  <r>
    <n v="45"/>
    <x v="0"/>
    <n v="36.299999999999997"/>
    <n v="2"/>
    <x v="1"/>
    <x v="1"/>
    <n v="8527.5319999999992"/>
  </r>
  <r>
    <n v="59"/>
    <x v="0"/>
    <n v="35.200000000000003"/>
    <n v="0"/>
    <x v="1"/>
    <x v="1"/>
    <n v="12244.531000000001"/>
  </r>
  <r>
    <n v="52"/>
    <x v="0"/>
    <n v="25.3"/>
    <n v="2"/>
    <x v="0"/>
    <x v="1"/>
    <n v="24667.419000000002"/>
  </r>
  <r>
    <n v="26"/>
    <x v="0"/>
    <n v="42.4"/>
    <n v="1"/>
    <x v="1"/>
    <x v="0"/>
    <n v="3410.3240000000001"/>
  </r>
  <r>
    <n v="27"/>
    <x v="1"/>
    <n v="33.155000000000001"/>
    <n v="2"/>
    <x v="1"/>
    <x v="2"/>
    <n v="4058.71245"/>
  </r>
  <r>
    <n v="48"/>
    <x v="0"/>
    <n v="35.909999999999997"/>
    <n v="1"/>
    <x v="1"/>
    <x v="3"/>
    <n v="26392.260289999998"/>
  </r>
  <r>
    <n v="57"/>
    <x v="0"/>
    <n v="28.785"/>
    <n v="4"/>
    <x v="1"/>
    <x v="3"/>
    <n v="14394.398150000001"/>
  </r>
  <r>
    <n v="37"/>
    <x v="1"/>
    <n v="46.53"/>
    <n v="3"/>
    <x v="1"/>
    <x v="1"/>
    <n v="6435.6237000000001"/>
  </r>
  <r>
    <n v="57"/>
    <x v="0"/>
    <n v="23.98"/>
    <n v="1"/>
    <x v="1"/>
    <x v="1"/>
    <n v="22192.437109999999"/>
  </r>
  <r>
    <n v="32"/>
    <x v="0"/>
    <n v="31.54"/>
    <n v="1"/>
    <x v="1"/>
    <x v="3"/>
    <n v="5148.5526"/>
  </r>
  <r>
    <n v="18"/>
    <x v="1"/>
    <n v="33.659999999999997"/>
    <n v="0"/>
    <x v="1"/>
    <x v="1"/>
    <n v="1136.3994"/>
  </r>
  <r>
    <n v="64"/>
    <x v="0"/>
    <n v="22.99"/>
    <n v="0"/>
    <x v="0"/>
    <x v="1"/>
    <n v="27037.914100000002"/>
  </r>
  <r>
    <n v="43"/>
    <x v="1"/>
    <n v="38.06"/>
    <n v="2"/>
    <x v="0"/>
    <x v="1"/>
    <n v="42560.430399999997"/>
  </r>
  <r>
    <n v="49"/>
    <x v="1"/>
    <n v="28.7"/>
    <n v="1"/>
    <x v="1"/>
    <x v="0"/>
    <n v="8703.4560000000001"/>
  </r>
  <r>
    <n v="40"/>
    <x v="0"/>
    <n v="32.774999999999999"/>
    <n v="2"/>
    <x v="0"/>
    <x v="2"/>
    <n v="40003.332249999999"/>
  </r>
  <r>
    <n v="62"/>
    <x v="1"/>
    <n v="32.015000000000001"/>
    <n v="0"/>
    <x v="0"/>
    <x v="3"/>
    <n v="45710.207849999999"/>
  </r>
  <r>
    <n v="40"/>
    <x v="0"/>
    <n v="29.81"/>
    <n v="1"/>
    <x v="1"/>
    <x v="1"/>
    <n v="6500.2358999999997"/>
  </r>
  <r>
    <n v="30"/>
    <x v="1"/>
    <n v="31.57"/>
    <n v="3"/>
    <x v="1"/>
    <x v="1"/>
    <n v="4837.5823"/>
  </r>
  <r>
    <n v="29"/>
    <x v="0"/>
    <n v="31.16"/>
    <n v="0"/>
    <x v="1"/>
    <x v="3"/>
    <n v="3943.5954000000002"/>
  </r>
  <r>
    <n v="36"/>
    <x v="1"/>
    <n v="29.7"/>
    <n v="0"/>
    <x v="1"/>
    <x v="1"/>
    <n v="4399.7309999999998"/>
  </r>
  <r>
    <n v="41"/>
    <x v="0"/>
    <n v="31.02"/>
    <n v="0"/>
    <x v="1"/>
    <x v="1"/>
    <n v="6185.3208000000004"/>
  </r>
  <r>
    <n v="44"/>
    <x v="0"/>
    <n v="43.89"/>
    <n v="2"/>
    <x v="0"/>
    <x v="1"/>
    <n v="46200.985099999998"/>
  </r>
  <r>
    <n v="45"/>
    <x v="1"/>
    <n v="21.375"/>
    <n v="0"/>
    <x v="1"/>
    <x v="2"/>
    <n v="7222.7862500000001"/>
  </r>
  <r>
    <n v="55"/>
    <x v="0"/>
    <n v="40.81"/>
    <n v="3"/>
    <x v="1"/>
    <x v="1"/>
    <n v="12485.8009"/>
  </r>
  <r>
    <n v="60"/>
    <x v="1"/>
    <n v="31.35"/>
    <n v="3"/>
    <x v="0"/>
    <x v="2"/>
    <n v="46130.5265"/>
  </r>
  <r>
    <n v="56"/>
    <x v="1"/>
    <n v="36.1"/>
    <n v="3"/>
    <x v="1"/>
    <x v="0"/>
    <n v="12363.547"/>
  </r>
  <r>
    <n v="49"/>
    <x v="0"/>
    <n v="23.18"/>
    <n v="2"/>
    <x v="1"/>
    <x v="2"/>
    <n v="10156.7832"/>
  </r>
  <r>
    <n v="21"/>
    <x v="0"/>
    <n v="17.399999999999999"/>
    <n v="1"/>
    <x v="1"/>
    <x v="0"/>
    <n v="2585.2689999999998"/>
  </r>
  <r>
    <n v="19"/>
    <x v="1"/>
    <n v="20.3"/>
    <n v="0"/>
    <x v="1"/>
    <x v="0"/>
    <n v="1242.26"/>
  </r>
  <r>
    <n v="39"/>
    <x v="1"/>
    <n v="35.299999999999997"/>
    <n v="2"/>
    <x v="0"/>
    <x v="0"/>
    <n v="40103.89"/>
  </r>
  <r>
    <n v="53"/>
    <x v="1"/>
    <n v="24.32"/>
    <n v="0"/>
    <x v="1"/>
    <x v="2"/>
    <n v="9863.4717999999993"/>
  </r>
  <r>
    <n v="33"/>
    <x v="0"/>
    <n v="18.5"/>
    <n v="1"/>
    <x v="1"/>
    <x v="0"/>
    <n v="4766.0219999999999"/>
  </r>
  <r>
    <n v="53"/>
    <x v="1"/>
    <n v="26.41"/>
    <n v="2"/>
    <x v="1"/>
    <x v="3"/>
    <n v="11244.376899999999"/>
  </r>
  <r>
    <n v="42"/>
    <x v="1"/>
    <n v="26.125"/>
    <n v="2"/>
    <x v="1"/>
    <x v="3"/>
    <n v="7729.6457499999997"/>
  </r>
  <r>
    <n v="40"/>
    <x v="1"/>
    <n v="41.69"/>
    <n v="0"/>
    <x v="1"/>
    <x v="1"/>
    <n v="5438.7491"/>
  </r>
  <r>
    <n v="47"/>
    <x v="0"/>
    <n v="24.1"/>
    <n v="1"/>
    <x v="1"/>
    <x v="0"/>
    <n v="26236.579969999999"/>
  </r>
  <r>
    <n v="27"/>
    <x v="1"/>
    <n v="31.13"/>
    <n v="1"/>
    <x v="0"/>
    <x v="1"/>
    <n v="34806.467700000001"/>
  </r>
  <r>
    <n v="21"/>
    <x v="1"/>
    <n v="27.36"/>
    <n v="0"/>
    <x v="1"/>
    <x v="3"/>
    <n v="2104.1134000000002"/>
  </r>
  <r>
    <n v="47"/>
    <x v="1"/>
    <n v="36.200000000000003"/>
    <n v="1"/>
    <x v="1"/>
    <x v="0"/>
    <n v="8068.1850000000004"/>
  </r>
  <r>
    <n v="20"/>
    <x v="1"/>
    <n v="32.395000000000003"/>
    <n v="1"/>
    <x v="1"/>
    <x v="2"/>
    <n v="2362.2290499999999"/>
  </r>
  <r>
    <n v="24"/>
    <x v="1"/>
    <n v="23.655000000000001"/>
    <n v="0"/>
    <x v="1"/>
    <x v="2"/>
    <n v="2352.9684499999998"/>
  </r>
  <r>
    <n v="27"/>
    <x v="0"/>
    <n v="34.799999999999997"/>
    <n v="1"/>
    <x v="1"/>
    <x v="0"/>
    <n v="3577.9989999999998"/>
  </r>
  <r>
    <n v="26"/>
    <x v="0"/>
    <n v="40.185000000000002"/>
    <n v="0"/>
    <x v="1"/>
    <x v="2"/>
    <n v="3201.2451500000002"/>
  </r>
  <r>
    <n v="53"/>
    <x v="0"/>
    <n v="32.299999999999997"/>
    <n v="2"/>
    <x v="1"/>
    <x v="3"/>
    <n v="29186.482360000002"/>
  </r>
  <r>
    <n v="41"/>
    <x v="1"/>
    <n v="35.75"/>
    <n v="1"/>
    <x v="0"/>
    <x v="1"/>
    <n v="40273.645499999999"/>
  </r>
  <r>
    <n v="56"/>
    <x v="1"/>
    <n v="33.725000000000001"/>
    <n v="0"/>
    <x v="1"/>
    <x v="2"/>
    <n v="10976.24575"/>
  </r>
  <r>
    <n v="23"/>
    <x v="0"/>
    <n v="39.270000000000003"/>
    <n v="2"/>
    <x v="1"/>
    <x v="1"/>
    <n v="3500.6122999999998"/>
  </r>
  <r>
    <n v="21"/>
    <x v="0"/>
    <n v="34.869999999999997"/>
    <n v="0"/>
    <x v="1"/>
    <x v="1"/>
    <n v="2020.5523000000001"/>
  </r>
  <r>
    <n v="50"/>
    <x v="0"/>
    <n v="44.744999999999997"/>
    <n v="0"/>
    <x v="1"/>
    <x v="3"/>
    <n v="9541.6955500000004"/>
  </r>
  <r>
    <n v="53"/>
    <x v="1"/>
    <n v="41.47"/>
    <n v="0"/>
    <x v="1"/>
    <x v="1"/>
    <n v="9504.3102999999992"/>
  </r>
  <r>
    <n v="34"/>
    <x v="0"/>
    <n v="26.41"/>
    <n v="1"/>
    <x v="1"/>
    <x v="2"/>
    <n v="5385.3379000000004"/>
  </r>
  <r>
    <n v="47"/>
    <x v="0"/>
    <n v="29.545000000000002"/>
    <n v="1"/>
    <x v="1"/>
    <x v="2"/>
    <n v="8930.9345499999999"/>
  </r>
  <r>
    <n v="33"/>
    <x v="0"/>
    <n v="32.9"/>
    <n v="2"/>
    <x v="1"/>
    <x v="0"/>
    <n v="5375.0379999999996"/>
  </r>
  <r>
    <n v="51"/>
    <x v="0"/>
    <n v="38.06"/>
    <n v="0"/>
    <x v="0"/>
    <x v="1"/>
    <n v="44400.4064"/>
  </r>
  <r>
    <n v="49"/>
    <x v="1"/>
    <n v="28.69"/>
    <n v="3"/>
    <x v="1"/>
    <x v="2"/>
    <n v="10264.4421"/>
  </r>
  <r>
    <n v="31"/>
    <x v="0"/>
    <n v="30.495000000000001"/>
    <n v="3"/>
    <x v="1"/>
    <x v="3"/>
    <n v="6113.2310500000003"/>
  </r>
  <r>
    <n v="36"/>
    <x v="0"/>
    <n v="27.74"/>
    <n v="0"/>
    <x v="1"/>
    <x v="3"/>
    <n v="5469.0065999999997"/>
  </r>
  <r>
    <n v="18"/>
    <x v="1"/>
    <n v="35.200000000000003"/>
    <n v="1"/>
    <x v="1"/>
    <x v="1"/>
    <n v="1727.54"/>
  </r>
  <r>
    <n v="50"/>
    <x v="0"/>
    <n v="23.54"/>
    <n v="2"/>
    <x v="1"/>
    <x v="1"/>
    <n v="10107.220600000001"/>
  </r>
  <r>
    <n v="43"/>
    <x v="0"/>
    <n v="30.684999999999999"/>
    <n v="2"/>
    <x v="1"/>
    <x v="2"/>
    <n v="8310.8391499999998"/>
  </r>
  <r>
    <n v="20"/>
    <x v="1"/>
    <n v="40.47"/>
    <n v="0"/>
    <x v="1"/>
    <x v="3"/>
    <n v="1984.4532999999999"/>
  </r>
  <r>
    <n v="24"/>
    <x v="0"/>
    <n v="22.6"/>
    <n v="0"/>
    <x v="1"/>
    <x v="0"/>
    <n v="2457.502"/>
  </r>
  <r>
    <n v="60"/>
    <x v="1"/>
    <n v="28.9"/>
    <n v="0"/>
    <x v="1"/>
    <x v="0"/>
    <n v="12146.971"/>
  </r>
  <r>
    <n v="49"/>
    <x v="0"/>
    <n v="22.61"/>
    <n v="1"/>
    <x v="1"/>
    <x v="2"/>
    <n v="9566.9909000000007"/>
  </r>
  <r>
    <n v="60"/>
    <x v="1"/>
    <n v="24.32"/>
    <n v="1"/>
    <x v="1"/>
    <x v="2"/>
    <n v="13112.604799999999"/>
  </r>
  <r>
    <n v="51"/>
    <x v="0"/>
    <n v="36.67"/>
    <n v="2"/>
    <x v="1"/>
    <x v="2"/>
    <n v="10848.1343"/>
  </r>
  <r>
    <n v="58"/>
    <x v="0"/>
    <n v="33.44"/>
    <n v="0"/>
    <x v="1"/>
    <x v="2"/>
    <n v="12231.613600000001"/>
  </r>
  <r>
    <n v="51"/>
    <x v="0"/>
    <n v="40.659999999999997"/>
    <n v="0"/>
    <x v="1"/>
    <x v="3"/>
    <n v="9875.6803999999993"/>
  </r>
  <r>
    <n v="53"/>
    <x v="1"/>
    <n v="36.6"/>
    <n v="3"/>
    <x v="1"/>
    <x v="0"/>
    <n v="11264.540999999999"/>
  </r>
  <r>
    <n v="62"/>
    <x v="1"/>
    <n v="37.4"/>
    <n v="0"/>
    <x v="1"/>
    <x v="0"/>
    <n v="12979.358"/>
  </r>
  <r>
    <n v="19"/>
    <x v="1"/>
    <n v="35.4"/>
    <n v="0"/>
    <x v="1"/>
    <x v="0"/>
    <n v="1263.249"/>
  </r>
  <r>
    <n v="50"/>
    <x v="0"/>
    <n v="27.074999999999999"/>
    <n v="1"/>
    <x v="1"/>
    <x v="3"/>
    <n v="10106.134249999999"/>
  </r>
  <r>
    <n v="30"/>
    <x v="0"/>
    <n v="39.049999999999997"/>
    <n v="3"/>
    <x v="0"/>
    <x v="1"/>
    <n v="40932.429499999998"/>
  </r>
  <r>
    <n v="41"/>
    <x v="1"/>
    <n v="28.405000000000001"/>
    <n v="1"/>
    <x v="1"/>
    <x v="2"/>
    <n v="6664.68595"/>
  </r>
  <r>
    <n v="29"/>
    <x v="0"/>
    <n v="21.754999999999999"/>
    <n v="1"/>
    <x v="0"/>
    <x v="3"/>
    <n v="16657.71745"/>
  </r>
  <r>
    <n v="18"/>
    <x v="0"/>
    <n v="40.28"/>
    <n v="0"/>
    <x v="1"/>
    <x v="3"/>
    <n v="2217.6012000000001"/>
  </r>
  <r>
    <n v="41"/>
    <x v="0"/>
    <n v="36.08"/>
    <n v="1"/>
    <x v="1"/>
    <x v="1"/>
    <n v="6781.3541999999998"/>
  </r>
  <r>
    <n v="35"/>
    <x v="1"/>
    <n v="24.42"/>
    <n v="3"/>
    <x v="0"/>
    <x v="1"/>
    <n v="19361.998800000001"/>
  </r>
  <r>
    <n v="53"/>
    <x v="1"/>
    <n v="21.4"/>
    <n v="1"/>
    <x v="1"/>
    <x v="0"/>
    <n v="10065.413"/>
  </r>
  <r>
    <n v="24"/>
    <x v="0"/>
    <n v="30.1"/>
    <n v="3"/>
    <x v="1"/>
    <x v="0"/>
    <n v="4234.9269999999997"/>
  </r>
  <r>
    <n v="48"/>
    <x v="0"/>
    <n v="27.265000000000001"/>
    <n v="1"/>
    <x v="1"/>
    <x v="3"/>
    <n v="9447.2503500000003"/>
  </r>
  <r>
    <n v="59"/>
    <x v="0"/>
    <n v="32.1"/>
    <n v="3"/>
    <x v="1"/>
    <x v="0"/>
    <n v="14007.222"/>
  </r>
  <r>
    <n v="49"/>
    <x v="0"/>
    <n v="34.770000000000003"/>
    <n v="1"/>
    <x v="1"/>
    <x v="2"/>
    <n v="9583.8932999999997"/>
  </r>
  <r>
    <n v="37"/>
    <x v="0"/>
    <n v="38.39"/>
    <n v="0"/>
    <x v="0"/>
    <x v="1"/>
    <n v="40419.019099999998"/>
  </r>
  <r>
    <n v="26"/>
    <x v="1"/>
    <n v="23.7"/>
    <n v="2"/>
    <x v="1"/>
    <x v="0"/>
    <n v="3484.3310000000001"/>
  </r>
  <r>
    <n v="23"/>
    <x v="1"/>
    <n v="31.73"/>
    <n v="3"/>
    <x v="0"/>
    <x v="3"/>
    <n v="36189.101699999999"/>
  </r>
  <r>
    <n v="29"/>
    <x v="1"/>
    <n v="35.5"/>
    <n v="2"/>
    <x v="0"/>
    <x v="0"/>
    <n v="44585.455869999998"/>
  </r>
  <r>
    <n v="45"/>
    <x v="1"/>
    <n v="24.035"/>
    <n v="2"/>
    <x v="1"/>
    <x v="3"/>
    <n v="8604.4836500000001"/>
  </r>
  <r>
    <n v="27"/>
    <x v="1"/>
    <n v="29.15"/>
    <n v="0"/>
    <x v="0"/>
    <x v="1"/>
    <n v="18246.495500000001"/>
  </r>
  <r>
    <n v="53"/>
    <x v="1"/>
    <n v="34.104999999999997"/>
    <n v="0"/>
    <x v="0"/>
    <x v="3"/>
    <n v="43254.417950000003"/>
  </r>
  <r>
    <n v="31"/>
    <x v="0"/>
    <n v="26.62"/>
    <n v="0"/>
    <x v="1"/>
    <x v="1"/>
    <n v="3757.8447999999999"/>
  </r>
  <r>
    <n v="50"/>
    <x v="1"/>
    <n v="26.41"/>
    <n v="0"/>
    <x v="1"/>
    <x v="2"/>
    <n v="8827.2098999999998"/>
  </r>
  <r>
    <n v="50"/>
    <x v="0"/>
    <n v="30.114999999999998"/>
    <n v="1"/>
    <x v="1"/>
    <x v="2"/>
    <n v="9910.3598500000007"/>
  </r>
  <r>
    <n v="34"/>
    <x v="1"/>
    <n v="27"/>
    <n v="2"/>
    <x v="1"/>
    <x v="0"/>
    <n v="11737.848840000001"/>
  </r>
  <r>
    <n v="19"/>
    <x v="1"/>
    <n v="21.754999999999999"/>
    <n v="0"/>
    <x v="1"/>
    <x v="2"/>
    <n v="1627.2824499999999"/>
  </r>
  <r>
    <n v="47"/>
    <x v="0"/>
    <n v="36"/>
    <n v="1"/>
    <x v="1"/>
    <x v="0"/>
    <n v="8556.9069999999992"/>
  </r>
  <r>
    <n v="28"/>
    <x v="1"/>
    <n v="30.875"/>
    <n v="0"/>
    <x v="1"/>
    <x v="2"/>
    <n v="3062.5082499999999"/>
  </r>
  <r>
    <n v="37"/>
    <x v="0"/>
    <n v="26.4"/>
    <n v="0"/>
    <x v="0"/>
    <x v="1"/>
    <n v="19539.242999999999"/>
  </r>
  <r>
    <n v="21"/>
    <x v="1"/>
    <n v="28.975000000000001"/>
    <n v="0"/>
    <x v="1"/>
    <x v="2"/>
    <n v="1906.35825"/>
  </r>
  <r>
    <n v="64"/>
    <x v="1"/>
    <n v="37.905000000000001"/>
    <n v="0"/>
    <x v="1"/>
    <x v="2"/>
    <n v="14210.53595"/>
  </r>
  <r>
    <n v="58"/>
    <x v="0"/>
    <n v="22.77"/>
    <n v="0"/>
    <x v="1"/>
    <x v="1"/>
    <n v="11833.782300000001"/>
  </r>
  <r>
    <n v="24"/>
    <x v="1"/>
    <n v="33.630000000000003"/>
    <n v="4"/>
    <x v="1"/>
    <x v="3"/>
    <n v="17128.426080000001"/>
  </r>
  <r>
    <n v="31"/>
    <x v="1"/>
    <n v="27.645"/>
    <n v="2"/>
    <x v="1"/>
    <x v="3"/>
    <n v="5031.26955"/>
  </r>
  <r>
    <n v="39"/>
    <x v="0"/>
    <n v="22.8"/>
    <n v="3"/>
    <x v="1"/>
    <x v="3"/>
    <n v="7985.8149999999996"/>
  </r>
  <r>
    <n v="47"/>
    <x v="0"/>
    <n v="27.83"/>
    <n v="0"/>
    <x v="0"/>
    <x v="1"/>
    <n v="23065.420699999999"/>
  </r>
  <r>
    <n v="30"/>
    <x v="1"/>
    <n v="37.43"/>
    <n v="3"/>
    <x v="1"/>
    <x v="3"/>
    <n v="5428.7277000000004"/>
  </r>
  <r>
    <n v="18"/>
    <x v="1"/>
    <n v="38.17"/>
    <n v="0"/>
    <x v="0"/>
    <x v="1"/>
    <n v="36307.798300000002"/>
  </r>
  <r>
    <n v="22"/>
    <x v="0"/>
    <n v="34.58"/>
    <n v="2"/>
    <x v="1"/>
    <x v="3"/>
    <n v="3925.7582000000002"/>
  </r>
  <r>
    <n v="23"/>
    <x v="1"/>
    <n v="35.200000000000003"/>
    <n v="1"/>
    <x v="1"/>
    <x v="0"/>
    <n v="2416.9549999999999"/>
  </r>
  <r>
    <n v="33"/>
    <x v="1"/>
    <n v="27.1"/>
    <n v="1"/>
    <x v="0"/>
    <x v="0"/>
    <n v="19040.876"/>
  </r>
  <r>
    <n v="27"/>
    <x v="1"/>
    <n v="26.03"/>
    <n v="0"/>
    <x v="1"/>
    <x v="3"/>
    <n v="3070.8087"/>
  </r>
  <r>
    <n v="45"/>
    <x v="0"/>
    <n v="25.175000000000001"/>
    <n v="2"/>
    <x v="1"/>
    <x v="3"/>
    <n v="9095.0682500000003"/>
  </r>
  <r>
    <n v="57"/>
    <x v="0"/>
    <n v="31.824999999999999"/>
    <n v="0"/>
    <x v="1"/>
    <x v="2"/>
    <n v="11842.623750000001"/>
  </r>
  <r>
    <n v="47"/>
    <x v="1"/>
    <n v="32.299999999999997"/>
    <n v="1"/>
    <x v="1"/>
    <x v="0"/>
    <n v="8062.7640000000001"/>
  </r>
  <r>
    <n v="42"/>
    <x v="0"/>
    <n v="29"/>
    <n v="1"/>
    <x v="1"/>
    <x v="0"/>
    <n v="7050.6419999999998"/>
  </r>
  <r>
    <n v="64"/>
    <x v="0"/>
    <n v="39.700000000000003"/>
    <n v="0"/>
    <x v="1"/>
    <x v="0"/>
    <n v="14319.031000000001"/>
  </r>
  <r>
    <n v="38"/>
    <x v="0"/>
    <n v="19.475000000000001"/>
    <n v="2"/>
    <x v="1"/>
    <x v="2"/>
    <n v="6933.2422500000002"/>
  </r>
  <r>
    <n v="61"/>
    <x v="1"/>
    <n v="36.1"/>
    <n v="3"/>
    <x v="1"/>
    <x v="0"/>
    <n v="27941.28758"/>
  </r>
  <r>
    <n v="53"/>
    <x v="0"/>
    <n v="26.7"/>
    <n v="2"/>
    <x v="1"/>
    <x v="0"/>
    <n v="11150.78"/>
  </r>
  <r>
    <n v="44"/>
    <x v="0"/>
    <n v="36.479999999999997"/>
    <n v="0"/>
    <x v="1"/>
    <x v="3"/>
    <n v="12797.20962"/>
  </r>
  <r>
    <n v="19"/>
    <x v="0"/>
    <n v="28.88"/>
    <n v="0"/>
    <x v="0"/>
    <x v="2"/>
    <n v="17748.5062"/>
  </r>
  <r>
    <n v="41"/>
    <x v="1"/>
    <n v="34.200000000000003"/>
    <n v="2"/>
    <x v="1"/>
    <x v="2"/>
    <n v="7261.741"/>
  </r>
  <r>
    <n v="51"/>
    <x v="1"/>
    <n v="33.33"/>
    <n v="3"/>
    <x v="1"/>
    <x v="1"/>
    <n v="10560.4917"/>
  </r>
  <r>
    <n v="40"/>
    <x v="1"/>
    <n v="32.299999999999997"/>
    <n v="2"/>
    <x v="1"/>
    <x v="2"/>
    <n v="6986.6970000000001"/>
  </r>
  <r>
    <n v="45"/>
    <x v="1"/>
    <n v="39.805"/>
    <n v="0"/>
    <x v="1"/>
    <x v="3"/>
    <n v="7448.4039499999999"/>
  </r>
  <r>
    <n v="35"/>
    <x v="1"/>
    <n v="34.32"/>
    <n v="3"/>
    <x v="1"/>
    <x v="1"/>
    <n v="5934.3797999999997"/>
  </r>
  <r>
    <n v="53"/>
    <x v="1"/>
    <n v="28.88"/>
    <n v="0"/>
    <x v="1"/>
    <x v="2"/>
    <n v="9869.8101999999999"/>
  </r>
  <r>
    <n v="30"/>
    <x v="1"/>
    <n v="24.4"/>
    <n v="3"/>
    <x v="0"/>
    <x v="0"/>
    <n v="18259.216"/>
  </r>
  <r>
    <n v="18"/>
    <x v="1"/>
    <n v="41.14"/>
    <n v="0"/>
    <x v="1"/>
    <x v="1"/>
    <n v="1146.7965999999999"/>
  </r>
  <r>
    <n v="51"/>
    <x v="1"/>
    <n v="35.97"/>
    <n v="1"/>
    <x v="1"/>
    <x v="1"/>
    <n v="9386.1612999999998"/>
  </r>
  <r>
    <n v="50"/>
    <x v="0"/>
    <n v="27.6"/>
    <n v="1"/>
    <x v="0"/>
    <x v="0"/>
    <n v="24520.263999999999"/>
  </r>
  <r>
    <n v="31"/>
    <x v="0"/>
    <n v="29.26"/>
    <n v="1"/>
    <x v="1"/>
    <x v="1"/>
    <n v="4350.5144"/>
  </r>
  <r>
    <n v="35"/>
    <x v="0"/>
    <n v="27.7"/>
    <n v="3"/>
    <x v="1"/>
    <x v="0"/>
    <n v="6414.1779999999999"/>
  </r>
  <r>
    <n v="60"/>
    <x v="1"/>
    <n v="36.954999999999998"/>
    <n v="0"/>
    <x v="1"/>
    <x v="3"/>
    <n v="12741.167450000001"/>
  </r>
  <r>
    <n v="21"/>
    <x v="1"/>
    <n v="36.86"/>
    <n v="0"/>
    <x v="1"/>
    <x v="2"/>
    <n v="1917.3184000000001"/>
  </r>
  <r>
    <n v="29"/>
    <x v="1"/>
    <n v="22.515000000000001"/>
    <n v="3"/>
    <x v="1"/>
    <x v="3"/>
    <n v="5209.5788499999999"/>
  </r>
  <r>
    <n v="62"/>
    <x v="0"/>
    <n v="29.92"/>
    <n v="0"/>
    <x v="1"/>
    <x v="1"/>
    <n v="13457.960800000001"/>
  </r>
  <r>
    <n v="39"/>
    <x v="0"/>
    <n v="41.8"/>
    <n v="0"/>
    <x v="1"/>
    <x v="1"/>
    <n v="5662.2250000000004"/>
  </r>
  <r>
    <n v="19"/>
    <x v="1"/>
    <n v="27.6"/>
    <n v="0"/>
    <x v="1"/>
    <x v="0"/>
    <n v="1252.4069999999999"/>
  </r>
  <r>
    <n v="22"/>
    <x v="0"/>
    <n v="23.18"/>
    <n v="0"/>
    <x v="1"/>
    <x v="3"/>
    <n v="2731.9122000000002"/>
  </r>
  <r>
    <n v="53"/>
    <x v="1"/>
    <n v="20.9"/>
    <n v="0"/>
    <x v="0"/>
    <x v="1"/>
    <n v="21195.817999999999"/>
  </r>
  <r>
    <n v="39"/>
    <x v="0"/>
    <n v="31.92"/>
    <n v="2"/>
    <x v="1"/>
    <x v="2"/>
    <n v="7209.4917999999998"/>
  </r>
  <r>
    <n v="27"/>
    <x v="1"/>
    <n v="28.5"/>
    <n v="0"/>
    <x v="0"/>
    <x v="2"/>
    <n v="18310.741999999998"/>
  </r>
  <r>
    <n v="30"/>
    <x v="1"/>
    <n v="44.22"/>
    <n v="2"/>
    <x v="1"/>
    <x v="1"/>
    <n v="4266.1657999999998"/>
  </r>
  <r>
    <n v="30"/>
    <x v="0"/>
    <n v="22.895"/>
    <n v="1"/>
    <x v="1"/>
    <x v="3"/>
    <n v="4719.52405"/>
  </r>
  <r>
    <n v="58"/>
    <x v="0"/>
    <n v="33.1"/>
    <n v="0"/>
    <x v="1"/>
    <x v="0"/>
    <n v="11848.141"/>
  </r>
  <r>
    <n v="33"/>
    <x v="1"/>
    <n v="24.795000000000002"/>
    <n v="0"/>
    <x v="0"/>
    <x v="3"/>
    <n v="17904.527050000001"/>
  </r>
  <r>
    <n v="42"/>
    <x v="0"/>
    <n v="26.18"/>
    <n v="1"/>
    <x v="1"/>
    <x v="1"/>
    <n v="7046.7222000000002"/>
  </r>
  <r>
    <n v="64"/>
    <x v="0"/>
    <n v="35.97"/>
    <n v="0"/>
    <x v="1"/>
    <x v="1"/>
    <n v="14313.846299999999"/>
  </r>
  <r>
    <n v="21"/>
    <x v="1"/>
    <n v="22.3"/>
    <n v="1"/>
    <x v="1"/>
    <x v="0"/>
    <n v="2103.08"/>
  </r>
  <r>
    <n v="18"/>
    <x v="0"/>
    <n v="42.24"/>
    <n v="0"/>
    <x v="0"/>
    <x v="1"/>
    <n v="38792.685599999997"/>
  </r>
  <r>
    <n v="23"/>
    <x v="1"/>
    <n v="26.51"/>
    <n v="0"/>
    <x v="1"/>
    <x v="1"/>
    <n v="1815.8759"/>
  </r>
  <r>
    <n v="45"/>
    <x v="0"/>
    <n v="35.814999999999998"/>
    <n v="0"/>
    <x v="1"/>
    <x v="2"/>
    <n v="7731.8578500000003"/>
  </r>
  <r>
    <n v="40"/>
    <x v="0"/>
    <n v="41.42"/>
    <n v="1"/>
    <x v="1"/>
    <x v="2"/>
    <n v="28476.734990000001"/>
  </r>
  <r>
    <n v="19"/>
    <x v="0"/>
    <n v="36.575000000000003"/>
    <n v="0"/>
    <x v="1"/>
    <x v="2"/>
    <n v="2136.8822500000001"/>
  </r>
  <r>
    <n v="18"/>
    <x v="1"/>
    <n v="30.14"/>
    <n v="0"/>
    <x v="1"/>
    <x v="1"/>
    <n v="1131.5065999999999"/>
  </r>
  <r>
    <n v="25"/>
    <x v="1"/>
    <n v="25.84"/>
    <n v="1"/>
    <x v="1"/>
    <x v="3"/>
    <n v="3309.7926000000002"/>
  </r>
  <r>
    <n v="46"/>
    <x v="0"/>
    <n v="30.8"/>
    <n v="3"/>
    <x v="1"/>
    <x v="0"/>
    <n v="9414.92"/>
  </r>
  <r>
    <n v="33"/>
    <x v="0"/>
    <n v="42.94"/>
    <n v="3"/>
    <x v="1"/>
    <x v="2"/>
    <n v="6360.9935999999998"/>
  </r>
  <r>
    <n v="54"/>
    <x v="1"/>
    <n v="21.01"/>
    <n v="2"/>
    <x v="1"/>
    <x v="1"/>
    <n v="11013.7119"/>
  </r>
  <r>
    <n v="28"/>
    <x v="1"/>
    <n v="22.515000000000001"/>
    <n v="2"/>
    <x v="1"/>
    <x v="3"/>
    <n v="4428.8878500000001"/>
  </r>
  <r>
    <n v="36"/>
    <x v="1"/>
    <n v="34.43"/>
    <n v="2"/>
    <x v="1"/>
    <x v="1"/>
    <n v="5584.3056999999999"/>
  </r>
  <r>
    <n v="20"/>
    <x v="0"/>
    <n v="31.46"/>
    <n v="0"/>
    <x v="1"/>
    <x v="1"/>
    <n v="1877.9294"/>
  </r>
  <r>
    <n v="24"/>
    <x v="0"/>
    <n v="24.225000000000001"/>
    <n v="0"/>
    <x v="1"/>
    <x v="2"/>
    <n v="2842.7607499999999"/>
  </r>
  <r>
    <n v="23"/>
    <x v="1"/>
    <n v="37.1"/>
    <n v="3"/>
    <x v="1"/>
    <x v="0"/>
    <n v="3597.596"/>
  </r>
  <r>
    <n v="47"/>
    <x v="0"/>
    <n v="26.125"/>
    <n v="1"/>
    <x v="0"/>
    <x v="3"/>
    <n v="23401.30575"/>
  </r>
  <r>
    <n v="33"/>
    <x v="0"/>
    <n v="35.53"/>
    <n v="0"/>
    <x v="0"/>
    <x v="2"/>
    <n v="55135.402090000003"/>
  </r>
  <r>
    <n v="45"/>
    <x v="1"/>
    <n v="33.700000000000003"/>
    <n v="1"/>
    <x v="1"/>
    <x v="0"/>
    <n v="7445.9179999999997"/>
  </r>
  <r>
    <n v="26"/>
    <x v="1"/>
    <n v="17.670000000000002"/>
    <n v="0"/>
    <x v="1"/>
    <x v="2"/>
    <n v="2680.9493000000002"/>
  </r>
  <r>
    <n v="18"/>
    <x v="0"/>
    <n v="31.13"/>
    <n v="0"/>
    <x v="1"/>
    <x v="1"/>
    <n v="1621.8827000000001"/>
  </r>
  <r>
    <n v="44"/>
    <x v="0"/>
    <n v="29.81"/>
    <n v="2"/>
    <x v="1"/>
    <x v="1"/>
    <n v="8219.2039000000004"/>
  </r>
  <r>
    <n v="60"/>
    <x v="1"/>
    <n v="24.32"/>
    <n v="0"/>
    <x v="1"/>
    <x v="2"/>
    <n v="12523.604799999999"/>
  </r>
  <r>
    <n v="64"/>
    <x v="0"/>
    <n v="31.824999999999999"/>
    <n v="2"/>
    <x v="1"/>
    <x v="3"/>
    <n v="16069.08475"/>
  </r>
  <r>
    <n v="56"/>
    <x v="1"/>
    <n v="31.79"/>
    <n v="2"/>
    <x v="0"/>
    <x v="1"/>
    <n v="43813.866099999999"/>
  </r>
  <r>
    <n v="36"/>
    <x v="1"/>
    <n v="28.024999999999999"/>
    <n v="1"/>
    <x v="0"/>
    <x v="3"/>
    <n v="20773.62775"/>
  </r>
  <r>
    <n v="41"/>
    <x v="1"/>
    <n v="30.78"/>
    <n v="3"/>
    <x v="0"/>
    <x v="3"/>
    <n v="39597.407200000001"/>
  </r>
  <r>
    <n v="39"/>
    <x v="1"/>
    <n v="21.85"/>
    <n v="1"/>
    <x v="1"/>
    <x v="2"/>
    <n v="6117.4944999999998"/>
  </r>
  <r>
    <n v="63"/>
    <x v="1"/>
    <n v="33.1"/>
    <n v="0"/>
    <x v="1"/>
    <x v="0"/>
    <n v="13393.755999999999"/>
  </r>
  <r>
    <n v="36"/>
    <x v="0"/>
    <n v="25.84"/>
    <n v="0"/>
    <x v="1"/>
    <x v="2"/>
    <n v="5266.3656000000001"/>
  </r>
  <r>
    <n v="28"/>
    <x v="0"/>
    <n v="23.844999999999999"/>
    <n v="2"/>
    <x v="1"/>
    <x v="2"/>
    <n v="4719.7365499999996"/>
  </r>
  <r>
    <n v="58"/>
    <x v="1"/>
    <n v="34.39"/>
    <n v="0"/>
    <x v="1"/>
    <x v="2"/>
    <n v="11743.9341"/>
  </r>
  <r>
    <n v="36"/>
    <x v="1"/>
    <n v="33.82"/>
    <n v="1"/>
    <x v="1"/>
    <x v="2"/>
    <n v="5377.4578000000001"/>
  </r>
  <r>
    <n v="42"/>
    <x v="1"/>
    <n v="35.97"/>
    <n v="2"/>
    <x v="1"/>
    <x v="1"/>
    <n v="7160.3302999999996"/>
  </r>
  <r>
    <n v="36"/>
    <x v="1"/>
    <n v="31.5"/>
    <n v="0"/>
    <x v="1"/>
    <x v="0"/>
    <n v="4402.2330000000002"/>
  </r>
  <r>
    <n v="56"/>
    <x v="0"/>
    <n v="28.31"/>
    <n v="0"/>
    <x v="1"/>
    <x v="3"/>
    <n v="11657.7189"/>
  </r>
  <r>
    <n v="35"/>
    <x v="0"/>
    <n v="23.465"/>
    <n v="2"/>
    <x v="1"/>
    <x v="3"/>
    <n v="6402.2913500000004"/>
  </r>
  <r>
    <n v="59"/>
    <x v="0"/>
    <n v="31.35"/>
    <n v="0"/>
    <x v="1"/>
    <x v="2"/>
    <n v="12622.1795"/>
  </r>
  <r>
    <n v="21"/>
    <x v="1"/>
    <n v="31.1"/>
    <n v="0"/>
    <x v="1"/>
    <x v="0"/>
    <n v="1526.3119999999999"/>
  </r>
  <r>
    <n v="59"/>
    <x v="1"/>
    <n v="24.7"/>
    <n v="0"/>
    <x v="1"/>
    <x v="3"/>
    <n v="12323.936"/>
  </r>
  <r>
    <n v="23"/>
    <x v="0"/>
    <n v="32.78"/>
    <n v="2"/>
    <x v="0"/>
    <x v="1"/>
    <n v="36021.011200000001"/>
  </r>
  <r>
    <n v="57"/>
    <x v="0"/>
    <n v="29.81"/>
    <n v="0"/>
    <x v="0"/>
    <x v="1"/>
    <n v="27533.912899999999"/>
  </r>
  <r>
    <n v="53"/>
    <x v="1"/>
    <n v="30.495000000000001"/>
    <n v="0"/>
    <x v="1"/>
    <x v="3"/>
    <n v="10072.055050000001"/>
  </r>
  <r>
    <n v="60"/>
    <x v="0"/>
    <n v="32.450000000000003"/>
    <n v="0"/>
    <x v="0"/>
    <x v="1"/>
    <n v="45008.955499999996"/>
  </r>
  <r>
    <n v="51"/>
    <x v="0"/>
    <n v="34.200000000000003"/>
    <n v="1"/>
    <x v="1"/>
    <x v="0"/>
    <n v="9872.7009999999991"/>
  </r>
  <r>
    <n v="23"/>
    <x v="1"/>
    <n v="50.38"/>
    <n v="1"/>
    <x v="1"/>
    <x v="1"/>
    <n v="2438.0551999999998"/>
  </r>
  <r>
    <n v="27"/>
    <x v="0"/>
    <n v="24.1"/>
    <n v="0"/>
    <x v="1"/>
    <x v="0"/>
    <n v="2974.1260000000002"/>
  </r>
  <r>
    <n v="55"/>
    <x v="1"/>
    <n v="32.774999999999999"/>
    <n v="0"/>
    <x v="1"/>
    <x v="2"/>
    <n v="10601.632250000001"/>
  </r>
  <r>
    <n v="37"/>
    <x v="0"/>
    <n v="30.78"/>
    <n v="0"/>
    <x v="0"/>
    <x v="3"/>
    <n v="37270.1512"/>
  </r>
  <r>
    <n v="61"/>
    <x v="1"/>
    <n v="32.299999999999997"/>
    <n v="2"/>
    <x v="1"/>
    <x v="2"/>
    <n v="14119.62"/>
  </r>
  <r>
    <n v="46"/>
    <x v="0"/>
    <n v="35.53"/>
    <n v="0"/>
    <x v="0"/>
    <x v="3"/>
    <n v="42111.664700000001"/>
  </r>
  <r>
    <n v="53"/>
    <x v="0"/>
    <n v="23.75"/>
    <n v="2"/>
    <x v="1"/>
    <x v="3"/>
    <n v="11729.6795"/>
  </r>
  <r>
    <n v="49"/>
    <x v="0"/>
    <n v="23.844999999999999"/>
    <n v="3"/>
    <x v="0"/>
    <x v="3"/>
    <n v="24106.912550000001"/>
  </r>
  <r>
    <n v="20"/>
    <x v="0"/>
    <n v="29.6"/>
    <n v="0"/>
    <x v="1"/>
    <x v="0"/>
    <n v="1875.3440000000001"/>
  </r>
  <r>
    <n v="48"/>
    <x v="0"/>
    <n v="33.11"/>
    <n v="0"/>
    <x v="0"/>
    <x v="1"/>
    <n v="40974.164900000003"/>
  </r>
  <r>
    <n v="25"/>
    <x v="1"/>
    <n v="24.13"/>
    <n v="0"/>
    <x v="0"/>
    <x v="2"/>
    <n v="15817.985699999999"/>
  </r>
  <r>
    <n v="25"/>
    <x v="0"/>
    <n v="32.229999999999997"/>
    <n v="1"/>
    <x v="1"/>
    <x v="1"/>
    <n v="18218.161390000001"/>
  </r>
  <r>
    <n v="57"/>
    <x v="1"/>
    <n v="28.1"/>
    <n v="0"/>
    <x v="1"/>
    <x v="0"/>
    <n v="10965.446"/>
  </r>
  <r>
    <n v="37"/>
    <x v="0"/>
    <n v="47.6"/>
    <n v="2"/>
    <x v="0"/>
    <x v="0"/>
    <n v="46113.510999999999"/>
  </r>
  <r>
    <n v="38"/>
    <x v="0"/>
    <n v="28"/>
    <n v="3"/>
    <x v="1"/>
    <x v="0"/>
    <n v="7151.0919999999996"/>
  </r>
  <r>
    <n v="55"/>
    <x v="0"/>
    <n v="33.534999999999997"/>
    <n v="2"/>
    <x v="1"/>
    <x v="2"/>
    <n v="12269.68865"/>
  </r>
  <r>
    <n v="36"/>
    <x v="0"/>
    <n v="19.855"/>
    <n v="0"/>
    <x v="1"/>
    <x v="3"/>
    <n v="5458.0464499999998"/>
  </r>
  <r>
    <n v="51"/>
    <x v="1"/>
    <n v="25.4"/>
    <n v="0"/>
    <x v="1"/>
    <x v="0"/>
    <n v="8782.4689999999991"/>
  </r>
  <r>
    <n v="40"/>
    <x v="1"/>
    <n v="29.9"/>
    <n v="2"/>
    <x v="1"/>
    <x v="0"/>
    <n v="6600.3609999999999"/>
  </r>
  <r>
    <n v="18"/>
    <x v="1"/>
    <n v="37.29"/>
    <n v="0"/>
    <x v="1"/>
    <x v="1"/>
    <n v="1141.4450999999999"/>
  </r>
  <r>
    <n v="57"/>
    <x v="1"/>
    <n v="43.7"/>
    <n v="1"/>
    <x v="1"/>
    <x v="0"/>
    <n v="11576.13"/>
  </r>
  <r>
    <n v="61"/>
    <x v="1"/>
    <n v="23.655000000000001"/>
    <n v="0"/>
    <x v="1"/>
    <x v="3"/>
    <n v="13129.603450000001"/>
  </r>
  <r>
    <n v="25"/>
    <x v="0"/>
    <n v="24.3"/>
    <n v="3"/>
    <x v="1"/>
    <x v="0"/>
    <n v="4391.652"/>
  </r>
  <r>
    <n v="50"/>
    <x v="1"/>
    <n v="36.200000000000003"/>
    <n v="0"/>
    <x v="1"/>
    <x v="0"/>
    <n v="8457.8179999999993"/>
  </r>
  <r>
    <n v="26"/>
    <x v="0"/>
    <n v="29.48"/>
    <n v="1"/>
    <x v="1"/>
    <x v="1"/>
    <n v="3392.3652000000002"/>
  </r>
  <r>
    <n v="42"/>
    <x v="1"/>
    <n v="24.86"/>
    <n v="0"/>
    <x v="1"/>
    <x v="1"/>
    <n v="5966.8873999999996"/>
  </r>
  <r>
    <n v="43"/>
    <x v="1"/>
    <n v="30.1"/>
    <n v="1"/>
    <x v="1"/>
    <x v="0"/>
    <n v="6849.0259999999998"/>
  </r>
  <r>
    <n v="44"/>
    <x v="1"/>
    <n v="21.85"/>
    <n v="3"/>
    <x v="1"/>
    <x v="3"/>
    <n v="8891.1394999999993"/>
  </r>
  <r>
    <n v="23"/>
    <x v="0"/>
    <n v="28.12"/>
    <n v="0"/>
    <x v="1"/>
    <x v="2"/>
    <n v="2690.1138000000001"/>
  </r>
  <r>
    <n v="49"/>
    <x v="0"/>
    <n v="27.1"/>
    <n v="1"/>
    <x v="1"/>
    <x v="0"/>
    <n v="26140.3603"/>
  </r>
  <r>
    <n v="33"/>
    <x v="1"/>
    <n v="33.44"/>
    <n v="5"/>
    <x v="1"/>
    <x v="1"/>
    <n v="6653.7885999999999"/>
  </r>
  <r>
    <n v="41"/>
    <x v="1"/>
    <n v="28.8"/>
    <n v="1"/>
    <x v="1"/>
    <x v="0"/>
    <n v="6282.2349999999997"/>
  </r>
  <r>
    <n v="37"/>
    <x v="0"/>
    <n v="29.5"/>
    <n v="2"/>
    <x v="1"/>
    <x v="0"/>
    <n v="6311.9520000000002"/>
  </r>
  <r>
    <n v="22"/>
    <x v="1"/>
    <n v="34.799999999999997"/>
    <n v="3"/>
    <x v="1"/>
    <x v="0"/>
    <n v="3443.0639999999999"/>
  </r>
  <r>
    <n v="23"/>
    <x v="1"/>
    <n v="27.36"/>
    <n v="1"/>
    <x v="1"/>
    <x v="2"/>
    <n v="2789.0574000000001"/>
  </r>
  <r>
    <n v="21"/>
    <x v="0"/>
    <n v="22.135000000000002"/>
    <n v="0"/>
    <x v="1"/>
    <x v="3"/>
    <n v="2585.8506499999999"/>
  </r>
  <r>
    <n v="51"/>
    <x v="0"/>
    <n v="37.049999999999997"/>
    <n v="3"/>
    <x v="0"/>
    <x v="3"/>
    <n v="46255.112500000003"/>
  </r>
  <r>
    <n v="25"/>
    <x v="1"/>
    <n v="26.695"/>
    <n v="4"/>
    <x v="1"/>
    <x v="2"/>
    <n v="4877.9810500000003"/>
  </r>
  <r>
    <n v="32"/>
    <x v="1"/>
    <n v="28.93"/>
    <n v="1"/>
    <x v="0"/>
    <x v="1"/>
    <n v="19719.6947"/>
  </r>
  <r>
    <n v="57"/>
    <x v="1"/>
    <n v="28.975000000000001"/>
    <n v="0"/>
    <x v="0"/>
    <x v="3"/>
    <n v="27218.437249999999"/>
  </r>
  <r>
    <n v="36"/>
    <x v="0"/>
    <n v="30.02"/>
    <n v="0"/>
    <x v="1"/>
    <x v="2"/>
    <n v="5272.1758"/>
  </r>
  <r>
    <n v="22"/>
    <x v="1"/>
    <n v="39.5"/>
    <n v="0"/>
    <x v="1"/>
    <x v="0"/>
    <n v="1682.597"/>
  </r>
  <r>
    <n v="57"/>
    <x v="1"/>
    <n v="33.630000000000003"/>
    <n v="1"/>
    <x v="1"/>
    <x v="2"/>
    <n v="11945.1327"/>
  </r>
  <r>
    <n v="64"/>
    <x v="0"/>
    <n v="26.885000000000002"/>
    <n v="0"/>
    <x v="0"/>
    <x v="2"/>
    <n v="29330.98315"/>
  </r>
  <r>
    <n v="36"/>
    <x v="0"/>
    <n v="29.04"/>
    <n v="4"/>
    <x v="1"/>
    <x v="1"/>
    <n v="7243.8136000000004"/>
  </r>
  <r>
    <n v="54"/>
    <x v="1"/>
    <n v="24.035"/>
    <n v="0"/>
    <x v="1"/>
    <x v="3"/>
    <n v="10422.916649999999"/>
  </r>
  <r>
    <n v="47"/>
    <x v="1"/>
    <n v="38.94"/>
    <n v="2"/>
    <x v="0"/>
    <x v="1"/>
    <n v="44202.653599999998"/>
  </r>
  <r>
    <n v="62"/>
    <x v="1"/>
    <n v="32.11"/>
    <n v="0"/>
    <x v="1"/>
    <x v="3"/>
    <n v="13555.0049"/>
  </r>
  <r>
    <n v="61"/>
    <x v="0"/>
    <n v="44"/>
    <n v="0"/>
    <x v="1"/>
    <x v="0"/>
    <n v="13063.883"/>
  </r>
  <r>
    <n v="43"/>
    <x v="0"/>
    <n v="20.045000000000002"/>
    <n v="2"/>
    <x v="0"/>
    <x v="3"/>
    <n v="19798.054550000001"/>
  </r>
  <r>
    <n v="19"/>
    <x v="1"/>
    <n v="25.555"/>
    <n v="1"/>
    <x v="1"/>
    <x v="2"/>
    <n v="2221.5644499999999"/>
  </r>
  <r>
    <n v="18"/>
    <x v="0"/>
    <n v="40.26"/>
    <n v="0"/>
    <x v="1"/>
    <x v="1"/>
    <n v="1634.5734"/>
  </r>
  <r>
    <n v="19"/>
    <x v="0"/>
    <n v="22.515000000000001"/>
    <n v="0"/>
    <x v="1"/>
    <x v="2"/>
    <n v="2117.3388500000001"/>
  </r>
  <r>
    <n v="49"/>
    <x v="1"/>
    <n v="22.515000000000001"/>
    <n v="0"/>
    <x v="1"/>
    <x v="3"/>
    <n v="8688.8588500000005"/>
  </r>
  <r>
    <n v="60"/>
    <x v="1"/>
    <n v="40.92"/>
    <n v="0"/>
    <x v="0"/>
    <x v="1"/>
    <n v="48673.558799999999"/>
  </r>
  <r>
    <n v="26"/>
    <x v="1"/>
    <n v="27.265000000000001"/>
    <n v="3"/>
    <x v="1"/>
    <x v="3"/>
    <n v="4661.2863500000003"/>
  </r>
  <r>
    <n v="49"/>
    <x v="1"/>
    <n v="36.85"/>
    <n v="0"/>
    <x v="1"/>
    <x v="1"/>
    <n v="8125.7844999999998"/>
  </r>
  <r>
    <n v="60"/>
    <x v="0"/>
    <n v="35.1"/>
    <n v="0"/>
    <x v="1"/>
    <x v="0"/>
    <n v="12644.589"/>
  </r>
  <r>
    <n v="26"/>
    <x v="0"/>
    <n v="29.355"/>
    <n v="2"/>
    <x v="1"/>
    <x v="3"/>
    <n v="4564.1914500000003"/>
  </r>
  <r>
    <n v="27"/>
    <x v="1"/>
    <n v="32.585000000000001"/>
    <n v="3"/>
    <x v="1"/>
    <x v="3"/>
    <n v="4846.9201499999999"/>
  </r>
  <r>
    <n v="44"/>
    <x v="0"/>
    <n v="32.340000000000003"/>
    <n v="1"/>
    <x v="1"/>
    <x v="1"/>
    <n v="7633.7205999999996"/>
  </r>
  <r>
    <n v="63"/>
    <x v="1"/>
    <n v="39.799999999999997"/>
    <n v="3"/>
    <x v="1"/>
    <x v="0"/>
    <n v="15170.069"/>
  </r>
  <r>
    <n v="32"/>
    <x v="0"/>
    <n v="24.6"/>
    <n v="0"/>
    <x v="0"/>
    <x v="0"/>
    <n v="17496.306"/>
  </r>
  <r>
    <n v="22"/>
    <x v="1"/>
    <n v="28.31"/>
    <n v="1"/>
    <x v="1"/>
    <x v="2"/>
    <n v="2639.0428999999999"/>
  </r>
  <r>
    <n v="18"/>
    <x v="1"/>
    <n v="31.73"/>
    <n v="0"/>
    <x v="0"/>
    <x v="3"/>
    <n v="33732.686699999998"/>
  </r>
  <r>
    <n v="59"/>
    <x v="0"/>
    <n v="26.695"/>
    <n v="3"/>
    <x v="1"/>
    <x v="2"/>
    <n v="14382.709049999999"/>
  </r>
  <r>
    <n v="44"/>
    <x v="0"/>
    <n v="27.5"/>
    <n v="1"/>
    <x v="1"/>
    <x v="0"/>
    <n v="7626.9930000000004"/>
  </r>
  <r>
    <n v="33"/>
    <x v="1"/>
    <n v="24.605"/>
    <n v="2"/>
    <x v="1"/>
    <x v="2"/>
    <n v="5257.5079500000002"/>
  </r>
  <r>
    <n v="24"/>
    <x v="0"/>
    <n v="33.99"/>
    <n v="0"/>
    <x v="1"/>
    <x v="1"/>
    <n v="2473.3341"/>
  </r>
  <r>
    <n v="43"/>
    <x v="0"/>
    <n v="26.885000000000002"/>
    <n v="0"/>
    <x v="0"/>
    <x v="2"/>
    <n v="21774.32215"/>
  </r>
  <r>
    <n v="45"/>
    <x v="1"/>
    <n v="22.895"/>
    <n v="0"/>
    <x v="0"/>
    <x v="3"/>
    <n v="35069.374519999998"/>
  </r>
  <r>
    <n v="61"/>
    <x v="0"/>
    <n v="28.2"/>
    <n v="0"/>
    <x v="1"/>
    <x v="0"/>
    <n v="13041.921"/>
  </r>
  <r>
    <n v="35"/>
    <x v="0"/>
    <n v="34.21"/>
    <n v="1"/>
    <x v="1"/>
    <x v="1"/>
    <n v="5245.2268999999997"/>
  </r>
  <r>
    <n v="62"/>
    <x v="0"/>
    <n v="25"/>
    <n v="0"/>
    <x v="1"/>
    <x v="0"/>
    <n v="13451.121999999999"/>
  </r>
  <r>
    <n v="62"/>
    <x v="0"/>
    <n v="33.200000000000003"/>
    <n v="0"/>
    <x v="1"/>
    <x v="0"/>
    <n v="13462.52"/>
  </r>
  <r>
    <n v="38"/>
    <x v="1"/>
    <n v="31"/>
    <n v="1"/>
    <x v="1"/>
    <x v="0"/>
    <n v="5488.2619999999997"/>
  </r>
  <r>
    <n v="34"/>
    <x v="1"/>
    <n v="35.814999999999998"/>
    <n v="0"/>
    <x v="1"/>
    <x v="2"/>
    <n v="4320.4108500000002"/>
  </r>
  <r>
    <n v="43"/>
    <x v="1"/>
    <n v="23.2"/>
    <n v="0"/>
    <x v="1"/>
    <x v="0"/>
    <n v="6250.4350000000004"/>
  </r>
  <r>
    <n v="50"/>
    <x v="1"/>
    <n v="32.11"/>
    <n v="2"/>
    <x v="1"/>
    <x v="3"/>
    <n v="25333.332839999999"/>
  </r>
  <r>
    <n v="19"/>
    <x v="0"/>
    <n v="23.4"/>
    <n v="2"/>
    <x v="1"/>
    <x v="0"/>
    <n v="2913.569"/>
  </r>
  <r>
    <n v="57"/>
    <x v="0"/>
    <n v="20.100000000000001"/>
    <n v="1"/>
    <x v="1"/>
    <x v="0"/>
    <n v="12032.325999999999"/>
  </r>
  <r>
    <n v="62"/>
    <x v="0"/>
    <n v="39.159999999999997"/>
    <n v="0"/>
    <x v="1"/>
    <x v="1"/>
    <n v="13470.804400000001"/>
  </r>
  <r>
    <n v="41"/>
    <x v="1"/>
    <n v="34.21"/>
    <n v="1"/>
    <x v="1"/>
    <x v="1"/>
    <n v="6289.7548999999999"/>
  </r>
  <r>
    <n v="26"/>
    <x v="1"/>
    <n v="46.53"/>
    <n v="1"/>
    <x v="1"/>
    <x v="1"/>
    <n v="2927.0646999999999"/>
  </r>
  <r>
    <n v="39"/>
    <x v="0"/>
    <n v="32.5"/>
    <n v="1"/>
    <x v="1"/>
    <x v="0"/>
    <n v="6238.2979999999998"/>
  </r>
  <r>
    <n v="46"/>
    <x v="1"/>
    <n v="25.8"/>
    <n v="5"/>
    <x v="1"/>
    <x v="0"/>
    <n v="10096.969999999999"/>
  </r>
  <r>
    <n v="45"/>
    <x v="0"/>
    <n v="35.299999999999997"/>
    <n v="0"/>
    <x v="1"/>
    <x v="0"/>
    <n v="7348.1419999999998"/>
  </r>
  <r>
    <n v="32"/>
    <x v="1"/>
    <n v="37.18"/>
    <n v="2"/>
    <x v="1"/>
    <x v="1"/>
    <n v="4673.3922000000002"/>
  </r>
  <r>
    <n v="59"/>
    <x v="0"/>
    <n v="27.5"/>
    <n v="0"/>
    <x v="1"/>
    <x v="0"/>
    <n v="12233.828"/>
  </r>
  <r>
    <n v="44"/>
    <x v="1"/>
    <n v="29.734999999999999"/>
    <n v="2"/>
    <x v="1"/>
    <x v="3"/>
    <n v="32108.662820000001"/>
  </r>
  <r>
    <n v="39"/>
    <x v="0"/>
    <n v="24.225000000000001"/>
    <n v="5"/>
    <x v="1"/>
    <x v="2"/>
    <n v="8965.7957499999993"/>
  </r>
  <r>
    <n v="18"/>
    <x v="1"/>
    <n v="26.18"/>
    <n v="2"/>
    <x v="1"/>
    <x v="1"/>
    <n v="2304.0021999999999"/>
  </r>
  <r>
    <n v="53"/>
    <x v="1"/>
    <n v="29.48"/>
    <n v="0"/>
    <x v="1"/>
    <x v="1"/>
    <n v="9487.6442000000006"/>
  </r>
  <r>
    <n v="18"/>
    <x v="1"/>
    <n v="23.21"/>
    <n v="0"/>
    <x v="1"/>
    <x v="1"/>
    <n v="1121.8739"/>
  </r>
  <r>
    <n v="50"/>
    <x v="0"/>
    <n v="46.09"/>
    <n v="1"/>
    <x v="1"/>
    <x v="1"/>
    <n v="9549.5650999999998"/>
  </r>
  <r>
    <n v="18"/>
    <x v="0"/>
    <n v="40.185000000000002"/>
    <n v="0"/>
    <x v="1"/>
    <x v="3"/>
    <n v="2217.4691499999999"/>
  </r>
  <r>
    <n v="19"/>
    <x v="1"/>
    <n v="22.61"/>
    <n v="0"/>
    <x v="1"/>
    <x v="2"/>
    <n v="1628.4709"/>
  </r>
  <r>
    <n v="62"/>
    <x v="1"/>
    <n v="39.93"/>
    <n v="0"/>
    <x v="1"/>
    <x v="1"/>
    <n v="12982.8747"/>
  </r>
  <r>
    <n v="56"/>
    <x v="0"/>
    <n v="35.799999999999997"/>
    <n v="1"/>
    <x v="1"/>
    <x v="0"/>
    <n v="11674.13"/>
  </r>
  <r>
    <n v="42"/>
    <x v="1"/>
    <n v="35.799999999999997"/>
    <n v="2"/>
    <x v="1"/>
    <x v="0"/>
    <n v="7160.0940000000001"/>
  </r>
  <r>
    <n v="37"/>
    <x v="1"/>
    <n v="34.200000000000003"/>
    <n v="1"/>
    <x v="0"/>
    <x v="3"/>
    <n v="39047.285000000003"/>
  </r>
  <r>
    <n v="42"/>
    <x v="1"/>
    <n v="31.254999999999999"/>
    <n v="0"/>
    <x v="1"/>
    <x v="2"/>
    <n v="6358.7764500000003"/>
  </r>
  <r>
    <n v="25"/>
    <x v="1"/>
    <n v="29.7"/>
    <n v="3"/>
    <x v="0"/>
    <x v="0"/>
    <n v="19933.457999999999"/>
  </r>
  <r>
    <n v="57"/>
    <x v="1"/>
    <n v="18.335000000000001"/>
    <n v="0"/>
    <x v="1"/>
    <x v="3"/>
    <n v="11534.872649999999"/>
  </r>
  <r>
    <n v="51"/>
    <x v="1"/>
    <n v="42.9"/>
    <n v="2"/>
    <x v="0"/>
    <x v="1"/>
    <n v="47462.894"/>
  </r>
  <r>
    <n v="30"/>
    <x v="0"/>
    <n v="28.405000000000001"/>
    <n v="1"/>
    <x v="1"/>
    <x v="2"/>
    <n v="4527.1829500000003"/>
  </r>
  <r>
    <n v="44"/>
    <x v="1"/>
    <n v="30.2"/>
    <n v="2"/>
    <x v="0"/>
    <x v="0"/>
    <n v="38998.546000000002"/>
  </r>
  <r>
    <n v="34"/>
    <x v="1"/>
    <n v="27.835000000000001"/>
    <n v="1"/>
    <x v="0"/>
    <x v="2"/>
    <n v="20009.63365"/>
  </r>
  <r>
    <n v="31"/>
    <x v="1"/>
    <n v="39.49"/>
    <n v="1"/>
    <x v="1"/>
    <x v="1"/>
    <n v="3875.7341000000001"/>
  </r>
  <r>
    <n v="54"/>
    <x v="1"/>
    <n v="30.8"/>
    <n v="1"/>
    <x v="0"/>
    <x v="1"/>
    <n v="41999.519999999997"/>
  </r>
  <r>
    <n v="24"/>
    <x v="1"/>
    <n v="26.79"/>
    <n v="1"/>
    <x v="1"/>
    <x v="2"/>
    <n v="12609.88702"/>
  </r>
  <r>
    <n v="43"/>
    <x v="1"/>
    <n v="34.96"/>
    <n v="1"/>
    <x v="0"/>
    <x v="3"/>
    <n v="41034.221400000002"/>
  </r>
  <r>
    <n v="48"/>
    <x v="1"/>
    <n v="36.67"/>
    <n v="1"/>
    <x v="1"/>
    <x v="2"/>
    <n v="28468.919010000001"/>
  </r>
  <r>
    <n v="19"/>
    <x v="0"/>
    <n v="39.615000000000002"/>
    <n v="1"/>
    <x v="1"/>
    <x v="2"/>
    <n v="2730.1078499999999"/>
  </r>
  <r>
    <n v="29"/>
    <x v="0"/>
    <n v="25.9"/>
    <n v="0"/>
    <x v="1"/>
    <x v="0"/>
    <n v="3353.2840000000001"/>
  </r>
  <r>
    <n v="63"/>
    <x v="0"/>
    <n v="35.200000000000003"/>
    <n v="1"/>
    <x v="1"/>
    <x v="1"/>
    <n v="14474.674999999999"/>
  </r>
  <r>
    <n v="46"/>
    <x v="1"/>
    <n v="24.795000000000002"/>
    <n v="3"/>
    <x v="1"/>
    <x v="3"/>
    <n v="9500.5730500000009"/>
  </r>
  <r>
    <n v="52"/>
    <x v="1"/>
    <n v="36.765000000000001"/>
    <n v="2"/>
    <x v="1"/>
    <x v="2"/>
    <n v="26467.09737"/>
  </r>
  <r>
    <n v="35"/>
    <x v="1"/>
    <n v="27.1"/>
    <n v="1"/>
    <x v="1"/>
    <x v="0"/>
    <n v="4746.3440000000001"/>
  </r>
  <r>
    <n v="51"/>
    <x v="1"/>
    <n v="24.795000000000002"/>
    <n v="2"/>
    <x v="0"/>
    <x v="2"/>
    <n v="23967.38305"/>
  </r>
  <r>
    <n v="44"/>
    <x v="1"/>
    <n v="25.364999999999998"/>
    <n v="1"/>
    <x v="1"/>
    <x v="2"/>
    <n v="7518.0253499999999"/>
  </r>
  <r>
    <n v="21"/>
    <x v="1"/>
    <n v="25.745000000000001"/>
    <n v="2"/>
    <x v="1"/>
    <x v="3"/>
    <n v="3279.8685500000001"/>
  </r>
  <r>
    <n v="39"/>
    <x v="0"/>
    <n v="34.32"/>
    <n v="5"/>
    <x v="1"/>
    <x v="1"/>
    <n v="8596.8277999999991"/>
  </r>
  <r>
    <n v="50"/>
    <x v="0"/>
    <n v="28.16"/>
    <n v="3"/>
    <x v="1"/>
    <x v="1"/>
    <n v="10702.642400000001"/>
  </r>
  <r>
    <n v="34"/>
    <x v="0"/>
    <n v="23.56"/>
    <n v="0"/>
    <x v="1"/>
    <x v="3"/>
    <n v="4992.3764000000001"/>
  </r>
  <r>
    <n v="22"/>
    <x v="0"/>
    <n v="20.234999999999999"/>
    <n v="0"/>
    <x v="1"/>
    <x v="2"/>
    <n v="2527.8186500000002"/>
  </r>
  <r>
    <n v="19"/>
    <x v="0"/>
    <n v="40.5"/>
    <n v="0"/>
    <x v="1"/>
    <x v="0"/>
    <n v="1759.338"/>
  </r>
  <r>
    <n v="26"/>
    <x v="1"/>
    <n v="35.42"/>
    <n v="0"/>
    <x v="1"/>
    <x v="1"/>
    <n v="2322.6217999999999"/>
  </r>
  <r>
    <n v="29"/>
    <x v="1"/>
    <n v="22.895"/>
    <n v="0"/>
    <x v="0"/>
    <x v="3"/>
    <n v="16138.762049999999"/>
  </r>
  <r>
    <n v="48"/>
    <x v="1"/>
    <n v="40.15"/>
    <n v="0"/>
    <x v="1"/>
    <x v="1"/>
    <n v="7804.1605"/>
  </r>
  <r>
    <n v="26"/>
    <x v="1"/>
    <n v="29.15"/>
    <n v="1"/>
    <x v="1"/>
    <x v="1"/>
    <n v="2902.9065000000001"/>
  </r>
  <r>
    <n v="45"/>
    <x v="0"/>
    <n v="39.994999999999997"/>
    <n v="3"/>
    <x v="1"/>
    <x v="3"/>
    <n v="9704.6680500000002"/>
  </r>
  <r>
    <n v="36"/>
    <x v="0"/>
    <n v="29.92"/>
    <n v="0"/>
    <x v="1"/>
    <x v="1"/>
    <n v="4889.0367999999999"/>
  </r>
  <r>
    <n v="54"/>
    <x v="1"/>
    <n v="25.46"/>
    <n v="1"/>
    <x v="1"/>
    <x v="3"/>
    <n v="25517.11363"/>
  </r>
  <r>
    <n v="34"/>
    <x v="1"/>
    <n v="21.375"/>
    <n v="0"/>
    <x v="1"/>
    <x v="3"/>
    <n v="4500.33925"/>
  </r>
  <r>
    <n v="31"/>
    <x v="1"/>
    <n v="25.9"/>
    <n v="3"/>
    <x v="0"/>
    <x v="0"/>
    <n v="19199.944"/>
  </r>
  <r>
    <n v="27"/>
    <x v="0"/>
    <n v="30.59"/>
    <n v="1"/>
    <x v="1"/>
    <x v="3"/>
    <n v="16796.411940000002"/>
  </r>
  <r>
    <n v="20"/>
    <x v="1"/>
    <n v="30.114999999999998"/>
    <n v="5"/>
    <x v="1"/>
    <x v="3"/>
    <n v="4915.0598499999996"/>
  </r>
  <r>
    <n v="44"/>
    <x v="0"/>
    <n v="25.8"/>
    <n v="1"/>
    <x v="1"/>
    <x v="0"/>
    <n v="7624.63"/>
  </r>
  <r>
    <n v="43"/>
    <x v="1"/>
    <n v="30.114999999999998"/>
    <n v="3"/>
    <x v="1"/>
    <x v="2"/>
    <n v="8410.0468500000006"/>
  </r>
  <r>
    <n v="45"/>
    <x v="0"/>
    <n v="27.645"/>
    <n v="1"/>
    <x v="1"/>
    <x v="2"/>
    <n v="28340.188849999999"/>
  </r>
  <r>
    <n v="34"/>
    <x v="1"/>
    <n v="34.674999999999997"/>
    <n v="0"/>
    <x v="1"/>
    <x v="3"/>
    <n v="4518.8262500000001"/>
  </r>
  <r>
    <n v="24"/>
    <x v="0"/>
    <n v="20.52"/>
    <n v="0"/>
    <x v="0"/>
    <x v="3"/>
    <n v="14571.890799999999"/>
  </r>
  <r>
    <n v="26"/>
    <x v="0"/>
    <n v="19.8"/>
    <n v="1"/>
    <x v="1"/>
    <x v="0"/>
    <n v="3378.91"/>
  </r>
  <r>
    <n v="38"/>
    <x v="0"/>
    <n v="27.835000000000001"/>
    <n v="2"/>
    <x v="1"/>
    <x v="3"/>
    <n v="7144.86265"/>
  </r>
  <r>
    <n v="50"/>
    <x v="0"/>
    <n v="31.6"/>
    <n v="2"/>
    <x v="1"/>
    <x v="0"/>
    <n v="10118.424000000001"/>
  </r>
  <r>
    <n v="38"/>
    <x v="1"/>
    <n v="28.27"/>
    <n v="1"/>
    <x v="1"/>
    <x v="1"/>
    <n v="5484.4673000000003"/>
  </r>
  <r>
    <n v="27"/>
    <x v="0"/>
    <n v="20.045000000000002"/>
    <n v="3"/>
    <x v="0"/>
    <x v="2"/>
    <n v="16420.494549999999"/>
  </r>
  <r>
    <n v="39"/>
    <x v="0"/>
    <n v="23.274999999999999"/>
    <n v="3"/>
    <x v="1"/>
    <x v="3"/>
    <n v="7986.4752500000004"/>
  </r>
  <r>
    <n v="39"/>
    <x v="0"/>
    <n v="34.1"/>
    <n v="3"/>
    <x v="1"/>
    <x v="0"/>
    <n v="7418.5219999999999"/>
  </r>
  <r>
    <n v="63"/>
    <x v="0"/>
    <n v="36.85"/>
    <n v="0"/>
    <x v="1"/>
    <x v="1"/>
    <n v="13887.968500000001"/>
  </r>
  <r>
    <n v="33"/>
    <x v="0"/>
    <n v="36.29"/>
    <n v="3"/>
    <x v="1"/>
    <x v="3"/>
    <n v="6551.7501000000002"/>
  </r>
  <r>
    <n v="36"/>
    <x v="0"/>
    <n v="26.885000000000002"/>
    <n v="0"/>
    <x v="1"/>
    <x v="2"/>
    <n v="5267.8181500000001"/>
  </r>
  <r>
    <n v="30"/>
    <x v="1"/>
    <n v="22.99"/>
    <n v="2"/>
    <x v="0"/>
    <x v="2"/>
    <n v="17361.766100000001"/>
  </r>
  <r>
    <n v="24"/>
    <x v="1"/>
    <n v="32.700000000000003"/>
    <n v="0"/>
    <x v="0"/>
    <x v="0"/>
    <n v="34472.841"/>
  </r>
  <r>
    <n v="24"/>
    <x v="1"/>
    <n v="25.8"/>
    <n v="0"/>
    <x v="1"/>
    <x v="0"/>
    <n v="1972.95"/>
  </r>
  <r>
    <n v="48"/>
    <x v="1"/>
    <n v="29.6"/>
    <n v="0"/>
    <x v="1"/>
    <x v="0"/>
    <n v="21232.182260000001"/>
  </r>
  <r>
    <n v="47"/>
    <x v="1"/>
    <n v="19.190000000000001"/>
    <n v="1"/>
    <x v="1"/>
    <x v="3"/>
    <n v="8627.5411000000004"/>
  </r>
  <r>
    <n v="29"/>
    <x v="1"/>
    <n v="31.73"/>
    <n v="2"/>
    <x v="1"/>
    <x v="2"/>
    <n v="4433.3877000000002"/>
  </r>
  <r>
    <n v="28"/>
    <x v="1"/>
    <n v="29.26"/>
    <n v="2"/>
    <x v="1"/>
    <x v="3"/>
    <n v="4438.2633999999998"/>
  </r>
  <r>
    <n v="47"/>
    <x v="1"/>
    <n v="28.215"/>
    <n v="3"/>
    <x v="0"/>
    <x v="2"/>
    <n v="24915.220850000002"/>
  </r>
  <r>
    <n v="25"/>
    <x v="1"/>
    <n v="24.984999999999999"/>
    <n v="2"/>
    <x v="1"/>
    <x v="3"/>
    <n v="23241.47453"/>
  </r>
  <r>
    <n v="51"/>
    <x v="1"/>
    <n v="27.74"/>
    <n v="1"/>
    <x v="1"/>
    <x v="3"/>
    <n v="9957.7216000000008"/>
  </r>
  <r>
    <n v="48"/>
    <x v="0"/>
    <n v="22.8"/>
    <n v="0"/>
    <x v="1"/>
    <x v="0"/>
    <n v="8269.0439999999999"/>
  </r>
  <r>
    <n v="43"/>
    <x v="1"/>
    <n v="20.13"/>
    <n v="2"/>
    <x v="0"/>
    <x v="1"/>
    <n v="18767.737700000001"/>
  </r>
  <r>
    <n v="61"/>
    <x v="0"/>
    <n v="33.33"/>
    <n v="4"/>
    <x v="1"/>
    <x v="1"/>
    <n v="36580.282160000002"/>
  </r>
  <r>
    <n v="48"/>
    <x v="1"/>
    <n v="32.299999999999997"/>
    <n v="1"/>
    <x v="1"/>
    <x v="2"/>
    <n v="8765.2489999999998"/>
  </r>
  <r>
    <n v="38"/>
    <x v="0"/>
    <n v="27.6"/>
    <n v="0"/>
    <x v="1"/>
    <x v="0"/>
    <n v="5383.5360000000001"/>
  </r>
  <r>
    <n v="59"/>
    <x v="1"/>
    <n v="25.46"/>
    <n v="0"/>
    <x v="1"/>
    <x v="2"/>
    <n v="12124.992399999999"/>
  </r>
  <r>
    <n v="19"/>
    <x v="0"/>
    <n v="24.605"/>
    <n v="1"/>
    <x v="1"/>
    <x v="2"/>
    <n v="2709.24395"/>
  </r>
  <r>
    <n v="26"/>
    <x v="0"/>
    <n v="34.200000000000003"/>
    <n v="2"/>
    <x v="1"/>
    <x v="0"/>
    <n v="3987.9259999999999"/>
  </r>
  <r>
    <n v="54"/>
    <x v="0"/>
    <n v="35.814999999999998"/>
    <n v="3"/>
    <x v="1"/>
    <x v="2"/>
    <n v="12495.290849999999"/>
  </r>
  <r>
    <n v="21"/>
    <x v="0"/>
    <n v="32.68"/>
    <n v="2"/>
    <x v="1"/>
    <x v="2"/>
    <n v="26018.950519999999"/>
  </r>
  <r>
    <n v="51"/>
    <x v="1"/>
    <n v="37"/>
    <n v="0"/>
    <x v="1"/>
    <x v="0"/>
    <n v="8798.5930000000008"/>
  </r>
  <r>
    <n v="22"/>
    <x v="0"/>
    <n v="31.02"/>
    <n v="3"/>
    <x v="0"/>
    <x v="1"/>
    <n v="35595.589800000002"/>
  </r>
  <r>
    <n v="47"/>
    <x v="1"/>
    <n v="36.08"/>
    <n v="1"/>
    <x v="0"/>
    <x v="1"/>
    <n v="42211.138200000001"/>
  </r>
  <r>
    <n v="18"/>
    <x v="1"/>
    <n v="23.32"/>
    <n v="1"/>
    <x v="1"/>
    <x v="1"/>
    <n v="1711.0268000000001"/>
  </r>
  <r>
    <n v="47"/>
    <x v="0"/>
    <n v="45.32"/>
    <n v="1"/>
    <x v="1"/>
    <x v="1"/>
    <n v="8569.8618000000006"/>
  </r>
  <r>
    <n v="21"/>
    <x v="0"/>
    <n v="34.6"/>
    <n v="0"/>
    <x v="1"/>
    <x v="0"/>
    <n v="2020.1769999999999"/>
  </r>
  <r>
    <n v="19"/>
    <x v="1"/>
    <n v="26.03"/>
    <n v="1"/>
    <x v="0"/>
    <x v="2"/>
    <n v="16450.894700000001"/>
  </r>
  <r>
    <n v="23"/>
    <x v="1"/>
    <n v="18.715"/>
    <n v="0"/>
    <x v="1"/>
    <x v="2"/>
    <n v="21595.382290000001"/>
  </r>
  <r>
    <n v="54"/>
    <x v="1"/>
    <n v="31.6"/>
    <n v="0"/>
    <x v="1"/>
    <x v="0"/>
    <n v="9850.4320000000007"/>
  </r>
  <r>
    <n v="37"/>
    <x v="0"/>
    <n v="17.29"/>
    <n v="2"/>
    <x v="1"/>
    <x v="3"/>
    <n v="6877.9800999999998"/>
  </r>
  <r>
    <n v="46"/>
    <x v="0"/>
    <n v="23.655000000000001"/>
    <n v="1"/>
    <x v="0"/>
    <x v="2"/>
    <n v="21677.283449999999"/>
  </r>
  <r>
    <n v="55"/>
    <x v="0"/>
    <n v="35.200000000000003"/>
    <n v="0"/>
    <x v="0"/>
    <x v="1"/>
    <n v="44423.803"/>
  </r>
  <r>
    <n v="30"/>
    <x v="0"/>
    <n v="27.93"/>
    <n v="0"/>
    <x v="1"/>
    <x v="3"/>
    <n v="4137.5227000000004"/>
  </r>
  <r>
    <n v="18"/>
    <x v="1"/>
    <n v="21.565000000000001"/>
    <n v="0"/>
    <x v="0"/>
    <x v="3"/>
    <n v="13747.87235"/>
  </r>
  <r>
    <n v="61"/>
    <x v="1"/>
    <n v="38.380000000000003"/>
    <n v="0"/>
    <x v="1"/>
    <x v="2"/>
    <n v="12950.0712"/>
  </r>
  <r>
    <n v="54"/>
    <x v="0"/>
    <n v="23"/>
    <n v="3"/>
    <x v="1"/>
    <x v="0"/>
    <n v="12094.477999999999"/>
  </r>
  <r>
    <n v="22"/>
    <x v="1"/>
    <n v="37.07"/>
    <n v="2"/>
    <x v="0"/>
    <x v="1"/>
    <n v="37484.4493"/>
  </r>
  <r>
    <n v="45"/>
    <x v="0"/>
    <n v="30.495000000000001"/>
    <n v="1"/>
    <x v="0"/>
    <x v="2"/>
    <n v="39725.518049999999"/>
  </r>
  <r>
    <n v="22"/>
    <x v="1"/>
    <n v="28.88"/>
    <n v="0"/>
    <x v="1"/>
    <x v="3"/>
    <n v="2250.8352"/>
  </r>
  <r>
    <n v="19"/>
    <x v="1"/>
    <n v="27.265000000000001"/>
    <n v="2"/>
    <x v="1"/>
    <x v="2"/>
    <n v="22493.659640000002"/>
  </r>
  <r>
    <n v="35"/>
    <x v="0"/>
    <n v="28.024999999999999"/>
    <n v="0"/>
    <x v="0"/>
    <x v="2"/>
    <n v="20234.854749999999"/>
  </r>
  <r>
    <n v="18"/>
    <x v="1"/>
    <n v="23.085000000000001"/>
    <n v="0"/>
    <x v="1"/>
    <x v="3"/>
    <n v="1704.7001499999999"/>
  </r>
  <r>
    <n v="20"/>
    <x v="1"/>
    <n v="30.684999999999999"/>
    <n v="0"/>
    <x v="0"/>
    <x v="3"/>
    <n v="33475.817150000003"/>
  </r>
  <r>
    <n v="28"/>
    <x v="0"/>
    <n v="25.8"/>
    <n v="0"/>
    <x v="1"/>
    <x v="0"/>
    <n v="3161.4540000000002"/>
  </r>
  <r>
    <n v="55"/>
    <x v="1"/>
    <n v="35.244999999999997"/>
    <n v="1"/>
    <x v="1"/>
    <x v="3"/>
    <n v="11394.065549999999"/>
  </r>
  <r>
    <n v="43"/>
    <x v="0"/>
    <n v="24.7"/>
    <n v="2"/>
    <x v="0"/>
    <x v="2"/>
    <n v="21880.82"/>
  </r>
  <r>
    <n v="43"/>
    <x v="0"/>
    <n v="25.08"/>
    <n v="0"/>
    <x v="1"/>
    <x v="3"/>
    <n v="7325.0482000000002"/>
  </r>
  <r>
    <n v="22"/>
    <x v="1"/>
    <n v="52.58"/>
    <n v="1"/>
    <x v="0"/>
    <x v="1"/>
    <n v="44501.398200000003"/>
  </r>
  <r>
    <n v="25"/>
    <x v="0"/>
    <n v="22.515000000000001"/>
    <n v="1"/>
    <x v="1"/>
    <x v="2"/>
    <n v="3594.17085"/>
  </r>
  <r>
    <n v="49"/>
    <x v="1"/>
    <n v="30.9"/>
    <n v="0"/>
    <x v="0"/>
    <x v="0"/>
    <n v="39727.614000000001"/>
  </r>
  <r>
    <n v="44"/>
    <x v="0"/>
    <n v="36.954999999999998"/>
    <n v="1"/>
    <x v="1"/>
    <x v="2"/>
    <n v="8023.1354499999998"/>
  </r>
  <r>
    <n v="64"/>
    <x v="1"/>
    <n v="26.41"/>
    <n v="0"/>
    <x v="1"/>
    <x v="3"/>
    <n v="14394.5579"/>
  </r>
  <r>
    <n v="49"/>
    <x v="1"/>
    <n v="29.83"/>
    <n v="1"/>
    <x v="1"/>
    <x v="3"/>
    <n v="9288.0267000000003"/>
  </r>
  <r>
    <n v="47"/>
    <x v="1"/>
    <n v="29.8"/>
    <n v="3"/>
    <x v="0"/>
    <x v="0"/>
    <n v="25309.489000000001"/>
  </r>
  <r>
    <n v="27"/>
    <x v="0"/>
    <n v="21.47"/>
    <n v="0"/>
    <x v="1"/>
    <x v="2"/>
    <n v="3353.4703"/>
  </r>
  <r>
    <n v="55"/>
    <x v="1"/>
    <n v="27.645"/>
    <n v="0"/>
    <x v="1"/>
    <x v="2"/>
    <n v="10594.501550000001"/>
  </r>
  <r>
    <n v="48"/>
    <x v="0"/>
    <n v="28.9"/>
    <n v="0"/>
    <x v="1"/>
    <x v="0"/>
    <n v="8277.5229999999992"/>
  </r>
  <r>
    <n v="45"/>
    <x v="0"/>
    <n v="31.79"/>
    <n v="0"/>
    <x v="1"/>
    <x v="1"/>
    <n v="17929.303370000001"/>
  </r>
  <r>
    <n v="24"/>
    <x v="0"/>
    <n v="39.49"/>
    <n v="0"/>
    <x v="1"/>
    <x v="1"/>
    <n v="2480.9791"/>
  </r>
  <r>
    <n v="32"/>
    <x v="1"/>
    <n v="33.82"/>
    <n v="1"/>
    <x v="1"/>
    <x v="2"/>
    <n v="4462.7218000000003"/>
  </r>
  <r>
    <n v="24"/>
    <x v="1"/>
    <n v="32.01"/>
    <n v="0"/>
    <x v="1"/>
    <x v="1"/>
    <n v="1981.5818999999999"/>
  </r>
  <r>
    <n v="57"/>
    <x v="1"/>
    <n v="27.94"/>
    <n v="1"/>
    <x v="1"/>
    <x v="1"/>
    <n v="11554.223599999999"/>
  </r>
  <r>
    <n v="59"/>
    <x v="1"/>
    <n v="41.14"/>
    <n v="1"/>
    <x v="0"/>
    <x v="1"/>
    <n v="48970.247600000002"/>
  </r>
  <r>
    <n v="36"/>
    <x v="1"/>
    <n v="28.594999999999999"/>
    <n v="3"/>
    <x v="1"/>
    <x v="2"/>
    <n v="6548.1950500000003"/>
  </r>
  <r>
    <n v="29"/>
    <x v="0"/>
    <n v="25.6"/>
    <n v="4"/>
    <x v="1"/>
    <x v="0"/>
    <n v="5708.8670000000002"/>
  </r>
  <r>
    <n v="42"/>
    <x v="0"/>
    <n v="25.3"/>
    <n v="1"/>
    <x v="1"/>
    <x v="0"/>
    <n v="7045.4989999999998"/>
  </r>
  <r>
    <n v="48"/>
    <x v="1"/>
    <n v="37.29"/>
    <n v="2"/>
    <x v="1"/>
    <x v="1"/>
    <n v="8978.1851000000006"/>
  </r>
  <r>
    <n v="39"/>
    <x v="1"/>
    <n v="42.655000000000001"/>
    <n v="0"/>
    <x v="1"/>
    <x v="3"/>
    <n v="5757.41345"/>
  </r>
  <r>
    <n v="63"/>
    <x v="1"/>
    <n v="21.66"/>
    <n v="1"/>
    <x v="1"/>
    <x v="2"/>
    <n v="14349.8544"/>
  </r>
  <r>
    <n v="54"/>
    <x v="0"/>
    <n v="31.9"/>
    <n v="1"/>
    <x v="1"/>
    <x v="1"/>
    <n v="10928.849"/>
  </r>
  <r>
    <n v="37"/>
    <x v="1"/>
    <n v="37.07"/>
    <n v="1"/>
    <x v="0"/>
    <x v="1"/>
    <n v="39871.704299999998"/>
  </r>
  <r>
    <n v="63"/>
    <x v="1"/>
    <n v="31.445"/>
    <n v="0"/>
    <x v="1"/>
    <x v="3"/>
    <n v="13974.455550000001"/>
  </r>
  <r>
    <n v="21"/>
    <x v="1"/>
    <n v="31.254999999999999"/>
    <n v="0"/>
    <x v="1"/>
    <x v="2"/>
    <n v="1909.52745"/>
  </r>
  <r>
    <n v="54"/>
    <x v="0"/>
    <n v="28.88"/>
    <n v="2"/>
    <x v="1"/>
    <x v="3"/>
    <n v="12096.6512"/>
  </r>
  <r>
    <n v="60"/>
    <x v="0"/>
    <n v="18.335000000000001"/>
    <n v="0"/>
    <x v="1"/>
    <x v="3"/>
    <n v="13204.28565"/>
  </r>
  <r>
    <n v="32"/>
    <x v="0"/>
    <n v="29.59"/>
    <n v="1"/>
    <x v="1"/>
    <x v="1"/>
    <n v="4562.8420999999998"/>
  </r>
  <r>
    <n v="47"/>
    <x v="0"/>
    <n v="32"/>
    <n v="1"/>
    <x v="1"/>
    <x v="0"/>
    <n v="8551.3469999999998"/>
  </r>
  <r>
    <n v="21"/>
    <x v="1"/>
    <n v="26.03"/>
    <n v="0"/>
    <x v="1"/>
    <x v="3"/>
    <n v="2102.2647000000002"/>
  </r>
  <r>
    <n v="28"/>
    <x v="1"/>
    <n v="31.68"/>
    <n v="0"/>
    <x v="0"/>
    <x v="1"/>
    <n v="34672.147199999999"/>
  </r>
  <r>
    <n v="63"/>
    <x v="1"/>
    <n v="33.659999999999997"/>
    <n v="3"/>
    <x v="1"/>
    <x v="1"/>
    <n v="15161.5344"/>
  </r>
  <r>
    <n v="18"/>
    <x v="1"/>
    <n v="21.78"/>
    <n v="2"/>
    <x v="1"/>
    <x v="1"/>
    <n v="11884.048580000001"/>
  </r>
  <r>
    <n v="32"/>
    <x v="1"/>
    <n v="27.835000000000001"/>
    <n v="1"/>
    <x v="1"/>
    <x v="2"/>
    <n v="4454.40265"/>
  </r>
  <r>
    <n v="38"/>
    <x v="1"/>
    <n v="19.95"/>
    <n v="1"/>
    <x v="1"/>
    <x v="2"/>
    <n v="5855.9025000000001"/>
  </r>
  <r>
    <n v="32"/>
    <x v="1"/>
    <n v="31.5"/>
    <n v="1"/>
    <x v="1"/>
    <x v="0"/>
    <n v="4076.4969999999998"/>
  </r>
  <r>
    <n v="62"/>
    <x v="0"/>
    <n v="30.495000000000001"/>
    <n v="2"/>
    <x v="1"/>
    <x v="2"/>
    <n v="15019.760050000001"/>
  </r>
  <r>
    <n v="39"/>
    <x v="0"/>
    <n v="18.3"/>
    <n v="5"/>
    <x v="0"/>
    <x v="0"/>
    <n v="19023.259999999998"/>
  </r>
  <r>
    <n v="55"/>
    <x v="1"/>
    <n v="28.975000000000001"/>
    <n v="0"/>
    <x v="1"/>
    <x v="3"/>
    <n v="10796.35025"/>
  </r>
  <r>
    <n v="57"/>
    <x v="1"/>
    <n v="31.54"/>
    <n v="0"/>
    <x v="1"/>
    <x v="2"/>
    <n v="11353.2276"/>
  </r>
  <r>
    <n v="52"/>
    <x v="1"/>
    <n v="47.74"/>
    <n v="1"/>
    <x v="1"/>
    <x v="1"/>
    <n v="9748.9105999999992"/>
  </r>
  <r>
    <n v="56"/>
    <x v="1"/>
    <n v="22.1"/>
    <n v="0"/>
    <x v="1"/>
    <x v="0"/>
    <n v="10577.087"/>
  </r>
  <r>
    <n v="47"/>
    <x v="1"/>
    <n v="36.19"/>
    <n v="0"/>
    <x v="0"/>
    <x v="1"/>
    <n v="41676.081100000003"/>
  </r>
  <r>
    <n v="55"/>
    <x v="0"/>
    <n v="29.83"/>
    <n v="0"/>
    <x v="1"/>
    <x v="3"/>
    <n v="11286.538699999999"/>
  </r>
  <r>
    <n v="23"/>
    <x v="1"/>
    <n v="32.700000000000003"/>
    <n v="3"/>
    <x v="1"/>
    <x v="0"/>
    <n v="3591.48"/>
  </r>
  <r>
    <n v="22"/>
    <x v="0"/>
    <n v="30.4"/>
    <n v="0"/>
    <x v="0"/>
    <x v="2"/>
    <n v="33907.548000000003"/>
  </r>
  <r>
    <n v="50"/>
    <x v="0"/>
    <n v="33.700000000000003"/>
    <n v="4"/>
    <x v="1"/>
    <x v="0"/>
    <n v="11299.343000000001"/>
  </r>
  <r>
    <n v="18"/>
    <x v="0"/>
    <n v="31.35"/>
    <n v="4"/>
    <x v="1"/>
    <x v="3"/>
    <n v="4561.1885000000002"/>
  </r>
  <r>
    <n v="51"/>
    <x v="0"/>
    <n v="34.96"/>
    <n v="2"/>
    <x v="0"/>
    <x v="3"/>
    <n v="44641.197399999997"/>
  </r>
  <r>
    <n v="22"/>
    <x v="1"/>
    <n v="33.770000000000003"/>
    <n v="0"/>
    <x v="1"/>
    <x v="1"/>
    <n v="1674.6323"/>
  </r>
  <r>
    <n v="52"/>
    <x v="0"/>
    <n v="30.875"/>
    <n v="0"/>
    <x v="1"/>
    <x v="3"/>
    <n v="23045.566159999998"/>
  </r>
  <r>
    <n v="25"/>
    <x v="0"/>
    <n v="33.99"/>
    <n v="1"/>
    <x v="1"/>
    <x v="1"/>
    <n v="3227.1210999999998"/>
  </r>
  <r>
    <n v="33"/>
    <x v="0"/>
    <n v="19.094999999999999"/>
    <n v="2"/>
    <x v="0"/>
    <x v="3"/>
    <n v="16776.304049999999"/>
  </r>
  <r>
    <n v="53"/>
    <x v="1"/>
    <n v="28.6"/>
    <n v="3"/>
    <x v="1"/>
    <x v="0"/>
    <n v="11253.421"/>
  </r>
  <r>
    <n v="29"/>
    <x v="1"/>
    <n v="38.94"/>
    <n v="1"/>
    <x v="1"/>
    <x v="1"/>
    <n v="3471.4096"/>
  </r>
  <r>
    <n v="58"/>
    <x v="1"/>
    <n v="36.08"/>
    <n v="0"/>
    <x v="1"/>
    <x v="1"/>
    <n v="11363.2832"/>
  </r>
  <r>
    <n v="37"/>
    <x v="1"/>
    <n v="29.8"/>
    <n v="0"/>
    <x v="1"/>
    <x v="0"/>
    <n v="20420.604650000001"/>
  </r>
  <r>
    <n v="54"/>
    <x v="0"/>
    <n v="31.24"/>
    <n v="0"/>
    <x v="1"/>
    <x v="1"/>
    <n v="10338.9316"/>
  </r>
  <r>
    <n v="49"/>
    <x v="0"/>
    <n v="29.925000000000001"/>
    <n v="0"/>
    <x v="1"/>
    <x v="2"/>
    <n v="8988.1587500000005"/>
  </r>
  <r>
    <n v="50"/>
    <x v="0"/>
    <n v="26.22"/>
    <n v="2"/>
    <x v="1"/>
    <x v="2"/>
    <n v="10493.9458"/>
  </r>
  <r>
    <n v="26"/>
    <x v="1"/>
    <n v="30"/>
    <n v="1"/>
    <x v="1"/>
    <x v="0"/>
    <n v="2904.0880000000002"/>
  </r>
  <r>
    <n v="45"/>
    <x v="1"/>
    <n v="20.350000000000001"/>
    <n v="3"/>
    <x v="1"/>
    <x v="1"/>
    <n v="8605.3615000000009"/>
  </r>
  <r>
    <n v="54"/>
    <x v="0"/>
    <n v="32.299999999999997"/>
    <n v="1"/>
    <x v="1"/>
    <x v="3"/>
    <n v="11512.405000000001"/>
  </r>
  <r>
    <n v="38"/>
    <x v="1"/>
    <n v="38.39"/>
    <n v="3"/>
    <x v="0"/>
    <x v="1"/>
    <n v="41949.244100000004"/>
  </r>
  <r>
    <n v="48"/>
    <x v="0"/>
    <n v="25.85"/>
    <n v="3"/>
    <x v="0"/>
    <x v="1"/>
    <n v="24180.933499999999"/>
  </r>
  <r>
    <n v="28"/>
    <x v="0"/>
    <n v="26.315000000000001"/>
    <n v="3"/>
    <x v="1"/>
    <x v="2"/>
    <n v="5312.1698500000002"/>
  </r>
  <r>
    <n v="23"/>
    <x v="1"/>
    <n v="24.51"/>
    <n v="0"/>
    <x v="1"/>
    <x v="3"/>
    <n v="2396.0958999999998"/>
  </r>
  <r>
    <n v="55"/>
    <x v="1"/>
    <n v="32.67"/>
    <n v="1"/>
    <x v="1"/>
    <x v="1"/>
    <n v="10807.4863"/>
  </r>
  <r>
    <n v="41"/>
    <x v="1"/>
    <n v="29.64"/>
    <n v="5"/>
    <x v="1"/>
    <x v="3"/>
    <n v="9222.4025999999994"/>
  </r>
  <r>
    <n v="25"/>
    <x v="1"/>
    <n v="33.33"/>
    <n v="2"/>
    <x v="0"/>
    <x v="1"/>
    <n v="36124.573700000001"/>
  </r>
  <r>
    <n v="33"/>
    <x v="1"/>
    <n v="35.75"/>
    <n v="1"/>
    <x v="0"/>
    <x v="1"/>
    <n v="38282.749499999998"/>
  </r>
  <r>
    <n v="30"/>
    <x v="0"/>
    <n v="19.95"/>
    <n v="3"/>
    <x v="1"/>
    <x v="2"/>
    <n v="5693.4305000000004"/>
  </r>
  <r>
    <n v="23"/>
    <x v="0"/>
    <n v="31.4"/>
    <n v="0"/>
    <x v="0"/>
    <x v="0"/>
    <n v="34166.273000000001"/>
  </r>
  <r>
    <n v="46"/>
    <x v="1"/>
    <n v="38.17"/>
    <n v="2"/>
    <x v="1"/>
    <x v="1"/>
    <n v="8347.1643000000004"/>
  </r>
  <r>
    <n v="53"/>
    <x v="0"/>
    <n v="36.86"/>
    <n v="3"/>
    <x v="0"/>
    <x v="2"/>
    <n v="46661.4424"/>
  </r>
  <r>
    <n v="27"/>
    <x v="0"/>
    <n v="32.395000000000003"/>
    <n v="1"/>
    <x v="1"/>
    <x v="3"/>
    <n v="18903.491409999999"/>
  </r>
  <r>
    <n v="23"/>
    <x v="0"/>
    <n v="42.75"/>
    <n v="1"/>
    <x v="0"/>
    <x v="3"/>
    <n v="40904.199500000002"/>
  </r>
  <r>
    <n v="63"/>
    <x v="0"/>
    <n v="25.08"/>
    <n v="0"/>
    <x v="1"/>
    <x v="2"/>
    <n v="14254.608200000001"/>
  </r>
  <r>
    <n v="55"/>
    <x v="1"/>
    <n v="29.9"/>
    <n v="0"/>
    <x v="1"/>
    <x v="0"/>
    <n v="10214.636"/>
  </r>
  <r>
    <n v="35"/>
    <x v="0"/>
    <n v="35.86"/>
    <n v="2"/>
    <x v="1"/>
    <x v="1"/>
    <n v="5836.5204000000003"/>
  </r>
  <r>
    <n v="34"/>
    <x v="1"/>
    <n v="32.799999999999997"/>
    <n v="1"/>
    <x v="1"/>
    <x v="0"/>
    <n v="14358.364369999999"/>
  </r>
  <r>
    <n v="19"/>
    <x v="0"/>
    <n v="18.600000000000001"/>
    <n v="0"/>
    <x v="1"/>
    <x v="0"/>
    <n v="1728.8969999999999"/>
  </r>
  <r>
    <n v="39"/>
    <x v="0"/>
    <n v="23.87"/>
    <n v="5"/>
    <x v="1"/>
    <x v="1"/>
    <n v="8582.3022999999994"/>
  </r>
  <r>
    <n v="27"/>
    <x v="1"/>
    <n v="45.9"/>
    <n v="2"/>
    <x v="1"/>
    <x v="0"/>
    <n v="3693.4279999999999"/>
  </r>
  <r>
    <n v="57"/>
    <x v="1"/>
    <n v="40.28"/>
    <n v="0"/>
    <x v="1"/>
    <x v="3"/>
    <n v="20709.020339999999"/>
  </r>
  <r>
    <n v="52"/>
    <x v="0"/>
    <n v="18.335000000000001"/>
    <n v="0"/>
    <x v="1"/>
    <x v="2"/>
    <n v="9991.0376500000002"/>
  </r>
  <r>
    <n v="28"/>
    <x v="1"/>
    <n v="33.82"/>
    <n v="0"/>
    <x v="1"/>
    <x v="2"/>
    <n v="19673.335729999999"/>
  </r>
  <r>
    <n v="50"/>
    <x v="0"/>
    <n v="28.12"/>
    <n v="3"/>
    <x v="1"/>
    <x v="2"/>
    <n v="11085.586799999999"/>
  </r>
  <r>
    <n v="44"/>
    <x v="0"/>
    <n v="25"/>
    <n v="1"/>
    <x v="1"/>
    <x v="0"/>
    <n v="7623.518"/>
  </r>
  <r>
    <n v="26"/>
    <x v="0"/>
    <n v="22.23"/>
    <n v="0"/>
    <x v="1"/>
    <x v="2"/>
    <n v="3176.2876999999999"/>
  </r>
  <r>
    <n v="33"/>
    <x v="1"/>
    <n v="30.25"/>
    <n v="0"/>
    <x v="1"/>
    <x v="1"/>
    <n v="3704.3544999999999"/>
  </r>
  <r>
    <n v="19"/>
    <x v="0"/>
    <n v="32.49"/>
    <n v="0"/>
    <x v="0"/>
    <x v="2"/>
    <n v="36898.733079999998"/>
  </r>
  <r>
    <n v="50"/>
    <x v="1"/>
    <n v="37.07"/>
    <n v="1"/>
    <x v="1"/>
    <x v="1"/>
    <n v="9048.0272999999997"/>
  </r>
  <r>
    <n v="41"/>
    <x v="0"/>
    <n v="32.6"/>
    <n v="3"/>
    <x v="1"/>
    <x v="0"/>
    <n v="7954.5169999999998"/>
  </r>
  <r>
    <n v="52"/>
    <x v="0"/>
    <n v="24.86"/>
    <n v="0"/>
    <x v="1"/>
    <x v="1"/>
    <n v="27117.993780000001"/>
  </r>
  <r>
    <n v="39"/>
    <x v="1"/>
    <n v="32.340000000000003"/>
    <n v="2"/>
    <x v="1"/>
    <x v="1"/>
    <n v="6338.0756000000001"/>
  </r>
  <r>
    <n v="50"/>
    <x v="1"/>
    <n v="32.299999999999997"/>
    <n v="2"/>
    <x v="1"/>
    <x v="0"/>
    <n v="9630.3970000000008"/>
  </r>
  <r>
    <n v="52"/>
    <x v="1"/>
    <n v="32.774999999999999"/>
    <n v="3"/>
    <x v="1"/>
    <x v="2"/>
    <n v="11289.10925"/>
  </r>
  <r>
    <n v="60"/>
    <x v="1"/>
    <n v="32.799999999999997"/>
    <n v="0"/>
    <x v="0"/>
    <x v="0"/>
    <n v="52590.829389999999"/>
  </r>
  <r>
    <n v="20"/>
    <x v="0"/>
    <n v="31.92"/>
    <n v="0"/>
    <x v="1"/>
    <x v="2"/>
    <n v="2261.5688"/>
  </r>
  <r>
    <n v="55"/>
    <x v="1"/>
    <n v="21.5"/>
    <n v="1"/>
    <x v="1"/>
    <x v="0"/>
    <n v="10791.96"/>
  </r>
  <r>
    <n v="42"/>
    <x v="1"/>
    <n v="34.1"/>
    <n v="0"/>
    <x v="1"/>
    <x v="0"/>
    <n v="5979.7309999999998"/>
  </r>
  <r>
    <n v="18"/>
    <x v="0"/>
    <n v="30.305"/>
    <n v="0"/>
    <x v="1"/>
    <x v="3"/>
    <n v="2203.7359499999998"/>
  </r>
  <r>
    <n v="58"/>
    <x v="0"/>
    <n v="36.479999999999997"/>
    <n v="0"/>
    <x v="1"/>
    <x v="2"/>
    <n v="12235.8392"/>
  </r>
  <r>
    <n v="43"/>
    <x v="0"/>
    <n v="32.56"/>
    <n v="3"/>
    <x v="0"/>
    <x v="1"/>
    <n v="40941.285400000001"/>
  </r>
  <r>
    <n v="35"/>
    <x v="0"/>
    <n v="35.814999999999998"/>
    <n v="1"/>
    <x v="1"/>
    <x v="2"/>
    <n v="5630.4578499999998"/>
  </r>
  <r>
    <n v="48"/>
    <x v="0"/>
    <n v="27.93"/>
    <n v="4"/>
    <x v="1"/>
    <x v="2"/>
    <n v="11015.1747"/>
  </r>
  <r>
    <n v="36"/>
    <x v="0"/>
    <n v="22.135000000000002"/>
    <n v="3"/>
    <x v="1"/>
    <x v="3"/>
    <n v="7228.2156500000001"/>
  </r>
  <r>
    <n v="19"/>
    <x v="1"/>
    <n v="44.88"/>
    <n v="0"/>
    <x v="0"/>
    <x v="1"/>
    <n v="39722.746200000001"/>
  </r>
  <r>
    <n v="23"/>
    <x v="0"/>
    <n v="23.18"/>
    <n v="2"/>
    <x v="1"/>
    <x v="2"/>
    <n v="14426.073850000001"/>
  </r>
  <r>
    <n v="20"/>
    <x v="0"/>
    <n v="30.59"/>
    <n v="0"/>
    <x v="1"/>
    <x v="3"/>
    <n v="2459.7201"/>
  </r>
  <r>
    <n v="32"/>
    <x v="0"/>
    <n v="41.1"/>
    <n v="0"/>
    <x v="1"/>
    <x v="0"/>
    <n v="3989.8409999999999"/>
  </r>
  <r>
    <n v="43"/>
    <x v="0"/>
    <n v="34.58"/>
    <n v="1"/>
    <x v="1"/>
    <x v="2"/>
    <n v="7727.2532000000001"/>
  </r>
  <r>
    <n v="34"/>
    <x v="1"/>
    <n v="42.13"/>
    <n v="2"/>
    <x v="1"/>
    <x v="1"/>
    <n v="5124.1886999999997"/>
  </r>
  <r>
    <n v="30"/>
    <x v="1"/>
    <n v="38.83"/>
    <n v="1"/>
    <x v="1"/>
    <x v="1"/>
    <n v="18963.171920000001"/>
  </r>
  <r>
    <n v="18"/>
    <x v="0"/>
    <n v="28.215"/>
    <n v="0"/>
    <x v="1"/>
    <x v="3"/>
    <n v="2200.8308499999998"/>
  </r>
  <r>
    <n v="41"/>
    <x v="0"/>
    <n v="28.31"/>
    <n v="1"/>
    <x v="1"/>
    <x v="2"/>
    <n v="7153.5538999999999"/>
  </r>
  <r>
    <n v="35"/>
    <x v="0"/>
    <n v="26.125"/>
    <n v="0"/>
    <x v="1"/>
    <x v="3"/>
    <n v="5227.9887500000004"/>
  </r>
  <r>
    <n v="57"/>
    <x v="1"/>
    <n v="40.369999999999997"/>
    <n v="0"/>
    <x v="1"/>
    <x v="1"/>
    <n v="10982.5013"/>
  </r>
  <r>
    <n v="29"/>
    <x v="0"/>
    <n v="24.6"/>
    <n v="2"/>
    <x v="1"/>
    <x v="0"/>
    <n v="4529.4769999999999"/>
  </r>
  <r>
    <n v="32"/>
    <x v="1"/>
    <n v="35.200000000000003"/>
    <n v="2"/>
    <x v="1"/>
    <x v="0"/>
    <n v="4670.6400000000003"/>
  </r>
  <r>
    <n v="37"/>
    <x v="0"/>
    <n v="34.104999999999997"/>
    <n v="1"/>
    <x v="1"/>
    <x v="2"/>
    <n v="6112.3529500000004"/>
  </r>
  <r>
    <n v="18"/>
    <x v="1"/>
    <n v="27.36"/>
    <n v="1"/>
    <x v="0"/>
    <x v="3"/>
    <n v="17178.682400000002"/>
  </r>
  <r>
    <n v="43"/>
    <x v="0"/>
    <n v="26.7"/>
    <n v="2"/>
    <x v="0"/>
    <x v="0"/>
    <n v="22478.6"/>
  </r>
  <r>
    <n v="56"/>
    <x v="0"/>
    <n v="41.91"/>
    <n v="0"/>
    <x v="1"/>
    <x v="1"/>
    <n v="11093.6229"/>
  </r>
  <r>
    <n v="38"/>
    <x v="1"/>
    <n v="29.26"/>
    <n v="2"/>
    <x v="1"/>
    <x v="2"/>
    <n v="6457.8433999999997"/>
  </r>
  <r>
    <n v="29"/>
    <x v="1"/>
    <n v="32.11"/>
    <n v="2"/>
    <x v="1"/>
    <x v="2"/>
    <n v="4433.9159"/>
  </r>
  <r>
    <n v="22"/>
    <x v="0"/>
    <n v="27.1"/>
    <n v="0"/>
    <x v="1"/>
    <x v="0"/>
    <n v="2154.3609999999999"/>
  </r>
  <r>
    <n v="52"/>
    <x v="0"/>
    <n v="24.13"/>
    <n v="1"/>
    <x v="0"/>
    <x v="2"/>
    <n v="23887.662700000001"/>
  </r>
  <r>
    <n v="40"/>
    <x v="0"/>
    <n v="27.4"/>
    <n v="1"/>
    <x v="1"/>
    <x v="0"/>
    <n v="6496.8860000000004"/>
  </r>
  <r>
    <n v="23"/>
    <x v="0"/>
    <n v="34.865000000000002"/>
    <n v="0"/>
    <x v="1"/>
    <x v="3"/>
    <n v="2899.4893499999998"/>
  </r>
  <r>
    <n v="31"/>
    <x v="1"/>
    <n v="29.81"/>
    <n v="0"/>
    <x v="0"/>
    <x v="1"/>
    <n v="19350.368900000001"/>
  </r>
  <r>
    <n v="42"/>
    <x v="0"/>
    <n v="41.325000000000003"/>
    <n v="1"/>
    <x v="1"/>
    <x v="3"/>
    <n v="7650.7737500000003"/>
  </r>
  <r>
    <n v="24"/>
    <x v="0"/>
    <n v="29.925000000000001"/>
    <n v="0"/>
    <x v="1"/>
    <x v="2"/>
    <n v="2850.6837500000001"/>
  </r>
  <r>
    <n v="25"/>
    <x v="0"/>
    <n v="30.3"/>
    <n v="0"/>
    <x v="1"/>
    <x v="0"/>
    <n v="2632.9920000000002"/>
  </r>
  <r>
    <n v="48"/>
    <x v="0"/>
    <n v="27.36"/>
    <n v="1"/>
    <x v="1"/>
    <x v="3"/>
    <n v="9447.3824000000004"/>
  </r>
  <r>
    <n v="23"/>
    <x v="0"/>
    <n v="28.49"/>
    <n v="1"/>
    <x v="0"/>
    <x v="1"/>
    <n v="18328.238099999999"/>
  </r>
  <r>
    <n v="45"/>
    <x v="1"/>
    <n v="23.56"/>
    <n v="2"/>
    <x v="1"/>
    <x v="3"/>
    <n v="8603.8233999999993"/>
  </r>
  <r>
    <n v="20"/>
    <x v="1"/>
    <n v="35.625"/>
    <n v="3"/>
    <x v="0"/>
    <x v="2"/>
    <n v="37465.34375"/>
  </r>
  <r>
    <n v="62"/>
    <x v="0"/>
    <n v="32.68"/>
    <n v="0"/>
    <x v="1"/>
    <x v="2"/>
    <n v="13844.797200000001"/>
  </r>
  <r>
    <n v="43"/>
    <x v="0"/>
    <n v="25.27"/>
    <n v="1"/>
    <x v="0"/>
    <x v="3"/>
    <n v="21771.3423"/>
  </r>
  <r>
    <n v="23"/>
    <x v="0"/>
    <n v="28"/>
    <n v="0"/>
    <x v="1"/>
    <x v="0"/>
    <n v="13126.677449999999"/>
  </r>
  <r>
    <n v="31"/>
    <x v="0"/>
    <n v="32.774999999999999"/>
    <n v="2"/>
    <x v="1"/>
    <x v="2"/>
    <n v="5327.4002499999997"/>
  </r>
  <r>
    <n v="41"/>
    <x v="0"/>
    <n v="21.754999999999999"/>
    <n v="1"/>
    <x v="1"/>
    <x v="3"/>
    <n v="13725.47184"/>
  </r>
  <r>
    <n v="58"/>
    <x v="0"/>
    <n v="32.395000000000003"/>
    <n v="1"/>
    <x v="1"/>
    <x v="3"/>
    <n v="13019.161050000001"/>
  </r>
  <r>
    <n v="48"/>
    <x v="0"/>
    <n v="36.575000000000003"/>
    <n v="0"/>
    <x v="1"/>
    <x v="2"/>
    <n v="8671.1912499999999"/>
  </r>
  <r>
    <n v="31"/>
    <x v="0"/>
    <n v="21.754999999999999"/>
    <n v="0"/>
    <x v="1"/>
    <x v="2"/>
    <n v="4134.0824499999999"/>
  </r>
  <r>
    <n v="19"/>
    <x v="0"/>
    <n v="27.93"/>
    <n v="3"/>
    <x v="1"/>
    <x v="2"/>
    <n v="18838.703659999999"/>
  </r>
  <r>
    <n v="19"/>
    <x v="0"/>
    <n v="30.02"/>
    <n v="0"/>
    <x v="0"/>
    <x v="2"/>
    <n v="33307.550799999997"/>
  </r>
  <r>
    <n v="41"/>
    <x v="1"/>
    <n v="33.549999999999997"/>
    <n v="0"/>
    <x v="1"/>
    <x v="1"/>
    <n v="5699.8374999999996"/>
  </r>
  <r>
    <n v="40"/>
    <x v="1"/>
    <n v="29.355"/>
    <n v="1"/>
    <x v="1"/>
    <x v="2"/>
    <n v="6393.6034499999996"/>
  </r>
  <r>
    <n v="31"/>
    <x v="0"/>
    <n v="25.8"/>
    <n v="2"/>
    <x v="1"/>
    <x v="0"/>
    <n v="4934.7049999999999"/>
  </r>
  <r>
    <n v="37"/>
    <x v="1"/>
    <n v="24.32"/>
    <n v="2"/>
    <x v="1"/>
    <x v="2"/>
    <n v="6198.7518"/>
  </r>
  <r>
    <n v="46"/>
    <x v="1"/>
    <n v="40.375"/>
    <n v="2"/>
    <x v="1"/>
    <x v="2"/>
    <n v="8733.2292500000003"/>
  </r>
  <r>
    <n v="22"/>
    <x v="1"/>
    <n v="32.11"/>
    <n v="0"/>
    <x v="1"/>
    <x v="2"/>
    <n v="2055.3249000000001"/>
  </r>
  <r>
    <n v="51"/>
    <x v="1"/>
    <n v="32.299999999999997"/>
    <n v="1"/>
    <x v="1"/>
    <x v="3"/>
    <n v="9964.06"/>
  </r>
  <r>
    <n v="18"/>
    <x v="0"/>
    <n v="27.28"/>
    <n v="3"/>
    <x v="0"/>
    <x v="1"/>
    <n v="18223.4512"/>
  </r>
  <r>
    <n v="35"/>
    <x v="1"/>
    <n v="17.86"/>
    <n v="1"/>
    <x v="1"/>
    <x v="2"/>
    <n v="5116.5003999999999"/>
  </r>
  <r>
    <n v="59"/>
    <x v="0"/>
    <n v="34.799999999999997"/>
    <n v="2"/>
    <x v="1"/>
    <x v="0"/>
    <n v="36910.608030000003"/>
  </r>
  <r>
    <n v="36"/>
    <x v="1"/>
    <n v="33.4"/>
    <n v="2"/>
    <x v="0"/>
    <x v="0"/>
    <n v="38415.474000000002"/>
  </r>
  <r>
    <n v="37"/>
    <x v="0"/>
    <n v="25.555"/>
    <n v="1"/>
    <x v="0"/>
    <x v="3"/>
    <n v="20296.863450000001"/>
  </r>
  <r>
    <n v="59"/>
    <x v="1"/>
    <n v="37.1"/>
    <n v="1"/>
    <x v="1"/>
    <x v="0"/>
    <n v="12347.172"/>
  </r>
  <r>
    <n v="36"/>
    <x v="1"/>
    <n v="30.875"/>
    <n v="1"/>
    <x v="1"/>
    <x v="2"/>
    <n v="5373.3642499999996"/>
  </r>
  <r>
    <n v="39"/>
    <x v="1"/>
    <n v="34.1"/>
    <n v="2"/>
    <x v="1"/>
    <x v="1"/>
    <n v="23563.016179999999"/>
  </r>
  <r>
    <n v="18"/>
    <x v="1"/>
    <n v="21.47"/>
    <n v="0"/>
    <x v="1"/>
    <x v="3"/>
    <n v="1702.4553000000001"/>
  </r>
  <r>
    <n v="52"/>
    <x v="0"/>
    <n v="33.299999999999997"/>
    <n v="2"/>
    <x v="1"/>
    <x v="0"/>
    <n v="10806.839"/>
  </r>
  <r>
    <n v="27"/>
    <x v="0"/>
    <n v="31.254999999999999"/>
    <n v="1"/>
    <x v="1"/>
    <x v="2"/>
    <n v="3956.0714499999999"/>
  </r>
  <r>
    <n v="18"/>
    <x v="1"/>
    <n v="39.14"/>
    <n v="0"/>
    <x v="1"/>
    <x v="3"/>
    <n v="12890.057650000001"/>
  </r>
  <r>
    <n v="40"/>
    <x v="1"/>
    <n v="25.08"/>
    <n v="0"/>
    <x v="1"/>
    <x v="1"/>
    <n v="5415.6611999999996"/>
  </r>
  <r>
    <n v="29"/>
    <x v="1"/>
    <n v="37.29"/>
    <n v="2"/>
    <x v="1"/>
    <x v="1"/>
    <n v="4058.1161000000002"/>
  </r>
  <r>
    <n v="46"/>
    <x v="0"/>
    <n v="34.6"/>
    <n v="1"/>
    <x v="0"/>
    <x v="0"/>
    <n v="41661.601999999999"/>
  </r>
  <r>
    <n v="38"/>
    <x v="0"/>
    <n v="30.21"/>
    <n v="3"/>
    <x v="1"/>
    <x v="2"/>
    <n v="7537.1638999999996"/>
  </r>
  <r>
    <n v="30"/>
    <x v="0"/>
    <n v="21.945"/>
    <n v="1"/>
    <x v="1"/>
    <x v="3"/>
    <n v="4718.2035500000002"/>
  </r>
  <r>
    <n v="40"/>
    <x v="1"/>
    <n v="24.97"/>
    <n v="2"/>
    <x v="1"/>
    <x v="1"/>
    <n v="6593.5083000000004"/>
  </r>
  <r>
    <n v="50"/>
    <x v="1"/>
    <n v="25.3"/>
    <n v="0"/>
    <x v="1"/>
    <x v="1"/>
    <n v="8442.6669999999995"/>
  </r>
  <r>
    <n v="20"/>
    <x v="0"/>
    <n v="24.42"/>
    <n v="0"/>
    <x v="0"/>
    <x v="1"/>
    <n v="26125.674770000001"/>
  </r>
  <r>
    <n v="41"/>
    <x v="1"/>
    <n v="23.94"/>
    <n v="1"/>
    <x v="1"/>
    <x v="3"/>
    <n v="6858.4795999999997"/>
  </r>
  <r>
    <n v="33"/>
    <x v="0"/>
    <n v="39.82"/>
    <n v="1"/>
    <x v="1"/>
    <x v="1"/>
    <n v="4795.6567999999997"/>
  </r>
  <r>
    <n v="38"/>
    <x v="1"/>
    <n v="16.815000000000001"/>
    <n v="2"/>
    <x v="1"/>
    <x v="3"/>
    <n v="6640.5448500000002"/>
  </r>
  <r>
    <n v="42"/>
    <x v="1"/>
    <n v="37.18"/>
    <n v="2"/>
    <x v="1"/>
    <x v="1"/>
    <n v="7162.0122000000001"/>
  </r>
  <r>
    <n v="56"/>
    <x v="1"/>
    <n v="34.43"/>
    <n v="0"/>
    <x v="1"/>
    <x v="1"/>
    <n v="10594.225700000001"/>
  </r>
  <r>
    <n v="58"/>
    <x v="1"/>
    <n v="30.305"/>
    <n v="0"/>
    <x v="1"/>
    <x v="3"/>
    <n v="11938.255950000001"/>
  </r>
  <r>
    <n v="52"/>
    <x v="1"/>
    <n v="34.484999999999999"/>
    <n v="3"/>
    <x v="0"/>
    <x v="2"/>
    <n v="60021.398970000002"/>
  </r>
  <r>
    <n v="20"/>
    <x v="0"/>
    <n v="21.8"/>
    <n v="0"/>
    <x v="0"/>
    <x v="0"/>
    <n v="20167.336029999999"/>
  </r>
  <r>
    <n v="54"/>
    <x v="0"/>
    <n v="24.605"/>
    <n v="3"/>
    <x v="1"/>
    <x v="2"/>
    <n v="12479.70895"/>
  </r>
  <r>
    <n v="58"/>
    <x v="1"/>
    <n v="23.3"/>
    <n v="0"/>
    <x v="1"/>
    <x v="0"/>
    <n v="11345.519"/>
  </r>
  <r>
    <n v="45"/>
    <x v="0"/>
    <n v="27.83"/>
    <n v="2"/>
    <x v="1"/>
    <x v="1"/>
    <n v="8515.7587000000003"/>
  </r>
  <r>
    <n v="26"/>
    <x v="1"/>
    <n v="31.065000000000001"/>
    <n v="0"/>
    <x v="1"/>
    <x v="2"/>
    <n v="2699.56835"/>
  </r>
  <r>
    <n v="63"/>
    <x v="0"/>
    <n v="21.66"/>
    <n v="0"/>
    <x v="1"/>
    <x v="3"/>
    <n v="14449.8544"/>
  </r>
  <r>
    <n v="58"/>
    <x v="0"/>
    <n v="28.215"/>
    <n v="0"/>
    <x v="1"/>
    <x v="2"/>
    <n v="12224.350850000001"/>
  </r>
  <r>
    <n v="37"/>
    <x v="1"/>
    <n v="22.704999999999998"/>
    <n v="3"/>
    <x v="1"/>
    <x v="3"/>
    <n v="6985.50695"/>
  </r>
  <r>
    <n v="25"/>
    <x v="0"/>
    <n v="42.13"/>
    <n v="1"/>
    <x v="1"/>
    <x v="1"/>
    <n v="3238.4357"/>
  </r>
  <r>
    <n v="52"/>
    <x v="1"/>
    <n v="41.8"/>
    <n v="2"/>
    <x v="0"/>
    <x v="1"/>
    <n v="47269.853999999999"/>
  </r>
  <r>
    <n v="64"/>
    <x v="1"/>
    <n v="36.96"/>
    <n v="2"/>
    <x v="0"/>
    <x v="1"/>
    <n v="49577.662400000001"/>
  </r>
  <r>
    <n v="22"/>
    <x v="0"/>
    <n v="21.28"/>
    <n v="3"/>
    <x v="1"/>
    <x v="2"/>
    <n v="4296.2712000000001"/>
  </r>
  <r>
    <n v="28"/>
    <x v="0"/>
    <n v="33.11"/>
    <n v="0"/>
    <x v="1"/>
    <x v="1"/>
    <n v="3171.6149"/>
  </r>
  <r>
    <n v="18"/>
    <x v="1"/>
    <n v="33.33"/>
    <n v="0"/>
    <x v="1"/>
    <x v="1"/>
    <n v="1135.9407000000001"/>
  </r>
  <r>
    <n v="28"/>
    <x v="1"/>
    <n v="24.3"/>
    <n v="5"/>
    <x v="1"/>
    <x v="0"/>
    <n v="5615.3689999999997"/>
  </r>
  <r>
    <n v="45"/>
    <x v="0"/>
    <n v="25.7"/>
    <n v="3"/>
    <x v="1"/>
    <x v="0"/>
    <n v="9101.7980000000007"/>
  </r>
  <r>
    <n v="33"/>
    <x v="1"/>
    <n v="29.4"/>
    <n v="4"/>
    <x v="1"/>
    <x v="0"/>
    <n v="6059.1729999999998"/>
  </r>
  <r>
    <n v="18"/>
    <x v="0"/>
    <n v="39.82"/>
    <n v="0"/>
    <x v="1"/>
    <x v="1"/>
    <n v="1633.9618"/>
  </r>
  <r>
    <n v="32"/>
    <x v="1"/>
    <n v="33.630000000000003"/>
    <n v="1"/>
    <x v="0"/>
    <x v="3"/>
    <n v="37607.527699999999"/>
  </r>
  <r>
    <n v="24"/>
    <x v="1"/>
    <n v="29.83"/>
    <n v="0"/>
    <x v="0"/>
    <x v="3"/>
    <n v="18648.421699999999"/>
  </r>
  <r>
    <n v="19"/>
    <x v="1"/>
    <n v="19.8"/>
    <n v="0"/>
    <x v="1"/>
    <x v="0"/>
    <n v="1241.5650000000001"/>
  </r>
  <r>
    <n v="20"/>
    <x v="1"/>
    <n v="27.3"/>
    <n v="0"/>
    <x v="0"/>
    <x v="0"/>
    <n v="16232.847"/>
  </r>
  <r>
    <n v="40"/>
    <x v="0"/>
    <n v="29.3"/>
    <n v="4"/>
    <x v="1"/>
    <x v="0"/>
    <n v="15828.82173"/>
  </r>
  <r>
    <n v="34"/>
    <x v="0"/>
    <n v="27.72"/>
    <n v="0"/>
    <x v="1"/>
    <x v="1"/>
    <n v="4415.1588000000002"/>
  </r>
  <r>
    <n v="42"/>
    <x v="0"/>
    <n v="37.9"/>
    <n v="0"/>
    <x v="1"/>
    <x v="0"/>
    <n v="6474.0129999999999"/>
  </r>
  <r>
    <n v="51"/>
    <x v="0"/>
    <n v="36.384999999999998"/>
    <n v="3"/>
    <x v="1"/>
    <x v="2"/>
    <n v="11436.738149999999"/>
  </r>
  <r>
    <n v="54"/>
    <x v="0"/>
    <n v="27.645"/>
    <n v="1"/>
    <x v="1"/>
    <x v="2"/>
    <n v="11305.93455"/>
  </r>
  <r>
    <n v="55"/>
    <x v="1"/>
    <n v="37.715000000000003"/>
    <n v="3"/>
    <x v="1"/>
    <x v="2"/>
    <n v="30063.580549999999"/>
  </r>
  <r>
    <n v="52"/>
    <x v="0"/>
    <n v="23.18"/>
    <n v="0"/>
    <x v="1"/>
    <x v="3"/>
    <n v="10197.772199999999"/>
  </r>
  <r>
    <n v="32"/>
    <x v="0"/>
    <n v="20.52"/>
    <n v="0"/>
    <x v="1"/>
    <x v="3"/>
    <n v="4544.2348000000002"/>
  </r>
  <r>
    <n v="28"/>
    <x v="1"/>
    <n v="37.1"/>
    <n v="1"/>
    <x v="1"/>
    <x v="0"/>
    <n v="3277.1610000000001"/>
  </r>
  <r>
    <n v="41"/>
    <x v="0"/>
    <n v="28.05"/>
    <n v="1"/>
    <x v="1"/>
    <x v="1"/>
    <n v="6770.1925000000001"/>
  </r>
  <r>
    <n v="43"/>
    <x v="0"/>
    <n v="29.9"/>
    <n v="1"/>
    <x v="1"/>
    <x v="0"/>
    <n v="7337.7479999999996"/>
  </r>
  <r>
    <n v="49"/>
    <x v="0"/>
    <n v="33.344999999999999"/>
    <n v="2"/>
    <x v="1"/>
    <x v="3"/>
    <n v="10370.912549999999"/>
  </r>
  <r>
    <n v="64"/>
    <x v="1"/>
    <n v="23.76"/>
    <n v="0"/>
    <x v="0"/>
    <x v="1"/>
    <n v="26926.5144"/>
  </r>
  <r>
    <n v="55"/>
    <x v="0"/>
    <n v="30.5"/>
    <n v="0"/>
    <x v="1"/>
    <x v="0"/>
    <n v="10704.47"/>
  </r>
  <r>
    <n v="24"/>
    <x v="1"/>
    <n v="31.065000000000001"/>
    <n v="0"/>
    <x v="0"/>
    <x v="3"/>
    <n v="34254.053350000002"/>
  </r>
  <r>
    <n v="20"/>
    <x v="0"/>
    <n v="33.299999999999997"/>
    <n v="0"/>
    <x v="1"/>
    <x v="0"/>
    <n v="1880.4870000000001"/>
  </r>
  <r>
    <n v="45"/>
    <x v="1"/>
    <n v="27.5"/>
    <n v="3"/>
    <x v="1"/>
    <x v="0"/>
    <n v="8615.2999999999993"/>
  </r>
  <r>
    <n v="26"/>
    <x v="1"/>
    <n v="33.914999999999999"/>
    <n v="1"/>
    <x v="1"/>
    <x v="2"/>
    <n v="3292.5298499999999"/>
  </r>
  <r>
    <n v="25"/>
    <x v="0"/>
    <n v="34.484999999999999"/>
    <n v="0"/>
    <x v="1"/>
    <x v="2"/>
    <n v="3021.80915"/>
  </r>
  <r>
    <n v="43"/>
    <x v="1"/>
    <n v="25.52"/>
    <n v="5"/>
    <x v="1"/>
    <x v="1"/>
    <n v="14478.33015"/>
  </r>
  <r>
    <n v="35"/>
    <x v="1"/>
    <n v="27.61"/>
    <n v="1"/>
    <x v="1"/>
    <x v="1"/>
    <n v="4747.0528999999997"/>
  </r>
  <r>
    <n v="26"/>
    <x v="1"/>
    <n v="27.06"/>
    <n v="0"/>
    <x v="0"/>
    <x v="1"/>
    <n v="17043.341400000001"/>
  </r>
  <r>
    <n v="57"/>
    <x v="1"/>
    <n v="23.7"/>
    <n v="0"/>
    <x v="1"/>
    <x v="0"/>
    <n v="10959.33"/>
  </r>
  <r>
    <n v="22"/>
    <x v="0"/>
    <n v="30.4"/>
    <n v="0"/>
    <x v="1"/>
    <x v="3"/>
    <n v="2741.9479999999999"/>
  </r>
  <r>
    <n v="32"/>
    <x v="0"/>
    <n v="29.734999999999999"/>
    <n v="0"/>
    <x v="1"/>
    <x v="2"/>
    <n v="4357.0436499999996"/>
  </r>
  <r>
    <n v="39"/>
    <x v="1"/>
    <n v="29.925000000000001"/>
    <n v="1"/>
    <x v="0"/>
    <x v="3"/>
    <n v="22462.043750000001"/>
  </r>
  <r>
    <n v="25"/>
    <x v="0"/>
    <n v="26.79"/>
    <n v="2"/>
    <x v="1"/>
    <x v="2"/>
    <n v="4189.1130999999996"/>
  </r>
  <r>
    <n v="48"/>
    <x v="0"/>
    <n v="33.33"/>
    <n v="0"/>
    <x v="1"/>
    <x v="1"/>
    <n v="8283.6807000000008"/>
  </r>
  <r>
    <n v="47"/>
    <x v="0"/>
    <n v="27.645"/>
    <n v="2"/>
    <x v="0"/>
    <x v="2"/>
    <n v="24535.698550000001"/>
  </r>
  <r>
    <n v="18"/>
    <x v="0"/>
    <n v="21.66"/>
    <n v="0"/>
    <x v="0"/>
    <x v="3"/>
    <n v="14283.4594"/>
  </r>
  <r>
    <n v="18"/>
    <x v="1"/>
    <n v="30.03"/>
    <n v="1"/>
    <x v="1"/>
    <x v="1"/>
    <n v="1720.3536999999999"/>
  </r>
  <r>
    <n v="61"/>
    <x v="1"/>
    <n v="36.299999999999997"/>
    <n v="1"/>
    <x v="0"/>
    <x v="0"/>
    <n v="47403.88"/>
  </r>
  <r>
    <n v="47"/>
    <x v="0"/>
    <n v="24.32"/>
    <n v="0"/>
    <x v="1"/>
    <x v="3"/>
    <n v="8534.6718000000001"/>
  </r>
  <r>
    <n v="28"/>
    <x v="0"/>
    <n v="17.29"/>
    <n v="0"/>
    <x v="1"/>
    <x v="3"/>
    <n v="3732.6251000000002"/>
  </r>
  <r>
    <n v="36"/>
    <x v="0"/>
    <n v="25.9"/>
    <n v="1"/>
    <x v="1"/>
    <x v="0"/>
    <n v="5472.4489999999996"/>
  </r>
  <r>
    <n v="20"/>
    <x v="1"/>
    <n v="39.4"/>
    <n v="2"/>
    <x v="0"/>
    <x v="0"/>
    <n v="38344.565999999999"/>
  </r>
  <r>
    <n v="44"/>
    <x v="1"/>
    <n v="34.32"/>
    <n v="1"/>
    <x v="1"/>
    <x v="1"/>
    <n v="7147.4727999999996"/>
  </r>
  <r>
    <n v="38"/>
    <x v="0"/>
    <n v="19.95"/>
    <n v="2"/>
    <x v="1"/>
    <x v="3"/>
    <n v="7133.9025000000001"/>
  </r>
  <r>
    <n v="19"/>
    <x v="1"/>
    <n v="34.9"/>
    <n v="0"/>
    <x v="0"/>
    <x v="0"/>
    <n v="34828.654000000002"/>
  </r>
  <r>
    <n v="21"/>
    <x v="1"/>
    <n v="23.21"/>
    <n v="0"/>
    <x v="1"/>
    <x v="1"/>
    <n v="1515.3449000000001"/>
  </r>
  <r>
    <n v="46"/>
    <x v="1"/>
    <n v="25.745000000000001"/>
    <n v="3"/>
    <x v="1"/>
    <x v="2"/>
    <n v="9301.8935500000007"/>
  </r>
  <r>
    <n v="58"/>
    <x v="1"/>
    <n v="25.175000000000001"/>
    <n v="0"/>
    <x v="1"/>
    <x v="3"/>
    <n v="11931.125249999999"/>
  </r>
  <r>
    <n v="20"/>
    <x v="1"/>
    <n v="22"/>
    <n v="1"/>
    <x v="1"/>
    <x v="0"/>
    <n v="1964.78"/>
  </r>
  <r>
    <n v="18"/>
    <x v="1"/>
    <n v="26.125"/>
    <n v="0"/>
    <x v="1"/>
    <x v="3"/>
    <n v="1708.9257500000001"/>
  </r>
  <r>
    <n v="28"/>
    <x v="0"/>
    <n v="26.51"/>
    <n v="2"/>
    <x v="1"/>
    <x v="1"/>
    <n v="4340.4408999999996"/>
  </r>
  <r>
    <n v="33"/>
    <x v="1"/>
    <n v="27.454999999999998"/>
    <n v="2"/>
    <x v="1"/>
    <x v="2"/>
    <n v="5261.4694499999996"/>
  </r>
  <r>
    <n v="19"/>
    <x v="0"/>
    <n v="25.745000000000001"/>
    <n v="1"/>
    <x v="1"/>
    <x v="2"/>
    <n v="2710.8285500000002"/>
  </r>
  <r>
    <n v="45"/>
    <x v="1"/>
    <n v="30.36"/>
    <n v="0"/>
    <x v="0"/>
    <x v="1"/>
    <n v="62592.873090000001"/>
  </r>
  <r>
    <n v="62"/>
    <x v="1"/>
    <n v="30.875"/>
    <n v="3"/>
    <x v="0"/>
    <x v="2"/>
    <n v="46718.163249999998"/>
  </r>
  <r>
    <n v="25"/>
    <x v="0"/>
    <n v="20.8"/>
    <n v="1"/>
    <x v="1"/>
    <x v="0"/>
    <n v="3208.7869999999998"/>
  </r>
  <r>
    <n v="43"/>
    <x v="1"/>
    <n v="27.8"/>
    <n v="0"/>
    <x v="0"/>
    <x v="0"/>
    <n v="37829.724199999997"/>
  </r>
  <r>
    <n v="42"/>
    <x v="1"/>
    <n v="24.605"/>
    <n v="2"/>
    <x v="0"/>
    <x v="3"/>
    <n v="21259.377949999998"/>
  </r>
  <r>
    <n v="24"/>
    <x v="0"/>
    <n v="27.72"/>
    <n v="0"/>
    <x v="1"/>
    <x v="1"/>
    <n v="2464.6188000000002"/>
  </r>
  <r>
    <n v="29"/>
    <x v="0"/>
    <n v="21.85"/>
    <n v="0"/>
    <x v="0"/>
    <x v="3"/>
    <n v="16115.3045"/>
  </r>
  <r>
    <n v="32"/>
    <x v="1"/>
    <n v="28.12"/>
    <n v="4"/>
    <x v="0"/>
    <x v="2"/>
    <n v="21472.478800000001"/>
  </r>
  <r>
    <n v="25"/>
    <x v="0"/>
    <n v="30.2"/>
    <n v="0"/>
    <x v="0"/>
    <x v="0"/>
    <n v="33900.652999999998"/>
  </r>
  <r>
    <n v="41"/>
    <x v="1"/>
    <n v="32.200000000000003"/>
    <n v="2"/>
    <x v="1"/>
    <x v="0"/>
    <n v="6875.9610000000002"/>
  </r>
  <r>
    <n v="42"/>
    <x v="1"/>
    <n v="26.315000000000001"/>
    <n v="1"/>
    <x v="1"/>
    <x v="2"/>
    <n v="6940.90985"/>
  </r>
  <r>
    <n v="33"/>
    <x v="0"/>
    <n v="26.695"/>
    <n v="0"/>
    <x v="1"/>
    <x v="2"/>
    <n v="4571.4130500000001"/>
  </r>
  <r>
    <n v="34"/>
    <x v="1"/>
    <n v="42.9"/>
    <n v="1"/>
    <x v="1"/>
    <x v="0"/>
    <n v="4536.259"/>
  </r>
  <r>
    <n v="19"/>
    <x v="0"/>
    <n v="34.700000000000003"/>
    <n v="2"/>
    <x v="0"/>
    <x v="0"/>
    <n v="36397.576000000001"/>
  </r>
  <r>
    <n v="30"/>
    <x v="0"/>
    <n v="23.655000000000001"/>
    <n v="3"/>
    <x v="0"/>
    <x v="2"/>
    <n v="18765.87545"/>
  </r>
  <r>
    <n v="18"/>
    <x v="1"/>
    <n v="28.31"/>
    <n v="1"/>
    <x v="1"/>
    <x v="3"/>
    <n v="11272.331389999999"/>
  </r>
  <r>
    <n v="19"/>
    <x v="0"/>
    <n v="20.6"/>
    <n v="0"/>
    <x v="1"/>
    <x v="0"/>
    <n v="1731.6769999999999"/>
  </r>
  <r>
    <n v="18"/>
    <x v="1"/>
    <n v="53.13"/>
    <n v="0"/>
    <x v="1"/>
    <x v="1"/>
    <n v="1163.4627"/>
  </r>
  <r>
    <n v="35"/>
    <x v="1"/>
    <n v="39.71"/>
    <n v="4"/>
    <x v="1"/>
    <x v="3"/>
    <n v="19496.71917"/>
  </r>
  <r>
    <n v="39"/>
    <x v="0"/>
    <n v="26.315000000000001"/>
    <n v="2"/>
    <x v="1"/>
    <x v="2"/>
    <n v="7201.7008500000002"/>
  </r>
  <r>
    <n v="31"/>
    <x v="1"/>
    <n v="31.065000000000001"/>
    <n v="3"/>
    <x v="1"/>
    <x v="2"/>
    <n v="5425.0233500000004"/>
  </r>
  <r>
    <n v="62"/>
    <x v="1"/>
    <n v="26.695"/>
    <n v="0"/>
    <x v="0"/>
    <x v="3"/>
    <n v="28101.333050000001"/>
  </r>
  <r>
    <n v="62"/>
    <x v="1"/>
    <n v="38.83"/>
    <n v="0"/>
    <x v="1"/>
    <x v="1"/>
    <n v="12981.3457"/>
  </r>
  <r>
    <n v="42"/>
    <x v="0"/>
    <n v="40.369999999999997"/>
    <n v="2"/>
    <x v="0"/>
    <x v="1"/>
    <n v="43896.376300000004"/>
  </r>
  <r>
    <n v="31"/>
    <x v="1"/>
    <n v="25.934999999999999"/>
    <n v="1"/>
    <x v="1"/>
    <x v="2"/>
    <n v="4239.8926499999998"/>
  </r>
  <r>
    <n v="61"/>
    <x v="1"/>
    <n v="33.534999999999997"/>
    <n v="0"/>
    <x v="1"/>
    <x v="3"/>
    <n v="13143.336649999999"/>
  </r>
  <r>
    <n v="42"/>
    <x v="0"/>
    <n v="32.869999999999997"/>
    <n v="0"/>
    <x v="1"/>
    <x v="3"/>
    <n v="7050.0213000000003"/>
  </r>
  <r>
    <n v="51"/>
    <x v="1"/>
    <n v="30.03"/>
    <n v="1"/>
    <x v="1"/>
    <x v="1"/>
    <n v="9377.9046999999991"/>
  </r>
  <r>
    <n v="23"/>
    <x v="0"/>
    <n v="24.225000000000001"/>
    <n v="2"/>
    <x v="1"/>
    <x v="3"/>
    <n v="22395.74424"/>
  </r>
  <r>
    <n v="52"/>
    <x v="1"/>
    <n v="38.6"/>
    <n v="2"/>
    <x v="1"/>
    <x v="0"/>
    <n v="10325.206"/>
  </r>
  <r>
    <n v="57"/>
    <x v="0"/>
    <n v="25.74"/>
    <n v="2"/>
    <x v="1"/>
    <x v="1"/>
    <n v="12629.1656"/>
  </r>
  <r>
    <n v="23"/>
    <x v="0"/>
    <n v="33.4"/>
    <n v="0"/>
    <x v="1"/>
    <x v="0"/>
    <n v="10795.937330000001"/>
  </r>
  <r>
    <n v="52"/>
    <x v="0"/>
    <n v="44.7"/>
    <n v="3"/>
    <x v="1"/>
    <x v="0"/>
    <n v="11411.684999999999"/>
  </r>
  <r>
    <n v="50"/>
    <x v="1"/>
    <n v="30.97"/>
    <n v="3"/>
    <x v="1"/>
    <x v="2"/>
    <n v="10600.5483"/>
  </r>
  <r>
    <n v="18"/>
    <x v="0"/>
    <n v="31.92"/>
    <n v="0"/>
    <x v="1"/>
    <x v="3"/>
    <n v="2205.9807999999998"/>
  </r>
  <r>
    <n v="18"/>
    <x v="0"/>
    <n v="36.85"/>
    <n v="0"/>
    <x v="1"/>
    <x v="1"/>
    <n v="1629.8335"/>
  </r>
  <r>
    <n v="21"/>
    <x v="0"/>
    <n v="25.8"/>
    <n v="0"/>
    <x v="1"/>
    <x v="0"/>
    <n v="2007.9449999999999"/>
  </r>
  <r>
    <n v="61"/>
    <x v="0"/>
    <n v="29.07"/>
    <n v="0"/>
    <x v="0"/>
    <x v="2"/>
    <n v="29141.36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36E7F8-669A-42CB-836D-07C78FBC3A1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C8" firstHeaderRow="0" firstDataRow="1" firstDataCol="1"/>
  <pivotFields count="7">
    <pivotField showAll="0"/>
    <pivotField axis="axisRow" showAll="0">
      <items count="3">
        <item x="0"/>
        <item x="1"/>
        <item t="default"/>
      </items>
    </pivotField>
    <pivotField dataField="1" showAll="0"/>
    <pivotField showAll="0"/>
    <pivotField showAll="0"/>
    <pivotField showAll="0"/>
    <pivotField dataField="1" showAll="0"/>
  </pivotFields>
  <rowFields count="1">
    <field x="1"/>
  </rowFields>
  <rowItems count="3">
    <i>
      <x/>
    </i>
    <i>
      <x v="1"/>
    </i>
    <i t="grand">
      <x/>
    </i>
  </rowItems>
  <colFields count="1">
    <field x="-2"/>
  </colFields>
  <colItems count="2">
    <i>
      <x/>
    </i>
    <i i="1">
      <x v="1"/>
    </i>
  </colItems>
  <dataFields count="2">
    <dataField name="Average of charges" fld="6" subtotal="average" baseField="1" baseItem="0"/>
    <dataField name="Average of bmi" fld="2"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609441-219D-4174-8CB4-901311718B6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B10" firstHeaderRow="1" firstDataRow="1" firstDataCol="1"/>
  <pivotFields count="7">
    <pivotField showAll="0"/>
    <pivotField showAll="0"/>
    <pivotField showAll="0"/>
    <pivotField showAll="0"/>
    <pivotField axis="axisRow" showAll="0">
      <items count="3">
        <item x="1"/>
        <item x="0"/>
        <item t="default"/>
      </items>
    </pivotField>
    <pivotField showAll="0"/>
    <pivotField dataField="1" showAll="0"/>
  </pivotFields>
  <rowFields count="1">
    <field x="4"/>
  </rowFields>
  <rowItems count="3">
    <i>
      <x/>
    </i>
    <i>
      <x v="1"/>
    </i>
    <i t="grand">
      <x/>
    </i>
  </rowItems>
  <colItems count="1">
    <i/>
  </colItems>
  <dataFields count="1">
    <dataField name="Average of charges" fld="6" subtotal="average" baseField="1" baseItem="0"/>
  </dataFields>
  <formats count="1">
    <format dxfId="26">
      <pivotArea collapsedLevelsAreSubtotals="1" fieldPosition="0">
        <references count="1">
          <reference field="4" count="0"/>
        </references>
      </pivotArea>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8C30F4-F619-46B4-A885-6EFEE23EB73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C16" firstHeaderRow="0" firstDataRow="1" firstDataCol="1"/>
  <pivotFields count="7">
    <pivotField showAll="0"/>
    <pivotField showAll="0"/>
    <pivotField dataField="1" showAll="0"/>
    <pivotField showAll="0"/>
    <pivotField showAll="0"/>
    <pivotField axis="axisRow" showAll="0" sortType="descending">
      <items count="5">
        <item x="3"/>
        <item x="2"/>
        <item x="1"/>
        <item x="0"/>
        <item t="default"/>
      </items>
      <autoSortScope>
        <pivotArea dataOnly="0" outline="0" fieldPosition="0">
          <references count="1">
            <reference field="4294967294" count="1" selected="0">
              <x v="0"/>
            </reference>
          </references>
        </pivotArea>
      </autoSortScope>
    </pivotField>
    <pivotField dataField="1" showAll="0"/>
  </pivotFields>
  <rowFields count="1">
    <field x="5"/>
  </rowFields>
  <rowItems count="5">
    <i>
      <x v="2"/>
    </i>
    <i>
      <x/>
    </i>
    <i>
      <x v="1"/>
    </i>
    <i>
      <x v="3"/>
    </i>
    <i t="grand">
      <x/>
    </i>
  </rowItems>
  <colFields count="1">
    <field x="-2"/>
  </colFields>
  <colItems count="2">
    <i>
      <x/>
    </i>
    <i i="1">
      <x v="1"/>
    </i>
  </colItems>
  <dataFields count="2">
    <dataField name="Average of charges" fld="6" subtotal="average" baseField="5" baseItem="0"/>
    <dataField name="Average of bmi" fld="2" subtotal="average" baseField="5" baseItem="0"/>
  </dataFields>
  <formats count="2">
    <format dxfId="25">
      <pivotArea collapsedLevelsAreSubtotals="1" fieldPosition="0">
        <references count="2">
          <reference field="4294967294" count="1" selected="0">
            <x v="0"/>
          </reference>
          <reference field="5" count="1">
            <x v="0"/>
          </reference>
        </references>
      </pivotArea>
    </format>
    <format dxfId="24">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42816A-8B2A-46F8-A31C-730A983E74D3}" name="PivotTable5"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AD18:AF24" firstHeaderRow="1" firstDataRow="2" firstDataCol="1"/>
  <pivotFields count="7">
    <pivotField showAll="0"/>
    <pivotField showAll="0"/>
    <pivotField showAll="0"/>
    <pivotField showAll="0"/>
    <pivotField axis="axisCol" showAll="0">
      <items count="3">
        <item x="1"/>
        <item x="0"/>
        <item t="default"/>
      </items>
    </pivotField>
    <pivotField axis="axisRow" showAll="0">
      <items count="5">
        <item x="3"/>
        <item x="2"/>
        <item x="1"/>
        <item x="0"/>
        <item t="default"/>
      </items>
    </pivotField>
    <pivotField dataField="1" showAll="0"/>
  </pivotFields>
  <rowFields count="1">
    <field x="5"/>
  </rowFields>
  <rowItems count="5">
    <i>
      <x/>
    </i>
    <i>
      <x v="1"/>
    </i>
    <i>
      <x v="2"/>
    </i>
    <i>
      <x v="3"/>
    </i>
    <i t="grand">
      <x/>
    </i>
  </rowItems>
  <colFields count="1">
    <field x="4"/>
  </colFields>
  <colItems count="2">
    <i>
      <x/>
    </i>
    <i>
      <x v="1"/>
    </i>
  </colItems>
  <dataFields count="1">
    <dataField name="Average of charges" fld="6" subtotal="average" baseField="5" baseItem="0"/>
  </dataFields>
  <formats count="2">
    <format dxfId="23">
      <pivotArea collapsedLevelsAreSubtotals="1" fieldPosition="0">
        <references count="1">
          <reference field="5" count="0"/>
        </references>
      </pivotArea>
    </format>
    <format dxfId="22">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6E3180-E5A9-4CE6-98E8-E9C7B0CEFB79}"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I8:J11" firstHeaderRow="1" firstDataRow="1" firstDataCol="1"/>
  <pivotFields count="7">
    <pivotField showAll="0"/>
    <pivotField showAll="0"/>
    <pivotField showAll="0"/>
    <pivotField showAll="0"/>
    <pivotField axis="axisRow" showAll="0">
      <items count="3">
        <item x="1"/>
        <item x="0"/>
        <item t="default"/>
      </items>
    </pivotField>
    <pivotField showAll="0">
      <items count="5">
        <item x="3"/>
        <item x="2"/>
        <item x="1"/>
        <item x="0"/>
        <item t="default"/>
      </items>
    </pivotField>
    <pivotField dataField="1" showAll="0"/>
  </pivotFields>
  <rowFields count="1">
    <field x="4"/>
  </rowFields>
  <rowItems count="3">
    <i>
      <x/>
    </i>
    <i>
      <x v="1"/>
    </i>
    <i t="grand">
      <x/>
    </i>
  </rowItems>
  <colItems count="1">
    <i/>
  </colItems>
  <dataFields count="1">
    <dataField name="Sum of charges" fld="6" baseField="0" baseItem="0" numFmtId="167"/>
  </dataFields>
  <formats count="3">
    <format dxfId="2">
      <pivotArea grandRow="1" outline="0" collapsedLevelsAreSubtotals="1" fieldPosition="0"/>
    </format>
    <format dxfId="1">
      <pivotArea outline="0" collapsedLevelsAreSubtotals="1" fieldPosition="0"/>
    </format>
    <format dxfId="0">
      <pivotArea outline="0" collapsedLevelsAreSubtotals="1" fieldPosition="0"/>
    </format>
  </formats>
  <chartFormats count="3">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4" count="1" selected="0">
            <x v="0"/>
          </reference>
        </references>
      </pivotArea>
    </chartFormat>
    <chartFormat chart="27" format="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8065672-95D2-416F-9E3C-53965E2EDC1F}"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8:C9" firstHeaderRow="1" firstDataRow="1" firstDataCol="0"/>
  <pivotFields count="7">
    <pivotField showAll="0"/>
    <pivotField showAll="0"/>
    <pivotField showAll="0"/>
    <pivotField showAll="0"/>
    <pivotField showAll="0">
      <items count="3">
        <item x="1"/>
        <item x="0"/>
        <item t="default"/>
      </items>
    </pivotField>
    <pivotField showAll="0">
      <items count="5">
        <item x="3"/>
        <item x="2"/>
        <item x="1"/>
        <item x="0"/>
        <item t="default"/>
      </items>
    </pivotField>
    <pivotField dataField="1" showAll="0"/>
  </pivotFields>
  <rowItems count="1">
    <i/>
  </rowItems>
  <colItems count="1">
    <i/>
  </colItems>
  <dataFields count="1">
    <dataField name="Sum of charges" fld="6" baseField="0" baseItem="0" numFmtId="167"/>
  </dataFields>
  <formats count="2">
    <format dxfId="4">
      <pivotArea grandRow="1" outline="0" collapsedLevelsAreSubtotals="1" fieldPosition="0"/>
    </format>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46CB5C-C932-47AD-880D-233B1739ABEF}"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E8:F13" firstHeaderRow="1" firstDataRow="1" firstDataCol="1"/>
  <pivotFields count="7">
    <pivotField showAll="0"/>
    <pivotField showAll="0"/>
    <pivotField showAll="0"/>
    <pivotField showAll="0"/>
    <pivotField showAll="0">
      <items count="3">
        <item x="1"/>
        <item x="0"/>
        <item t="default"/>
      </items>
    </pivotField>
    <pivotField axis="axisRow" showAll="0">
      <items count="5">
        <item x="3"/>
        <item x="2"/>
        <item x="1"/>
        <item x="0"/>
        <item t="default"/>
      </items>
    </pivotField>
    <pivotField dataField="1" showAll="0"/>
  </pivotFields>
  <rowFields count="1">
    <field x="5"/>
  </rowFields>
  <rowItems count="5">
    <i>
      <x/>
    </i>
    <i>
      <x v="1"/>
    </i>
    <i>
      <x v="2"/>
    </i>
    <i>
      <x v="3"/>
    </i>
    <i t="grand">
      <x/>
    </i>
  </rowItems>
  <colItems count="1">
    <i/>
  </colItems>
  <dataFields count="1">
    <dataField name="Sum of charges" fld="6" baseField="5" baseItem="0" numFmtId="167"/>
  </dataFields>
  <formats count="3">
    <format dxfId="7">
      <pivotArea grandRow="1" outline="0" collapsedLevelsAreSubtotals="1" fieldPosition="0"/>
    </format>
    <format dxfId="6">
      <pivotArea outline="0" collapsedLevelsAreSubtotals="1" fieldPosition="0"/>
    </format>
    <format dxfId="5">
      <pivotArea outline="0" collapsedLevelsAreSubtotals="1" fieldPosition="0"/>
    </format>
  </formats>
  <chartFormats count="6">
    <chartFormat chart="6" format="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5" count="1" selected="0">
            <x v="0"/>
          </reference>
        </references>
      </pivotArea>
    </chartFormat>
    <chartFormat chart="10" format="11">
      <pivotArea type="data" outline="0" fieldPosition="0">
        <references count="2">
          <reference field="4294967294" count="1" selected="0">
            <x v="0"/>
          </reference>
          <reference field="5" count="1" selected="0">
            <x v="1"/>
          </reference>
        </references>
      </pivotArea>
    </chartFormat>
    <chartFormat chart="10" format="12">
      <pivotArea type="data" outline="0" fieldPosition="0">
        <references count="2">
          <reference field="4294967294" count="1" selected="0">
            <x v="0"/>
          </reference>
          <reference field="5" count="1" selected="0">
            <x v="2"/>
          </reference>
        </references>
      </pivotArea>
    </chartFormat>
    <chartFormat chart="10" format="13">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1BE109-CC60-482D-9341-9CA76989A7B7}"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14:J19" firstHeaderRow="1" firstDataRow="1" firstDataCol="1"/>
  <pivotFields count="8">
    <pivotField showAll="0"/>
    <pivotField showAll="0">
      <items count="3">
        <item x="0"/>
        <item x="1"/>
        <item t="default"/>
      </items>
    </pivotField>
    <pivotField showAll="0"/>
    <pivotField showAll="0"/>
    <pivotField showAll="0">
      <items count="3">
        <item x="1"/>
        <item x="0"/>
        <item t="default"/>
      </items>
    </pivotField>
    <pivotField showAll="0">
      <items count="5">
        <item x="3"/>
        <item x="2"/>
        <item x="1"/>
        <item x="0"/>
        <item t="default"/>
      </items>
    </pivotField>
    <pivotField dataField="1" showAll="0"/>
    <pivotField axis="axisRow" showAll="0">
      <items count="5">
        <item x="2"/>
        <item x="1"/>
        <item x="0"/>
        <item x="3"/>
        <item t="default"/>
      </items>
    </pivotField>
  </pivotFields>
  <rowFields count="1">
    <field x="7"/>
  </rowFields>
  <rowItems count="5">
    <i>
      <x/>
    </i>
    <i>
      <x v="1"/>
    </i>
    <i>
      <x v="2"/>
    </i>
    <i>
      <x v="3"/>
    </i>
    <i t="grand">
      <x/>
    </i>
  </rowItems>
  <colItems count="1">
    <i/>
  </colItems>
  <dataFields count="1">
    <dataField name="Sum of charges" fld="6" baseField="0" baseItem="0" numFmtId="167"/>
  </dataFields>
  <formats count="2">
    <format dxfId="9">
      <pivotArea collapsedLevelsAreSubtotals="1" fieldPosition="0">
        <references count="1">
          <reference field="7" count="0"/>
        </references>
      </pivotArea>
    </format>
    <format dxfId="8">
      <pivotArea outline="0" collapsedLevelsAreSubtotals="1" fieldPosition="0"/>
    </format>
  </format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7" count="1" selected="0">
            <x v="0"/>
          </reference>
        </references>
      </pivotArea>
    </chartFormat>
    <chartFormat chart="3" format="8">
      <pivotArea type="data" outline="0" fieldPosition="0">
        <references count="2">
          <reference field="4294967294" count="1" selected="0">
            <x v="0"/>
          </reference>
          <reference field="7" count="1" selected="0">
            <x v="1"/>
          </reference>
        </references>
      </pivotArea>
    </chartFormat>
    <chartFormat chart="3" format="9">
      <pivotArea type="data" outline="0" fieldPosition="0">
        <references count="2">
          <reference field="4294967294" count="1" selected="0">
            <x v="0"/>
          </reference>
          <reference field="7" count="1" selected="0">
            <x v="2"/>
          </reference>
        </references>
      </pivotArea>
    </chartFormat>
    <chartFormat chart="3" format="1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38FB09-E90A-4B64-BEEC-DD392DB075E5}"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C15:D18" firstHeaderRow="1" firstDataRow="1" firstDataCol="1"/>
  <pivotFields count="7">
    <pivotField showAll="0"/>
    <pivotField axis="axisRow" showAll="0">
      <items count="3">
        <item x="0"/>
        <item x="1"/>
        <item t="default"/>
      </items>
    </pivotField>
    <pivotField showAll="0"/>
    <pivotField showAll="0"/>
    <pivotField showAll="0">
      <items count="3">
        <item x="1"/>
        <item x="0"/>
        <item t="default"/>
      </items>
    </pivotField>
    <pivotField showAll="0">
      <items count="5">
        <item x="3"/>
        <item x="2"/>
        <item x="1"/>
        <item x="0"/>
        <item t="default"/>
      </items>
    </pivotField>
    <pivotField dataField="1" showAll="0"/>
  </pivotFields>
  <rowFields count="1">
    <field x="1"/>
  </rowFields>
  <rowItems count="3">
    <i>
      <x/>
    </i>
    <i>
      <x v="1"/>
    </i>
    <i t="grand">
      <x/>
    </i>
  </rowItems>
  <colItems count="1">
    <i/>
  </colItems>
  <dataFields count="1">
    <dataField name="Sum of charges" fld="6" baseField="1" baseItem="0" numFmtId="167"/>
  </dataFields>
  <formats count="3">
    <format dxfId="12">
      <pivotArea grandRow="1" outline="0" collapsedLevelsAreSubtotals="1" fieldPosition="0"/>
    </format>
    <format dxfId="11">
      <pivotArea outline="0" collapsedLevelsAreSubtotals="1" fieldPosition="0"/>
    </format>
    <format dxfId="10">
      <pivotArea outline="0" collapsedLevelsAreSubtotals="1" fieldPosition="0"/>
    </format>
  </formats>
  <chartFormats count="3">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 count="1" selected="0">
            <x v="0"/>
          </reference>
        </references>
      </pivotArea>
    </chartFormat>
    <chartFormat chart="6"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41DB721-4F95-46A5-82D6-A1CBBAFAF136}"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P7:Q14" firstHeaderRow="1" firstDataRow="1" firstDataCol="1"/>
  <pivotFields count="8">
    <pivotField showAll="0"/>
    <pivotField showAll="0">
      <items count="3">
        <item x="0"/>
        <item x="1"/>
        <item t="default"/>
      </items>
    </pivotField>
    <pivotField showAll="0"/>
    <pivotField axis="axisRow" showAll="0">
      <items count="7">
        <item x="0"/>
        <item x="1"/>
        <item x="3"/>
        <item x="2"/>
        <item x="5"/>
        <item x="4"/>
        <item t="default"/>
      </items>
    </pivotField>
    <pivotField showAll="0">
      <items count="3">
        <item x="1"/>
        <item x="0"/>
        <item t="default"/>
      </items>
    </pivotField>
    <pivotField showAll="0">
      <items count="5">
        <item x="3"/>
        <item x="2"/>
        <item x="1"/>
        <item x="0"/>
        <item t="default"/>
      </items>
    </pivotField>
    <pivotField dataField="1" showAll="0"/>
    <pivotField showAll="0">
      <items count="5">
        <item x="2"/>
        <item x="1"/>
        <item x="0"/>
        <item x="3"/>
        <item t="default"/>
      </items>
    </pivotField>
  </pivotFields>
  <rowFields count="1">
    <field x="3"/>
  </rowFields>
  <rowItems count="7">
    <i>
      <x/>
    </i>
    <i>
      <x v="1"/>
    </i>
    <i>
      <x v="2"/>
    </i>
    <i>
      <x v="3"/>
    </i>
    <i>
      <x v="4"/>
    </i>
    <i>
      <x v="5"/>
    </i>
    <i t="grand">
      <x/>
    </i>
  </rowItems>
  <colItems count="1">
    <i/>
  </colItems>
  <dataFields count="1">
    <dataField name="Sum of charges" fld="6" baseField="3" baseItem="0" numFmtId="167"/>
  </dataFields>
  <formats count="3">
    <format dxfId="15">
      <pivotArea collapsedLevelsAreSubtotals="1" fieldPosition="0">
        <references count="1">
          <reference field="3" count="0"/>
        </references>
      </pivotArea>
    </format>
    <format dxfId="14">
      <pivotArea grandRow="1" outline="0" collapsedLevelsAreSubtotals="1" fieldPosition="0"/>
    </format>
    <format dxfId="13">
      <pivotArea outline="0" collapsedLevelsAreSubtotals="1" fieldPosition="0"/>
    </format>
  </formats>
  <chartFormats count="9">
    <chartFormat chart="4" format="0" series="1">
      <pivotArea type="data" outline="0" fieldPosition="0">
        <references count="1">
          <reference field="4294967294" count="1" selected="0">
            <x v="0"/>
          </reference>
        </references>
      </pivotArea>
    </chartFormat>
    <chartFormat chart="8" format="12" series="1">
      <pivotArea type="data" outline="0" fieldPosition="0">
        <references count="1">
          <reference field="4294967294" count="1" selected="0">
            <x v="0"/>
          </reference>
        </references>
      </pivotArea>
    </chartFormat>
    <chartFormat chart="20" format="14" series="1">
      <pivotArea type="data" outline="0" fieldPosition="0">
        <references count="1">
          <reference field="4294967294" count="1" selected="0">
            <x v="0"/>
          </reference>
        </references>
      </pivotArea>
    </chartFormat>
    <chartFormat chart="20" format="15">
      <pivotArea type="data" outline="0" fieldPosition="0">
        <references count="2">
          <reference field="4294967294" count="1" selected="0">
            <x v="0"/>
          </reference>
          <reference field="3" count="1" selected="0">
            <x v="0"/>
          </reference>
        </references>
      </pivotArea>
    </chartFormat>
    <chartFormat chart="20" format="16">
      <pivotArea type="data" outline="0" fieldPosition="0">
        <references count="2">
          <reference field="4294967294" count="1" selected="0">
            <x v="0"/>
          </reference>
          <reference field="3" count="1" selected="0">
            <x v="1"/>
          </reference>
        </references>
      </pivotArea>
    </chartFormat>
    <chartFormat chart="20" format="17">
      <pivotArea type="data" outline="0" fieldPosition="0">
        <references count="2">
          <reference field="4294967294" count="1" selected="0">
            <x v="0"/>
          </reference>
          <reference field="3" count="1" selected="0">
            <x v="2"/>
          </reference>
        </references>
      </pivotArea>
    </chartFormat>
    <chartFormat chart="20" format="18">
      <pivotArea type="data" outline="0" fieldPosition="0">
        <references count="2">
          <reference field="4294967294" count="1" selected="0">
            <x v="0"/>
          </reference>
          <reference field="3" count="1" selected="0">
            <x v="3"/>
          </reference>
        </references>
      </pivotArea>
    </chartFormat>
    <chartFormat chart="20" format="19">
      <pivotArea type="data" outline="0" fieldPosition="0">
        <references count="2">
          <reference field="4294967294" count="1" selected="0">
            <x v="0"/>
          </reference>
          <reference field="3" count="1" selected="0">
            <x v="4"/>
          </reference>
        </references>
      </pivotArea>
    </chartFormat>
    <chartFormat chart="20" format="20">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2A576BD-3C0C-4101-B2DE-921F8926209F}"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L14:M19" firstHeaderRow="1" firstDataRow="1" firstDataCol="1"/>
  <pivotFields count="8">
    <pivotField showAll="0"/>
    <pivotField showAll="0">
      <items count="3">
        <item x="0"/>
        <item x="1"/>
        <item t="default"/>
      </items>
    </pivotField>
    <pivotField showAll="0"/>
    <pivotField showAll="0"/>
    <pivotField showAll="0">
      <items count="3">
        <item x="1"/>
        <item x="0"/>
        <item t="default"/>
      </items>
    </pivotField>
    <pivotField showAll="0">
      <items count="5">
        <item x="3"/>
        <item x="2"/>
        <item x="1"/>
        <item x="0"/>
        <item t="default"/>
      </items>
    </pivotField>
    <pivotField dataField="1" showAll="0"/>
    <pivotField axis="axisRow" showAll="0">
      <items count="5">
        <item x="2"/>
        <item x="1"/>
        <item x="0"/>
        <item x="3"/>
        <item t="default"/>
      </items>
    </pivotField>
  </pivotFields>
  <rowFields count="1">
    <field x="7"/>
  </rowFields>
  <rowItems count="5">
    <i>
      <x/>
    </i>
    <i>
      <x v="1"/>
    </i>
    <i>
      <x v="2"/>
    </i>
    <i>
      <x v="3"/>
    </i>
    <i t="grand">
      <x/>
    </i>
  </rowItems>
  <colItems count="1">
    <i/>
  </colItems>
  <dataFields count="1">
    <dataField name="Sum of charges" fld="6" baseField="7" baseItem="1" numFmtId="167"/>
  </dataFields>
  <formats count="3">
    <format dxfId="18">
      <pivotArea collapsedLevelsAreSubtotals="1" fieldPosition="0">
        <references count="1">
          <reference field="7" count="0"/>
        </references>
      </pivotArea>
    </format>
    <format dxfId="17">
      <pivotArea grandRow="1" outline="0" collapsedLevelsAreSubtotals="1" fieldPosition="0"/>
    </format>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99059D1-A55E-44B9-9EB7-50BAB4762449}"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11:C12" firstHeaderRow="1" firstDataRow="1" firstDataCol="0"/>
  <pivotFields count="7">
    <pivotField dataField="1" showAll="0"/>
    <pivotField showAll="0"/>
    <pivotField showAll="0"/>
    <pivotField showAll="0"/>
    <pivotField showAll="0">
      <items count="3">
        <item x="1"/>
        <item x="0"/>
        <item t="default"/>
      </items>
    </pivotField>
    <pivotField showAll="0">
      <items count="5">
        <item x="3"/>
        <item x="2"/>
        <item x="1"/>
        <item x="0"/>
        <item t="default"/>
      </items>
    </pivotField>
    <pivotField showAll="0"/>
  </pivotFields>
  <rowItems count="1">
    <i/>
  </rowItems>
  <colItems count="1">
    <i/>
  </colItems>
  <dataFields count="1">
    <dataField name="Count of age" fld="0" subtotal="count" baseField="0" baseItem="0" numFmtId="1"/>
  </dataFields>
  <formats count="3">
    <format dxfId="21">
      <pivotArea grandRow="1" outline="0" collapsedLevelsAreSubtotals="1" fieldPosition="0"/>
    </format>
    <format dxfId="20">
      <pivotArea outline="0" collapsedLevelsAreSubtotals="1" fieldPosition="0"/>
    </format>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96AA6BA7-AD24-4C35-A12B-DA4ADD92B0C6}" sourceName="smoker">
  <pivotTables>
    <pivotTable tabId="13" name="PivotTable5"/>
    <pivotTable tabId="14" name="PivotTable6"/>
    <pivotTable tabId="14" name="PivotTable7"/>
    <pivotTable tabId="14" name="PivotTable8"/>
    <pivotTable tabId="14" name="PivotTable9"/>
    <pivotTable tabId="14" name="PivotTable10"/>
  </pivotTables>
  <data>
    <tabular pivotCacheId="1533722317" sortOrder="descending">
      <items count="2">
        <i x="0"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E773A31-865B-4B07-A61C-340D4202698D}" sourceName="region">
  <pivotTables>
    <pivotTable tabId="13" name="PivotTable5"/>
  </pivotTables>
  <data>
    <tabular pivotCacheId="1533722317" customListSort="0" showMissing="0" crossFilter="none">
      <items count="4">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1" xr10:uid="{BCF358EB-19B7-4055-AAAD-286511AFD7C8}" sourceName="smoker">
  <pivotTables>
    <pivotTable tabId="14" name="PivotTable14"/>
    <pivotTable tabId="14" name="PivotTable12"/>
    <pivotTable tabId="14" name="PivotTable13"/>
  </pivotTables>
  <data>
    <tabular pivotCacheId="1104476828">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3F39F330-9FE9-4D85-8AAB-C744043F3953}" sourceName="sex">
  <pivotTables>
    <pivotTable tabId="14" name="PivotTable14"/>
    <pivotTable tabId="14" name="PivotTable12"/>
    <pivotTable tabId="14" name="PivotTable13"/>
  </pivotTables>
  <data>
    <tabular pivotCacheId="1104476828">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6C0FCFF7-319E-42D1-8C7E-AB665E140D7D}" sourceName="region">
  <pivotTables>
    <pivotTable tabId="14" name="PivotTable12"/>
    <pivotTable tabId="14" name="PivotTable13"/>
    <pivotTable tabId="14" name="PivotTable14"/>
  </pivotTables>
  <data>
    <tabular pivotCacheId="1104476828">
      <items count="4">
        <i x="3" s="1"/>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1558616-0FD0-46E7-B974-28F9DB524C5D}" sourceName="category">
  <pivotTables>
    <pivotTable tabId="14" name="PivotTable12"/>
    <pivotTable tabId="14" name="PivotTable13"/>
    <pivotTable tabId="14" name="PivotTable14"/>
  </pivotTables>
  <data>
    <tabular pivotCacheId="1104476828">
      <items count="4">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er" xr10:uid="{52A91A2D-72ED-4658-9F8B-1374BCAE432D}" cache="Slicer_smoker" caption="smoker" columnCount="2" showCaption="0" rowHeight="182880"/>
  <slicer name="region" xr10:uid="{B920C926-126C-4E7C-A132-7D9E37388572}" cache="Slicer_region" caption="region" columnCount="4" showCaption="0"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er 1" xr10:uid="{C8DFEFE3-F784-4F4D-9335-096C5CA375A2}" cache="Slicer_smoker1" caption="smoker" style="SlicerStyleLight6" rowHeight="182880"/>
  <slicer name="sex" xr10:uid="{D3CC6315-A072-44EF-BF7A-77706EE1968B}" cache="Slicer_sex" caption="sex" style="SlicerStyleLight6" rowHeight="241300"/>
  <slicer name="region 1" xr10:uid="{D3800EC3-1129-45DE-B3ED-52583B6343F5}" cache="Slicer_region1" caption="region" style="SlicerStyleLight6" rowHeight="182880"/>
  <slicer name="category" xr10:uid="{0B8C9251-6D80-46B7-96EF-9DCB05DF6DD1}" cache="Slicer_category" caption="category" style="SlicerStyleLight6" rowHeight="18288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12.xml"/><Relationship Id="rId3" Type="http://schemas.openxmlformats.org/officeDocument/2006/relationships/pivotTable" Target="../pivotTables/pivotTable7.xml"/><Relationship Id="rId7" Type="http://schemas.openxmlformats.org/officeDocument/2006/relationships/pivotTable" Target="../pivotTables/pivotTable1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0A8FD-AA85-43A3-99B9-BB1E536C27DE}">
  <dimension ref="A1:H1339"/>
  <sheetViews>
    <sheetView workbookViewId="0">
      <selection activeCell="H3" sqref="H3"/>
    </sheetView>
  </sheetViews>
  <sheetFormatPr defaultRowHeight="14.5" x14ac:dyDescent="0.35"/>
  <cols>
    <col min="6" max="6" width="9.453125" bestFit="1" customWidth="1"/>
    <col min="8" max="8" width="11.54296875" bestFit="1" customWidth="1"/>
    <col min="12" max="12" width="10.26953125" bestFit="1" customWidth="1"/>
    <col min="13" max="13" width="11.54296875" bestFit="1" customWidth="1"/>
  </cols>
  <sheetData>
    <row r="1" spans="1:8" x14ac:dyDescent="0.35">
      <c r="A1" t="s">
        <v>0</v>
      </c>
      <c r="B1" t="s">
        <v>1</v>
      </c>
      <c r="C1" t="s">
        <v>2</v>
      </c>
      <c r="D1" t="s">
        <v>3</v>
      </c>
      <c r="E1" t="s">
        <v>4</v>
      </c>
      <c r="F1" t="s">
        <v>5</v>
      </c>
      <c r="G1" t="s">
        <v>6</v>
      </c>
      <c r="H1" t="s">
        <v>59</v>
      </c>
    </row>
    <row r="2" spans="1:8" x14ac:dyDescent="0.35">
      <c r="A2">
        <v>19</v>
      </c>
      <c r="B2" t="s">
        <v>7</v>
      </c>
      <c r="C2">
        <v>27.9</v>
      </c>
      <c r="D2">
        <v>0</v>
      </c>
      <c r="E2" t="s">
        <v>8</v>
      </c>
      <c r="F2" t="s">
        <v>9</v>
      </c>
      <c r="G2">
        <v>16884.923999999999</v>
      </c>
      <c r="H2" t="str">
        <f>IF(C2&lt;18.5,"Underweight",IF(AND(C2&gt;=18.5,C2&lt;=24.9),"Normal",IF(AND(C2&gt;=25,C2&lt;=29.5),"Overweight","Obese")))</f>
        <v>Overweight</v>
      </c>
    </row>
    <row r="3" spans="1:8" x14ac:dyDescent="0.35">
      <c r="A3">
        <v>18</v>
      </c>
      <c r="B3" t="s">
        <v>10</v>
      </c>
      <c r="C3">
        <v>33.770000000000003</v>
      </c>
      <c r="D3">
        <v>1</v>
      </c>
      <c r="E3" t="s">
        <v>11</v>
      </c>
      <c r="F3" t="s">
        <v>12</v>
      </c>
      <c r="G3">
        <v>1725.5523000000001</v>
      </c>
      <c r="H3" t="str">
        <f t="shared" ref="H3:H66" si="0">IF(C3&lt;18.5,"Underweight",IF(AND(C3&gt;=18.5,C3&lt;=24.9),"Normal",IF(AND(C3&gt;=25,C3&lt;=29.5),"Overweight","Obese")))</f>
        <v>Obese</v>
      </c>
    </row>
    <row r="4" spans="1:8" x14ac:dyDescent="0.35">
      <c r="A4">
        <v>28</v>
      </c>
      <c r="B4" t="s">
        <v>10</v>
      </c>
      <c r="C4">
        <v>33</v>
      </c>
      <c r="D4">
        <v>3</v>
      </c>
      <c r="E4" t="s">
        <v>11</v>
      </c>
      <c r="F4" t="s">
        <v>12</v>
      </c>
      <c r="G4">
        <v>4449.4620000000004</v>
      </c>
      <c r="H4" t="str">
        <f t="shared" si="0"/>
        <v>Obese</v>
      </c>
    </row>
    <row r="5" spans="1:8" x14ac:dyDescent="0.35">
      <c r="A5">
        <v>33</v>
      </c>
      <c r="B5" t="s">
        <v>10</v>
      </c>
      <c r="C5">
        <v>22.704999999999998</v>
      </c>
      <c r="D5">
        <v>0</v>
      </c>
      <c r="E5" t="s">
        <v>11</v>
      </c>
      <c r="F5" t="s">
        <v>13</v>
      </c>
      <c r="G5">
        <v>21984.47061</v>
      </c>
      <c r="H5" t="str">
        <f t="shared" si="0"/>
        <v>Normal</v>
      </c>
    </row>
    <row r="6" spans="1:8" x14ac:dyDescent="0.35">
      <c r="A6">
        <v>32</v>
      </c>
      <c r="B6" t="s">
        <v>10</v>
      </c>
      <c r="C6">
        <v>28.88</v>
      </c>
      <c r="D6">
        <v>0</v>
      </c>
      <c r="E6" t="s">
        <v>11</v>
      </c>
      <c r="F6" t="s">
        <v>13</v>
      </c>
      <c r="G6">
        <v>3866.8552</v>
      </c>
      <c r="H6" t="str">
        <f t="shared" si="0"/>
        <v>Overweight</v>
      </c>
    </row>
    <row r="7" spans="1:8" x14ac:dyDescent="0.35">
      <c r="A7">
        <v>31</v>
      </c>
      <c r="B7" t="s">
        <v>7</v>
      </c>
      <c r="C7">
        <v>25.74</v>
      </c>
      <c r="D7">
        <v>0</v>
      </c>
      <c r="E7" t="s">
        <v>11</v>
      </c>
      <c r="F7" t="s">
        <v>12</v>
      </c>
      <c r="G7">
        <v>3756.6215999999999</v>
      </c>
      <c r="H7" t="str">
        <f t="shared" si="0"/>
        <v>Overweight</v>
      </c>
    </row>
    <row r="8" spans="1:8" x14ac:dyDescent="0.35">
      <c r="A8">
        <v>46</v>
      </c>
      <c r="B8" t="s">
        <v>7</v>
      </c>
      <c r="C8">
        <v>33.44</v>
      </c>
      <c r="D8">
        <v>1</v>
      </c>
      <c r="E8" t="s">
        <v>11</v>
      </c>
      <c r="F8" t="s">
        <v>12</v>
      </c>
      <c r="G8">
        <v>8240.5895999999993</v>
      </c>
      <c r="H8" t="str">
        <f t="shared" si="0"/>
        <v>Obese</v>
      </c>
    </row>
    <row r="9" spans="1:8" x14ac:dyDescent="0.35">
      <c r="A9">
        <v>37</v>
      </c>
      <c r="B9" t="s">
        <v>7</v>
      </c>
      <c r="C9">
        <v>27.74</v>
      </c>
      <c r="D9">
        <v>3</v>
      </c>
      <c r="E9" t="s">
        <v>11</v>
      </c>
      <c r="F9" t="s">
        <v>13</v>
      </c>
      <c r="G9">
        <v>7281.5056000000004</v>
      </c>
      <c r="H9" t="str">
        <f t="shared" si="0"/>
        <v>Overweight</v>
      </c>
    </row>
    <row r="10" spans="1:8" x14ac:dyDescent="0.35">
      <c r="A10">
        <v>37</v>
      </c>
      <c r="B10" t="s">
        <v>10</v>
      </c>
      <c r="C10">
        <v>29.83</v>
      </c>
      <c r="D10">
        <v>2</v>
      </c>
      <c r="E10" t="s">
        <v>11</v>
      </c>
      <c r="F10" t="s">
        <v>14</v>
      </c>
      <c r="G10">
        <v>6406.4107000000004</v>
      </c>
      <c r="H10" t="str">
        <f t="shared" si="0"/>
        <v>Obese</v>
      </c>
    </row>
    <row r="11" spans="1:8" x14ac:dyDescent="0.35">
      <c r="A11">
        <v>60</v>
      </c>
      <c r="B11" t="s">
        <v>7</v>
      </c>
      <c r="C11">
        <v>25.84</v>
      </c>
      <c r="D11">
        <v>0</v>
      </c>
      <c r="E11" t="s">
        <v>11</v>
      </c>
      <c r="F11" t="s">
        <v>13</v>
      </c>
      <c r="G11">
        <v>28923.136920000001</v>
      </c>
      <c r="H11" t="str">
        <f t="shared" si="0"/>
        <v>Overweight</v>
      </c>
    </row>
    <row r="12" spans="1:8" x14ac:dyDescent="0.35">
      <c r="A12">
        <v>25</v>
      </c>
      <c r="B12" t="s">
        <v>10</v>
      </c>
      <c r="C12">
        <v>26.22</v>
      </c>
      <c r="D12">
        <v>0</v>
      </c>
      <c r="E12" t="s">
        <v>11</v>
      </c>
      <c r="F12" t="s">
        <v>14</v>
      </c>
      <c r="G12">
        <v>2721.3208</v>
      </c>
      <c r="H12" t="str">
        <f t="shared" si="0"/>
        <v>Overweight</v>
      </c>
    </row>
    <row r="13" spans="1:8" x14ac:dyDescent="0.35">
      <c r="A13">
        <v>62</v>
      </c>
      <c r="B13" t="s">
        <v>7</v>
      </c>
      <c r="C13">
        <v>26.29</v>
      </c>
      <c r="D13">
        <v>0</v>
      </c>
      <c r="E13" t="s">
        <v>8</v>
      </c>
      <c r="F13" t="s">
        <v>12</v>
      </c>
      <c r="G13">
        <v>27808.7251</v>
      </c>
      <c r="H13" t="str">
        <f t="shared" si="0"/>
        <v>Overweight</v>
      </c>
    </row>
    <row r="14" spans="1:8" x14ac:dyDescent="0.35">
      <c r="A14">
        <v>23</v>
      </c>
      <c r="B14" t="s">
        <v>10</v>
      </c>
      <c r="C14">
        <v>34.4</v>
      </c>
      <c r="D14">
        <v>0</v>
      </c>
      <c r="E14" t="s">
        <v>11</v>
      </c>
      <c r="F14" t="s">
        <v>9</v>
      </c>
      <c r="G14">
        <v>1826.8430000000001</v>
      </c>
      <c r="H14" t="str">
        <f t="shared" si="0"/>
        <v>Obese</v>
      </c>
    </row>
    <row r="15" spans="1:8" x14ac:dyDescent="0.35">
      <c r="A15">
        <v>56</v>
      </c>
      <c r="B15" t="s">
        <v>7</v>
      </c>
      <c r="C15">
        <v>39.82</v>
      </c>
      <c r="D15">
        <v>0</v>
      </c>
      <c r="E15" t="s">
        <v>11</v>
      </c>
      <c r="F15" t="s">
        <v>12</v>
      </c>
      <c r="G15">
        <v>11090.7178</v>
      </c>
      <c r="H15" t="str">
        <f t="shared" si="0"/>
        <v>Obese</v>
      </c>
    </row>
    <row r="16" spans="1:8" x14ac:dyDescent="0.35">
      <c r="A16">
        <v>27</v>
      </c>
      <c r="B16" t="s">
        <v>10</v>
      </c>
      <c r="C16">
        <v>42.13</v>
      </c>
      <c r="D16">
        <v>0</v>
      </c>
      <c r="E16" t="s">
        <v>8</v>
      </c>
      <c r="F16" t="s">
        <v>12</v>
      </c>
      <c r="G16">
        <v>39611.757700000002</v>
      </c>
      <c r="H16" t="str">
        <f t="shared" si="0"/>
        <v>Obese</v>
      </c>
    </row>
    <row r="17" spans="1:8" x14ac:dyDescent="0.35">
      <c r="A17">
        <v>19</v>
      </c>
      <c r="B17" t="s">
        <v>10</v>
      </c>
      <c r="C17">
        <v>24.6</v>
      </c>
      <c r="D17">
        <v>1</v>
      </c>
      <c r="E17" t="s">
        <v>11</v>
      </c>
      <c r="F17" t="s">
        <v>9</v>
      </c>
      <c r="G17">
        <v>1837.2370000000001</v>
      </c>
      <c r="H17" t="str">
        <f t="shared" si="0"/>
        <v>Normal</v>
      </c>
    </row>
    <row r="18" spans="1:8" x14ac:dyDescent="0.35">
      <c r="A18">
        <v>52</v>
      </c>
      <c r="B18" t="s">
        <v>7</v>
      </c>
      <c r="C18">
        <v>30.78</v>
      </c>
      <c r="D18">
        <v>1</v>
      </c>
      <c r="E18" t="s">
        <v>11</v>
      </c>
      <c r="F18" t="s">
        <v>14</v>
      </c>
      <c r="G18">
        <v>10797.3362</v>
      </c>
      <c r="H18" t="str">
        <f t="shared" si="0"/>
        <v>Obese</v>
      </c>
    </row>
    <row r="19" spans="1:8" x14ac:dyDescent="0.35">
      <c r="A19">
        <v>23</v>
      </c>
      <c r="B19" t="s">
        <v>10</v>
      </c>
      <c r="C19">
        <v>23.844999999999999</v>
      </c>
      <c r="D19">
        <v>0</v>
      </c>
      <c r="E19" t="s">
        <v>11</v>
      </c>
      <c r="F19" t="s">
        <v>14</v>
      </c>
      <c r="G19">
        <v>2395.17155</v>
      </c>
      <c r="H19" t="str">
        <f t="shared" si="0"/>
        <v>Normal</v>
      </c>
    </row>
    <row r="20" spans="1:8" x14ac:dyDescent="0.35">
      <c r="A20">
        <v>56</v>
      </c>
      <c r="B20" t="s">
        <v>10</v>
      </c>
      <c r="C20">
        <v>40.299999999999997</v>
      </c>
      <c r="D20">
        <v>0</v>
      </c>
      <c r="E20" t="s">
        <v>11</v>
      </c>
      <c r="F20" t="s">
        <v>9</v>
      </c>
      <c r="G20">
        <v>10602.385</v>
      </c>
      <c r="H20" t="str">
        <f t="shared" si="0"/>
        <v>Obese</v>
      </c>
    </row>
    <row r="21" spans="1:8" x14ac:dyDescent="0.35">
      <c r="A21">
        <v>30</v>
      </c>
      <c r="B21" t="s">
        <v>10</v>
      </c>
      <c r="C21">
        <v>35.299999999999997</v>
      </c>
      <c r="D21">
        <v>0</v>
      </c>
      <c r="E21" t="s">
        <v>8</v>
      </c>
      <c r="F21" t="s">
        <v>9</v>
      </c>
      <c r="G21">
        <v>36837.466999999997</v>
      </c>
      <c r="H21" t="str">
        <f t="shared" si="0"/>
        <v>Obese</v>
      </c>
    </row>
    <row r="22" spans="1:8" x14ac:dyDescent="0.35">
      <c r="A22">
        <v>60</v>
      </c>
      <c r="B22" t="s">
        <v>7</v>
      </c>
      <c r="C22">
        <v>36.005000000000003</v>
      </c>
      <c r="D22">
        <v>0</v>
      </c>
      <c r="E22" t="s">
        <v>11</v>
      </c>
      <c r="F22" t="s">
        <v>14</v>
      </c>
      <c r="G22">
        <v>13228.846949999999</v>
      </c>
      <c r="H22" t="str">
        <f t="shared" si="0"/>
        <v>Obese</v>
      </c>
    </row>
    <row r="23" spans="1:8" x14ac:dyDescent="0.35">
      <c r="A23">
        <v>30</v>
      </c>
      <c r="B23" t="s">
        <v>7</v>
      </c>
      <c r="C23">
        <v>32.4</v>
      </c>
      <c r="D23">
        <v>1</v>
      </c>
      <c r="E23" t="s">
        <v>11</v>
      </c>
      <c r="F23" t="s">
        <v>9</v>
      </c>
      <c r="G23">
        <v>4149.7359999999999</v>
      </c>
      <c r="H23" t="str">
        <f t="shared" si="0"/>
        <v>Obese</v>
      </c>
    </row>
    <row r="24" spans="1:8" x14ac:dyDescent="0.35">
      <c r="A24">
        <v>18</v>
      </c>
      <c r="B24" t="s">
        <v>10</v>
      </c>
      <c r="C24">
        <v>34.1</v>
      </c>
      <c r="D24">
        <v>0</v>
      </c>
      <c r="E24" t="s">
        <v>11</v>
      </c>
      <c r="F24" t="s">
        <v>12</v>
      </c>
      <c r="G24">
        <v>1137.011</v>
      </c>
      <c r="H24" t="str">
        <f t="shared" si="0"/>
        <v>Obese</v>
      </c>
    </row>
    <row r="25" spans="1:8" x14ac:dyDescent="0.35">
      <c r="A25">
        <v>34</v>
      </c>
      <c r="B25" t="s">
        <v>7</v>
      </c>
      <c r="C25">
        <v>31.92</v>
      </c>
      <c r="D25">
        <v>1</v>
      </c>
      <c r="E25" t="s">
        <v>8</v>
      </c>
      <c r="F25" t="s">
        <v>14</v>
      </c>
      <c r="G25">
        <v>37701.876799999998</v>
      </c>
      <c r="H25" t="str">
        <f t="shared" si="0"/>
        <v>Obese</v>
      </c>
    </row>
    <row r="26" spans="1:8" x14ac:dyDescent="0.35">
      <c r="A26">
        <v>37</v>
      </c>
      <c r="B26" t="s">
        <v>10</v>
      </c>
      <c r="C26">
        <v>28.024999999999999</v>
      </c>
      <c r="D26">
        <v>2</v>
      </c>
      <c r="E26" t="s">
        <v>11</v>
      </c>
      <c r="F26" t="s">
        <v>13</v>
      </c>
      <c r="G26">
        <v>6203.90175</v>
      </c>
      <c r="H26" t="str">
        <f t="shared" si="0"/>
        <v>Overweight</v>
      </c>
    </row>
    <row r="27" spans="1:8" x14ac:dyDescent="0.35">
      <c r="A27">
        <v>59</v>
      </c>
      <c r="B27" t="s">
        <v>7</v>
      </c>
      <c r="C27">
        <v>27.72</v>
      </c>
      <c r="D27">
        <v>3</v>
      </c>
      <c r="E27" t="s">
        <v>11</v>
      </c>
      <c r="F27" t="s">
        <v>12</v>
      </c>
      <c r="G27">
        <v>14001.1338</v>
      </c>
      <c r="H27" t="str">
        <f t="shared" si="0"/>
        <v>Overweight</v>
      </c>
    </row>
    <row r="28" spans="1:8" x14ac:dyDescent="0.35">
      <c r="A28">
        <v>63</v>
      </c>
      <c r="B28" t="s">
        <v>7</v>
      </c>
      <c r="C28">
        <v>23.085000000000001</v>
      </c>
      <c r="D28">
        <v>0</v>
      </c>
      <c r="E28" t="s">
        <v>11</v>
      </c>
      <c r="F28" t="s">
        <v>14</v>
      </c>
      <c r="G28">
        <v>14451.835150000001</v>
      </c>
      <c r="H28" t="str">
        <f t="shared" si="0"/>
        <v>Normal</v>
      </c>
    </row>
    <row r="29" spans="1:8" x14ac:dyDescent="0.35">
      <c r="A29">
        <v>55</v>
      </c>
      <c r="B29" t="s">
        <v>7</v>
      </c>
      <c r="C29">
        <v>32.774999999999999</v>
      </c>
      <c r="D29">
        <v>2</v>
      </c>
      <c r="E29" t="s">
        <v>11</v>
      </c>
      <c r="F29" t="s">
        <v>13</v>
      </c>
      <c r="G29">
        <v>12268.632250000001</v>
      </c>
      <c r="H29" t="str">
        <f t="shared" si="0"/>
        <v>Obese</v>
      </c>
    </row>
    <row r="30" spans="1:8" x14ac:dyDescent="0.35">
      <c r="A30">
        <v>23</v>
      </c>
      <c r="B30" t="s">
        <v>10</v>
      </c>
      <c r="C30">
        <v>17.385000000000002</v>
      </c>
      <c r="D30">
        <v>1</v>
      </c>
      <c r="E30" t="s">
        <v>11</v>
      </c>
      <c r="F30" t="s">
        <v>13</v>
      </c>
      <c r="G30">
        <v>2775.1921499999999</v>
      </c>
      <c r="H30" t="str">
        <f t="shared" si="0"/>
        <v>Underweight</v>
      </c>
    </row>
    <row r="31" spans="1:8" x14ac:dyDescent="0.35">
      <c r="A31">
        <v>31</v>
      </c>
      <c r="B31" t="s">
        <v>10</v>
      </c>
      <c r="C31">
        <v>36.299999999999997</v>
      </c>
      <c r="D31">
        <v>2</v>
      </c>
      <c r="E31" t="s">
        <v>8</v>
      </c>
      <c r="F31" t="s">
        <v>9</v>
      </c>
      <c r="G31">
        <v>38711</v>
      </c>
      <c r="H31" t="str">
        <f t="shared" si="0"/>
        <v>Obese</v>
      </c>
    </row>
    <row r="32" spans="1:8" x14ac:dyDescent="0.35">
      <c r="A32">
        <v>22</v>
      </c>
      <c r="B32" t="s">
        <v>10</v>
      </c>
      <c r="C32">
        <v>35.6</v>
      </c>
      <c r="D32">
        <v>0</v>
      </c>
      <c r="E32" t="s">
        <v>8</v>
      </c>
      <c r="F32" t="s">
        <v>9</v>
      </c>
      <c r="G32">
        <v>35585.576000000001</v>
      </c>
      <c r="H32" t="str">
        <f t="shared" si="0"/>
        <v>Obese</v>
      </c>
    </row>
    <row r="33" spans="1:8" x14ac:dyDescent="0.35">
      <c r="A33">
        <v>18</v>
      </c>
      <c r="B33" t="s">
        <v>7</v>
      </c>
      <c r="C33">
        <v>26.315000000000001</v>
      </c>
      <c r="D33">
        <v>0</v>
      </c>
      <c r="E33" t="s">
        <v>11</v>
      </c>
      <c r="F33" t="s">
        <v>14</v>
      </c>
      <c r="G33">
        <v>2198.1898500000002</v>
      </c>
      <c r="H33" t="str">
        <f t="shared" si="0"/>
        <v>Overweight</v>
      </c>
    </row>
    <row r="34" spans="1:8" x14ac:dyDescent="0.35">
      <c r="A34">
        <v>19</v>
      </c>
      <c r="B34" t="s">
        <v>7</v>
      </c>
      <c r="C34">
        <v>28.6</v>
      </c>
      <c r="D34">
        <v>5</v>
      </c>
      <c r="E34" t="s">
        <v>11</v>
      </c>
      <c r="F34" t="s">
        <v>9</v>
      </c>
      <c r="G34">
        <v>4687.7969999999996</v>
      </c>
      <c r="H34" t="str">
        <f t="shared" si="0"/>
        <v>Overweight</v>
      </c>
    </row>
    <row r="35" spans="1:8" x14ac:dyDescent="0.35">
      <c r="A35">
        <v>63</v>
      </c>
      <c r="B35" t="s">
        <v>10</v>
      </c>
      <c r="C35">
        <v>28.31</v>
      </c>
      <c r="D35">
        <v>0</v>
      </c>
      <c r="E35" t="s">
        <v>11</v>
      </c>
      <c r="F35" t="s">
        <v>13</v>
      </c>
      <c r="G35">
        <v>13770.097900000001</v>
      </c>
      <c r="H35" t="str">
        <f t="shared" si="0"/>
        <v>Overweight</v>
      </c>
    </row>
    <row r="36" spans="1:8" x14ac:dyDescent="0.35">
      <c r="A36">
        <v>28</v>
      </c>
      <c r="B36" t="s">
        <v>10</v>
      </c>
      <c r="C36">
        <v>36.4</v>
      </c>
      <c r="D36">
        <v>1</v>
      </c>
      <c r="E36" t="s">
        <v>8</v>
      </c>
      <c r="F36" t="s">
        <v>9</v>
      </c>
      <c r="G36">
        <v>51194.559139999998</v>
      </c>
      <c r="H36" t="str">
        <f t="shared" si="0"/>
        <v>Obese</v>
      </c>
    </row>
    <row r="37" spans="1:8" x14ac:dyDescent="0.35">
      <c r="A37">
        <v>19</v>
      </c>
      <c r="B37" t="s">
        <v>10</v>
      </c>
      <c r="C37">
        <v>20.425000000000001</v>
      </c>
      <c r="D37">
        <v>0</v>
      </c>
      <c r="E37" t="s">
        <v>11</v>
      </c>
      <c r="F37" t="s">
        <v>13</v>
      </c>
      <c r="G37">
        <v>1625.4337499999999</v>
      </c>
      <c r="H37" t="str">
        <f t="shared" si="0"/>
        <v>Normal</v>
      </c>
    </row>
    <row r="38" spans="1:8" x14ac:dyDescent="0.35">
      <c r="A38">
        <v>62</v>
      </c>
      <c r="B38" t="s">
        <v>7</v>
      </c>
      <c r="C38">
        <v>32.965000000000003</v>
      </c>
      <c r="D38">
        <v>3</v>
      </c>
      <c r="E38" t="s">
        <v>11</v>
      </c>
      <c r="F38" t="s">
        <v>13</v>
      </c>
      <c r="G38">
        <v>15612.19335</v>
      </c>
      <c r="H38" t="str">
        <f t="shared" si="0"/>
        <v>Obese</v>
      </c>
    </row>
    <row r="39" spans="1:8" x14ac:dyDescent="0.35">
      <c r="A39">
        <v>26</v>
      </c>
      <c r="B39" t="s">
        <v>10</v>
      </c>
      <c r="C39">
        <v>20.8</v>
      </c>
      <c r="D39">
        <v>0</v>
      </c>
      <c r="E39" t="s">
        <v>11</v>
      </c>
      <c r="F39" t="s">
        <v>9</v>
      </c>
      <c r="G39">
        <v>2302.3000000000002</v>
      </c>
      <c r="H39" t="str">
        <f t="shared" si="0"/>
        <v>Normal</v>
      </c>
    </row>
    <row r="40" spans="1:8" x14ac:dyDescent="0.35">
      <c r="A40">
        <v>35</v>
      </c>
      <c r="B40" t="s">
        <v>10</v>
      </c>
      <c r="C40">
        <v>36.67</v>
      </c>
      <c r="D40">
        <v>1</v>
      </c>
      <c r="E40" t="s">
        <v>8</v>
      </c>
      <c r="F40" t="s">
        <v>14</v>
      </c>
      <c r="G40">
        <v>39774.276299999998</v>
      </c>
      <c r="H40" t="str">
        <f t="shared" si="0"/>
        <v>Obese</v>
      </c>
    </row>
    <row r="41" spans="1:8" x14ac:dyDescent="0.35">
      <c r="A41">
        <v>60</v>
      </c>
      <c r="B41" t="s">
        <v>10</v>
      </c>
      <c r="C41">
        <v>39.9</v>
      </c>
      <c r="D41">
        <v>0</v>
      </c>
      <c r="E41" t="s">
        <v>8</v>
      </c>
      <c r="F41" t="s">
        <v>9</v>
      </c>
      <c r="G41">
        <v>48173.360999999997</v>
      </c>
      <c r="H41" t="str">
        <f t="shared" si="0"/>
        <v>Obese</v>
      </c>
    </row>
    <row r="42" spans="1:8" x14ac:dyDescent="0.35">
      <c r="A42">
        <v>24</v>
      </c>
      <c r="B42" t="s">
        <v>7</v>
      </c>
      <c r="C42">
        <v>26.6</v>
      </c>
      <c r="D42">
        <v>0</v>
      </c>
      <c r="E42" t="s">
        <v>11</v>
      </c>
      <c r="F42" t="s">
        <v>14</v>
      </c>
      <c r="G42">
        <v>3046.0619999999999</v>
      </c>
      <c r="H42" t="str">
        <f t="shared" si="0"/>
        <v>Overweight</v>
      </c>
    </row>
    <row r="43" spans="1:8" x14ac:dyDescent="0.35">
      <c r="A43">
        <v>31</v>
      </c>
      <c r="B43" t="s">
        <v>7</v>
      </c>
      <c r="C43">
        <v>36.630000000000003</v>
      </c>
      <c r="D43">
        <v>2</v>
      </c>
      <c r="E43" t="s">
        <v>11</v>
      </c>
      <c r="F43" t="s">
        <v>12</v>
      </c>
      <c r="G43">
        <v>4949.7587000000003</v>
      </c>
      <c r="H43" t="str">
        <f t="shared" si="0"/>
        <v>Obese</v>
      </c>
    </row>
    <row r="44" spans="1:8" x14ac:dyDescent="0.35">
      <c r="A44">
        <v>41</v>
      </c>
      <c r="B44" t="s">
        <v>10</v>
      </c>
      <c r="C44">
        <v>21.78</v>
      </c>
      <c r="D44">
        <v>1</v>
      </c>
      <c r="E44" t="s">
        <v>11</v>
      </c>
      <c r="F44" t="s">
        <v>12</v>
      </c>
      <c r="G44">
        <v>6272.4772000000003</v>
      </c>
      <c r="H44" t="str">
        <f t="shared" si="0"/>
        <v>Normal</v>
      </c>
    </row>
    <row r="45" spans="1:8" x14ac:dyDescent="0.35">
      <c r="A45">
        <v>37</v>
      </c>
      <c r="B45" t="s">
        <v>7</v>
      </c>
      <c r="C45">
        <v>30.8</v>
      </c>
      <c r="D45">
        <v>2</v>
      </c>
      <c r="E45" t="s">
        <v>11</v>
      </c>
      <c r="F45" t="s">
        <v>12</v>
      </c>
      <c r="G45">
        <v>6313.759</v>
      </c>
      <c r="H45" t="str">
        <f t="shared" si="0"/>
        <v>Obese</v>
      </c>
    </row>
    <row r="46" spans="1:8" x14ac:dyDescent="0.35">
      <c r="A46">
        <v>38</v>
      </c>
      <c r="B46" t="s">
        <v>10</v>
      </c>
      <c r="C46">
        <v>37.049999999999997</v>
      </c>
      <c r="D46">
        <v>1</v>
      </c>
      <c r="E46" t="s">
        <v>11</v>
      </c>
      <c r="F46" t="s">
        <v>14</v>
      </c>
      <c r="G46">
        <v>6079.6715000000004</v>
      </c>
      <c r="H46" t="str">
        <f t="shared" si="0"/>
        <v>Obese</v>
      </c>
    </row>
    <row r="47" spans="1:8" x14ac:dyDescent="0.35">
      <c r="A47">
        <v>55</v>
      </c>
      <c r="B47" t="s">
        <v>10</v>
      </c>
      <c r="C47">
        <v>37.299999999999997</v>
      </c>
      <c r="D47">
        <v>0</v>
      </c>
      <c r="E47" t="s">
        <v>11</v>
      </c>
      <c r="F47" t="s">
        <v>9</v>
      </c>
      <c r="G47">
        <v>20630.283510000001</v>
      </c>
      <c r="H47" t="str">
        <f t="shared" si="0"/>
        <v>Obese</v>
      </c>
    </row>
    <row r="48" spans="1:8" x14ac:dyDescent="0.35">
      <c r="A48">
        <v>18</v>
      </c>
      <c r="B48" t="s">
        <v>7</v>
      </c>
      <c r="C48">
        <v>38.664999999999999</v>
      </c>
      <c r="D48">
        <v>2</v>
      </c>
      <c r="E48" t="s">
        <v>11</v>
      </c>
      <c r="F48" t="s">
        <v>14</v>
      </c>
      <c r="G48">
        <v>3393.35635</v>
      </c>
      <c r="H48" t="str">
        <f t="shared" si="0"/>
        <v>Obese</v>
      </c>
    </row>
    <row r="49" spans="1:8" x14ac:dyDescent="0.35">
      <c r="A49">
        <v>28</v>
      </c>
      <c r="B49" t="s">
        <v>7</v>
      </c>
      <c r="C49">
        <v>34.770000000000003</v>
      </c>
      <c r="D49">
        <v>0</v>
      </c>
      <c r="E49" t="s">
        <v>11</v>
      </c>
      <c r="F49" t="s">
        <v>13</v>
      </c>
      <c r="G49">
        <v>3556.9223000000002</v>
      </c>
      <c r="H49" t="str">
        <f t="shared" si="0"/>
        <v>Obese</v>
      </c>
    </row>
    <row r="50" spans="1:8" x14ac:dyDescent="0.35">
      <c r="A50">
        <v>60</v>
      </c>
      <c r="B50" t="s">
        <v>7</v>
      </c>
      <c r="C50">
        <v>24.53</v>
      </c>
      <c r="D50">
        <v>0</v>
      </c>
      <c r="E50" t="s">
        <v>11</v>
      </c>
      <c r="F50" t="s">
        <v>12</v>
      </c>
      <c r="G50">
        <v>12629.896699999999</v>
      </c>
      <c r="H50" t="str">
        <f t="shared" si="0"/>
        <v>Normal</v>
      </c>
    </row>
    <row r="51" spans="1:8" x14ac:dyDescent="0.35">
      <c r="A51">
        <v>36</v>
      </c>
      <c r="B51" t="s">
        <v>10</v>
      </c>
      <c r="C51">
        <v>35.200000000000003</v>
      </c>
      <c r="D51">
        <v>1</v>
      </c>
      <c r="E51" t="s">
        <v>8</v>
      </c>
      <c r="F51" t="s">
        <v>12</v>
      </c>
      <c r="G51">
        <v>38709.175999999999</v>
      </c>
      <c r="H51" t="str">
        <f t="shared" si="0"/>
        <v>Obese</v>
      </c>
    </row>
    <row r="52" spans="1:8" x14ac:dyDescent="0.35">
      <c r="A52">
        <v>18</v>
      </c>
      <c r="B52" t="s">
        <v>7</v>
      </c>
      <c r="C52">
        <v>35.625</v>
      </c>
      <c r="D52">
        <v>0</v>
      </c>
      <c r="E52" t="s">
        <v>11</v>
      </c>
      <c r="F52" t="s">
        <v>14</v>
      </c>
      <c r="G52">
        <v>2211.1307499999998</v>
      </c>
      <c r="H52" t="str">
        <f t="shared" si="0"/>
        <v>Obese</v>
      </c>
    </row>
    <row r="53" spans="1:8" x14ac:dyDescent="0.35">
      <c r="A53">
        <v>21</v>
      </c>
      <c r="B53" t="s">
        <v>7</v>
      </c>
      <c r="C53">
        <v>33.630000000000003</v>
      </c>
      <c r="D53">
        <v>2</v>
      </c>
      <c r="E53" t="s">
        <v>11</v>
      </c>
      <c r="F53" t="s">
        <v>13</v>
      </c>
      <c r="G53">
        <v>3579.8287</v>
      </c>
      <c r="H53" t="str">
        <f t="shared" si="0"/>
        <v>Obese</v>
      </c>
    </row>
    <row r="54" spans="1:8" x14ac:dyDescent="0.35">
      <c r="A54">
        <v>48</v>
      </c>
      <c r="B54" t="s">
        <v>10</v>
      </c>
      <c r="C54">
        <v>28</v>
      </c>
      <c r="D54">
        <v>1</v>
      </c>
      <c r="E54" t="s">
        <v>8</v>
      </c>
      <c r="F54" t="s">
        <v>9</v>
      </c>
      <c r="G54">
        <v>23568.272000000001</v>
      </c>
      <c r="H54" t="str">
        <f t="shared" si="0"/>
        <v>Overweight</v>
      </c>
    </row>
    <row r="55" spans="1:8" x14ac:dyDescent="0.35">
      <c r="A55">
        <v>36</v>
      </c>
      <c r="B55" t="s">
        <v>10</v>
      </c>
      <c r="C55">
        <v>34.43</v>
      </c>
      <c r="D55">
        <v>0</v>
      </c>
      <c r="E55" t="s">
        <v>8</v>
      </c>
      <c r="F55" t="s">
        <v>12</v>
      </c>
      <c r="G55">
        <v>37742.575700000001</v>
      </c>
      <c r="H55" t="str">
        <f t="shared" si="0"/>
        <v>Obese</v>
      </c>
    </row>
    <row r="56" spans="1:8" x14ac:dyDescent="0.35">
      <c r="A56">
        <v>40</v>
      </c>
      <c r="B56" t="s">
        <v>7</v>
      </c>
      <c r="C56">
        <v>28.69</v>
      </c>
      <c r="D56">
        <v>3</v>
      </c>
      <c r="E56" t="s">
        <v>11</v>
      </c>
      <c r="F56" t="s">
        <v>13</v>
      </c>
      <c r="G56">
        <v>8059.6791000000003</v>
      </c>
      <c r="H56" t="str">
        <f t="shared" si="0"/>
        <v>Overweight</v>
      </c>
    </row>
    <row r="57" spans="1:8" x14ac:dyDescent="0.35">
      <c r="A57">
        <v>58</v>
      </c>
      <c r="B57" t="s">
        <v>10</v>
      </c>
      <c r="C57">
        <v>36.954999999999998</v>
      </c>
      <c r="D57">
        <v>2</v>
      </c>
      <c r="E57" t="s">
        <v>8</v>
      </c>
      <c r="F57" t="s">
        <v>13</v>
      </c>
      <c r="G57">
        <v>47496.494449999998</v>
      </c>
      <c r="H57" t="str">
        <f t="shared" si="0"/>
        <v>Obese</v>
      </c>
    </row>
    <row r="58" spans="1:8" x14ac:dyDescent="0.35">
      <c r="A58">
        <v>58</v>
      </c>
      <c r="B58" t="s">
        <v>7</v>
      </c>
      <c r="C58">
        <v>31.824999999999999</v>
      </c>
      <c r="D58">
        <v>2</v>
      </c>
      <c r="E58" t="s">
        <v>11</v>
      </c>
      <c r="F58" t="s">
        <v>14</v>
      </c>
      <c r="G58">
        <v>13607.36875</v>
      </c>
      <c r="H58" t="str">
        <f t="shared" si="0"/>
        <v>Obese</v>
      </c>
    </row>
    <row r="59" spans="1:8" x14ac:dyDescent="0.35">
      <c r="A59">
        <v>18</v>
      </c>
      <c r="B59" t="s">
        <v>10</v>
      </c>
      <c r="C59">
        <v>31.68</v>
      </c>
      <c r="D59">
        <v>2</v>
      </c>
      <c r="E59" t="s">
        <v>8</v>
      </c>
      <c r="F59" t="s">
        <v>12</v>
      </c>
      <c r="G59">
        <v>34303.167200000004</v>
      </c>
      <c r="H59" t="str">
        <f t="shared" si="0"/>
        <v>Obese</v>
      </c>
    </row>
    <row r="60" spans="1:8" x14ac:dyDescent="0.35">
      <c r="A60">
        <v>53</v>
      </c>
      <c r="B60" t="s">
        <v>7</v>
      </c>
      <c r="C60">
        <v>22.88</v>
      </c>
      <c r="D60">
        <v>1</v>
      </c>
      <c r="E60" t="s">
        <v>8</v>
      </c>
      <c r="F60" t="s">
        <v>12</v>
      </c>
      <c r="G60">
        <v>23244.790199999999</v>
      </c>
      <c r="H60" t="str">
        <f t="shared" si="0"/>
        <v>Normal</v>
      </c>
    </row>
    <row r="61" spans="1:8" x14ac:dyDescent="0.35">
      <c r="A61">
        <v>34</v>
      </c>
      <c r="B61" t="s">
        <v>7</v>
      </c>
      <c r="C61">
        <v>37.335000000000001</v>
      </c>
      <c r="D61">
        <v>2</v>
      </c>
      <c r="E61" t="s">
        <v>11</v>
      </c>
      <c r="F61" t="s">
        <v>13</v>
      </c>
      <c r="G61">
        <v>5989.5236500000001</v>
      </c>
      <c r="H61" t="str">
        <f t="shared" si="0"/>
        <v>Obese</v>
      </c>
    </row>
    <row r="62" spans="1:8" x14ac:dyDescent="0.35">
      <c r="A62">
        <v>43</v>
      </c>
      <c r="B62" t="s">
        <v>10</v>
      </c>
      <c r="C62">
        <v>27.36</v>
      </c>
      <c r="D62">
        <v>3</v>
      </c>
      <c r="E62" t="s">
        <v>11</v>
      </c>
      <c r="F62" t="s">
        <v>14</v>
      </c>
      <c r="G62">
        <v>8606.2173999999995</v>
      </c>
      <c r="H62" t="str">
        <f t="shared" si="0"/>
        <v>Overweight</v>
      </c>
    </row>
    <row r="63" spans="1:8" x14ac:dyDescent="0.35">
      <c r="A63">
        <v>25</v>
      </c>
      <c r="B63" t="s">
        <v>10</v>
      </c>
      <c r="C63">
        <v>33.659999999999997</v>
      </c>
      <c r="D63">
        <v>4</v>
      </c>
      <c r="E63" t="s">
        <v>11</v>
      </c>
      <c r="F63" t="s">
        <v>12</v>
      </c>
      <c r="G63">
        <v>4504.6624000000002</v>
      </c>
      <c r="H63" t="str">
        <f t="shared" si="0"/>
        <v>Obese</v>
      </c>
    </row>
    <row r="64" spans="1:8" x14ac:dyDescent="0.35">
      <c r="A64">
        <v>64</v>
      </c>
      <c r="B64" t="s">
        <v>10</v>
      </c>
      <c r="C64">
        <v>24.7</v>
      </c>
      <c r="D64">
        <v>1</v>
      </c>
      <c r="E64" t="s">
        <v>11</v>
      </c>
      <c r="F64" t="s">
        <v>13</v>
      </c>
      <c r="G64">
        <v>30166.618170000002</v>
      </c>
      <c r="H64" t="str">
        <f t="shared" si="0"/>
        <v>Normal</v>
      </c>
    </row>
    <row r="65" spans="1:8" x14ac:dyDescent="0.35">
      <c r="A65">
        <v>28</v>
      </c>
      <c r="B65" t="s">
        <v>7</v>
      </c>
      <c r="C65">
        <v>25.934999999999999</v>
      </c>
      <c r="D65">
        <v>1</v>
      </c>
      <c r="E65" t="s">
        <v>11</v>
      </c>
      <c r="F65" t="s">
        <v>13</v>
      </c>
      <c r="G65">
        <v>4133.6416499999996</v>
      </c>
      <c r="H65" t="str">
        <f t="shared" si="0"/>
        <v>Overweight</v>
      </c>
    </row>
    <row r="66" spans="1:8" x14ac:dyDescent="0.35">
      <c r="A66">
        <v>20</v>
      </c>
      <c r="B66" t="s">
        <v>7</v>
      </c>
      <c r="C66">
        <v>22.42</v>
      </c>
      <c r="D66">
        <v>0</v>
      </c>
      <c r="E66" t="s">
        <v>8</v>
      </c>
      <c r="F66" t="s">
        <v>13</v>
      </c>
      <c r="G66">
        <v>14711.7438</v>
      </c>
      <c r="H66" t="str">
        <f t="shared" si="0"/>
        <v>Normal</v>
      </c>
    </row>
    <row r="67" spans="1:8" x14ac:dyDescent="0.35">
      <c r="A67">
        <v>19</v>
      </c>
      <c r="B67" t="s">
        <v>7</v>
      </c>
      <c r="C67">
        <v>28.9</v>
      </c>
      <c r="D67">
        <v>0</v>
      </c>
      <c r="E67" t="s">
        <v>11</v>
      </c>
      <c r="F67" t="s">
        <v>9</v>
      </c>
      <c r="G67">
        <v>1743.2139999999999</v>
      </c>
      <c r="H67" t="str">
        <f t="shared" ref="H67:H130" si="1">IF(C67&lt;18.5,"Underweight",IF(AND(C67&gt;=18.5,C67&lt;=24.9),"Normal",IF(AND(C67&gt;=25,C67&lt;=29.5),"Overweight","Obese")))</f>
        <v>Overweight</v>
      </c>
    </row>
    <row r="68" spans="1:8" x14ac:dyDescent="0.35">
      <c r="A68">
        <v>61</v>
      </c>
      <c r="B68" t="s">
        <v>7</v>
      </c>
      <c r="C68">
        <v>39.1</v>
      </c>
      <c r="D68">
        <v>2</v>
      </c>
      <c r="E68" t="s">
        <v>11</v>
      </c>
      <c r="F68" t="s">
        <v>9</v>
      </c>
      <c r="G68">
        <v>14235.072</v>
      </c>
      <c r="H68" t="str">
        <f t="shared" si="1"/>
        <v>Obese</v>
      </c>
    </row>
    <row r="69" spans="1:8" x14ac:dyDescent="0.35">
      <c r="A69">
        <v>40</v>
      </c>
      <c r="B69" t="s">
        <v>10</v>
      </c>
      <c r="C69">
        <v>26.315000000000001</v>
      </c>
      <c r="D69">
        <v>1</v>
      </c>
      <c r="E69" t="s">
        <v>11</v>
      </c>
      <c r="F69" t="s">
        <v>13</v>
      </c>
      <c r="G69">
        <v>6389.3778499999999</v>
      </c>
      <c r="H69" t="str">
        <f t="shared" si="1"/>
        <v>Overweight</v>
      </c>
    </row>
    <row r="70" spans="1:8" x14ac:dyDescent="0.35">
      <c r="A70">
        <v>40</v>
      </c>
      <c r="B70" t="s">
        <v>7</v>
      </c>
      <c r="C70">
        <v>36.19</v>
      </c>
      <c r="D70">
        <v>0</v>
      </c>
      <c r="E70" t="s">
        <v>11</v>
      </c>
      <c r="F70" t="s">
        <v>12</v>
      </c>
      <c r="G70">
        <v>5920.1040999999996</v>
      </c>
      <c r="H70" t="str">
        <f t="shared" si="1"/>
        <v>Obese</v>
      </c>
    </row>
    <row r="71" spans="1:8" x14ac:dyDescent="0.35">
      <c r="A71">
        <v>28</v>
      </c>
      <c r="B71" t="s">
        <v>10</v>
      </c>
      <c r="C71">
        <v>23.98</v>
      </c>
      <c r="D71">
        <v>3</v>
      </c>
      <c r="E71" t="s">
        <v>8</v>
      </c>
      <c r="F71" t="s">
        <v>12</v>
      </c>
      <c r="G71">
        <v>17663.144199999999</v>
      </c>
      <c r="H71" t="str">
        <f t="shared" si="1"/>
        <v>Normal</v>
      </c>
    </row>
    <row r="72" spans="1:8" x14ac:dyDescent="0.35">
      <c r="A72">
        <v>27</v>
      </c>
      <c r="B72" t="s">
        <v>7</v>
      </c>
      <c r="C72">
        <v>24.75</v>
      </c>
      <c r="D72">
        <v>0</v>
      </c>
      <c r="E72" t="s">
        <v>8</v>
      </c>
      <c r="F72" t="s">
        <v>12</v>
      </c>
      <c r="G72">
        <v>16577.779500000001</v>
      </c>
      <c r="H72" t="str">
        <f t="shared" si="1"/>
        <v>Normal</v>
      </c>
    </row>
    <row r="73" spans="1:8" x14ac:dyDescent="0.35">
      <c r="A73">
        <v>31</v>
      </c>
      <c r="B73" t="s">
        <v>10</v>
      </c>
      <c r="C73">
        <v>28.5</v>
      </c>
      <c r="D73">
        <v>5</v>
      </c>
      <c r="E73" t="s">
        <v>11</v>
      </c>
      <c r="F73" t="s">
        <v>14</v>
      </c>
      <c r="G73">
        <v>6799.4579999999996</v>
      </c>
      <c r="H73" t="str">
        <f t="shared" si="1"/>
        <v>Overweight</v>
      </c>
    </row>
    <row r="74" spans="1:8" x14ac:dyDescent="0.35">
      <c r="A74">
        <v>53</v>
      </c>
      <c r="B74" t="s">
        <v>7</v>
      </c>
      <c r="C74">
        <v>28.1</v>
      </c>
      <c r="D74">
        <v>3</v>
      </c>
      <c r="E74" t="s">
        <v>11</v>
      </c>
      <c r="F74" t="s">
        <v>9</v>
      </c>
      <c r="G74">
        <v>11741.726000000001</v>
      </c>
      <c r="H74" t="str">
        <f t="shared" si="1"/>
        <v>Overweight</v>
      </c>
    </row>
    <row r="75" spans="1:8" x14ac:dyDescent="0.35">
      <c r="A75">
        <v>58</v>
      </c>
      <c r="B75" t="s">
        <v>10</v>
      </c>
      <c r="C75">
        <v>32.01</v>
      </c>
      <c r="D75">
        <v>1</v>
      </c>
      <c r="E75" t="s">
        <v>11</v>
      </c>
      <c r="F75" t="s">
        <v>12</v>
      </c>
      <c r="G75">
        <v>11946.625899999999</v>
      </c>
      <c r="H75" t="str">
        <f t="shared" si="1"/>
        <v>Obese</v>
      </c>
    </row>
    <row r="76" spans="1:8" x14ac:dyDescent="0.35">
      <c r="A76">
        <v>44</v>
      </c>
      <c r="B76" t="s">
        <v>10</v>
      </c>
      <c r="C76">
        <v>27.4</v>
      </c>
      <c r="D76">
        <v>2</v>
      </c>
      <c r="E76" t="s">
        <v>11</v>
      </c>
      <c r="F76" t="s">
        <v>9</v>
      </c>
      <c r="G76">
        <v>7726.8540000000003</v>
      </c>
      <c r="H76" t="str">
        <f t="shared" si="1"/>
        <v>Overweight</v>
      </c>
    </row>
    <row r="77" spans="1:8" x14ac:dyDescent="0.35">
      <c r="A77">
        <v>57</v>
      </c>
      <c r="B77" t="s">
        <v>10</v>
      </c>
      <c r="C77">
        <v>34.01</v>
      </c>
      <c r="D77">
        <v>0</v>
      </c>
      <c r="E77" t="s">
        <v>11</v>
      </c>
      <c r="F77" t="s">
        <v>13</v>
      </c>
      <c r="G77">
        <v>11356.660900000001</v>
      </c>
      <c r="H77" t="str">
        <f t="shared" si="1"/>
        <v>Obese</v>
      </c>
    </row>
    <row r="78" spans="1:8" x14ac:dyDescent="0.35">
      <c r="A78">
        <v>29</v>
      </c>
      <c r="B78" t="s">
        <v>7</v>
      </c>
      <c r="C78">
        <v>29.59</v>
      </c>
      <c r="D78">
        <v>1</v>
      </c>
      <c r="E78" t="s">
        <v>11</v>
      </c>
      <c r="F78" t="s">
        <v>12</v>
      </c>
      <c r="G78">
        <v>3947.4131000000002</v>
      </c>
      <c r="H78" t="str">
        <f t="shared" si="1"/>
        <v>Obese</v>
      </c>
    </row>
    <row r="79" spans="1:8" x14ac:dyDescent="0.35">
      <c r="A79">
        <v>21</v>
      </c>
      <c r="B79" t="s">
        <v>10</v>
      </c>
      <c r="C79">
        <v>35.53</v>
      </c>
      <c r="D79">
        <v>0</v>
      </c>
      <c r="E79" t="s">
        <v>11</v>
      </c>
      <c r="F79" t="s">
        <v>12</v>
      </c>
      <c r="G79">
        <v>1532.4697000000001</v>
      </c>
      <c r="H79" t="str">
        <f t="shared" si="1"/>
        <v>Obese</v>
      </c>
    </row>
    <row r="80" spans="1:8" x14ac:dyDescent="0.35">
      <c r="A80">
        <v>22</v>
      </c>
      <c r="B80" t="s">
        <v>7</v>
      </c>
      <c r="C80">
        <v>39.805</v>
      </c>
      <c r="D80">
        <v>0</v>
      </c>
      <c r="E80" t="s">
        <v>11</v>
      </c>
      <c r="F80" t="s">
        <v>14</v>
      </c>
      <c r="G80">
        <v>2755.0209500000001</v>
      </c>
      <c r="H80" t="str">
        <f t="shared" si="1"/>
        <v>Obese</v>
      </c>
    </row>
    <row r="81" spans="1:8" x14ac:dyDescent="0.35">
      <c r="A81">
        <v>41</v>
      </c>
      <c r="B81" t="s">
        <v>7</v>
      </c>
      <c r="C81">
        <v>32.965000000000003</v>
      </c>
      <c r="D81">
        <v>0</v>
      </c>
      <c r="E81" t="s">
        <v>11</v>
      </c>
      <c r="F81" t="s">
        <v>13</v>
      </c>
      <c r="G81">
        <v>6571.0243499999997</v>
      </c>
      <c r="H81" t="str">
        <f t="shared" si="1"/>
        <v>Obese</v>
      </c>
    </row>
    <row r="82" spans="1:8" x14ac:dyDescent="0.35">
      <c r="A82">
        <v>31</v>
      </c>
      <c r="B82" t="s">
        <v>10</v>
      </c>
      <c r="C82">
        <v>26.885000000000002</v>
      </c>
      <c r="D82">
        <v>1</v>
      </c>
      <c r="E82" t="s">
        <v>11</v>
      </c>
      <c r="F82" t="s">
        <v>14</v>
      </c>
      <c r="G82">
        <v>4441.2131499999996</v>
      </c>
      <c r="H82" t="str">
        <f t="shared" si="1"/>
        <v>Overweight</v>
      </c>
    </row>
    <row r="83" spans="1:8" x14ac:dyDescent="0.35">
      <c r="A83">
        <v>45</v>
      </c>
      <c r="B83" t="s">
        <v>7</v>
      </c>
      <c r="C83">
        <v>38.284999999999997</v>
      </c>
      <c r="D83">
        <v>0</v>
      </c>
      <c r="E83" t="s">
        <v>11</v>
      </c>
      <c r="F83" t="s">
        <v>14</v>
      </c>
      <c r="G83">
        <v>7935.29115</v>
      </c>
      <c r="H83" t="str">
        <f t="shared" si="1"/>
        <v>Obese</v>
      </c>
    </row>
    <row r="84" spans="1:8" x14ac:dyDescent="0.35">
      <c r="A84">
        <v>22</v>
      </c>
      <c r="B84" t="s">
        <v>10</v>
      </c>
      <c r="C84">
        <v>37.619999999999997</v>
      </c>
      <c r="D84">
        <v>1</v>
      </c>
      <c r="E84" t="s">
        <v>8</v>
      </c>
      <c r="F84" t="s">
        <v>12</v>
      </c>
      <c r="G84">
        <v>37165.163800000002</v>
      </c>
      <c r="H84" t="str">
        <f t="shared" si="1"/>
        <v>Obese</v>
      </c>
    </row>
    <row r="85" spans="1:8" x14ac:dyDescent="0.35">
      <c r="A85">
        <v>48</v>
      </c>
      <c r="B85" t="s">
        <v>7</v>
      </c>
      <c r="C85">
        <v>41.23</v>
      </c>
      <c r="D85">
        <v>4</v>
      </c>
      <c r="E85" t="s">
        <v>11</v>
      </c>
      <c r="F85" t="s">
        <v>13</v>
      </c>
      <c r="G85">
        <v>11033.661700000001</v>
      </c>
      <c r="H85" t="str">
        <f t="shared" si="1"/>
        <v>Obese</v>
      </c>
    </row>
    <row r="86" spans="1:8" x14ac:dyDescent="0.35">
      <c r="A86">
        <v>37</v>
      </c>
      <c r="B86" t="s">
        <v>7</v>
      </c>
      <c r="C86">
        <v>34.799999999999997</v>
      </c>
      <c r="D86">
        <v>2</v>
      </c>
      <c r="E86" t="s">
        <v>8</v>
      </c>
      <c r="F86" t="s">
        <v>9</v>
      </c>
      <c r="G86">
        <v>39836.519</v>
      </c>
      <c r="H86" t="str">
        <f t="shared" si="1"/>
        <v>Obese</v>
      </c>
    </row>
    <row r="87" spans="1:8" x14ac:dyDescent="0.35">
      <c r="A87">
        <v>45</v>
      </c>
      <c r="B87" t="s">
        <v>10</v>
      </c>
      <c r="C87">
        <v>22.895</v>
      </c>
      <c r="D87">
        <v>2</v>
      </c>
      <c r="E87" t="s">
        <v>8</v>
      </c>
      <c r="F87" t="s">
        <v>13</v>
      </c>
      <c r="G87">
        <v>21098.554049999999</v>
      </c>
      <c r="H87" t="str">
        <f t="shared" si="1"/>
        <v>Normal</v>
      </c>
    </row>
    <row r="88" spans="1:8" x14ac:dyDescent="0.35">
      <c r="A88">
        <v>57</v>
      </c>
      <c r="B88" t="s">
        <v>7</v>
      </c>
      <c r="C88">
        <v>31.16</v>
      </c>
      <c r="D88">
        <v>0</v>
      </c>
      <c r="E88" t="s">
        <v>8</v>
      </c>
      <c r="F88" t="s">
        <v>13</v>
      </c>
      <c r="G88">
        <v>43578.939400000003</v>
      </c>
      <c r="H88" t="str">
        <f t="shared" si="1"/>
        <v>Obese</v>
      </c>
    </row>
    <row r="89" spans="1:8" x14ac:dyDescent="0.35">
      <c r="A89">
        <v>56</v>
      </c>
      <c r="B89" t="s">
        <v>7</v>
      </c>
      <c r="C89">
        <v>27.2</v>
      </c>
      <c r="D89">
        <v>0</v>
      </c>
      <c r="E89" t="s">
        <v>11</v>
      </c>
      <c r="F89" t="s">
        <v>9</v>
      </c>
      <c r="G89">
        <v>11073.175999999999</v>
      </c>
      <c r="H89" t="str">
        <f t="shared" si="1"/>
        <v>Overweight</v>
      </c>
    </row>
    <row r="90" spans="1:8" x14ac:dyDescent="0.35">
      <c r="A90">
        <v>46</v>
      </c>
      <c r="B90" t="s">
        <v>7</v>
      </c>
      <c r="C90">
        <v>27.74</v>
      </c>
      <c r="D90">
        <v>0</v>
      </c>
      <c r="E90" t="s">
        <v>11</v>
      </c>
      <c r="F90" t="s">
        <v>13</v>
      </c>
      <c r="G90">
        <v>8026.6665999999996</v>
      </c>
      <c r="H90" t="str">
        <f t="shared" si="1"/>
        <v>Overweight</v>
      </c>
    </row>
    <row r="91" spans="1:8" x14ac:dyDescent="0.35">
      <c r="A91">
        <v>55</v>
      </c>
      <c r="B91" t="s">
        <v>7</v>
      </c>
      <c r="C91">
        <v>26.98</v>
      </c>
      <c r="D91">
        <v>0</v>
      </c>
      <c r="E91" t="s">
        <v>11</v>
      </c>
      <c r="F91" t="s">
        <v>13</v>
      </c>
      <c r="G91">
        <v>11082.5772</v>
      </c>
      <c r="H91" t="str">
        <f t="shared" si="1"/>
        <v>Overweight</v>
      </c>
    </row>
    <row r="92" spans="1:8" x14ac:dyDescent="0.35">
      <c r="A92">
        <v>21</v>
      </c>
      <c r="B92" t="s">
        <v>7</v>
      </c>
      <c r="C92">
        <v>39.49</v>
      </c>
      <c r="D92">
        <v>0</v>
      </c>
      <c r="E92" t="s">
        <v>11</v>
      </c>
      <c r="F92" t="s">
        <v>12</v>
      </c>
      <c r="G92">
        <v>2026.9740999999999</v>
      </c>
      <c r="H92" t="str">
        <f t="shared" si="1"/>
        <v>Obese</v>
      </c>
    </row>
    <row r="93" spans="1:8" x14ac:dyDescent="0.35">
      <c r="A93">
        <v>53</v>
      </c>
      <c r="B93" t="s">
        <v>7</v>
      </c>
      <c r="C93">
        <v>24.795000000000002</v>
      </c>
      <c r="D93">
        <v>1</v>
      </c>
      <c r="E93" t="s">
        <v>11</v>
      </c>
      <c r="F93" t="s">
        <v>13</v>
      </c>
      <c r="G93">
        <v>10942.13205</v>
      </c>
      <c r="H93" t="str">
        <f t="shared" si="1"/>
        <v>Normal</v>
      </c>
    </row>
    <row r="94" spans="1:8" x14ac:dyDescent="0.35">
      <c r="A94">
        <v>59</v>
      </c>
      <c r="B94" t="s">
        <v>10</v>
      </c>
      <c r="C94">
        <v>29.83</v>
      </c>
      <c r="D94">
        <v>3</v>
      </c>
      <c r="E94" t="s">
        <v>8</v>
      </c>
      <c r="F94" t="s">
        <v>14</v>
      </c>
      <c r="G94">
        <v>30184.936699999998</v>
      </c>
      <c r="H94" t="str">
        <f t="shared" si="1"/>
        <v>Obese</v>
      </c>
    </row>
    <row r="95" spans="1:8" x14ac:dyDescent="0.35">
      <c r="A95">
        <v>35</v>
      </c>
      <c r="B95" t="s">
        <v>10</v>
      </c>
      <c r="C95">
        <v>34.770000000000003</v>
      </c>
      <c r="D95">
        <v>2</v>
      </c>
      <c r="E95" t="s">
        <v>11</v>
      </c>
      <c r="F95" t="s">
        <v>13</v>
      </c>
      <c r="G95">
        <v>5729.0052999999998</v>
      </c>
      <c r="H95" t="str">
        <f t="shared" si="1"/>
        <v>Obese</v>
      </c>
    </row>
    <row r="96" spans="1:8" x14ac:dyDescent="0.35">
      <c r="A96">
        <v>64</v>
      </c>
      <c r="B96" t="s">
        <v>7</v>
      </c>
      <c r="C96">
        <v>31.3</v>
      </c>
      <c r="D96">
        <v>2</v>
      </c>
      <c r="E96" t="s">
        <v>8</v>
      </c>
      <c r="F96" t="s">
        <v>9</v>
      </c>
      <c r="G96">
        <v>47291.055</v>
      </c>
      <c r="H96" t="str">
        <f t="shared" si="1"/>
        <v>Obese</v>
      </c>
    </row>
    <row r="97" spans="1:8" x14ac:dyDescent="0.35">
      <c r="A97">
        <v>28</v>
      </c>
      <c r="B97" t="s">
        <v>7</v>
      </c>
      <c r="C97">
        <v>37.619999999999997</v>
      </c>
      <c r="D97">
        <v>1</v>
      </c>
      <c r="E97" t="s">
        <v>11</v>
      </c>
      <c r="F97" t="s">
        <v>12</v>
      </c>
      <c r="G97">
        <v>3766.8838000000001</v>
      </c>
      <c r="H97" t="str">
        <f t="shared" si="1"/>
        <v>Obese</v>
      </c>
    </row>
    <row r="98" spans="1:8" x14ac:dyDescent="0.35">
      <c r="A98">
        <v>54</v>
      </c>
      <c r="B98" t="s">
        <v>7</v>
      </c>
      <c r="C98">
        <v>30.8</v>
      </c>
      <c r="D98">
        <v>3</v>
      </c>
      <c r="E98" t="s">
        <v>11</v>
      </c>
      <c r="F98" t="s">
        <v>9</v>
      </c>
      <c r="G98">
        <v>12105.32</v>
      </c>
      <c r="H98" t="str">
        <f t="shared" si="1"/>
        <v>Obese</v>
      </c>
    </row>
    <row r="99" spans="1:8" x14ac:dyDescent="0.35">
      <c r="A99">
        <v>55</v>
      </c>
      <c r="B99" t="s">
        <v>10</v>
      </c>
      <c r="C99">
        <v>38.28</v>
      </c>
      <c r="D99">
        <v>0</v>
      </c>
      <c r="E99" t="s">
        <v>11</v>
      </c>
      <c r="F99" t="s">
        <v>12</v>
      </c>
      <c r="G99">
        <v>10226.2842</v>
      </c>
      <c r="H99" t="str">
        <f t="shared" si="1"/>
        <v>Obese</v>
      </c>
    </row>
    <row r="100" spans="1:8" x14ac:dyDescent="0.35">
      <c r="A100">
        <v>56</v>
      </c>
      <c r="B100" t="s">
        <v>10</v>
      </c>
      <c r="C100">
        <v>19.95</v>
      </c>
      <c r="D100">
        <v>0</v>
      </c>
      <c r="E100" t="s">
        <v>8</v>
      </c>
      <c r="F100" t="s">
        <v>14</v>
      </c>
      <c r="G100">
        <v>22412.648499999999</v>
      </c>
      <c r="H100" t="str">
        <f t="shared" si="1"/>
        <v>Normal</v>
      </c>
    </row>
    <row r="101" spans="1:8" x14ac:dyDescent="0.35">
      <c r="A101">
        <v>38</v>
      </c>
      <c r="B101" t="s">
        <v>10</v>
      </c>
      <c r="C101">
        <v>19.3</v>
      </c>
      <c r="D101">
        <v>0</v>
      </c>
      <c r="E101" t="s">
        <v>8</v>
      </c>
      <c r="F101" t="s">
        <v>9</v>
      </c>
      <c r="G101">
        <v>15820.699000000001</v>
      </c>
      <c r="H101" t="str">
        <f t="shared" si="1"/>
        <v>Normal</v>
      </c>
    </row>
    <row r="102" spans="1:8" x14ac:dyDescent="0.35">
      <c r="A102">
        <v>41</v>
      </c>
      <c r="B102" t="s">
        <v>7</v>
      </c>
      <c r="C102">
        <v>31.6</v>
      </c>
      <c r="D102">
        <v>0</v>
      </c>
      <c r="E102" t="s">
        <v>11</v>
      </c>
      <c r="F102" t="s">
        <v>9</v>
      </c>
      <c r="G102">
        <v>6186.1270000000004</v>
      </c>
      <c r="H102" t="str">
        <f t="shared" si="1"/>
        <v>Obese</v>
      </c>
    </row>
    <row r="103" spans="1:8" x14ac:dyDescent="0.35">
      <c r="A103">
        <v>30</v>
      </c>
      <c r="B103" t="s">
        <v>10</v>
      </c>
      <c r="C103">
        <v>25.46</v>
      </c>
      <c r="D103">
        <v>0</v>
      </c>
      <c r="E103" t="s">
        <v>11</v>
      </c>
      <c r="F103" t="s">
        <v>14</v>
      </c>
      <c r="G103">
        <v>3645.0893999999998</v>
      </c>
      <c r="H103" t="str">
        <f t="shared" si="1"/>
        <v>Overweight</v>
      </c>
    </row>
    <row r="104" spans="1:8" x14ac:dyDescent="0.35">
      <c r="A104">
        <v>18</v>
      </c>
      <c r="B104" t="s">
        <v>7</v>
      </c>
      <c r="C104">
        <v>30.114999999999998</v>
      </c>
      <c r="D104">
        <v>0</v>
      </c>
      <c r="E104" t="s">
        <v>11</v>
      </c>
      <c r="F104" t="s">
        <v>14</v>
      </c>
      <c r="G104">
        <v>21344.846699999998</v>
      </c>
      <c r="H104" t="str">
        <f t="shared" si="1"/>
        <v>Obese</v>
      </c>
    </row>
    <row r="105" spans="1:8" x14ac:dyDescent="0.35">
      <c r="A105">
        <v>61</v>
      </c>
      <c r="B105" t="s">
        <v>7</v>
      </c>
      <c r="C105">
        <v>29.92</v>
      </c>
      <c r="D105">
        <v>3</v>
      </c>
      <c r="E105" t="s">
        <v>8</v>
      </c>
      <c r="F105" t="s">
        <v>12</v>
      </c>
      <c r="G105">
        <v>30942.191800000001</v>
      </c>
      <c r="H105" t="str">
        <f t="shared" si="1"/>
        <v>Obese</v>
      </c>
    </row>
    <row r="106" spans="1:8" x14ac:dyDescent="0.35">
      <c r="A106">
        <v>34</v>
      </c>
      <c r="B106" t="s">
        <v>7</v>
      </c>
      <c r="C106">
        <v>27.5</v>
      </c>
      <c r="D106">
        <v>1</v>
      </c>
      <c r="E106" t="s">
        <v>11</v>
      </c>
      <c r="F106" t="s">
        <v>9</v>
      </c>
      <c r="G106">
        <v>5003.8530000000001</v>
      </c>
      <c r="H106" t="str">
        <f t="shared" si="1"/>
        <v>Overweight</v>
      </c>
    </row>
    <row r="107" spans="1:8" x14ac:dyDescent="0.35">
      <c r="A107">
        <v>20</v>
      </c>
      <c r="B107" t="s">
        <v>10</v>
      </c>
      <c r="C107">
        <v>28.024999999999999</v>
      </c>
      <c r="D107">
        <v>1</v>
      </c>
      <c r="E107" t="s">
        <v>8</v>
      </c>
      <c r="F107" t="s">
        <v>13</v>
      </c>
      <c r="G107">
        <v>17560.37975</v>
      </c>
      <c r="H107" t="str">
        <f t="shared" si="1"/>
        <v>Overweight</v>
      </c>
    </row>
    <row r="108" spans="1:8" x14ac:dyDescent="0.35">
      <c r="A108">
        <v>19</v>
      </c>
      <c r="B108" t="s">
        <v>7</v>
      </c>
      <c r="C108">
        <v>28.4</v>
      </c>
      <c r="D108">
        <v>1</v>
      </c>
      <c r="E108" t="s">
        <v>11</v>
      </c>
      <c r="F108" t="s">
        <v>9</v>
      </c>
      <c r="G108">
        <v>2331.5189999999998</v>
      </c>
      <c r="H108" t="str">
        <f t="shared" si="1"/>
        <v>Overweight</v>
      </c>
    </row>
    <row r="109" spans="1:8" x14ac:dyDescent="0.35">
      <c r="A109">
        <v>26</v>
      </c>
      <c r="B109" t="s">
        <v>10</v>
      </c>
      <c r="C109">
        <v>30.875</v>
      </c>
      <c r="D109">
        <v>2</v>
      </c>
      <c r="E109" t="s">
        <v>11</v>
      </c>
      <c r="F109" t="s">
        <v>13</v>
      </c>
      <c r="G109">
        <v>3877.3042500000001</v>
      </c>
      <c r="H109" t="str">
        <f t="shared" si="1"/>
        <v>Obese</v>
      </c>
    </row>
    <row r="110" spans="1:8" x14ac:dyDescent="0.35">
      <c r="A110">
        <v>29</v>
      </c>
      <c r="B110" t="s">
        <v>10</v>
      </c>
      <c r="C110">
        <v>27.94</v>
      </c>
      <c r="D110">
        <v>0</v>
      </c>
      <c r="E110" t="s">
        <v>11</v>
      </c>
      <c r="F110" t="s">
        <v>12</v>
      </c>
      <c r="G110">
        <v>2867.1196</v>
      </c>
      <c r="H110" t="str">
        <f t="shared" si="1"/>
        <v>Overweight</v>
      </c>
    </row>
    <row r="111" spans="1:8" x14ac:dyDescent="0.35">
      <c r="A111">
        <v>63</v>
      </c>
      <c r="B111" t="s">
        <v>10</v>
      </c>
      <c r="C111">
        <v>35.090000000000003</v>
      </c>
      <c r="D111">
        <v>0</v>
      </c>
      <c r="E111" t="s">
        <v>8</v>
      </c>
      <c r="F111" t="s">
        <v>12</v>
      </c>
      <c r="G111">
        <v>47055.532099999997</v>
      </c>
      <c r="H111" t="str">
        <f t="shared" si="1"/>
        <v>Obese</v>
      </c>
    </row>
    <row r="112" spans="1:8" x14ac:dyDescent="0.35">
      <c r="A112">
        <v>54</v>
      </c>
      <c r="B112" t="s">
        <v>10</v>
      </c>
      <c r="C112">
        <v>33.630000000000003</v>
      </c>
      <c r="D112">
        <v>1</v>
      </c>
      <c r="E112" t="s">
        <v>11</v>
      </c>
      <c r="F112" t="s">
        <v>13</v>
      </c>
      <c r="G112">
        <v>10825.253699999999</v>
      </c>
      <c r="H112" t="str">
        <f t="shared" si="1"/>
        <v>Obese</v>
      </c>
    </row>
    <row r="113" spans="1:8" x14ac:dyDescent="0.35">
      <c r="A113">
        <v>55</v>
      </c>
      <c r="B113" t="s">
        <v>7</v>
      </c>
      <c r="C113">
        <v>29.7</v>
      </c>
      <c r="D113">
        <v>2</v>
      </c>
      <c r="E113" t="s">
        <v>11</v>
      </c>
      <c r="F113" t="s">
        <v>9</v>
      </c>
      <c r="G113">
        <v>11881.358</v>
      </c>
      <c r="H113" t="str">
        <f t="shared" si="1"/>
        <v>Obese</v>
      </c>
    </row>
    <row r="114" spans="1:8" x14ac:dyDescent="0.35">
      <c r="A114">
        <v>37</v>
      </c>
      <c r="B114" t="s">
        <v>10</v>
      </c>
      <c r="C114">
        <v>30.8</v>
      </c>
      <c r="D114">
        <v>0</v>
      </c>
      <c r="E114" t="s">
        <v>11</v>
      </c>
      <c r="F114" t="s">
        <v>9</v>
      </c>
      <c r="G114">
        <v>4646.759</v>
      </c>
      <c r="H114" t="str">
        <f t="shared" si="1"/>
        <v>Obese</v>
      </c>
    </row>
    <row r="115" spans="1:8" x14ac:dyDescent="0.35">
      <c r="A115">
        <v>21</v>
      </c>
      <c r="B115" t="s">
        <v>7</v>
      </c>
      <c r="C115">
        <v>35.72</v>
      </c>
      <c r="D115">
        <v>0</v>
      </c>
      <c r="E115" t="s">
        <v>11</v>
      </c>
      <c r="F115" t="s">
        <v>13</v>
      </c>
      <c r="G115">
        <v>2404.7338</v>
      </c>
      <c r="H115" t="str">
        <f t="shared" si="1"/>
        <v>Obese</v>
      </c>
    </row>
    <row r="116" spans="1:8" x14ac:dyDescent="0.35">
      <c r="A116">
        <v>52</v>
      </c>
      <c r="B116" t="s">
        <v>10</v>
      </c>
      <c r="C116">
        <v>32.204999999999998</v>
      </c>
      <c r="D116">
        <v>3</v>
      </c>
      <c r="E116" t="s">
        <v>11</v>
      </c>
      <c r="F116" t="s">
        <v>14</v>
      </c>
      <c r="G116">
        <v>11488.31695</v>
      </c>
      <c r="H116" t="str">
        <f t="shared" si="1"/>
        <v>Obese</v>
      </c>
    </row>
    <row r="117" spans="1:8" x14ac:dyDescent="0.35">
      <c r="A117">
        <v>60</v>
      </c>
      <c r="B117" t="s">
        <v>10</v>
      </c>
      <c r="C117">
        <v>28.594999999999999</v>
      </c>
      <c r="D117">
        <v>0</v>
      </c>
      <c r="E117" t="s">
        <v>11</v>
      </c>
      <c r="F117" t="s">
        <v>14</v>
      </c>
      <c r="G117">
        <v>30259.995559999999</v>
      </c>
      <c r="H117" t="str">
        <f t="shared" si="1"/>
        <v>Overweight</v>
      </c>
    </row>
    <row r="118" spans="1:8" x14ac:dyDescent="0.35">
      <c r="A118">
        <v>58</v>
      </c>
      <c r="B118" t="s">
        <v>10</v>
      </c>
      <c r="C118">
        <v>49.06</v>
      </c>
      <c r="D118">
        <v>0</v>
      </c>
      <c r="E118" t="s">
        <v>11</v>
      </c>
      <c r="F118" t="s">
        <v>12</v>
      </c>
      <c r="G118">
        <v>11381.3254</v>
      </c>
      <c r="H118" t="str">
        <f t="shared" si="1"/>
        <v>Obese</v>
      </c>
    </row>
    <row r="119" spans="1:8" x14ac:dyDescent="0.35">
      <c r="A119">
        <v>29</v>
      </c>
      <c r="B119" t="s">
        <v>7</v>
      </c>
      <c r="C119">
        <v>27.94</v>
      </c>
      <c r="D119">
        <v>1</v>
      </c>
      <c r="E119" t="s">
        <v>8</v>
      </c>
      <c r="F119" t="s">
        <v>12</v>
      </c>
      <c r="G119">
        <v>19107.779600000002</v>
      </c>
      <c r="H119" t="str">
        <f t="shared" si="1"/>
        <v>Overweight</v>
      </c>
    </row>
    <row r="120" spans="1:8" x14ac:dyDescent="0.35">
      <c r="A120">
        <v>49</v>
      </c>
      <c r="B120" t="s">
        <v>7</v>
      </c>
      <c r="C120">
        <v>27.17</v>
      </c>
      <c r="D120">
        <v>0</v>
      </c>
      <c r="E120" t="s">
        <v>11</v>
      </c>
      <c r="F120" t="s">
        <v>12</v>
      </c>
      <c r="G120">
        <v>8601.3292999999994</v>
      </c>
      <c r="H120" t="str">
        <f t="shared" si="1"/>
        <v>Overweight</v>
      </c>
    </row>
    <row r="121" spans="1:8" x14ac:dyDescent="0.35">
      <c r="A121">
        <v>37</v>
      </c>
      <c r="B121" t="s">
        <v>7</v>
      </c>
      <c r="C121">
        <v>23.37</v>
      </c>
      <c r="D121">
        <v>2</v>
      </c>
      <c r="E121" t="s">
        <v>11</v>
      </c>
      <c r="F121" t="s">
        <v>13</v>
      </c>
      <c r="G121">
        <v>6686.4313000000002</v>
      </c>
      <c r="H121" t="str">
        <f t="shared" si="1"/>
        <v>Normal</v>
      </c>
    </row>
    <row r="122" spans="1:8" x14ac:dyDescent="0.35">
      <c r="A122">
        <v>44</v>
      </c>
      <c r="B122" t="s">
        <v>10</v>
      </c>
      <c r="C122">
        <v>37.1</v>
      </c>
      <c r="D122">
        <v>2</v>
      </c>
      <c r="E122" t="s">
        <v>11</v>
      </c>
      <c r="F122" t="s">
        <v>9</v>
      </c>
      <c r="G122">
        <v>7740.3370000000004</v>
      </c>
      <c r="H122" t="str">
        <f t="shared" si="1"/>
        <v>Obese</v>
      </c>
    </row>
    <row r="123" spans="1:8" x14ac:dyDescent="0.35">
      <c r="A123">
        <v>18</v>
      </c>
      <c r="B123" t="s">
        <v>10</v>
      </c>
      <c r="C123">
        <v>23.75</v>
      </c>
      <c r="D123">
        <v>0</v>
      </c>
      <c r="E123" t="s">
        <v>11</v>
      </c>
      <c r="F123" t="s">
        <v>14</v>
      </c>
      <c r="G123">
        <v>1705.6244999999999</v>
      </c>
      <c r="H123" t="str">
        <f t="shared" si="1"/>
        <v>Normal</v>
      </c>
    </row>
    <row r="124" spans="1:8" x14ac:dyDescent="0.35">
      <c r="A124">
        <v>20</v>
      </c>
      <c r="B124" t="s">
        <v>7</v>
      </c>
      <c r="C124">
        <v>28.975000000000001</v>
      </c>
      <c r="D124">
        <v>0</v>
      </c>
      <c r="E124" t="s">
        <v>11</v>
      </c>
      <c r="F124" t="s">
        <v>13</v>
      </c>
      <c r="G124">
        <v>2257.47525</v>
      </c>
      <c r="H124" t="str">
        <f t="shared" si="1"/>
        <v>Overweight</v>
      </c>
    </row>
    <row r="125" spans="1:8" x14ac:dyDescent="0.35">
      <c r="A125">
        <v>44</v>
      </c>
      <c r="B125" t="s">
        <v>10</v>
      </c>
      <c r="C125">
        <v>31.35</v>
      </c>
      <c r="D125">
        <v>1</v>
      </c>
      <c r="E125" t="s">
        <v>8</v>
      </c>
      <c r="F125" t="s">
        <v>14</v>
      </c>
      <c r="G125">
        <v>39556.494500000001</v>
      </c>
      <c r="H125" t="str">
        <f t="shared" si="1"/>
        <v>Obese</v>
      </c>
    </row>
    <row r="126" spans="1:8" x14ac:dyDescent="0.35">
      <c r="A126">
        <v>47</v>
      </c>
      <c r="B126" t="s">
        <v>7</v>
      </c>
      <c r="C126">
        <v>33.914999999999999</v>
      </c>
      <c r="D126">
        <v>3</v>
      </c>
      <c r="E126" t="s">
        <v>11</v>
      </c>
      <c r="F126" t="s">
        <v>13</v>
      </c>
      <c r="G126">
        <v>10115.00885</v>
      </c>
      <c r="H126" t="str">
        <f t="shared" si="1"/>
        <v>Obese</v>
      </c>
    </row>
    <row r="127" spans="1:8" x14ac:dyDescent="0.35">
      <c r="A127">
        <v>26</v>
      </c>
      <c r="B127" t="s">
        <v>7</v>
      </c>
      <c r="C127">
        <v>28.785</v>
      </c>
      <c r="D127">
        <v>0</v>
      </c>
      <c r="E127" t="s">
        <v>11</v>
      </c>
      <c r="F127" t="s">
        <v>14</v>
      </c>
      <c r="G127">
        <v>3385.3991500000002</v>
      </c>
      <c r="H127" t="str">
        <f t="shared" si="1"/>
        <v>Overweight</v>
      </c>
    </row>
    <row r="128" spans="1:8" x14ac:dyDescent="0.35">
      <c r="A128">
        <v>19</v>
      </c>
      <c r="B128" t="s">
        <v>7</v>
      </c>
      <c r="C128">
        <v>28.3</v>
      </c>
      <c r="D128">
        <v>0</v>
      </c>
      <c r="E128" t="s">
        <v>8</v>
      </c>
      <c r="F128" t="s">
        <v>9</v>
      </c>
      <c r="G128">
        <v>17081.080000000002</v>
      </c>
      <c r="H128" t="str">
        <f t="shared" si="1"/>
        <v>Overweight</v>
      </c>
    </row>
    <row r="129" spans="1:8" x14ac:dyDescent="0.35">
      <c r="A129">
        <v>52</v>
      </c>
      <c r="B129" t="s">
        <v>7</v>
      </c>
      <c r="C129">
        <v>37.4</v>
      </c>
      <c r="D129">
        <v>0</v>
      </c>
      <c r="E129" t="s">
        <v>11</v>
      </c>
      <c r="F129" t="s">
        <v>9</v>
      </c>
      <c r="G129">
        <v>9634.5380000000005</v>
      </c>
      <c r="H129" t="str">
        <f t="shared" si="1"/>
        <v>Obese</v>
      </c>
    </row>
    <row r="130" spans="1:8" x14ac:dyDescent="0.35">
      <c r="A130">
        <v>32</v>
      </c>
      <c r="B130" t="s">
        <v>7</v>
      </c>
      <c r="C130">
        <v>17.765000000000001</v>
      </c>
      <c r="D130">
        <v>2</v>
      </c>
      <c r="E130" t="s">
        <v>8</v>
      </c>
      <c r="F130" t="s">
        <v>13</v>
      </c>
      <c r="G130">
        <v>32734.186300000001</v>
      </c>
      <c r="H130" t="str">
        <f t="shared" si="1"/>
        <v>Underweight</v>
      </c>
    </row>
    <row r="131" spans="1:8" x14ac:dyDescent="0.35">
      <c r="A131">
        <v>38</v>
      </c>
      <c r="B131" t="s">
        <v>10</v>
      </c>
      <c r="C131">
        <v>34.700000000000003</v>
      </c>
      <c r="D131">
        <v>2</v>
      </c>
      <c r="E131" t="s">
        <v>11</v>
      </c>
      <c r="F131" t="s">
        <v>9</v>
      </c>
      <c r="G131">
        <v>6082.4049999999997</v>
      </c>
      <c r="H131" t="str">
        <f t="shared" ref="H131:H194" si="2">IF(C131&lt;18.5,"Underweight",IF(AND(C131&gt;=18.5,C131&lt;=24.9),"Normal",IF(AND(C131&gt;=25,C131&lt;=29.5),"Overweight","Obese")))</f>
        <v>Obese</v>
      </c>
    </row>
    <row r="132" spans="1:8" x14ac:dyDescent="0.35">
      <c r="A132">
        <v>59</v>
      </c>
      <c r="B132" t="s">
        <v>7</v>
      </c>
      <c r="C132">
        <v>26.504999999999999</v>
      </c>
      <c r="D132">
        <v>0</v>
      </c>
      <c r="E132" t="s">
        <v>11</v>
      </c>
      <c r="F132" t="s">
        <v>14</v>
      </c>
      <c r="G132">
        <v>12815.444949999999</v>
      </c>
      <c r="H132" t="str">
        <f t="shared" si="2"/>
        <v>Overweight</v>
      </c>
    </row>
    <row r="133" spans="1:8" x14ac:dyDescent="0.35">
      <c r="A133">
        <v>61</v>
      </c>
      <c r="B133" t="s">
        <v>7</v>
      </c>
      <c r="C133">
        <v>22.04</v>
      </c>
      <c r="D133">
        <v>0</v>
      </c>
      <c r="E133" t="s">
        <v>11</v>
      </c>
      <c r="F133" t="s">
        <v>14</v>
      </c>
      <c r="G133">
        <v>13616.3586</v>
      </c>
      <c r="H133" t="str">
        <f t="shared" si="2"/>
        <v>Normal</v>
      </c>
    </row>
    <row r="134" spans="1:8" x14ac:dyDescent="0.35">
      <c r="A134">
        <v>53</v>
      </c>
      <c r="B134" t="s">
        <v>7</v>
      </c>
      <c r="C134">
        <v>35.9</v>
      </c>
      <c r="D134">
        <v>2</v>
      </c>
      <c r="E134" t="s">
        <v>11</v>
      </c>
      <c r="F134" t="s">
        <v>9</v>
      </c>
      <c r="G134">
        <v>11163.567999999999</v>
      </c>
      <c r="H134" t="str">
        <f t="shared" si="2"/>
        <v>Obese</v>
      </c>
    </row>
    <row r="135" spans="1:8" x14ac:dyDescent="0.35">
      <c r="A135">
        <v>19</v>
      </c>
      <c r="B135" t="s">
        <v>10</v>
      </c>
      <c r="C135">
        <v>25.555</v>
      </c>
      <c r="D135">
        <v>0</v>
      </c>
      <c r="E135" t="s">
        <v>11</v>
      </c>
      <c r="F135" t="s">
        <v>13</v>
      </c>
      <c r="G135">
        <v>1632.5644500000001</v>
      </c>
      <c r="H135" t="str">
        <f t="shared" si="2"/>
        <v>Overweight</v>
      </c>
    </row>
    <row r="136" spans="1:8" x14ac:dyDescent="0.35">
      <c r="A136">
        <v>20</v>
      </c>
      <c r="B136" t="s">
        <v>7</v>
      </c>
      <c r="C136">
        <v>28.785</v>
      </c>
      <c r="D136">
        <v>0</v>
      </c>
      <c r="E136" t="s">
        <v>11</v>
      </c>
      <c r="F136" t="s">
        <v>14</v>
      </c>
      <c r="G136">
        <v>2457.2111500000001</v>
      </c>
      <c r="H136" t="str">
        <f t="shared" si="2"/>
        <v>Overweight</v>
      </c>
    </row>
    <row r="137" spans="1:8" x14ac:dyDescent="0.35">
      <c r="A137">
        <v>22</v>
      </c>
      <c r="B137" t="s">
        <v>7</v>
      </c>
      <c r="C137">
        <v>28.05</v>
      </c>
      <c r="D137">
        <v>0</v>
      </c>
      <c r="E137" t="s">
        <v>11</v>
      </c>
      <c r="F137" t="s">
        <v>12</v>
      </c>
      <c r="G137">
        <v>2155.6815000000001</v>
      </c>
      <c r="H137" t="str">
        <f t="shared" si="2"/>
        <v>Overweight</v>
      </c>
    </row>
    <row r="138" spans="1:8" x14ac:dyDescent="0.35">
      <c r="A138">
        <v>19</v>
      </c>
      <c r="B138" t="s">
        <v>10</v>
      </c>
      <c r="C138">
        <v>34.1</v>
      </c>
      <c r="D138">
        <v>0</v>
      </c>
      <c r="E138" t="s">
        <v>11</v>
      </c>
      <c r="F138" t="s">
        <v>9</v>
      </c>
      <c r="G138">
        <v>1261.442</v>
      </c>
      <c r="H138" t="str">
        <f t="shared" si="2"/>
        <v>Obese</v>
      </c>
    </row>
    <row r="139" spans="1:8" x14ac:dyDescent="0.35">
      <c r="A139">
        <v>22</v>
      </c>
      <c r="B139" t="s">
        <v>10</v>
      </c>
      <c r="C139">
        <v>25.175000000000001</v>
      </c>
      <c r="D139">
        <v>0</v>
      </c>
      <c r="E139" t="s">
        <v>11</v>
      </c>
      <c r="F139" t="s">
        <v>13</v>
      </c>
      <c r="G139">
        <v>2045.68525</v>
      </c>
      <c r="H139" t="str">
        <f t="shared" si="2"/>
        <v>Overweight</v>
      </c>
    </row>
    <row r="140" spans="1:8" x14ac:dyDescent="0.35">
      <c r="A140">
        <v>54</v>
      </c>
      <c r="B140" t="s">
        <v>7</v>
      </c>
      <c r="C140">
        <v>31.9</v>
      </c>
      <c r="D140">
        <v>3</v>
      </c>
      <c r="E140" t="s">
        <v>11</v>
      </c>
      <c r="F140" t="s">
        <v>12</v>
      </c>
      <c r="G140">
        <v>27322.73386</v>
      </c>
      <c r="H140" t="str">
        <f t="shared" si="2"/>
        <v>Obese</v>
      </c>
    </row>
    <row r="141" spans="1:8" x14ac:dyDescent="0.35">
      <c r="A141">
        <v>22</v>
      </c>
      <c r="B141" t="s">
        <v>7</v>
      </c>
      <c r="C141">
        <v>36</v>
      </c>
      <c r="D141">
        <v>0</v>
      </c>
      <c r="E141" t="s">
        <v>11</v>
      </c>
      <c r="F141" t="s">
        <v>9</v>
      </c>
      <c r="G141">
        <v>2166.732</v>
      </c>
      <c r="H141" t="str">
        <f t="shared" si="2"/>
        <v>Obese</v>
      </c>
    </row>
    <row r="142" spans="1:8" x14ac:dyDescent="0.35">
      <c r="A142">
        <v>34</v>
      </c>
      <c r="B142" t="s">
        <v>10</v>
      </c>
      <c r="C142">
        <v>22.42</v>
      </c>
      <c r="D142">
        <v>2</v>
      </c>
      <c r="E142" t="s">
        <v>11</v>
      </c>
      <c r="F142" t="s">
        <v>14</v>
      </c>
      <c r="G142">
        <v>27375.904780000001</v>
      </c>
      <c r="H142" t="str">
        <f t="shared" si="2"/>
        <v>Normal</v>
      </c>
    </row>
    <row r="143" spans="1:8" x14ac:dyDescent="0.35">
      <c r="A143">
        <v>26</v>
      </c>
      <c r="B143" t="s">
        <v>10</v>
      </c>
      <c r="C143">
        <v>32.49</v>
      </c>
      <c r="D143">
        <v>1</v>
      </c>
      <c r="E143" t="s">
        <v>11</v>
      </c>
      <c r="F143" t="s">
        <v>14</v>
      </c>
      <c r="G143">
        <v>3490.5491000000002</v>
      </c>
      <c r="H143" t="str">
        <f t="shared" si="2"/>
        <v>Obese</v>
      </c>
    </row>
    <row r="144" spans="1:8" x14ac:dyDescent="0.35">
      <c r="A144">
        <v>34</v>
      </c>
      <c r="B144" t="s">
        <v>10</v>
      </c>
      <c r="C144">
        <v>25.3</v>
      </c>
      <c r="D144">
        <v>2</v>
      </c>
      <c r="E144" t="s">
        <v>8</v>
      </c>
      <c r="F144" t="s">
        <v>12</v>
      </c>
      <c r="G144">
        <v>18972.494999999999</v>
      </c>
      <c r="H144" t="str">
        <f t="shared" si="2"/>
        <v>Overweight</v>
      </c>
    </row>
    <row r="145" spans="1:8" x14ac:dyDescent="0.35">
      <c r="A145">
        <v>29</v>
      </c>
      <c r="B145" t="s">
        <v>10</v>
      </c>
      <c r="C145">
        <v>29.734999999999999</v>
      </c>
      <c r="D145">
        <v>2</v>
      </c>
      <c r="E145" t="s">
        <v>11</v>
      </c>
      <c r="F145" t="s">
        <v>13</v>
      </c>
      <c r="G145">
        <v>18157.876</v>
      </c>
      <c r="H145" t="str">
        <f t="shared" si="2"/>
        <v>Obese</v>
      </c>
    </row>
    <row r="146" spans="1:8" x14ac:dyDescent="0.35">
      <c r="A146">
        <v>30</v>
      </c>
      <c r="B146" t="s">
        <v>10</v>
      </c>
      <c r="C146">
        <v>28.69</v>
      </c>
      <c r="D146">
        <v>3</v>
      </c>
      <c r="E146" t="s">
        <v>8</v>
      </c>
      <c r="F146" t="s">
        <v>13</v>
      </c>
      <c r="G146">
        <v>20745.989099999999</v>
      </c>
      <c r="H146" t="str">
        <f t="shared" si="2"/>
        <v>Overweight</v>
      </c>
    </row>
    <row r="147" spans="1:8" x14ac:dyDescent="0.35">
      <c r="A147">
        <v>29</v>
      </c>
      <c r="B147" t="s">
        <v>7</v>
      </c>
      <c r="C147">
        <v>38.83</v>
      </c>
      <c r="D147">
        <v>3</v>
      </c>
      <c r="E147" t="s">
        <v>11</v>
      </c>
      <c r="F147" t="s">
        <v>12</v>
      </c>
      <c r="G147">
        <v>5138.2566999999999</v>
      </c>
      <c r="H147" t="str">
        <f t="shared" si="2"/>
        <v>Obese</v>
      </c>
    </row>
    <row r="148" spans="1:8" x14ac:dyDescent="0.35">
      <c r="A148">
        <v>46</v>
      </c>
      <c r="B148" t="s">
        <v>10</v>
      </c>
      <c r="C148">
        <v>30.495000000000001</v>
      </c>
      <c r="D148">
        <v>3</v>
      </c>
      <c r="E148" t="s">
        <v>8</v>
      </c>
      <c r="F148" t="s">
        <v>13</v>
      </c>
      <c r="G148">
        <v>40720.551050000002</v>
      </c>
      <c r="H148" t="str">
        <f t="shared" si="2"/>
        <v>Obese</v>
      </c>
    </row>
    <row r="149" spans="1:8" x14ac:dyDescent="0.35">
      <c r="A149">
        <v>51</v>
      </c>
      <c r="B149" t="s">
        <v>7</v>
      </c>
      <c r="C149">
        <v>37.729999999999997</v>
      </c>
      <c r="D149">
        <v>1</v>
      </c>
      <c r="E149" t="s">
        <v>11</v>
      </c>
      <c r="F149" t="s">
        <v>12</v>
      </c>
      <c r="G149">
        <v>9877.6077000000005</v>
      </c>
      <c r="H149" t="str">
        <f t="shared" si="2"/>
        <v>Obese</v>
      </c>
    </row>
    <row r="150" spans="1:8" x14ac:dyDescent="0.35">
      <c r="A150">
        <v>53</v>
      </c>
      <c r="B150" t="s">
        <v>7</v>
      </c>
      <c r="C150">
        <v>37.43</v>
      </c>
      <c r="D150">
        <v>1</v>
      </c>
      <c r="E150" t="s">
        <v>11</v>
      </c>
      <c r="F150" t="s">
        <v>13</v>
      </c>
      <c r="G150">
        <v>10959.6947</v>
      </c>
      <c r="H150" t="str">
        <f t="shared" si="2"/>
        <v>Obese</v>
      </c>
    </row>
    <row r="151" spans="1:8" x14ac:dyDescent="0.35">
      <c r="A151">
        <v>19</v>
      </c>
      <c r="B151" t="s">
        <v>10</v>
      </c>
      <c r="C151">
        <v>28.4</v>
      </c>
      <c r="D151">
        <v>1</v>
      </c>
      <c r="E151" t="s">
        <v>11</v>
      </c>
      <c r="F151" t="s">
        <v>9</v>
      </c>
      <c r="G151">
        <v>1842.519</v>
      </c>
      <c r="H151" t="str">
        <f t="shared" si="2"/>
        <v>Overweight</v>
      </c>
    </row>
    <row r="152" spans="1:8" x14ac:dyDescent="0.35">
      <c r="A152">
        <v>35</v>
      </c>
      <c r="B152" t="s">
        <v>10</v>
      </c>
      <c r="C152">
        <v>24.13</v>
      </c>
      <c r="D152">
        <v>1</v>
      </c>
      <c r="E152" t="s">
        <v>11</v>
      </c>
      <c r="F152" t="s">
        <v>13</v>
      </c>
      <c r="G152">
        <v>5125.2156999999997</v>
      </c>
      <c r="H152" t="str">
        <f t="shared" si="2"/>
        <v>Normal</v>
      </c>
    </row>
    <row r="153" spans="1:8" x14ac:dyDescent="0.35">
      <c r="A153">
        <v>48</v>
      </c>
      <c r="B153" t="s">
        <v>10</v>
      </c>
      <c r="C153">
        <v>29.7</v>
      </c>
      <c r="D153">
        <v>0</v>
      </c>
      <c r="E153" t="s">
        <v>11</v>
      </c>
      <c r="F153" t="s">
        <v>12</v>
      </c>
      <c r="G153">
        <v>7789.6350000000002</v>
      </c>
      <c r="H153" t="str">
        <f t="shared" si="2"/>
        <v>Obese</v>
      </c>
    </row>
    <row r="154" spans="1:8" x14ac:dyDescent="0.35">
      <c r="A154">
        <v>32</v>
      </c>
      <c r="B154" t="s">
        <v>7</v>
      </c>
      <c r="C154">
        <v>37.145000000000003</v>
      </c>
      <c r="D154">
        <v>3</v>
      </c>
      <c r="E154" t="s">
        <v>11</v>
      </c>
      <c r="F154" t="s">
        <v>14</v>
      </c>
      <c r="G154">
        <v>6334.3435499999996</v>
      </c>
      <c r="H154" t="str">
        <f t="shared" si="2"/>
        <v>Obese</v>
      </c>
    </row>
    <row r="155" spans="1:8" x14ac:dyDescent="0.35">
      <c r="A155">
        <v>42</v>
      </c>
      <c r="B155" t="s">
        <v>7</v>
      </c>
      <c r="C155">
        <v>23.37</v>
      </c>
      <c r="D155">
        <v>0</v>
      </c>
      <c r="E155" t="s">
        <v>8</v>
      </c>
      <c r="F155" t="s">
        <v>14</v>
      </c>
      <c r="G155">
        <v>19964.746299999999</v>
      </c>
      <c r="H155" t="str">
        <f t="shared" si="2"/>
        <v>Normal</v>
      </c>
    </row>
    <row r="156" spans="1:8" x14ac:dyDescent="0.35">
      <c r="A156">
        <v>40</v>
      </c>
      <c r="B156" t="s">
        <v>7</v>
      </c>
      <c r="C156">
        <v>25.46</v>
      </c>
      <c r="D156">
        <v>1</v>
      </c>
      <c r="E156" t="s">
        <v>11</v>
      </c>
      <c r="F156" t="s">
        <v>14</v>
      </c>
      <c r="G156">
        <v>7077.1894000000002</v>
      </c>
      <c r="H156" t="str">
        <f t="shared" si="2"/>
        <v>Overweight</v>
      </c>
    </row>
    <row r="157" spans="1:8" x14ac:dyDescent="0.35">
      <c r="A157">
        <v>44</v>
      </c>
      <c r="B157" t="s">
        <v>10</v>
      </c>
      <c r="C157">
        <v>39.520000000000003</v>
      </c>
      <c r="D157">
        <v>0</v>
      </c>
      <c r="E157" t="s">
        <v>11</v>
      </c>
      <c r="F157" t="s">
        <v>13</v>
      </c>
      <c r="G157">
        <v>6948.7007999999996</v>
      </c>
      <c r="H157" t="str">
        <f t="shared" si="2"/>
        <v>Obese</v>
      </c>
    </row>
    <row r="158" spans="1:8" x14ac:dyDescent="0.35">
      <c r="A158">
        <v>48</v>
      </c>
      <c r="B158" t="s">
        <v>10</v>
      </c>
      <c r="C158">
        <v>24.42</v>
      </c>
      <c r="D158">
        <v>0</v>
      </c>
      <c r="E158" t="s">
        <v>8</v>
      </c>
      <c r="F158" t="s">
        <v>12</v>
      </c>
      <c r="G158">
        <v>21223.675800000001</v>
      </c>
      <c r="H158" t="str">
        <f t="shared" si="2"/>
        <v>Normal</v>
      </c>
    </row>
    <row r="159" spans="1:8" x14ac:dyDescent="0.35">
      <c r="A159">
        <v>18</v>
      </c>
      <c r="B159" t="s">
        <v>10</v>
      </c>
      <c r="C159">
        <v>25.175000000000001</v>
      </c>
      <c r="D159">
        <v>0</v>
      </c>
      <c r="E159" t="s">
        <v>8</v>
      </c>
      <c r="F159" t="s">
        <v>14</v>
      </c>
      <c r="G159">
        <v>15518.180249999999</v>
      </c>
      <c r="H159" t="str">
        <f t="shared" si="2"/>
        <v>Overweight</v>
      </c>
    </row>
    <row r="160" spans="1:8" x14ac:dyDescent="0.35">
      <c r="A160">
        <v>30</v>
      </c>
      <c r="B160" t="s">
        <v>10</v>
      </c>
      <c r="C160">
        <v>35.53</v>
      </c>
      <c r="D160">
        <v>0</v>
      </c>
      <c r="E160" t="s">
        <v>8</v>
      </c>
      <c r="F160" t="s">
        <v>12</v>
      </c>
      <c r="G160">
        <v>36950.256699999998</v>
      </c>
      <c r="H160" t="str">
        <f t="shared" si="2"/>
        <v>Obese</v>
      </c>
    </row>
    <row r="161" spans="1:8" x14ac:dyDescent="0.35">
      <c r="A161">
        <v>50</v>
      </c>
      <c r="B161" t="s">
        <v>7</v>
      </c>
      <c r="C161">
        <v>27.83</v>
      </c>
      <c r="D161">
        <v>3</v>
      </c>
      <c r="E161" t="s">
        <v>11</v>
      </c>
      <c r="F161" t="s">
        <v>12</v>
      </c>
      <c r="G161">
        <v>19749.383379999999</v>
      </c>
      <c r="H161" t="str">
        <f t="shared" si="2"/>
        <v>Overweight</v>
      </c>
    </row>
    <row r="162" spans="1:8" x14ac:dyDescent="0.35">
      <c r="A162">
        <v>42</v>
      </c>
      <c r="B162" t="s">
        <v>7</v>
      </c>
      <c r="C162">
        <v>26.6</v>
      </c>
      <c r="D162">
        <v>0</v>
      </c>
      <c r="E162" t="s">
        <v>8</v>
      </c>
      <c r="F162" t="s">
        <v>13</v>
      </c>
      <c r="G162">
        <v>21348.705999999998</v>
      </c>
      <c r="H162" t="str">
        <f t="shared" si="2"/>
        <v>Overweight</v>
      </c>
    </row>
    <row r="163" spans="1:8" x14ac:dyDescent="0.35">
      <c r="A163">
        <v>18</v>
      </c>
      <c r="B163" t="s">
        <v>7</v>
      </c>
      <c r="C163">
        <v>36.85</v>
      </c>
      <c r="D163">
        <v>0</v>
      </c>
      <c r="E163" t="s">
        <v>8</v>
      </c>
      <c r="F163" t="s">
        <v>12</v>
      </c>
      <c r="G163">
        <v>36149.483500000002</v>
      </c>
      <c r="H163" t="str">
        <f t="shared" si="2"/>
        <v>Obese</v>
      </c>
    </row>
    <row r="164" spans="1:8" x14ac:dyDescent="0.35">
      <c r="A164">
        <v>54</v>
      </c>
      <c r="B164" t="s">
        <v>10</v>
      </c>
      <c r="C164">
        <v>39.6</v>
      </c>
      <c r="D164">
        <v>1</v>
      </c>
      <c r="E164" t="s">
        <v>11</v>
      </c>
      <c r="F164" t="s">
        <v>9</v>
      </c>
      <c r="G164">
        <v>10450.552</v>
      </c>
      <c r="H164" t="str">
        <f t="shared" si="2"/>
        <v>Obese</v>
      </c>
    </row>
    <row r="165" spans="1:8" x14ac:dyDescent="0.35">
      <c r="A165">
        <v>32</v>
      </c>
      <c r="B165" t="s">
        <v>7</v>
      </c>
      <c r="C165">
        <v>29.8</v>
      </c>
      <c r="D165">
        <v>2</v>
      </c>
      <c r="E165" t="s">
        <v>11</v>
      </c>
      <c r="F165" t="s">
        <v>9</v>
      </c>
      <c r="G165">
        <v>5152.134</v>
      </c>
      <c r="H165" t="str">
        <f t="shared" si="2"/>
        <v>Obese</v>
      </c>
    </row>
    <row r="166" spans="1:8" x14ac:dyDescent="0.35">
      <c r="A166">
        <v>37</v>
      </c>
      <c r="B166" t="s">
        <v>10</v>
      </c>
      <c r="C166">
        <v>29.64</v>
      </c>
      <c r="D166">
        <v>0</v>
      </c>
      <c r="E166" t="s">
        <v>11</v>
      </c>
      <c r="F166" t="s">
        <v>13</v>
      </c>
      <c r="G166">
        <v>5028.1466</v>
      </c>
      <c r="H166" t="str">
        <f t="shared" si="2"/>
        <v>Obese</v>
      </c>
    </row>
    <row r="167" spans="1:8" x14ac:dyDescent="0.35">
      <c r="A167">
        <v>47</v>
      </c>
      <c r="B167" t="s">
        <v>10</v>
      </c>
      <c r="C167">
        <v>28.215</v>
      </c>
      <c r="D167">
        <v>4</v>
      </c>
      <c r="E167" t="s">
        <v>11</v>
      </c>
      <c r="F167" t="s">
        <v>14</v>
      </c>
      <c r="G167">
        <v>10407.085849999999</v>
      </c>
      <c r="H167" t="str">
        <f t="shared" si="2"/>
        <v>Overweight</v>
      </c>
    </row>
    <row r="168" spans="1:8" x14ac:dyDescent="0.35">
      <c r="A168">
        <v>20</v>
      </c>
      <c r="B168" t="s">
        <v>7</v>
      </c>
      <c r="C168">
        <v>37</v>
      </c>
      <c r="D168">
        <v>5</v>
      </c>
      <c r="E168" t="s">
        <v>11</v>
      </c>
      <c r="F168" t="s">
        <v>9</v>
      </c>
      <c r="G168">
        <v>4830.63</v>
      </c>
      <c r="H168" t="str">
        <f t="shared" si="2"/>
        <v>Obese</v>
      </c>
    </row>
    <row r="169" spans="1:8" x14ac:dyDescent="0.35">
      <c r="A169">
        <v>32</v>
      </c>
      <c r="B169" t="s">
        <v>7</v>
      </c>
      <c r="C169">
        <v>33.155000000000001</v>
      </c>
      <c r="D169">
        <v>3</v>
      </c>
      <c r="E169" t="s">
        <v>11</v>
      </c>
      <c r="F169" t="s">
        <v>13</v>
      </c>
      <c r="G169">
        <v>6128.79745</v>
      </c>
      <c r="H169" t="str">
        <f t="shared" si="2"/>
        <v>Obese</v>
      </c>
    </row>
    <row r="170" spans="1:8" x14ac:dyDescent="0.35">
      <c r="A170">
        <v>19</v>
      </c>
      <c r="B170" t="s">
        <v>7</v>
      </c>
      <c r="C170">
        <v>31.824999999999999</v>
      </c>
      <c r="D170">
        <v>1</v>
      </c>
      <c r="E170" t="s">
        <v>11</v>
      </c>
      <c r="F170" t="s">
        <v>13</v>
      </c>
      <c r="G170">
        <v>2719.2797500000001</v>
      </c>
      <c r="H170" t="str">
        <f t="shared" si="2"/>
        <v>Obese</v>
      </c>
    </row>
    <row r="171" spans="1:8" x14ac:dyDescent="0.35">
      <c r="A171">
        <v>27</v>
      </c>
      <c r="B171" t="s">
        <v>10</v>
      </c>
      <c r="C171">
        <v>18.905000000000001</v>
      </c>
      <c r="D171">
        <v>3</v>
      </c>
      <c r="E171" t="s">
        <v>11</v>
      </c>
      <c r="F171" t="s">
        <v>14</v>
      </c>
      <c r="G171">
        <v>4827.9049500000001</v>
      </c>
      <c r="H171" t="str">
        <f t="shared" si="2"/>
        <v>Normal</v>
      </c>
    </row>
    <row r="172" spans="1:8" x14ac:dyDescent="0.35">
      <c r="A172">
        <v>63</v>
      </c>
      <c r="B172" t="s">
        <v>10</v>
      </c>
      <c r="C172">
        <v>41.47</v>
      </c>
      <c r="D172">
        <v>0</v>
      </c>
      <c r="E172" t="s">
        <v>11</v>
      </c>
      <c r="F172" t="s">
        <v>12</v>
      </c>
      <c r="G172">
        <v>13405.390299999999</v>
      </c>
      <c r="H172" t="str">
        <f t="shared" si="2"/>
        <v>Obese</v>
      </c>
    </row>
    <row r="173" spans="1:8" x14ac:dyDescent="0.35">
      <c r="A173">
        <v>49</v>
      </c>
      <c r="B173" t="s">
        <v>10</v>
      </c>
      <c r="C173">
        <v>30.3</v>
      </c>
      <c r="D173">
        <v>0</v>
      </c>
      <c r="E173" t="s">
        <v>11</v>
      </c>
      <c r="F173" t="s">
        <v>9</v>
      </c>
      <c r="G173">
        <v>8116.68</v>
      </c>
      <c r="H173" t="str">
        <f t="shared" si="2"/>
        <v>Obese</v>
      </c>
    </row>
    <row r="174" spans="1:8" x14ac:dyDescent="0.35">
      <c r="A174">
        <v>18</v>
      </c>
      <c r="B174" t="s">
        <v>10</v>
      </c>
      <c r="C174">
        <v>15.96</v>
      </c>
      <c r="D174">
        <v>0</v>
      </c>
      <c r="E174" t="s">
        <v>11</v>
      </c>
      <c r="F174" t="s">
        <v>14</v>
      </c>
      <c r="G174">
        <v>1694.7963999999999</v>
      </c>
      <c r="H174" t="str">
        <f t="shared" si="2"/>
        <v>Underweight</v>
      </c>
    </row>
    <row r="175" spans="1:8" x14ac:dyDescent="0.35">
      <c r="A175">
        <v>35</v>
      </c>
      <c r="B175" t="s">
        <v>7</v>
      </c>
      <c r="C175">
        <v>34.799999999999997</v>
      </c>
      <c r="D175">
        <v>1</v>
      </c>
      <c r="E175" t="s">
        <v>11</v>
      </c>
      <c r="F175" t="s">
        <v>9</v>
      </c>
      <c r="G175">
        <v>5246.0469999999996</v>
      </c>
      <c r="H175" t="str">
        <f t="shared" si="2"/>
        <v>Obese</v>
      </c>
    </row>
    <row r="176" spans="1:8" x14ac:dyDescent="0.35">
      <c r="A176">
        <v>24</v>
      </c>
      <c r="B176" t="s">
        <v>7</v>
      </c>
      <c r="C176">
        <v>33.344999999999999</v>
      </c>
      <c r="D176">
        <v>0</v>
      </c>
      <c r="E176" t="s">
        <v>11</v>
      </c>
      <c r="F176" t="s">
        <v>13</v>
      </c>
      <c r="G176">
        <v>2855.4375500000001</v>
      </c>
      <c r="H176" t="str">
        <f t="shared" si="2"/>
        <v>Obese</v>
      </c>
    </row>
    <row r="177" spans="1:8" x14ac:dyDescent="0.35">
      <c r="A177">
        <v>63</v>
      </c>
      <c r="B177" t="s">
        <v>7</v>
      </c>
      <c r="C177">
        <v>37.700000000000003</v>
      </c>
      <c r="D177">
        <v>0</v>
      </c>
      <c r="E177" t="s">
        <v>8</v>
      </c>
      <c r="F177" t="s">
        <v>9</v>
      </c>
      <c r="G177">
        <v>48824.45</v>
      </c>
      <c r="H177" t="str">
        <f t="shared" si="2"/>
        <v>Obese</v>
      </c>
    </row>
    <row r="178" spans="1:8" x14ac:dyDescent="0.35">
      <c r="A178">
        <v>38</v>
      </c>
      <c r="B178" t="s">
        <v>10</v>
      </c>
      <c r="C178">
        <v>27.835000000000001</v>
      </c>
      <c r="D178">
        <v>2</v>
      </c>
      <c r="E178" t="s">
        <v>11</v>
      </c>
      <c r="F178" t="s">
        <v>13</v>
      </c>
      <c r="G178">
        <v>6455.86265</v>
      </c>
      <c r="H178" t="str">
        <f t="shared" si="2"/>
        <v>Overweight</v>
      </c>
    </row>
    <row r="179" spans="1:8" x14ac:dyDescent="0.35">
      <c r="A179">
        <v>54</v>
      </c>
      <c r="B179" t="s">
        <v>10</v>
      </c>
      <c r="C179">
        <v>29.2</v>
      </c>
      <c r="D179">
        <v>1</v>
      </c>
      <c r="E179" t="s">
        <v>11</v>
      </c>
      <c r="F179" t="s">
        <v>9</v>
      </c>
      <c r="G179">
        <v>10436.096</v>
      </c>
      <c r="H179" t="str">
        <f t="shared" si="2"/>
        <v>Overweight</v>
      </c>
    </row>
    <row r="180" spans="1:8" x14ac:dyDescent="0.35">
      <c r="A180">
        <v>46</v>
      </c>
      <c r="B180" t="s">
        <v>7</v>
      </c>
      <c r="C180">
        <v>28.9</v>
      </c>
      <c r="D180">
        <v>2</v>
      </c>
      <c r="E180" t="s">
        <v>11</v>
      </c>
      <c r="F180" t="s">
        <v>9</v>
      </c>
      <c r="G180">
        <v>8823.2790000000005</v>
      </c>
      <c r="H180" t="str">
        <f t="shared" si="2"/>
        <v>Overweight</v>
      </c>
    </row>
    <row r="181" spans="1:8" x14ac:dyDescent="0.35">
      <c r="A181">
        <v>41</v>
      </c>
      <c r="B181" t="s">
        <v>7</v>
      </c>
      <c r="C181">
        <v>33.155000000000001</v>
      </c>
      <c r="D181">
        <v>3</v>
      </c>
      <c r="E181" t="s">
        <v>11</v>
      </c>
      <c r="F181" t="s">
        <v>14</v>
      </c>
      <c r="G181">
        <v>8538.28845</v>
      </c>
      <c r="H181" t="str">
        <f t="shared" si="2"/>
        <v>Obese</v>
      </c>
    </row>
    <row r="182" spans="1:8" x14ac:dyDescent="0.35">
      <c r="A182">
        <v>58</v>
      </c>
      <c r="B182" t="s">
        <v>10</v>
      </c>
      <c r="C182">
        <v>28.594999999999999</v>
      </c>
      <c r="D182">
        <v>0</v>
      </c>
      <c r="E182" t="s">
        <v>11</v>
      </c>
      <c r="F182" t="s">
        <v>13</v>
      </c>
      <c r="G182">
        <v>11735.87905</v>
      </c>
      <c r="H182" t="str">
        <f t="shared" si="2"/>
        <v>Overweight</v>
      </c>
    </row>
    <row r="183" spans="1:8" x14ac:dyDescent="0.35">
      <c r="A183">
        <v>18</v>
      </c>
      <c r="B183" t="s">
        <v>7</v>
      </c>
      <c r="C183">
        <v>38.28</v>
      </c>
      <c r="D183">
        <v>0</v>
      </c>
      <c r="E183" t="s">
        <v>11</v>
      </c>
      <c r="F183" t="s">
        <v>12</v>
      </c>
      <c r="G183">
        <v>1631.8212000000001</v>
      </c>
      <c r="H183" t="str">
        <f t="shared" si="2"/>
        <v>Obese</v>
      </c>
    </row>
    <row r="184" spans="1:8" x14ac:dyDescent="0.35">
      <c r="A184">
        <v>22</v>
      </c>
      <c r="B184" t="s">
        <v>10</v>
      </c>
      <c r="C184">
        <v>19.95</v>
      </c>
      <c r="D184">
        <v>3</v>
      </c>
      <c r="E184" t="s">
        <v>11</v>
      </c>
      <c r="F184" t="s">
        <v>14</v>
      </c>
      <c r="G184">
        <v>4005.4225000000001</v>
      </c>
      <c r="H184" t="str">
        <f t="shared" si="2"/>
        <v>Normal</v>
      </c>
    </row>
    <row r="185" spans="1:8" x14ac:dyDescent="0.35">
      <c r="A185">
        <v>44</v>
      </c>
      <c r="B185" t="s">
        <v>7</v>
      </c>
      <c r="C185">
        <v>26.41</v>
      </c>
      <c r="D185">
        <v>0</v>
      </c>
      <c r="E185" t="s">
        <v>11</v>
      </c>
      <c r="F185" t="s">
        <v>13</v>
      </c>
      <c r="G185">
        <v>7419.4778999999999</v>
      </c>
      <c r="H185" t="str">
        <f t="shared" si="2"/>
        <v>Overweight</v>
      </c>
    </row>
    <row r="186" spans="1:8" x14ac:dyDescent="0.35">
      <c r="A186">
        <v>44</v>
      </c>
      <c r="B186" t="s">
        <v>10</v>
      </c>
      <c r="C186">
        <v>30.69</v>
      </c>
      <c r="D186">
        <v>2</v>
      </c>
      <c r="E186" t="s">
        <v>11</v>
      </c>
      <c r="F186" t="s">
        <v>12</v>
      </c>
      <c r="G186">
        <v>7731.4270999999999</v>
      </c>
      <c r="H186" t="str">
        <f t="shared" si="2"/>
        <v>Obese</v>
      </c>
    </row>
    <row r="187" spans="1:8" x14ac:dyDescent="0.35">
      <c r="A187">
        <v>36</v>
      </c>
      <c r="B187" t="s">
        <v>10</v>
      </c>
      <c r="C187">
        <v>41.895000000000003</v>
      </c>
      <c r="D187">
        <v>3</v>
      </c>
      <c r="E187" t="s">
        <v>8</v>
      </c>
      <c r="F187" t="s">
        <v>14</v>
      </c>
      <c r="G187">
        <v>43753.337050000002</v>
      </c>
      <c r="H187" t="str">
        <f t="shared" si="2"/>
        <v>Obese</v>
      </c>
    </row>
    <row r="188" spans="1:8" x14ac:dyDescent="0.35">
      <c r="A188">
        <v>26</v>
      </c>
      <c r="B188" t="s">
        <v>7</v>
      </c>
      <c r="C188">
        <v>29.92</v>
      </c>
      <c r="D188">
        <v>2</v>
      </c>
      <c r="E188" t="s">
        <v>11</v>
      </c>
      <c r="F188" t="s">
        <v>12</v>
      </c>
      <c r="G188">
        <v>3981.9767999999999</v>
      </c>
      <c r="H188" t="str">
        <f t="shared" si="2"/>
        <v>Obese</v>
      </c>
    </row>
    <row r="189" spans="1:8" x14ac:dyDescent="0.35">
      <c r="A189">
        <v>30</v>
      </c>
      <c r="B189" t="s">
        <v>7</v>
      </c>
      <c r="C189">
        <v>30.9</v>
      </c>
      <c r="D189">
        <v>3</v>
      </c>
      <c r="E189" t="s">
        <v>11</v>
      </c>
      <c r="F189" t="s">
        <v>9</v>
      </c>
      <c r="G189">
        <v>5325.6509999999998</v>
      </c>
      <c r="H189" t="str">
        <f t="shared" si="2"/>
        <v>Obese</v>
      </c>
    </row>
    <row r="190" spans="1:8" x14ac:dyDescent="0.35">
      <c r="A190">
        <v>41</v>
      </c>
      <c r="B190" t="s">
        <v>7</v>
      </c>
      <c r="C190">
        <v>32.200000000000003</v>
      </c>
      <c r="D190">
        <v>1</v>
      </c>
      <c r="E190" t="s">
        <v>11</v>
      </c>
      <c r="F190" t="s">
        <v>9</v>
      </c>
      <c r="G190">
        <v>6775.9610000000002</v>
      </c>
      <c r="H190" t="str">
        <f t="shared" si="2"/>
        <v>Obese</v>
      </c>
    </row>
    <row r="191" spans="1:8" x14ac:dyDescent="0.35">
      <c r="A191">
        <v>29</v>
      </c>
      <c r="B191" t="s">
        <v>7</v>
      </c>
      <c r="C191">
        <v>32.11</v>
      </c>
      <c r="D191">
        <v>2</v>
      </c>
      <c r="E191" t="s">
        <v>11</v>
      </c>
      <c r="F191" t="s">
        <v>13</v>
      </c>
      <c r="G191">
        <v>4922.9159</v>
      </c>
      <c r="H191" t="str">
        <f t="shared" si="2"/>
        <v>Obese</v>
      </c>
    </row>
    <row r="192" spans="1:8" x14ac:dyDescent="0.35">
      <c r="A192">
        <v>61</v>
      </c>
      <c r="B192" t="s">
        <v>10</v>
      </c>
      <c r="C192">
        <v>31.57</v>
      </c>
      <c r="D192">
        <v>0</v>
      </c>
      <c r="E192" t="s">
        <v>11</v>
      </c>
      <c r="F192" t="s">
        <v>12</v>
      </c>
      <c r="G192">
        <v>12557.605299999999</v>
      </c>
      <c r="H192" t="str">
        <f t="shared" si="2"/>
        <v>Obese</v>
      </c>
    </row>
    <row r="193" spans="1:8" x14ac:dyDescent="0.35">
      <c r="A193">
        <v>36</v>
      </c>
      <c r="B193" t="s">
        <v>7</v>
      </c>
      <c r="C193">
        <v>26.2</v>
      </c>
      <c r="D193">
        <v>0</v>
      </c>
      <c r="E193" t="s">
        <v>11</v>
      </c>
      <c r="F193" t="s">
        <v>9</v>
      </c>
      <c r="G193">
        <v>4883.866</v>
      </c>
      <c r="H193" t="str">
        <f t="shared" si="2"/>
        <v>Overweight</v>
      </c>
    </row>
    <row r="194" spans="1:8" x14ac:dyDescent="0.35">
      <c r="A194">
        <v>25</v>
      </c>
      <c r="B194" t="s">
        <v>10</v>
      </c>
      <c r="C194">
        <v>25.74</v>
      </c>
      <c r="D194">
        <v>0</v>
      </c>
      <c r="E194" t="s">
        <v>11</v>
      </c>
      <c r="F194" t="s">
        <v>12</v>
      </c>
      <c r="G194">
        <v>2137.6536000000001</v>
      </c>
      <c r="H194" t="str">
        <f t="shared" si="2"/>
        <v>Overweight</v>
      </c>
    </row>
    <row r="195" spans="1:8" x14ac:dyDescent="0.35">
      <c r="A195">
        <v>56</v>
      </c>
      <c r="B195" t="s">
        <v>7</v>
      </c>
      <c r="C195">
        <v>26.6</v>
      </c>
      <c r="D195">
        <v>1</v>
      </c>
      <c r="E195" t="s">
        <v>11</v>
      </c>
      <c r="F195" t="s">
        <v>13</v>
      </c>
      <c r="G195">
        <v>12044.342000000001</v>
      </c>
      <c r="H195" t="str">
        <f t="shared" ref="H195:H258" si="3">IF(C195&lt;18.5,"Underweight",IF(AND(C195&gt;=18.5,C195&lt;=24.9),"Normal",IF(AND(C195&gt;=25,C195&lt;=29.5),"Overweight","Obese")))</f>
        <v>Overweight</v>
      </c>
    </row>
    <row r="196" spans="1:8" x14ac:dyDescent="0.35">
      <c r="A196">
        <v>18</v>
      </c>
      <c r="B196" t="s">
        <v>10</v>
      </c>
      <c r="C196">
        <v>34.43</v>
      </c>
      <c r="D196">
        <v>0</v>
      </c>
      <c r="E196" t="s">
        <v>11</v>
      </c>
      <c r="F196" t="s">
        <v>12</v>
      </c>
      <c r="G196">
        <v>1137.4697000000001</v>
      </c>
      <c r="H196" t="str">
        <f t="shared" si="3"/>
        <v>Obese</v>
      </c>
    </row>
    <row r="197" spans="1:8" x14ac:dyDescent="0.35">
      <c r="A197">
        <v>19</v>
      </c>
      <c r="B197" t="s">
        <v>10</v>
      </c>
      <c r="C197">
        <v>30.59</v>
      </c>
      <c r="D197">
        <v>0</v>
      </c>
      <c r="E197" t="s">
        <v>11</v>
      </c>
      <c r="F197" t="s">
        <v>13</v>
      </c>
      <c r="G197">
        <v>1639.5631000000001</v>
      </c>
      <c r="H197" t="str">
        <f t="shared" si="3"/>
        <v>Obese</v>
      </c>
    </row>
    <row r="198" spans="1:8" x14ac:dyDescent="0.35">
      <c r="A198">
        <v>39</v>
      </c>
      <c r="B198" t="s">
        <v>7</v>
      </c>
      <c r="C198">
        <v>32.799999999999997</v>
      </c>
      <c r="D198">
        <v>0</v>
      </c>
      <c r="E198" t="s">
        <v>11</v>
      </c>
      <c r="F198" t="s">
        <v>9</v>
      </c>
      <c r="G198">
        <v>5649.7150000000001</v>
      </c>
      <c r="H198" t="str">
        <f t="shared" si="3"/>
        <v>Obese</v>
      </c>
    </row>
    <row r="199" spans="1:8" x14ac:dyDescent="0.35">
      <c r="A199">
        <v>45</v>
      </c>
      <c r="B199" t="s">
        <v>7</v>
      </c>
      <c r="C199">
        <v>28.6</v>
      </c>
      <c r="D199">
        <v>2</v>
      </c>
      <c r="E199" t="s">
        <v>11</v>
      </c>
      <c r="F199" t="s">
        <v>12</v>
      </c>
      <c r="G199">
        <v>8516.8289999999997</v>
      </c>
      <c r="H199" t="str">
        <f t="shared" si="3"/>
        <v>Overweight</v>
      </c>
    </row>
    <row r="200" spans="1:8" x14ac:dyDescent="0.35">
      <c r="A200">
        <v>51</v>
      </c>
      <c r="B200" t="s">
        <v>7</v>
      </c>
      <c r="C200">
        <v>18.05</v>
      </c>
      <c r="D200">
        <v>0</v>
      </c>
      <c r="E200" t="s">
        <v>11</v>
      </c>
      <c r="F200" t="s">
        <v>13</v>
      </c>
      <c r="G200">
        <v>9644.2525000000005</v>
      </c>
      <c r="H200" t="str">
        <f t="shared" si="3"/>
        <v>Underweight</v>
      </c>
    </row>
    <row r="201" spans="1:8" x14ac:dyDescent="0.35">
      <c r="A201">
        <v>64</v>
      </c>
      <c r="B201" t="s">
        <v>7</v>
      </c>
      <c r="C201">
        <v>39.33</v>
      </c>
      <c r="D201">
        <v>0</v>
      </c>
      <c r="E201" t="s">
        <v>11</v>
      </c>
      <c r="F201" t="s">
        <v>14</v>
      </c>
      <c r="G201">
        <v>14901.5167</v>
      </c>
      <c r="H201" t="str">
        <f t="shared" si="3"/>
        <v>Obese</v>
      </c>
    </row>
    <row r="202" spans="1:8" x14ac:dyDescent="0.35">
      <c r="A202">
        <v>19</v>
      </c>
      <c r="B202" t="s">
        <v>7</v>
      </c>
      <c r="C202">
        <v>32.11</v>
      </c>
      <c r="D202">
        <v>0</v>
      </c>
      <c r="E202" t="s">
        <v>11</v>
      </c>
      <c r="F202" t="s">
        <v>13</v>
      </c>
      <c r="G202">
        <v>2130.6759000000002</v>
      </c>
      <c r="H202" t="str">
        <f t="shared" si="3"/>
        <v>Obese</v>
      </c>
    </row>
    <row r="203" spans="1:8" x14ac:dyDescent="0.35">
      <c r="A203">
        <v>48</v>
      </c>
      <c r="B203" t="s">
        <v>7</v>
      </c>
      <c r="C203">
        <v>32.229999999999997</v>
      </c>
      <c r="D203">
        <v>1</v>
      </c>
      <c r="E203" t="s">
        <v>11</v>
      </c>
      <c r="F203" t="s">
        <v>12</v>
      </c>
      <c r="G203">
        <v>8871.1517000000003</v>
      </c>
      <c r="H203" t="str">
        <f t="shared" si="3"/>
        <v>Obese</v>
      </c>
    </row>
    <row r="204" spans="1:8" x14ac:dyDescent="0.35">
      <c r="A204">
        <v>60</v>
      </c>
      <c r="B204" t="s">
        <v>7</v>
      </c>
      <c r="C204">
        <v>24.035</v>
      </c>
      <c r="D204">
        <v>0</v>
      </c>
      <c r="E204" t="s">
        <v>11</v>
      </c>
      <c r="F204" t="s">
        <v>13</v>
      </c>
      <c r="G204">
        <v>13012.20865</v>
      </c>
      <c r="H204" t="str">
        <f t="shared" si="3"/>
        <v>Normal</v>
      </c>
    </row>
    <row r="205" spans="1:8" x14ac:dyDescent="0.35">
      <c r="A205">
        <v>27</v>
      </c>
      <c r="B205" t="s">
        <v>7</v>
      </c>
      <c r="C205">
        <v>36.08</v>
      </c>
      <c r="D205">
        <v>0</v>
      </c>
      <c r="E205" t="s">
        <v>8</v>
      </c>
      <c r="F205" t="s">
        <v>12</v>
      </c>
      <c r="G205">
        <v>37133.898200000003</v>
      </c>
      <c r="H205" t="str">
        <f t="shared" si="3"/>
        <v>Obese</v>
      </c>
    </row>
    <row r="206" spans="1:8" x14ac:dyDescent="0.35">
      <c r="A206">
        <v>46</v>
      </c>
      <c r="B206" t="s">
        <v>10</v>
      </c>
      <c r="C206">
        <v>22.3</v>
      </c>
      <c r="D206">
        <v>0</v>
      </c>
      <c r="E206" t="s">
        <v>11</v>
      </c>
      <c r="F206" t="s">
        <v>9</v>
      </c>
      <c r="G206">
        <v>7147.1049999999996</v>
      </c>
      <c r="H206" t="str">
        <f t="shared" si="3"/>
        <v>Normal</v>
      </c>
    </row>
    <row r="207" spans="1:8" x14ac:dyDescent="0.35">
      <c r="A207">
        <v>28</v>
      </c>
      <c r="B207" t="s">
        <v>7</v>
      </c>
      <c r="C207">
        <v>28.88</v>
      </c>
      <c r="D207">
        <v>1</v>
      </c>
      <c r="E207" t="s">
        <v>11</v>
      </c>
      <c r="F207" t="s">
        <v>14</v>
      </c>
      <c r="G207">
        <v>4337.7352000000001</v>
      </c>
      <c r="H207" t="str">
        <f t="shared" si="3"/>
        <v>Overweight</v>
      </c>
    </row>
    <row r="208" spans="1:8" x14ac:dyDescent="0.35">
      <c r="A208">
        <v>59</v>
      </c>
      <c r="B208" t="s">
        <v>10</v>
      </c>
      <c r="C208">
        <v>26.4</v>
      </c>
      <c r="D208">
        <v>0</v>
      </c>
      <c r="E208" t="s">
        <v>11</v>
      </c>
      <c r="F208" t="s">
        <v>12</v>
      </c>
      <c r="G208">
        <v>11743.299000000001</v>
      </c>
      <c r="H208" t="str">
        <f t="shared" si="3"/>
        <v>Overweight</v>
      </c>
    </row>
    <row r="209" spans="1:8" x14ac:dyDescent="0.35">
      <c r="A209">
        <v>35</v>
      </c>
      <c r="B209" t="s">
        <v>10</v>
      </c>
      <c r="C209">
        <v>27.74</v>
      </c>
      <c r="D209">
        <v>2</v>
      </c>
      <c r="E209" t="s">
        <v>8</v>
      </c>
      <c r="F209" t="s">
        <v>14</v>
      </c>
      <c r="G209">
        <v>20984.0936</v>
      </c>
      <c r="H209" t="str">
        <f t="shared" si="3"/>
        <v>Overweight</v>
      </c>
    </row>
    <row r="210" spans="1:8" x14ac:dyDescent="0.35">
      <c r="A210">
        <v>63</v>
      </c>
      <c r="B210" t="s">
        <v>7</v>
      </c>
      <c r="C210">
        <v>31.8</v>
      </c>
      <c r="D210">
        <v>0</v>
      </c>
      <c r="E210" t="s">
        <v>11</v>
      </c>
      <c r="F210" t="s">
        <v>9</v>
      </c>
      <c r="G210">
        <v>13880.949000000001</v>
      </c>
      <c r="H210" t="str">
        <f t="shared" si="3"/>
        <v>Obese</v>
      </c>
    </row>
    <row r="211" spans="1:8" x14ac:dyDescent="0.35">
      <c r="A211">
        <v>40</v>
      </c>
      <c r="B211" t="s">
        <v>10</v>
      </c>
      <c r="C211">
        <v>41.23</v>
      </c>
      <c r="D211">
        <v>1</v>
      </c>
      <c r="E211" t="s">
        <v>11</v>
      </c>
      <c r="F211" t="s">
        <v>14</v>
      </c>
      <c r="G211">
        <v>6610.1097</v>
      </c>
      <c r="H211" t="str">
        <f t="shared" si="3"/>
        <v>Obese</v>
      </c>
    </row>
    <row r="212" spans="1:8" x14ac:dyDescent="0.35">
      <c r="A212">
        <v>20</v>
      </c>
      <c r="B212" t="s">
        <v>10</v>
      </c>
      <c r="C212">
        <v>33</v>
      </c>
      <c r="D212">
        <v>1</v>
      </c>
      <c r="E212" t="s">
        <v>11</v>
      </c>
      <c r="F212" t="s">
        <v>9</v>
      </c>
      <c r="G212">
        <v>1980.07</v>
      </c>
      <c r="H212" t="str">
        <f t="shared" si="3"/>
        <v>Obese</v>
      </c>
    </row>
    <row r="213" spans="1:8" x14ac:dyDescent="0.35">
      <c r="A213">
        <v>40</v>
      </c>
      <c r="B213" t="s">
        <v>10</v>
      </c>
      <c r="C213">
        <v>30.875</v>
      </c>
      <c r="D213">
        <v>4</v>
      </c>
      <c r="E213" t="s">
        <v>11</v>
      </c>
      <c r="F213" t="s">
        <v>13</v>
      </c>
      <c r="G213">
        <v>8162.7162500000004</v>
      </c>
      <c r="H213" t="str">
        <f t="shared" si="3"/>
        <v>Obese</v>
      </c>
    </row>
    <row r="214" spans="1:8" x14ac:dyDescent="0.35">
      <c r="A214">
        <v>24</v>
      </c>
      <c r="B214" t="s">
        <v>10</v>
      </c>
      <c r="C214">
        <v>28.5</v>
      </c>
      <c r="D214">
        <v>2</v>
      </c>
      <c r="E214" t="s">
        <v>11</v>
      </c>
      <c r="F214" t="s">
        <v>13</v>
      </c>
      <c r="G214">
        <v>3537.703</v>
      </c>
      <c r="H214" t="str">
        <f t="shared" si="3"/>
        <v>Overweight</v>
      </c>
    </row>
    <row r="215" spans="1:8" x14ac:dyDescent="0.35">
      <c r="A215">
        <v>34</v>
      </c>
      <c r="B215" t="s">
        <v>7</v>
      </c>
      <c r="C215">
        <v>26.73</v>
      </c>
      <c r="D215">
        <v>1</v>
      </c>
      <c r="E215" t="s">
        <v>11</v>
      </c>
      <c r="F215" t="s">
        <v>12</v>
      </c>
      <c r="G215">
        <v>5002.7826999999997</v>
      </c>
      <c r="H215" t="str">
        <f t="shared" si="3"/>
        <v>Overweight</v>
      </c>
    </row>
    <row r="216" spans="1:8" x14ac:dyDescent="0.35">
      <c r="A216">
        <v>45</v>
      </c>
      <c r="B216" t="s">
        <v>7</v>
      </c>
      <c r="C216">
        <v>30.9</v>
      </c>
      <c r="D216">
        <v>2</v>
      </c>
      <c r="E216" t="s">
        <v>11</v>
      </c>
      <c r="F216" t="s">
        <v>9</v>
      </c>
      <c r="G216">
        <v>8520.0259999999998</v>
      </c>
      <c r="H216" t="str">
        <f t="shared" si="3"/>
        <v>Obese</v>
      </c>
    </row>
    <row r="217" spans="1:8" x14ac:dyDescent="0.35">
      <c r="A217">
        <v>41</v>
      </c>
      <c r="B217" t="s">
        <v>7</v>
      </c>
      <c r="C217">
        <v>37.1</v>
      </c>
      <c r="D217">
        <v>2</v>
      </c>
      <c r="E217" t="s">
        <v>11</v>
      </c>
      <c r="F217" t="s">
        <v>9</v>
      </c>
      <c r="G217">
        <v>7371.7719999999999</v>
      </c>
      <c r="H217" t="str">
        <f t="shared" si="3"/>
        <v>Obese</v>
      </c>
    </row>
    <row r="218" spans="1:8" x14ac:dyDescent="0.35">
      <c r="A218">
        <v>53</v>
      </c>
      <c r="B218" t="s">
        <v>7</v>
      </c>
      <c r="C218">
        <v>26.6</v>
      </c>
      <c r="D218">
        <v>0</v>
      </c>
      <c r="E218" t="s">
        <v>11</v>
      </c>
      <c r="F218" t="s">
        <v>13</v>
      </c>
      <c r="G218">
        <v>10355.641</v>
      </c>
      <c r="H218" t="str">
        <f t="shared" si="3"/>
        <v>Overweight</v>
      </c>
    </row>
    <row r="219" spans="1:8" x14ac:dyDescent="0.35">
      <c r="A219">
        <v>27</v>
      </c>
      <c r="B219" t="s">
        <v>10</v>
      </c>
      <c r="C219">
        <v>23.1</v>
      </c>
      <c r="D219">
        <v>0</v>
      </c>
      <c r="E219" t="s">
        <v>11</v>
      </c>
      <c r="F219" t="s">
        <v>12</v>
      </c>
      <c r="G219">
        <v>2483.7359999999999</v>
      </c>
      <c r="H219" t="str">
        <f t="shared" si="3"/>
        <v>Normal</v>
      </c>
    </row>
    <row r="220" spans="1:8" x14ac:dyDescent="0.35">
      <c r="A220">
        <v>26</v>
      </c>
      <c r="B220" t="s">
        <v>7</v>
      </c>
      <c r="C220">
        <v>29.92</v>
      </c>
      <c r="D220">
        <v>1</v>
      </c>
      <c r="E220" t="s">
        <v>11</v>
      </c>
      <c r="F220" t="s">
        <v>12</v>
      </c>
      <c r="G220">
        <v>3392.9767999999999</v>
      </c>
      <c r="H220" t="str">
        <f t="shared" si="3"/>
        <v>Obese</v>
      </c>
    </row>
    <row r="221" spans="1:8" x14ac:dyDescent="0.35">
      <c r="A221">
        <v>24</v>
      </c>
      <c r="B221" t="s">
        <v>7</v>
      </c>
      <c r="C221">
        <v>23.21</v>
      </c>
      <c r="D221">
        <v>0</v>
      </c>
      <c r="E221" t="s">
        <v>11</v>
      </c>
      <c r="F221" t="s">
        <v>12</v>
      </c>
      <c r="G221">
        <v>25081.76784</v>
      </c>
      <c r="H221" t="str">
        <f t="shared" si="3"/>
        <v>Normal</v>
      </c>
    </row>
    <row r="222" spans="1:8" x14ac:dyDescent="0.35">
      <c r="A222">
        <v>34</v>
      </c>
      <c r="B222" t="s">
        <v>7</v>
      </c>
      <c r="C222">
        <v>33.700000000000003</v>
      </c>
      <c r="D222">
        <v>1</v>
      </c>
      <c r="E222" t="s">
        <v>11</v>
      </c>
      <c r="F222" t="s">
        <v>9</v>
      </c>
      <c r="G222">
        <v>5012.4709999999995</v>
      </c>
      <c r="H222" t="str">
        <f t="shared" si="3"/>
        <v>Obese</v>
      </c>
    </row>
    <row r="223" spans="1:8" x14ac:dyDescent="0.35">
      <c r="A223">
        <v>53</v>
      </c>
      <c r="B223" t="s">
        <v>7</v>
      </c>
      <c r="C223">
        <v>33.25</v>
      </c>
      <c r="D223">
        <v>0</v>
      </c>
      <c r="E223" t="s">
        <v>11</v>
      </c>
      <c r="F223" t="s">
        <v>14</v>
      </c>
      <c r="G223">
        <v>10564.8845</v>
      </c>
      <c r="H223" t="str">
        <f t="shared" si="3"/>
        <v>Obese</v>
      </c>
    </row>
    <row r="224" spans="1:8" x14ac:dyDescent="0.35">
      <c r="A224">
        <v>32</v>
      </c>
      <c r="B224" t="s">
        <v>10</v>
      </c>
      <c r="C224">
        <v>30.8</v>
      </c>
      <c r="D224">
        <v>3</v>
      </c>
      <c r="E224" t="s">
        <v>11</v>
      </c>
      <c r="F224" t="s">
        <v>9</v>
      </c>
      <c r="G224">
        <v>5253.5240000000003</v>
      </c>
      <c r="H224" t="str">
        <f t="shared" si="3"/>
        <v>Obese</v>
      </c>
    </row>
    <row r="225" spans="1:8" x14ac:dyDescent="0.35">
      <c r="A225">
        <v>19</v>
      </c>
      <c r="B225" t="s">
        <v>10</v>
      </c>
      <c r="C225">
        <v>34.799999999999997</v>
      </c>
      <c r="D225">
        <v>0</v>
      </c>
      <c r="E225" t="s">
        <v>8</v>
      </c>
      <c r="F225" t="s">
        <v>9</v>
      </c>
      <c r="G225">
        <v>34779.614999999998</v>
      </c>
      <c r="H225" t="str">
        <f t="shared" si="3"/>
        <v>Obese</v>
      </c>
    </row>
    <row r="226" spans="1:8" x14ac:dyDescent="0.35">
      <c r="A226">
        <v>42</v>
      </c>
      <c r="B226" t="s">
        <v>10</v>
      </c>
      <c r="C226">
        <v>24.64</v>
      </c>
      <c r="D226">
        <v>0</v>
      </c>
      <c r="E226" t="s">
        <v>8</v>
      </c>
      <c r="F226" t="s">
        <v>12</v>
      </c>
      <c r="G226">
        <v>19515.5416</v>
      </c>
      <c r="H226" t="str">
        <f t="shared" si="3"/>
        <v>Normal</v>
      </c>
    </row>
    <row r="227" spans="1:8" x14ac:dyDescent="0.35">
      <c r="A227">
        <v>55</v>
      </c>
      <c r="B227" t="s">
        <v>10</v>
      </c>
      <c r="C227">
        <v>33.880000000000003</v>
      </c>
      <c r="D227">
        <v>3</v>
      </c>
      <c r="E227" t="s">
        <v>11</v>
      </c>
      <c r="F227" t="s">
        <v>12</v>
      </c>
      <c r="G227">
        <v>11987.1682</v>
      </c>
      <c r="H227" t="str">
        <f t="shared" si="3"/>
        <v>Obese</v>
      </c>
    </row>
    <row r="228" spans="1:8" x14ac:dyDescent="0.35">
      <c r="A228">
        <v>28</v>
      </c>
      <c r="B228" t="s">
        <v>10</v>
      </c>
      <c r="C228">
        <v>38.06</v>
      </c>
      <c r="D228">
        <v>0</v>
      </c>
      <c r="E228" t="s">
        <v>11</v>
      </c>
      <c r="F228" t="s">
        <v>12</v>
      </c>
      <c r="G228">
        <v>2689.4953999999998</v>
      </c>
      <c r="H228" t="str">
        <f t="shared" si="3"/>
        <v>Obese</v>
      </c>
    </row>
    <row r="229" spans="1:8" x14ac:dyDescent="0.35">
      <c r="A229">
        <v>58</v>
      </c>
      <c r="B229" t="s">
        <v>7</v>
      </c>
      <c r="C229">
        <v>41.91</v>
      </c>
      <c r="D229">
        <v>0</v>
      </c>
      <c r="E229" t="s">
        <v>11</v>
      </c>
      <c r="F229" t="s">
        <v>12</v>
      </c>
      <c r="G229">
        <v>24227.337240000001</v>
      </c>
      <c r="H229" t="str">
        <f t="shared" si="3"/>
        <v>Obese</v>
      </c>
    </row>
    <row r="230" spans="1:8" x14ac:dyDescent="0.35">
      <c r="A230">
        <v>41</v>
      </c>
      <c r="B230" t="s">
        <v>7</v>
      </c>
      <c r="C230">
        <v>31.635000000000002</v>
      </c>
      <c r="D230">
        <v>1</v>
      </c>
      <c r="E230" t="s">
        <v>11</v>
      </c>
      <c r="F230" t="s">
        <v>14</v>
      </c>
      <c r="G230">
        <v>7358.1756500000001</v>
      </c>
      <c r="H230" t="str">
        <f t="shared" si="3"/>
        <v>Obese</v>
      </c>
    </row>
    <row r="231" spans="1:8" x14ac:dyDescent="0.35">
      <c r="A231">
        <v>47</v>
      </c>
      <c r="B231" t="s">
        <v>10</v>
      </c>
      <c r="C231">
        <v>25.46</v>
      </c>
      <c r="D231">
        <v>2</v>
      </c>
      <c r="E231" t="s">
        <v>11</v>
      </c>
      <c r="F231" t="s">
        <v>14</v>
      </c>
      <c r="G231">
        <v>9225.2564000000002</v>
      </c>
      <c r="H231" t="str">
        <f t="shared" si="3"/>
        <v>Overweight</v>
      </c>
    </row>
    <row r="232" spans="1:8" x14ac:dyDescent="0.35">
      <c r="A232">
        <v>42</v>
      </c>
      <c r="B232" t="s">
        <v>7</v>
      </c>
      <c r="C232">
        <v>36.195</v>
      </c>
      <c r="D232">
        <v>1</v>
      </c>
      <c r="E232" t="s">
        <v>11</v>
      </c>
      <c r="F232" t="s">
        <v>13</v>
      </c>
      <c r="G232">
        <v>7443.6430499999997</v>
      </c>
      <c r="H232" t="str">
        <f t="shared" si="3"/>
        <v>Obese</v>
      </c>
    </row>
    <row r="233" spans="1:8" x14ac:dyDescent="0.35">
      <c r="A233">
        <v>59</v>
      </c>
      <c r="B233" t="s">
        <v>7</v>
      </c>
      <c r="C233">
        <v>27.83</v>
      </c>
      <c r="D233">
        <v>3</v>
      </c>
      <c r="E233" t="s">
        <v>11</v>
      </c>
      <c r="F233" t="s">
        <v>12</v>
      </c>
      <c r="G233">
        <v>14001.286700000001</v>
      </c>
      <c r="H233" t="str">
        <f t="shared" si="3"/>
        <v>Overweight</v>
      </c>
    </row>
    <row r="234" spans="1:8" x14ac:dyDescent="0.35">
      <c r="A234">
        <v>19</v>
      </c>
      <c r="B234" t="s">
        <v>7</v>
      </c>
      <c r="C234">
        <v>17.8</v>
      </c>
      <c r="D234">
        <v>0</v>
      </c>
      <c r="E234" t="s">
        <v>11</v>
      </c>
      <c r="F234" t="s">
        <v>9</v>
      </c>
      <c r="G234">
        <v>1727.7850000000001</v>
      </c>
      <c r="H234" t="str">
        <f t="shared" si="3"/>
        <v>Underweight</v>
      </c>
    </row>
    <row r="235" spans="1:8" x14ac:dyDescent="0.35">
      <c r="A235">
        <v>59</v>
      </c>
      <c r="B235" t="s">
        <v>10</v>
      </c>
      <c r="C235">
        <v>27.5</v>
      </c>
      <c r="D235">
        <v>1</v>
      </c>
      <c r="E235" t="s">
        <v>11</v>
      </c>
      <c r="F235" t="s">
        <v>9</v>
      </c>
      <c r="G235">
        <v>12333.828</v>
      </c>
      <c r="H235" t="str">
        <f t="shared" si="3"/>
        <v>Overweight</v>
      </c>
    </row>
    <row r="236" spans="1:8" x14ac:dyDescent="0.35">
      <c r="A236">
        <v>39</v>
      </c>
      <c r="B236" t="s">
        <v>10</v>
      </c>
      <c r="C236">
        <v>24.51</v>
      </c>
      <c r="D236">
        <v>2</v>
      </c>
      <c r="E236" t="s">
        <v>11</v>
      </c>
      <c r="F236" t="s">
        <v>13</v>
      </c>
      <c r="G236">
        <v>6710.1918999999998</v>
      </c>
      <c r="H236" t="str">
        <f t="shared" si="3"/>
        <v>Normal</v>
      </c>
    </row>
    <row r="237" spans="1:8" x14ac:dyDescent="0.35">
      <c r="A237">
        <v>40</v>
      </c>
      <c r="B237" t="s">
        <v>7</v>
      </c>
      <c r="C237">
        <v>22.22</v>
      </c>
      <c r="D237">
        <v>2</v>
      </c>
      <c r="E237" t="s">
        <v>8</v>
      </c>
      <c r="F237" t="s">
        <v>12</v>
      </c>
      <c r="G237">
        <v>19444.265800000001</v>
      </c>
      <c r="H237" t="str">
        <f t="shared" si="3"/>
        <v>Normal</v>
      </c>
    </row>
    <row r="238" spans="1:8" x14ac:dyDescent="0.35">
      <c r="A238">
        <v>18</v>
      </c>
      <c r="B238" t="s">
        <v>7</v>
      </c>
      <c r="C238">
        <v>26.73</v>
      </c>
      <c r="D238">
        <v>0</v>
      </c>
      <c r="E238" t="s">
        <v>11</v>
      </c>
      <c r="F238" t="s">
        <v>12</v>
      </c>
      <c r="G238">
        <v>1615.7666999999999</v>
      </c>
      <c r="H238" t="str">
        <f t="shared" si="3"/>
        <v>Overweight</v>
      </c>
    </row>
    <row r="239" spans="1:8" x14ac:dyDescent="0.35">
      <c r="A239">
        <v>31</v>
      </c>
      <c r="B239" t="s">
        <v>10</v>
      </c>
      <c r="C239">
        <v>38.39</v>
      </c>
      <c r="D239">
        <v>2</v>
      </c>
      <c r="E239" t="s">
        <v>11</v>
      </c>
      <c r="F239" t="s">
        <v>12</v>
      </c>
      <c r="G239">
        <v>4463.2051000000001</v>
      </c>
      <c r="H239" t="str">
        <f t="shared" si="3"/>
        <v>Obese</v>
      </c>
    </row>
    <row r="240" spans="1:8" x14ac:dyDescent="0.35">
      <c r="A240">
        <v>19</v>
      </c>
      <c r="B240" t="s">
        <v>10</v>
      </c>
      <c r="C240">
        <v>29.07</v>
      </c>
      <c r="D240">
        <v>0</v>
      </c>
      <c r="E240" t="s">
        <v>8</v>
      </c>
      <c r="F240" t="s">
        <v>13</v>
      </c>
      <c r="G240">
        <v>17352.6803</v>
      </c>
      <c r="H240" t="str">
        <f t="shared" si="3"/>
        <v>Overweight</v>
      </c>
    </row>
    <row r="241" spans="1:8" x14ac:dyDescent="0.35">
      <c r="A241">
        <v>44</v>
      </c>
      <c r="B241" t="s">
        <v>10</v>
      </c>
      <c r="C241">
        <v>38.06</v>
      </c>
      <c r="D241">
        <v>1</v>
      </c>
      <c r="E241" t="s">
        <v>11</v>
      </c>
      <c r="F241" t="s">
        <v>12</v>
      </c>
      <c r="G241">
        <v>7152.6714000000002</v>
      </c>
      <c r="H241" t="str">
        <f t="shared" si="3"/>
        <v>Obese</v>
      </c>
    </row>
    <row r="242" spans="1:8" x14ac:dyDescent="0.35">
      <c r="A242">
        <v>23</v>
      </c>
      <c r="B242" t="s">
        <v>7</v>
      </c>
      <c r="C242">
        <v>36.67</v>
      </c>
      <c r="D242">
        <v>2</v>
      </c>
      <c r="E242" t="s">
        <v>8</v>
      </c>
      <c r="F242" t="s">
        <v>14</v>
      </c>
      <c r="G242">
        <v>38511.628299999997</v>
      </c>
      <c r="H242" t="str">
        <f t="shared" si="3"/>
        <v>Obese</v>
      </c>
    </row>
    <row r="243" spans="1:8" x14ac:dyDescent="0.35">
      <c r="A243">
        <v>33</v>
      </c>
      <c r="B243" t="s">
        <v>7</v>
      </c>
      <c r="C243">
        <v>22.135000000000002</v>
      </c>
      <c r="D243">
        <v>1</v>
      </c>
      <c r="E243" t="s">
        <v>11</v>
      </c>
      <c r="F243" t="s">
        <v>14</v>
      </c>
      <c r="G243">
        <v>5354.0746499999996</v>
      </c>
      <c r="H243" t="str">
        <f t="shared" si="3"/>
        <v>Normal</v>
      </c>
    </row>
    <row r="244" spans="1:8" x14ac:dyDescent="0.35">
      <c r="A244">
        <v>55</v>
      </c>
      <c r="B244" t="s">
        <v>7</v>
      </c>
      <c r="C244">
        <v>26.8</v>
      </c>
      <c r="D244">
        <v>1</v>
      </c>
      <c r="E244" t="s">
        <v>11</v>
      </c>
      <c r="F244" t="s">
        <v>9</v>
      </c>
      <c r="G244">
        <v>35160.134570000002</v>
      </c>
      <c r="H244" t="str">
        <f t="shared" si="3"/>
        <v>Overweight</v>
      </c>
    </row>
    <row r="245" spans="1:8" x14ac:dyDescent="0.35">
      <c r="A245">
        <v>40</v>
      </c>
      <c r="B245" t="s">
        <v>10</v>
      </c>
      <c r="C245">
        <v>35.299999999999997</v>
      </c>
      <c r="D245">
        <v>3</v>
      </c>
      <c r="E245" t="s">
        <v>11</v>
      </c>
      <c r="F245" t="s">
        <v>9</v>
      </c>
      <c r="G245">
        <v>7196.8670000000002</v>
      </c>
      <c r="H245" t="str">
        <f t="shared" si="3"/>
        <v>Obese</v>
      </c>
    </row>
    <row r="246" spans="1:8" x14ac:dyDescent="0.35">
      <c r="A246">
        <v>63</v>
      </c>
      <c r="B246" t="s">
        <v>7</v>
      </c>
      <c r="C246">
        <v>27.74</v>
      </c>
      <c r="D246">
        <v>0</v>
      </c>
      <c r="E246" t="s">
        <v>8</v>
      </c>
      <c r="F246" t="s">
        <v>14</v>
      </c>
      <c r="G246">
        <v>29523.1656</v>
      </c>
      <c r="H246" t="str">
        <f t="shared" si="3"/>
        <v>Overweight</v>
      </c>
    </row>
    <row r="247" spans="1:8" x14ac:dyDescent="0.35">
      <c r="A247">
        <v>54</v>
      </c>
      <c r="B247" t="s">
        <v>10</v>
      </c>
      <c r="C247">
        <v>30.02</v>
      </c>
      <c r="D247">
        <v>0</v>
      </c>
      <c r="E247" t="s">
        <v>11</v>
      </c>
      <c r="F247" t="s">
        <v>13</v>
      </c>
      <c r="G247">
        <v>24476.478510000001</v>
      </c>
      <c r="H247" t="str">
        <f t="shared" si="3"/>
        <v>Obese</v>
      </c>
    </row>
    <row r="248" spans="1:8" x14ac:dyDescent="0.35">
      <c r="A248">
        <v>60</v>
      </c>
      <c r="B248" t="s">
        <v>7</v>
      </c>
      <c r="C248">
        <v>38.06</v>
      </c>
      <c r="D248">
        <v>0</v>
      </c>
      <c r="E248" t="s">
        <v>11</v>
      </c>
      <c r="F248" t="s">
        <v>12</v>
      </c>
      <c r="G248">
        <v>12648.7034</v>
      </c>
      <c r="H248" t="str">
        <f t="shared" si="3"/>
        <v>Obese</v>
      </c>
    </row>
    <row r="249" spans="1:8" x14ac:dyDescent="0.35">
      <c r="A249">
        <v>24</v>
      </c>
      <c r="B249" t="s">
        <v>10</v>
      </c>
      <c r="C249">
        <v>35.86</v>
      </c>
      <c r="D249">
        <v>0</v>
      </c>
      <c r="E249" t="s">
        <v>11</v>
      </c>
      <c r="F249" t="s">
        <v>12</v>
      </c>
      <c r="G249">
        <v>1986.9333999999999</v>
      </c>
      <c r="H249" t="str">
        <f t="shared" si="3"/>
        <v>Obese</v>
      </c>
    </row>
    <row r="250" spans="1:8" x14ac:dyDescent="0.35">
      <c r="A250">
        <v>19</v>
      </c>
      <c r="B250" t="s">
        <v>10</v>
      </c>
      <c r="C250">
        <v>20.9</v>
      </c>
      <c r="D250">
        <v>1</v>
      </c>
      <c r="E250" t="s">
        <v>11</v>
      </c>
      <c r="F250" t="s">
        <v>9</v>
      </c>
      <c r="G250">
        <v>1832.0940000000001</v>
      </c>
      <c r="H250" t="str">
        <f t="shared" si="3"/>
        <v>Normal</v>
      </c>
    </row>
    <row r="251" spans="1:8" x14ac:dyDescent="0.35">
      <c r="A251">
        <v>29</v>
      </c>
      <c r="B251" t="s">
        <v>10</v>
      </c>
      <c r="C251">
        <v>28.975000000000001</v>
      </c>
      <c r="D251">
        <v>1</v>
      </c>
      <c r="E251" t="s">
        <v>11</v>
      </c>
      <c r="F251" t="s">
        <v>14</v>
      </c>
      <c r="G251">
        <v>4040.55825</v>
      </c>
      <c r="H251" t="str">
        <f t="shared" si="3"/>
        <v>Overweight</v>
      </c>
    </row>
    <row r="252" spans="1:8" x14ac:dyDescent="0.35">
      <c r="A252">
        <v>18</v>
      </c>
      <c r="B252" t="s">
        <v>10</v>
      </c>
      <c r="C252">
        <v>17.29</v>
      </c>
      <c r="D252">
        <v>2</v>
      </c>
      <c r="E252" t="s">
        <v>8</v>
      </c>
      <c r="F252" t="s">
        <v>14</v>
      </c>
      <c r="G252">
        <v>12829.455099999999</v>
      </c>
      <c r="H252" t="str">
        <f t="shared" si="3"/>
        <v>Underweight</v>
      </c>
    </row>
    <row r="253" spans="1:8" x14ac:dyDescent="0.35">
      <c r="A253">
        <v>63</v>
      </c>
      <c r="B253" t="s">
        <v>7</v>
      </c>
      <c r="C253">
        <v>32.200000000000003</v>
      </c>
      <c r="D253">
        <v>2</v>
      </c>
      <c r="E253" t="s">
        <v>8</v>
      </c>
      <c r="F253" t="s">
        <v>9</v>
      </c>
      <c r="G253">
        <v>47305.305</v>
      </c>
      <c r="H253" t="str">
        <f t="shared" si="3"/>
        <v>Obese</v>
      </c>
    </row>
    <row r="254" spans="1:8" x14ac:dyDescent="0.35">
      <c r="A254">
        <v>54</v>
      </c>
      <c r="B254" t="s">
        <v>10</v>
      </c>
      <c r="C254">
        <v>34.21</v>
      </c>
      <c r="D254">
        <v>2</v>
      </c>
      <c r="E254" t="s">
        <v>8</v>
      </c>
      <c r="F254" t="s">
        <v>12</v>
      </c>
      <c r="G254">
        <v>44260.749900000003</v>
      </c>
      <c r="H254" t="str">
        <f t="shared" si="3"/>
        <v>Obese</v>
      </c>
    </row>
    <row r="255" spans="1:8" x14ac:dyDescent="0.35">
      <c r="A255">
        <v>27</v>
      </c>
      <c r="B255" t="s">
        <v>10</v>
      </c>
      <c r="C255">
        <v>30.3</v>
      </c>
      <c r="D255">
        <v>3</v>
      </c>
      <c r="E255" t="s">
        <v>11</v>
      </c>
      <c r="F255" t="s">
        <v>9</v>
      </c>
      <c r="G255">
        <v>4260.7439999999997</v>
      </c>
      <c r="H255" t="str">
        <f t="shared" si="3"/>
        <v>Obese</v>
      </c>
    </row>
    <row r="256" spans="1:8" x14ac:dyDescent="0.35">
      <c r="A256">
        <v>50</v>
      </c>
      <c r="B256" t="s">
        <v>10</v>
      </c>
      <c r="C256">
        <v>31.824999999999999</v>
      </c>
      <c r="D256">
        <v>0</v>
      </c>
      <c r="E256" t="s">
        <v>8</v>
      </c>
      <c r="F256" t="s">
        <v>14</v>
      </c>
      <c r="G256">
        <v>41097.161749999999</v>
      </c>
      <c r="H256" t="str">
        <f t="shared" si="3"/>
        <v>Obese</v>
      </c>
    </row>
    <row r="257" spans="1:8" x14ac:dyDescent="0.35">
      <c r="A257">
        <v>55</v>
      </c>
      <c r="B257" t="s">
        <v>7</v>
      </c>
      <c r="C257">
        <v>25.364999999999998</v>
      </c>
      <c r="D257">
        <v>3</v>
      </c>
      <c r="E257" t="s">
        <v>11</v>
      </c>
      <c r="F257" t="s">
        <v>14</v>
      </c>
      <c r="G257">
        <v>13047.332350000001</v>
      </c>
      <c r="H257" t="str">
        <f t="shared" si="3"/>
        <v>Overweight</v>
      </c>
    </row>
    <row r="258" spans="1:8" x14ac:dyDescent="0.35">
      <c r="A258">
        <v>56</v>
      </c>
      <c r="B258" t="s">
        <v>10</v>
      </c>
      <c r="C258">
        <v>33.630000000000003</v>
      </c>
      <c r="D258">
        <v>0</v>
      </c>
      <c r="E258" t="s">
        <v>8</v>
      </c>
      <c r="F258" t="s">
        <v>13</v>
      </c>
      <c r="G258">
        <v>43921.183700000001</v>
      </c>
      <c r="H258" t="str">
        <f t="shared" si="3"/>
        <v>Obese</v>
      </c>
    </row>
    <row r="259" spans="1:8" x14ac:dyDescent="0.35">
      <c r="A259">
        <v>38</v>
      </c>
      <c r="B259" t="s">
        <v>7</v>
      </c>
      <c r="C259">
        <v>40.15</v>
      </c>
      <c r="D259">
        <v>0</v>
      </c>
      <c r="E259" t="s">
        <v>11</v>
      </c>
      <c r="F259" t="s">
        <v>12</v>
      </c>
      <c r="G259">
        <v>5400.9804999999997</v>
      </c>
      <c r="H259" t="str">
        <f t="shared" ref="H259:H322" si="4">IF(C259&lt;18.5,"Underweight",IF(AND(C259&gt;=18.5,C259&lt;=24.9),"Normal",IF(AND(C259&gt;=25,C259&lt;=29.5),"Overweight","Obese")))</f>
        <v>Obese</v>
      </c>
    </row>
    <row r="260" spans="1:8" x14ac:dyDescent="0.35">
      <c r="A260">
        <v>51</v>
      </c>
      <c r="B260" t="s">
        <v>10</v>
      </c>
      <c r="C260">
        <v>24.414999999999999</v>
      </c>
      <c r="D260">
        <v>4</v>
      </c>
      <c r="E260" t="s">
        <v>11</v>
      </c>
      <c r="F260" t="s">
        <v>13</v>
      </c>
      <c r="G260">
        <v>11520.099850000001</v>
      </c>
      <c r="H260" t="str">
        <f t="shared" si="4"/>
        <v>Normal</v>
      </c>
    </row>
    <row r="261" spans="1:8" x14ac:dyDescent="0.35">
      <c r="A261">
        <v>19</v>
      </c>
      <c r="B261" t="s">
        <v>10</v>
      </c>
      <c r="C261">
        <v>31.92</v>
      </c>
      <c r="D261">
        <v>0</v>
      </c>
      <c r="E261" t="s">
        <v>8</v>
      </c>
      <c r="F261" t="s">
        <v>13</v>
      </c>
      <c r="G261">
        <v>33750.291799999999</v>
      </c>
      <c r="H261" t="str">
        <f t="shared" si="4"/>
        <v>Obese</v>
      </c>
    </row>
    <row r="262" spans="1:8" x14ac:dyDescent="0.35">
      <c r="A262">
        <v>58</v>
      </c>
      <c r="B262" t="s">
        <v>7</v>
      </c>
      <c r="C262">
        <v>25.2</v>
      </c>
      <c r="D262">
        <v>0</v>
      </c>
      <c r="E262" t="s">
        <v>11</v>
      </c>
      <c r="F262" t="s">
        <v>9</v>
      </c>
      <c r="G262">
        <v>11837.16</v>
      </c>
      <c r="H262" t="str">
        <f t="shared" si="4"/>
        <v>Overweight</v>
      </c>
    </row>
    <row r="263" spans="1:8" x14ac:dyDescent="0.35">
      <c r="A263">
        <v>20</v>
      </c>
      <c r="B263" t="s">
        <v>7</v>
      </c>
      <c r="C263">
        <v>26.84</v>
      </c>
      <c r="D263">
        <v>1</v>
      </c>
      <c r="E263" t="s">
        <v>8</v>
      </c>
      <c r="F263" t="s">
        <v>12</v>
      </c>
      <c r="G263">
        <v>17085.267599999999</v>
      </c>
      <c r="H263" t="str">
        <f t="shared" si="4"/>
        <v>Overweight</v>
      </c>
    </row>
    <row r="264" spans="1:8" x14ac:dyDescent="0.35">
      <c r="A264">
        <v>52</v>
      </c>
      <c r="B264" t="s">
        <v>10</v>
      </c>
      <c r="C264">
        <v>24.32</v>
      </c>
      <c r="D264">
        <v>3</v>
      </c>
      <c r="E264" t="s">
        <v>8</v>
      </c>
      <c r="F264" t="s">
        <v>14</v>
      </c>
      <c r="G264">
        <v>24869.836800000001</v>
      </c>
      <c r="H264" t="str">
        <f t="shared" si="4"/>
        <v>Normal</v>
      </c>
    </row>
    <row r="265" spans="1:8" x14ac:dyDescent="0.35">
      <c r="A265">
        <v>19</v>
      </c>
      <c r="B265" t="s">
        <v>10</v>
      </c>
      <c r="C265">
        <v>36.954999999999998</v>
      </c>
      <c r="D265">
        <v>0</v>
      </c>
      <c r="E265" t="s">
        <v>8</v>
      </c>
      <c r="F265" t="s">
        <v>13</v>
      </c>
      <c r="G265">
        <v>36219.405449999998</v>
      </c>
      <c r="H265" t="str">
        <f t="shared" si="4"/>
        <v>Obese</v>
      </c>
    </row>
    <row r="266" spans="1:8" x14ac:dyDescent="0.35">
      <c r="A266">
        <v>53</v>
      </c>
      <c r="B266" t="s">
        <v>7</v>
      </c>
      <c r="C266">
        <v>38.06</v>
      </c>
      <c r="D266">
        <v>3</v>
      </c>
      <c r="E266" t="s">
        <v>11</v>
      </c>
      <c r="F266" t="s">
        <v>12</v>
      </c>
      <c r="G266">
        <v>20462.997660000001</v>
      </c>
      <c r="H266" t="str">
        <f t="shared" si="4"/>
        <v>Obese</v>
      </c>
    </row>
    <row r="267" spans="1:8" x14ac:dyDescent="0.35">
      <c r="A267">
        <v>46</v>
      </c>
      <c r="B267" t="s">
        <v>10</v>
      </c>
      <c r="C267">
        <v>42.35</v>
      </c>
      <c r="D267">
        <v>3</v>
      </c>
      <c r="E267" t="s">
        <v>8</v>
      </c>
      <c r="F267" t="s">
        <v>12</v>
      </c>
      <c r="G267">
        <v>46151.124499999998</v>
      </c>
      <c r="H267" t="str">
        <f t="shared" si="4"/>
        <v>Obese</v>
      </c>
    </row>
    <row r="268" spans="1:8" x14ac:dyDescent="0.35">
      <c r="A268">
        <v>40</v>
      </c>
      <c r="B268" t="s">
        <v>10</v>
      </c>
      <c r="C268">
        <v>19.8</v>
      </c>
      <c r="D268">
        <v>1</v>
      </c>
      <c r="E268" t="s">
        <v>8</v>
      </c>
      <c r="F268" t="s">
        <v>12</v>
      </c>
      <c r="G268">
        <v>17179.522000000001</v>
      </c>
      <c r="H268" t="str">
        <f t="shared" si="4"/>
        <v>Normal</v>
      </c>
    </row>
    <row r="269" spans="1:8" x14ac:dyDescent="0.35">
      <c r="A269">
        <v>59</v>
      </c>
      <c r="B269" t="s">
        <v>7</v>
      </c>
      <c r="C269">
        <v>32.395000000000003</v>
      </c>
      <c r="D269">
        <v>3</v>
      </c>
      <c r="E269" t="s">
        <v>11</v>
      </c>
      <c r="F269" t="s">
        <v>14</v>
      </c>
      <c r="G269">
        <v>14590.63205</v>
      </c>
      <c r="H269" t="str">
        <f t="shared" si="4"/>
        <v>Obese</v>
      </c>
    </row>
    <row r="270" spans="1:8" x14ac:dyDescent="0.35">
      <c r="A270">
        <v>45</v>
      </c>
      <c r="B270" t="s">
        <v>10</v>
      </c>
      <c r="C270">
        <v>30.2</v>
      </c>
      <c r="D270">
        <v>1</v>
      </c>
      <c r="E270" t="s">
        <v>11</v>
      </c>
      <c r="F270" t="s">
        <v>9</v>
      </c>
      <c r="G270">
        <v>7441.0529999999999</v>
      </c>
      <c r="H270" t="str">
        <f t="shared" si="4"/>
        <v>Obese</v>
      </c>
    </row>
    <row r="271" spans="1:8" x14ac:dyDescent="0.35">
      <c r="A271">
        <v>49</v>
      </c>
      <c r="B271" t="s">
        <v>10</v>
      </c>
      <c r="C271">
        <v>25.84</v>
      </c>
      <c r="D271">
        <v>1</v>
      </c>
      <c r="E271" t="s">
        <v>11</v>
      </c>
      <c r="F271" t="s">
        <v>14</v>
      </c>
      <c r="G271">
        <v>9282.4806000000008</v>
      </c>
      <c r="H271" t="str">
        <f t="shared" si="4"/>
        <v>Overweight</v>
      </c>
    </row>
    <row r="272" spans="1:8" x14ac:dyDescent="0.35">
      <c r="A272">
        <v>18</v>
      </c>
      <c r="B272" t="s">
        <v>10</v>
      </c>
      <c r="C272">
        <v>29.37</v>
      </c>
      <c r="D272">
        <v>1</v>
      </c>
      <c r="E272" t="s">
        <v>11</v>
      </c>
      <c r="F272" t="s">
        <v>12</v>
      </c>
      <c r="G272">
        <v>1719.4363000000001</v>
      </c>
      <c r="H272" t="str">
        <f t="shared" si="4"/>
        <v>Overweight</v>
      </c>
    </row>
    <row r="273" spans="1:8" x14ac:dyDescent="0.35">
      <c r="A273">
        <v>50</v>
      </c>
      <c r="B273" t="s">
        <v>10</v>
      </c>
      <c r="C273">
        <v>34.200000000000003</v>
      </c>
      <c r="D273">
        <v>2</v>
      </c>
      <c r="E273" t="s">
        <v>8</v>
      </c>
      <c r="F273" t="s">
        <v>9</v>
      </c>
      <c r="G273">
        <v>42856.838000000003</v>
      </c>
      <c r="H273" t="str">
        <f t="shared" si="4"/>
        <v>Obese</v>
      </c>
    </row>
    <row r="274" spans="1:8" x14ac:dyDescent="0.35">
      <c r="A274">
        <v>41</v>
      </c>
      <c r="B274" t="s">
        <v>10</v>
      </c>
      <c r="C274">
        <v>37.049999999999997</v>
      </c>
      <c r="D274">
        <v>2</v>
      </c>
      <c r="E274" t="s">
        <v>11</v>
      </c>
      <c r="F274" t="s">
        <v>13</v>
      </c>
      <c r="G274">
        <v>7265.7025000000003</v>
      </c>
      <c r="H274" t="str">
        <f t="shared" si="4"/>
        <v>Obese</v>
      </c>
    </row>
    <row r="275" spans="1:8" x14ac:dyDescent="0.35">
      <c r="A275">
        <v>50</v>
      </c>
      <c r="B275" t="s">
        <v>10</v>
      </c>
      <c r="C275">
        <v>27.454999999999998</v>
      </c>
      <c r="D275">
        <v>1</v>
      </c>
      <c r="E275" t="s">
        <v>11</v>
      </c>
      <c r="F275" t="s">
        <v>14</v>
      </c>
      <c r="G275">
        <v>9617.6624499999998</v>
      </c>
      <c r="H275" t="str">
        <f t="shared" si="4"/>
        <v>Overweight</v>
      </c>
    </row>
    <row r="276" spans="1:8" x14ac:dyDescent="0.35">
      <c r="A276">
        <v>25</v>
      </c>
      <c r="B276" t="s">
        <v>10</v>
      </c>
      <c r="C276">
        <v>27.55</v>
      </c>
      <c r="D276">
        <v>0</v>
      </c>
      <c r="E276" t="s">
        <v>11</v>
      </c>
      <c r="F276" t="s">
        <v>13</v>
      </c>
      <c r="G276">
        <v>2523.1695</v>
      </c>
      <c r="H276" t="str">
        <f t="shared" si="4"/>
        <v>Overweight</v>
      </c>
    </row>
    <row r="277" spans="1:8" x14ac:dyDescent="0.35">
      <c r="A277">
        <v>47</v>
      </c>
      <c r="B277" t="s">
        <v>7</v>
      </c>
      <c r="C277">
        <v>26.6</v>
      </c>
      <c r="D277">
        <v>2</v>
      </c>
      <c r="E277" t="s">
        <v>11</v>
      </c>
      <c r="F277" t="s">
        <v>14</v>
      </c>
      <c r="G277">
        <v>9715.8410000000003</v>
      </c>
      <c r="H277" t="str">
        <f t="shared" si="4"/>
        <v>Overweight</v>
      </c>
    </row>
    <row r="278" spans="1:8" x14ac:dyDescent="0.35">
      <c r="A278">
        <v>19</v>
      </c>
      <c r="B278" t="s">
        <v>10</v>
      </c>
      <c r="C278">
        <v>20.614999999999998</v>
      </c>
      <c r="D278">
        <v>2</v>
      </c>
      <c r="E278" t="s">
        <v>11</v>
      </c>
      <c r="F278" t="s">
        <v>13</v>
      </c>
      <c r="G278">
        <v>2803.69785</v>
      </c>
      <c r="H278" t="str">
        <f t="shared" si="4"/>
        <v>Normal</v>
      </c>
    </row>
    <row r="279" spans="1:8" x14ac:dyDescent="0.35">
      <c r="A279">
        <v>22</v>
      </c>
      <c r="B279" t="s">
        <v>7</v>
      </c>
      <c r="C279">
        <v>24.3</v>
      </c>
      <c r="D279">
        <v>0</v>
      </c>
      <c r="E279" t="s">
        <v>11</v>
      </c>
      <c r="F279" t="s">
        <v>9</v>
      </c>
      <c r="G279">
        <v>2150.4690000000001</v>
      </c>
      <c r="H279" t="str">
        <f t="shared" si="4"/>
        <v>Normal</v>
      </c>
    </row>
    <row r="280" spans="1:8" x14ac:dyDescent="0.35">
      <c r="A280">
        <v>59</v>
      </c>
      <c r="B280" t="s">
        <v>10</v>
      </c>
      <c r="C280">
        <v>31.79</v>
      </c>
      <c r="D280">
        <v>2</v>
      </c>
      <c r="E280" t="s">
        <v>11</v>
      </c>
      <c r="F280" t="s">
        <v>12</v>
      </c>
      <c r="G280">
        <v>12928.7911</v>
      </c>
      <c r="H280" t="str">
        <f t="shared" si="4"/>
        <v>Obese</v>
      </c>
    </row>
    <row r="281" spans="1:8" x14ac:dyDescent="0.35">
      <c r="A281">
        <v>51</v>
      </c>
      <c r="B281" t="s">
        <v>7</v>
      </c>
      <c r="C281">
        <v>21.56</v>
      </c>
      <c r="D281">
        <v>1</v>
      </c>
      <c r="E281" t="s">
        <v>11</v>
      </c>
      <c r="F281" t="s">
        <v>12</v>
      </c>
      <c r="G281">
        <v>9855.1314000000002</v>
      </c>
      <c r="H281" t="str">
        <f t="shared" si="4"/>
        <v>Normal</v>
      </c>
    </row>
    <row r="282" spans="1:8" x14ac:dyDescent="0.35">
      <c r="A282">
        <v>40</v>
      </c>
      <c r="B282" t="s">
        <v>7</v>
      </c>
      <c r="C282">
        <v>28.12</v>
      </c>
      <c r="D282">
        <v>1</v>
      </c>
      <c r="E282" t="s">
        <v>8</v>
      </c>
      <c r="F282" t="s">
        <v>14</v>
      </c>
      <c r="G282">
        <v>22331.566800000001</v>
      </c>
      <c r="H282" t="str">
        <f t="shared" si="4"/>
        <v>Overweight</v>
      </c>
    </row>
    <row r="283" spans="1:8" x14ac:dyDescent="0.35">
      <c r="A283">
        <v>54</v>
      </c>
      <c r="B283" t="s">
        <v>10</v>
      </c>
      <c r="C283">
        <v>40.564999999999998</v>
      </c>
      <c r="D283">
        <v>3</v>
      </c>
      <c r="E283" t="s">
        <v>8</v>
      </c>
      <c r="F283" t="s">
        <v>14</v>
      </c>
      <c r="G283">
        <v>48549.178350000002</v>
      </c>
      <c r="H283" t="str">
        <f t="shared" si="4"/>
        <v>Obese</v>
      </c>
    </row>
    <row r="284" spans="1:8" x14ac:dyDescent="0.35">
      <c r="A284">
        <v>30</v>
      </c>
      <c r="B284" t="s">
        <v>10</v>
      </c>
      <c r="C284">
        <v>27.645</v>
      </c>
      <c r="D284">
        <v>1</v>
      </c>
      <c r="E284" t="s">
        <v>11</v>
      </c>
      <c r="F284" t="s">
        <v>14</v>
      </c>
      <c r="G284">
        <v>4237.12655</v>
      </c>
      <c r="H284" t="str">
        <f t="shared" si="4"/>
        <v>Overweight</v>
      </c>
    </row>
    <row r="285" spans="1:8" x14ac:dyDescent="0.35">
      <c r="A285">
        <v>55</v>
      </c>
      <c r="B285" t="s">
        <v>7</v>
      </c>
      <c r="C285">
        <v>32.395000000000003</v>
      </c>
      <c r="D285">
        <v>1</v>
      </c>
      <c r="E285" t="s">
        <v>11</v>
      </c>
      <c r="F285" t="s">
        <v>14</v>
      </c>
      <c r="G285">
        <v>11879.10405</v>
      </c>
      <c r="H285" t="str">
        <f t="shared" si="4"/>
        <v>Obese</v>
      </c>
    </row>
    <row r="286" spans="1:8" x14ac:dyDescent="0.35">
      <c r="A286">
        <v>52</v>
      </c>
      <c r="B286" t="s">
        <v>7</v>
      </c>
      <c r="C286">
        <v>31.2</v>
      </c>
      <c r="D286">
        <v>0</v>
      </c>
      <c r="E286" t="s">
        <v>11</v>
      </c>
      <c r="F286" t="s">
        <v>9</v>
      </c>
      <c r="G286">
        <v>9625.92</v>
      </c>
      <c r="H286" t="str">
        <f t="shared" si="4"/>
        <v>Obese</v>
      </c>
    </row>
    <row r="287" spans="1:8" x14ac:dyDescent="0.35">
      <c r="A287">
        <v>46</v>
      </c>
      <c r="B287" t="s">
        <v>10</v>
      </c>
      <c r="C287">
        <v>26.62</v>
      </c>
      <c r="D287">
        <v>1</v>
      </c>
      <c r="E287" t="s">
        <v>11</v>
      </c>
      <c r="F287" t="s">
        <v>12</v>
      </c>
      <c r="G287">
        <v>7742.1098000000002</v>
      </c>
      <c r="H287" t="str">
        <f t="shared" si="4"/>
        <v>Overweight</v>
      </c>
    </row>
    <row r="288" spans="1:8" x14ac:dyDescent="0.35">
      <c r="A288">
        <v>46</v>
      </c>
      <c r="B288" t="s">
        <v>7</v>
      </c>
      <c r="C288">
        <v>48.07</v>
      </c>
      <c r="D288">
        <v>2</v>
      </c>
      <c r="E288" t="s">
        <v>11</v>
      </c>
      <c r="F288" t="s">
        <v>14</v>
      </c>
      <c r="G288">
        <v>9432.9253000000008</v>
      </c>
      <c r="H288" t="str">
        <f t="shared" si="4"/>
        <v>Obese</v>
      </c>
    </row>
    <row r="289" spans="1:8" x14ac:dyDescent="0.35">
      <c r="A289">
        <v>63</v>
      </c>
      <c r="B289" t="s">
        <v>7</v>
      </c>
      <c r="C289">
        <v>26.22</v>
      </c>
      <c r="D289">
        <v>0</v>
      </c>
      <c r="E289" t="s">
        <v>11</v>
      </c>
      <c r="F289" t="s">
        <v>13</v>
      </c>
      <c r="G289">
        <v>14256.192800000001</v>
      </c>
      <c r="H289" t="str">
        <f t="shared" si="4"/>
        <v>Overweight</v>
      </c>
    </row>
    <row r="290" spans="1:8" x14ac:dyDescent="0.35">
      <c r="A290">
        <v>59</v>
      </c>
      <c r="B290" t="s">
        <v>7</v>
      </c>
      <c r="C290">
        <v>36.765000000000001</v>
      </c>
      <c r="D290">
        <v>1</v>
      </c>
      <c r="E290" t="s">
        <v>8</v>
      </c>
      <c r="F290" t="s">
        <v>14</v>
      </c>
      <c r="G290">
        <v>47896.79135</v>
      </c>
      <c r="H290" t="str">
        <f t="shared" si="4"/>
        <v>Obese</v>
      </c>
    </row>
    <row r="291" spans="1:8" x14ac:dyDescent="0.35">
      <c r="A291">
        <v>52</v>
      </c>
      <c r="B291" t="s">
        <v>10</v>
      </c>
      <c r="C291">
        <v>26.4</v>
      </c>
      <c r="D291">
        <v>3</v>
      </c>
      <c r="E291" t="s">
        <v>11</v>
      </c>
      <c r="F291" t="s">
        <v>12</v>
      </c>
      <c r="G291">
        <v>25992.821039999999</v>
      </c>
      <c r="H291" t="str">
        <f t="shared" si="4"/>
        <v>Overweight</v>
      </c>
    </row>
    <row r="292" spans="1:8" x14ac:dyDescent="0.35">
      <c r="A292">
        <v>28</v>
      </c>
      <c r="B292" t="s">
        <v>7</v>
      </c>
      <c r="C292">
        <v>33.4</v>
      </c>
      <c r="D292">
        <v>0</v>
      </c>
      <c r="E292" t="s">
        <v>11</v>
      </c>
      <c r="F292" t="s">
        <v>9</v>
      </c>
      <c r="G292">
        <v>3172.018</v>
      </c>
      <c r="H292" t="str">
        <f t="shared" si="4"/>
        <v>Obese</v>
      </c>
    </row>
    <row r="293" spans="1:8" x14ac:dyDescent="0.35">
      <c r="A293">
        <v>29</v>
      </c>
      <c r="B293" t="s">
        <v>10</v>
      </c>
      <c r="C293">
        <v>29.64</v>
      </c>
      <c r="D293">
        <v>1</v>
      </c>
      <c r="E293" t="s">
        <v>11</v>
      </c>
      <c r="F293" t="s">
        <v>14</v>
      </c>
      <c r="G293">
        <v>20277.807509999999</v>
      </c>
      <c r="H293" t="str">
        <f t="shared" si="4"/>
        <v>Obese</v>
      </c>
    </row>
    <row r="294" spans="1:8" x14ac:dyDescent="0.35">
      <c r="A294">
        <v>25</v>
      </c>
      <c r="B294" t="s">
        <v>10</v>
      </c>
      <c r="C294">
        <v>45.54</v>
      </c>
      <c r="D294">
        <v>2</v>
      </c>
      <c r="E294" t="s">
        <v>8</v>
      </c>
      <c r="F294" t="s">
        <v>12</v>
      </c>
      <c r="G294">
        <v>42112.2356</v>
      </c>
      <c r="H294" t="str">
        <f t="shared" si="4"/>
        <v>Obese</v>
      </c>
    </row>
    <row r="295" spans="1:8" x14ac:dyDescent="0.35">
      <c r="A295">
        <v>22</v>
      </c>
      <c r="B295" t="s">
        <v>7</v>
      </c>
      <c r="C295">
        <v>28.82</v>
      </c>
      <c r="D295">
        <v>0</v>
      </c>
      <c r="E295" t="s">
        <v>11</v>
      </c>
      <c r="F295" t="s">
        <v>12</v>
      </c>
      <c r="G295">
        <v>2156.7518</v>
      </c>
      <c r="H295" t="str">
        <f t="shared" si="4"/>
        <v>Overweight</v>
      </c>
    </row>
    <row r="296" spans="1:8" x14ac:dyDescent="0.35">
      <c r="A296">
        <v>25</v>
      </c>
      <c r="B296" t="s">
        <v>10</v>
      </c>
      <c r="C296">
        <v>26.8</v>
      </c>
      <c r="D296">
        <v>3</v>
      </c>
      <c r="E296" t="s">
        <v>11</v>
      </c>
      <c r="F296" t="s">
        <v>9</v>
      </c>
      <c r="G296">
        <v>3906.127</v>
      </c>
      <c r="H296" t="str">
        <f t="shared" si="4"/>
        <v>Overweight</v>
      </c>
    </row>
    <row r="297" spans="1:8" x14ac:dyDescent="0.35">
      <c r="A297">
        <v>18</v>
      </c>
      <c r="B297" t="s">
        <v>10</v>
      </c>
      <c r="C297">
        <v>22.99</v>
      </c>
      <c r="D297">
        <v>0</v>
      </c>
      <c r="E297" t="s">
        <v>11</v>
      </c>
      <c r="F297" t="s">
        <v>14</v>
      </c>
      <c r="G297">
        <v>1704.5681</v>
      </c>
      <c r="H297" t="str">
        <f t="shared" si="4"/>
        <v>Normal</v>
      </c>
    </row>
    <row r="298" spans="1:8" x14ac:dyDescent="0.35">
      <c r="A298">
        <v>19</v>
      </c>
      <c r="B298" t="s">
        <v>10</v>
      </c>
      <c r="C298">
        <v>27.7</v>
      </c>
      <c r="D298">
        <v>0</v>
      </c>
      <c r="E298" t="s">
        <v>8</v>
      </c>
      <c r="F298" t="s">
        <v>9</v>
      </c>
      <c r="G298">
        <v>16297.846</v>
      </c>
      <c r="H298" t="str">
        <f t="shared" si="4"/>
        <v>Overweight</v>
      </c>
    </row>
    <row r="299" spans="1:8" x14ac:dyDescent="0.35">
      <c r="A299">
        <v>47</v>
      </c>
      <c r="B299" t="s">
        <v>10</v>
      </c>
      <c r="C299">
        <v>25.41</v>
      </c>
      <c r="D299">
        <v>1</v>
      </c>
      <c r="E299" t="s">
        <v>8</v>
      </c>
      <c r="F299" t="s">
        <v>12</v>
      </c>
      <c r="G299">
        <v>21978.676899999999</v>
      </c>
      <c r="H299" t="str">
        <f t="shared" si="4"/>
        <v>Overweight</v>
      </c>
    </row>
    <row r="300" spans="1:8" x14ac:dyDescent="0.35">
      <c r="A300">
        <v>31</v>
      </c>
      <c r="B300" t="s">
        <v>10</v>
      </c>
      <c r="C300">
        <v>34.39</v>
      </c>
      <c r="D300">
        <v>3</v>
      </c>
      <c r="E300" t="s">
        <v>8</v>
      </c>
      <c r="F300" t="s">
        <v>13</v>
      </c>
      <c r="G300">
        <v>38746.355100000001</v>
      </c>
      <c r="H300" t="str">
        <f t="shared" si="4"/>
        <v>Obese</v>
      </c>
    </row>
    <row r="301" spans="1:8" x14ac:dyDescent="0.35">
      <c r="A301">
        <v>48</v>
      </c>
      <c r="B301" t="s">
        <v>7</v>
      </c>
      <c r="C301">
        <v>28.88</v>
      </c>
      <c r="D301">
        <v>1</v>
      </c>
      <c r="E301" t="s">
        <v>11</v>
      </c>
      <c r="F301" t="s">
        <v>13</v>
      </c>
      <c r="G301">
        <v>9249.4951999999994</v>
      </c>
      <c r="H301" t="str">
        <f t="shared" si="4"/>
        <v>Overweight</v>
      </c>
    </row>
    <row r="302" spans="1:8" x14ac:dyDescent="0.35">
      <c r="A302">
        <v>36</v>
      </c>
      <c r="B302" t="s">
        <v>10</v>
      </c>
      <c r="C302">
        <v>27.55</v>
      </c>
      <c r="D302">
        <v>3</v>
      </c>
      <c r="E302" t="s">
        <v>11</v>
      </c>
      <c r="F302" t="s">
        <v>14</v>
      </c>
      <c r="G302">
        <v>6746.7425000000003</v>
      </c>
      <c r="H302" t="str">
        <f t="shared" si="4"/>
        <v>Overweight</v>
      </c>
    </row>
    <row r="303" spans="1:8" x14ac:dyDescent="0.35">
      <c r="A303">
        <v>53</v>
      </c>
      <c r="B303" t="s">
        <v>7</v>
      </c>
      <c r="C303">
        <v>22.61</v>
      </c>
      <c r="D303">
        <v>3</v>
      </c>
      <c r="E303" t="s">
        <v>8</v>
      </c>
      <c r="F303" t="s">
        <v>14</v>
      </c>
      <c r="G303">
        <v>24873.384900000001</v>
      </c>
      <c r="H303" t="str">
        <f t="shared" si="4"/>
        <v>Normal</v>
      </c>
    </row>
    <row r="304" spans="1:8" x14ac:dyDescent="0.35">
      <c r="A304">
        <v>56</v>
      </c>
      <c r="B304" t="s">
        <v>7</v>
      </c>
      <c r="C304">
        <v>37.51</v>
      </c>
      <c r="D304">
        <v>2</v>
      </c>
      <c r="E304" t="s">
        <v>11</v>
      </c>
      <c r="F304" t="s">
        <v>12</v>
      </c>
      <c r="G304">
        <v>12265.5069</v>
      </c>
      <c r="H304" t="str">
        <f t="shared" si="4"/>
        <v>Obese</v>
      </c>
    </row>
    <row r="305" spans="1:8" x14ac:dyDescent="0.35">
      <c r="A305">
        <v>28</v>
      </c>
      <c r="B305" t="s">
        <v>7</v>
      </c>
      <c r="C305">
        <v>33</v>
      </c>
      <c r="D305">
        <v>2</v>
      </c>
      <c r="E305" t="s">
        <v>11</v>
      </c>
      <c r="F305" t="s">
        <v>12</v>
      </c>
      <c r="G305">
        <v>4349.4620000000004</v>
      </c>
      <c r="H305" t="str">
        <f t="shared" si="4"/>
        <v>Obese</v>
      </c>
    </row>
    <row r="306" spans="1:8" x14ac:dyDescent="0.35">
      <c r="A306">
        <v>57</v>
      </c>
      <c r="B306" t="s">
        <v>7</v>
      </c>
      <c r="C306">
        <v>38</v>
      </c>
      <c r="D306">
        <v>2</v>
      </c>
      <c r="E306" t="s">
        <v>11</v>
      </c>
      <c r="F306" t="s">
        <v>9</v>
      </c>
      <c r="G306">
        <v>12646.207</v>
      </c>
      <c r="H306" t="str">
        <f t="shared" si="4"/>
        <v>Obese</v>
      </c>
    </row>
    <row r="307" spans="1:8" x14ac:dyDescent="0.35">
      <c r="A307">
        <v>29</v>
      </c>
      <c r="B307" t="s">
        <v>10</v>
      </c>
      <c r="C307">
        <v>33.344999999999999</v>
      </c>
      <c r="D307">
        <v>2</v>
      </c>
      <c r="E307" t="s">
        <v>11</v>
      </c>
      <c r="F307" t="s">
        <v>13</v>
      </c>
      <c r="G307">
        <v>19442.353500000001</v>
      </c>
      <c r="H307" t="str">
        <f t="shared" si="4"/>
        <v>Obese</v>
      </c>
    </row>
    <row r="308" spans="1:8" x14ac:dyDescent="0.35">
      <c r="A308">
        <v>28</v>
      </c>
      <c r="B308" t="s">
        <v>7</v>
      </c>
      <c r="C308">
        <v>27.5</v>
      </c>
      <c r="D308">
        <v>2</v>
      </c>
      <c r="E308" t="s">
        <v>11</v>
      </c>
      <c r="F308" t="s">
        <v>9</v>
      </c>
      <c r="G308">
        <v>20177.671129999999</v>
      </c>
      <c r="H308" t="str">
        <f t="shared" si="4"/>
        <v>Overweight</v>
      </c>
    </row>
    <row r="309" spans="1:8" x14ac:dyDescent="0.35">
      <c r="A309">
        <v>30</v>
      </c>
      <c r="B309" t="s">
        <v>7</v>
      </c>
      <c r="C309">
        <v>33.33</v>
      </c>
      <c r="D309">
        <v>1</v>
      </c>
      <c r="E309" t="s">
        <v>11</v>
      </c>
      <c r="F309" t="s">
        <v>12</v>
      </c>
      <c r="G309">
        <v>4151.0286999999998</v>
      </c>
      <c r="H309" t="str">
        <f t="shared" si="4"/>
        <v>Obese</v>
      </c>
    </row>
    <row r="310" spans="1:8" x14ac:dyDescent="0.35">
      <c r="A310">
        <v>58</v>
      </c>
      <c r="B310" t="s">
        <v>10</v>
      </c>
      <c r="C310">
        <v>34.865000000000002</v>
      </c>
      <c r="D310">
        <v>0</v>
      </c>
      <c r="E310" t="s">
        <v>11</v>
      </c>
      <c r="F310" t="s">
        <v>14</v>
      </c>
      <c r="G310">
        <v>11944.594349999999</v>
      </c>
      <c r="H310" t="str">
        <f t="shared" si="4"/>
        <v>Obese</v>
      </c>
    </row>
    <row r="311" spans="1:8" x14ac:dyDescent="0.35">
      <c r="A311">
        <v>41</v>
      </c>
      <c r="B311" t="s">
        <v>7</v>
      </c>
      <c r="C311">
        <v>33.06</v>
      </c>
      <c r="D311">
        <v>2</v>
      </c>
      <c r="E311" t="s">
        <v>11</v>
      </c>
      <c r="F311" t="s">
        <v>13</v>
      </c>
      <c r="G311">
        <v>7749.1563999999998</v>
      </c>
      <c r="H311" t="str">
        <f t="shared" si="4"/>
        <v>Obese</v>
      </c>
    </row>
    <row r="312" spans="1:8" x14ac:dyDescent="0.35">
      <c r="A312">
        <v>50</v>
      </c>
      <c r="B312" t="s">
        <v>10</v>
      </c>
      <c r="C312">
        <v>26.6</v>
      </c>
      <c r="D312">
        <v>0</v>
      </c>
      <c r="E312" t="s">
        <v>11</v>
      </c>
      <c r="F312" t="s">
        <v>9</v>
      </c>
      <c r="G312">
        <v>8444.4740000000002</v>
      </c>
      <c r="H312" t="str">
        <f t="shared" si="4"/>
        <v>Overweight</v>
      </c>
    </row>
    <row r="313" spans="1:8" x14ac:dyDescent="0.35">
      <c r="A313">
        <v>19</v>
      </c>
      <c r="B313" t="s">
        <v>7</v>
      </c>
      <c r="C313">
        <v>24.7</v>
      </c>
      <c r="D313">
        <v>0</v>
      </c>
      <c r="E313" t="s">
        <v>11</v>
      </c>
      <c r="F313" t="s">
        <v>9</v>
      </c>
      <c r="G313">
        <v>1737.376</v>
      </c>
      <c r="H313" t="str">
        <f t="shared" si="4"/>
        <v>Normal</v>
      </c>
    </row>
    <row r="314" spans="1:8" x14ac:dyDescent="0.35">
      <c r="A314">
        <v>43</v>
      </c>
      <c r="B314" t="s">
        <v>10</v>
      </c>
      <c r="C314">
        <v>35.97</v>
      </c>
      <c r="D314">
        <v>3</v>
      </c>
      <c r="E314" t="s">
        <v>8</v>
      </c>
      <c r="F314" t="s">
        <v>12</v>
      </c>
      <c r="G314">
        <v>42124.515299999999</v>
      </c>
      <c r="H314" t="str">
        <f t="shared" si="4"/>
        <v>Obese</v>
      </c>
    </row>
    <row r="315" spans="1:8" x14ac:dyDescent="0.35">
      <c r="A315">
        <v>49</v>
      </c>
      <c r="B315" t="s">
        <v>10</v>
      </c>
      <c r="C315">
        <v>35.86</v>
      </c>
      <c r="D315">
        <v>0</v>
      </c>
      <c r="E315" t="s">
        <v>11</v>
      </c>
      <c r="F315" t="s">
        <v>12</v>
      </c>
      <c r="G315">
        <v>8124.4084000000003</v>
      </c>
      <c r="H315" t="str">
        <f t="shared" si="4"/>
        <v>Obese</v>
      </c>
    </row>
    <row r="316" spans="1:8" x14ac:dyDescent="0.35">
      <c r="A316">
        <v>27</v>
      </c>
      <c r="B316" t="s">
        <v>7</v>
      </c>
      <c r="C316">
        <v>31.4</v>
      </c>
      <c r="D316">
        <v>0</v>
      </c>
      <c r="E316" t="s">
        <v>8</v>
      </c>
      <c r="F316" t="s">
        <v>9</v>
      </c>
      <c r="G316">
        <v>34838.873</v>
      </c>
      <c r="H316" t="str">
        <f t="shared" si="4"/>
        <v>Obese</v>
      </c>
    </row>
    <row r="317" spans="1:8" x14ac:dyDescent="0.35">
      <c r="A317">
        <v>52</v>
      </c>
      <c r="B317" t="s">
        <v>10</v>
      </c>
      <c r="C317">
        <v>33.25</v>
      </c>
      <c r="D317">
        <v>0</v>
      </c>
      <c r="E317" t="s">
        <v>11</v>
      </c>
      <c r="F317" t="s">
        <v>14</v>
      </c>
      <c r="G317">
        <v>9722.7695000000003</v>
      </c>
      <c r="H317" t="str">
        <f t="shared" si="4"/>
        <v>Obese</v>
      </c>
    </row>
    <row r="318" spans="1:8" x14ac:dyDescent="0.35">
      <c r="A318">
        <v>50</v>
      </c>
      <c r="B318" t="s">
        <v>10</v>
      </c>
      <c r="C318">
        <v>32.204999999999998</v>
      </c>
      <c r="D318">
        <v>0</v>
      </c>
      <c r="E318" t="s">
        <v>11</v>
      </c>
      <c r="F318" t="s">
        <v>13</v>
      </c>
      <c r="G318">
        <v>8835.2649500000007</v>
      </c>
      <c r="H318" t="str">
        <f t="shared" si="4"/>
        <v>Obese</v>
      </c>
    </row>
    <row r="319" spans="1:8" x14ac:dyDescent="0.35">
      <c r="A319">
        <v>54</v>
      </c>
      <c r="B319" t="s">
        <v>10</v>
      </c>
      <c r="C319">
        <v>32.774999999999999</v>
      </c>
      <c r="D319">
        <v>0</v>
      </c>
      <c r="E319" t="s">
        <v>11</v>
      </c>
      <c r="F319" t="s">
        <v>14</v>
      </c>
      <c r="G319">
        <v>10435.06525</v>
      </c>
      <c r="H319" t="str">
        <f t="shared" si="4"/>
        <v>Obese</v>
      </c>
    </row>
    <row r="320" spans="1:8" x14ac:dyDescent="0.35">
      <c r="A320">
        <v>44</v>
      </c>
      <c r="B320" t="s">
        <v>7</v>
      </c>
      <c r="C320">
        <v>27.645</v>
      </c>
      <c r="D320">
        <v>0</v>
      </c>
      <c r="E320" t="s">
        <v>11</v>
      </c>
      <c r="F320" t="s">
        <v>13</v>
      </c>
      <c r="G320">
        <v>7421.1945500000002</v>
      </c>
      <c r="H320" t="str">
        <f t="shared" si="4"/>
        <v>Overweight</v>
      </c>
    </row>
    <row r="321" spans="1:8" x14ac:dyDescent="0.35">
      <c r="A321">
        <v>32</v>
      </c>
      <c r="B321" t="s">
        <v>10</v>
      </c>
      <c r="C321">
        <v>37.335000000000001</v>
      </c>
      <c r="D321">
        <v>1</v>
      </c>
      <c r="E321" t="s">
        <v>11</v>
      </c>
      <c r="F321" t="s">
        <v>14</v>
      </c>
      <c r="G321">
        <v>4667.6076499999999</v>
      </c>
      <c r="H321" t="str">
        <f t="shared" si="4"/>
        <v>Obese</v>
      </c>
    </row>
    <row r="322" spans="1:8" x14ac:dyDescent="0.35">
      <c r="A322">
        <v>34</v>
      </c>
      <c r="B322" t="s">
        <v>10</v>
      </c>
      <c r="C322">
        <v>25.27</v>
      </c>
      <c r="D322">
        <v>1</v>
      </c>
      <c r="E322" t="s">
        <v>11</v>
      </c>
      <c r="F322" t="s">
        <v>13</v>
      </c>
      <c r="G322">
        <v>4894.7533000000003</v>
      </c>
      <c r="H322" t="str">
        <f t="shared" si="4"/>
        <v>Overweight</v>
      </c>
    </row>
    <row r="323" spans="1:8" x14ac:dyDescent="0.35">
      <c r="A323">
        <v>26</v>
      </c>
      <c r="B323" t="s">
        <v>7</v>
      </c>
      <c r="C323">
        <v>29.64</v>
      </c>
      <c r="D323">
        <v>4</v>
      </c>
      <c r="E323" t="s">
        <v>11</v>
      </c>
      <c r="F323" t="s">
        <v>14</v>
      </c>
      <c r="G323">
        <v>24671.663339999999</v>
      </c>
      <c r="H323" t="str">
        <f t="shared" ref="H323:H386" si="5">IF(C323&lt;18.5,"Underweight",IF(AND(C323&gt;=18.5,C323&lt;=24.9),"Normal",IF(AND(C323&gt;=25,C323&lt;=29.5),"Overweight","Obese")))</f>
        <v>Obese</v>
      </c>
    </row>
    <row r="324" spans="1:8" x14ac:dyDescent="0.35">
      <c r="A324">
        <v>34</v>
      </c>
      <c r="B324" t="s">
        <v>10</v>
      </c>
      <c r="C324">
        <v>30.8</v>
      </c>
      <c r="D324">
        <v>0</v>
      </c>
      <c r="E324" t="s">
        <v>8</v>
      </c>
      <c r="F324" t="s">
        <v>9</v>
      </c>
      <c r="G324">
        <v>35491.64</v>
      </c>
      <c r="H324" t="str">
        <f t="shared" si="5"/>
        <v>Obese</v>
      </c>
    </row>
    <row r="325" spans="1:8" x14ac:dyDescent="0.35">
      <c r="A325">
        <v>57</v>
      </c>
      <c r="B325" t="s">
        <v>10</v>
      </c>
      <c r="C325">
        <v>40.945</v>
      </c>
      <c r="D325">
        <v>0</v>
      </c>
      <c r="E325" t="s">
        <v>11</v>
      </c>
      <c r="F325" t="s">
        <v>14</v>
      </c>
      <c r="G325">
        <v>11566.30055</v>
      </c>
      <c r="H325" t="str">
        <f t="shared" si="5"/>
        <v>Obese</v>
      </c>
    </row>
    <row r="326" spans="1:8" x14ac:dyDescent="0.35">
      <c r="A326">
        <v>29</v>
      </c>
      <c r="B326" t="s">
        <v>10</v>
      </c>
      <c r="C326">
        <v>27.2</v>
      </c>
      <c r="D326">
        <v>0</v>
      </c>
      <c r="E326" t="s">
        <v>11</v>
      </c>
      <c r="F326" t="s">
        <v>9</v>
      </c>
      <c r="G326">
        <v>2866.0909999999999</v>
      </c>
      <c r="H326" t="str">
        <f t="shared" si="5"/>
        <v>Overweight</v>
      </c>
    </row>
    <row r="327" spans="1:8" x14ac:dyDescent="0.35">
      <c r="A327">
        <v>40</v>
      </c>
      <c r="B327" t="s">
        <v>10</v>
      </c>
      <c r="C327">
        <v>34.104999999999997</v>
      </c>
      <c r="D327">
        <v>1</v>
      </c>
      <c r="E327" t="s">
        <v>11</v>
      </c>
      <c r="F327" t="s">
        <v>14</v>
      </c>
      <c r="G327">
        <v>6600.2059499999996</v>
      </c>
      <c r="H327" t="str">
        <f t="shared" si="5"/>
        <v>Obese</v>
      </c>
    </row>
    <row r="328" spans="1:8" x14ac:dyDescent="0.35">
      <c r="A328">
        <v>27</v>
      </c>
      <c r="B328" t="s">
        <v>7</v>
      </c>
      <c r="C328">
        <v>23.21</v>
      </c>
      <c r="D328">
        <v>1</v>
      </c>
      <c r="E328" t="s">
        <v>11</v>
      </c>
      <c r="F328" t="s">
        <v>12</v>
      </c>
      <c r="G328">
        <v>3561.8888999999999</v>
      </c>
      <c r="H328" t="str">
        <f t="shared" si="5"/>
        <v>Normal</v>
      </c>
    </row>
    <row r="329" spans="1:8" x14ac:dyDescent="0.35">
      <c r="A329">
        <v>45</v>
      </c>
      <c r="B329" t="s">
        <v>10</v>
      </c>
      <c r="C329">
        <v>36.479999999999997</v>
      </c>
      <c r="D329">
        <v>2</v>
      </c>
      <c r="E329" t="s">
        <v>8</v>
      </c>
      <c r="F329" t="s">
        <v>13</v>
      </c>
      <c r="G329">
        <v>42760.502200000003</v>
      </c>
      <c r="H329" t="str">
        <f t="shared" si="5"/>
        <v>Obese</v>
      </c>
    </row>
    <row r="330" spans="1:8" x14ac:dyDescent="0.35">
      <c r="A330">
        <v>64</v>
      </c>
      <c r="B330" t="s">
        <v>7</v>
      </c>
      <c r="C330">
        <v>33.799999999999997</v>
      </c>
      <c r="D330">
        <v>1</v>
      </c>
      <c r="E330" t="s">
        <v>8</v>
      </c>
      <c r="F330" t="s">
        <v>9</v>
      </c>
      <c r="G330">
        <v>47928.03</v>
      </c>
      <c r="H330" t="str">
        <f t="shared" si="5"/>
        <v>Obese</v>
      </c>
    </row>
    <row r="331" spans="1:8" x14ac:dyDescent="0.35">
      <c r="A331">
        <v>52</v>
      </c>
      <c r="B331" t="s">
        <v>10</v>
      </c>
      <c r="C331">
        <v>36.700000000000003</v>
      </c>
      <c r="D331">
        <v>0</v>
      </c>
      <c r="E331" t="s">
        <v>11</v>
      </c>
      <c r="F331" t="s">
        <v>9</v>
      </c>
      <c r="G331">
        <v>9144.5650000000005</v>
      </c>
      <c r="H331" t="str">
        <f t="shared" si="5"/>
        <v>Obese</v>
      </c>
    </row>
    <row r="332" spans="1:8" x14ac:dyDescent="0.35">
      <c r="A332">
        <v>61</v>
      </c>
      <c r="B332" t="s">
        <v>7</v>
      </c>
      <c r="C332">
        <v>36.384999999999998</v>
      </c>
      <c r="D332">
        <v>1</v>
      </c>
      <c r="E332" t="s">
        <v>8</v>
      </c>
      <c r="F332" t="s">
        <v>14</v>
      </c>
      <c r="G332">
        <v>48517.563150000002</v>
      </c>
      <c r="H332" t="str">
        <f t="shared" si="5"/>
        <v>Obese</v>
      </c>
    </row>
    <row r="333" spans="1:8" x14ac:dyDescent="0.35">
      <c r="A333">
        <v>52</v>
      </c>
      <c r="B333" t="s">
        <v>10</v>
      </c>
      <c r="C333">
        <v>27.36</v>
      </c>
      <c r="D333">
        <v>0</v>
      </c>
      <c r="E333" t="s">
        <v>8</v>
      </c>
      <c r="F333" t="s">
        <v>13</v>
      </c>
      <c r="G333">
        <v>24393.6224</v>
      </c>
      <c r="H333" t="str">
        <f t="shared" si="5"/>
        <v>Overweight</v>
      </c>
    </row>
    <row r="334" spans="1:8" x14ac:dyDescent="0.35">
      <c r="A334">
        <v>61</v>
      </c>
      <c r="B334" t="s">
        <v>7</v>
      </c>
      <c r="C334">
        <v>31.16</v>
      </c>
      <c r="D334">
        <v>0</v>
      </c>
      <c r="E334" t="s">
        <v>11</v>
      </c>
      <c r="F334" t="s">
        <v>13</v>
      </c>
      <c r="G334">
        <v>13429.035400000001</v>
      </c>
      <c r="H334" t="str">
        <f t="shared" si="5"/>
        <v>Obese</v>
      </c>
    </row>
    <row r="335" spans="1:8" x14ac:dyDescent="0.35">
      <c r="A335">
        <v>56</v>
      </c>
      <c r="B335" t="s">
        <v>7</v>
      </c>
      <c r="C335">
        <v>28.785</v>
      </c>
      <c r="D335">
        <v>0</v>
      </c>
      <c r="E335" t="s">
        <v>11</v>
      </c>
      <c r="F335" t="s">
        <v>14</v>
      </c>
      <c r="G335">
        <v>11658.379150000001</v>
      </c>
      <c r="H335" t="str">
        <f t="shared" si="5"/>
        <v>Overweight</v>
      </c>
    </row>
    <row r="336" spans="1:8" x14ac:dyDescent="0.35">
      <c r="A336">
        <v>43</v>
      </c>
      <c r="B336" t="s">
        <v>7</v>
      </c>
      <c r="C336">
        <v>35.72</v>
      </c>
      <c r="D336">
        <v>2</v>
      </c>
      <c r="E336" t="s">
        <v>11</v>
      </c>
      <c r="F336" t="s">
        <v>14</v>
      </c>
      <c r="G336">
        <v>19144.576519999999</v>
      </c>
      <c r="H336" t="str">
        <f t="shared" si="5"/>
        <v>Obese</v>
      </c>
    </row>
    <row r="337" spans="1:8" x14ac:dyDescent="0.35">
      <c r="A337">
        <v>64</v>
      </c>
      <c r="B337" t="s">
        <v>10</v>
      </c>
      <c r="C337">
        <v>34.5</v>
      </c>
      <c r="D337">
        <v>0</v>
      </c>
      <c r="E337" t="s">
        <v>11</v>
      </c>
      <c r="F337" t="s">
        <v>9</v>
      </c>
      <c r="G337">
        <v>13822.803</v>
      </c>
      <c r="H337" t="str">
        <f t="shared" si="5"/>
        <v>Obese</v>
      </c>
    </row>
    <row r="338" spans="1:8" x14ac:dyDescent="0.35">
      <c r="A338">
        <v>60</v>
      </c>
      <c r="B338" t="s">
        <v>10</v>
      </c>
      <c r="C338">
        <v>25.74</v>
      </c>
      <c r="D338">
        <v>0</v>
      </c>
      <c r="E338" t="s">
        <v>11</v>
      </c>
      <c r="F338" t="s">
        <v>12</v>
      </c>
      <c r="G338">
        <v>12142.578600000001</v>
      </c>
      <c r="H338" t="str">
        <f t="shared" si="5"/>
        <v>Overweight</v>
      </c>
    </row>
    <row r="339" spans="1:8" x14ac:dyDescent="0.35">
      <c r="A339">
        <v>62</v>
      </c>
      <c r="B339" t="s">
        <v>10</v>
      </c>
      <c r="C339">
        <v>27.55</v>
      </c>
      <c r="D339">
        <v>1</v>
      </c>
      <c r="E339" t="s">
        <v>11</v>
      </c>
      <c r="F339" t="s">
        <v>13</v>
      </c>
      <c r="G339">
        <v>13937.666499999999</v>
      </c>
      <c r="H339" t="str">
        <f t="shared" si="5"/>
        <v>Overweight</v>
      </c>
    </row>
    <row r="340" spans="1:8" x14ac:dyDescent="0.35">
      <c r="A340">
        <v>50</v>
      </c>
      <c r="B340" t="s">
        <v>10</v>
      </c>
      <c r="C340">
        <v>32.299999999999997</v>
      </c>
      <c r="D340">
        <v>1</v>
      </c>
      <c r="E340" t="s">
        <v>8</v>
      </c>
      <c r="F340" t="s">
        <v>14</v>
      </c>
      <c r="G340">
        <v>41919.097000000002</v>
      </c>
      <c r="H340" t="str">
        <f t="shared" si="5"/>
        <v>Obese</v>
      </c>
    </row>
    <row r="341" spans="1:8" x14ac:dyDescent="0.35">
      <c r="A341">
        <v>46</v>
      </c>
      <c r="B341" t="s">
        <v>7</v>
      </c>
      <c r="C341">
        <v>27.72</v>
      </c>
      <c r="D341">
        <v>1</v>
      </c>
      <c r="E341" t="s">
        <v>11</v>
      </c>
      <c r="F341" t="s">
        <v>12</v>
      </c>
      <c r="G341">
        <v>8232.6388000000006</v>
      </c>
      <c r="H341" t="str">
        <f t="shared" si="5"/>
        <v>Overweight</v>
      </c>
    </row>
    <row r="342" spans="1:8" x14ac:dyDescent="0.35">
      <c r="A342">
        <v>24</v>
      </c>
      <c r="B342" t="s">
        <v>7</v>
      </c>
      <c r="C342">
        <v>27.6</v>
      </c>
      <c r="D342">
        <v>0</v>
      </c>
      <c r="E342" t="s">
        <v>11</v>
      </c>
      <c r="F342" t="s">
        <v>9</v>
      </c>
      <c r="G342">
        <v>18955.220170000001</v>
      </c>
      <c r="H342" t="str">
        <f t="shared" si="5"/>
        <v>Overweight</v>
      </c>
    </row>
    <row r="343" spans="1:8" x14ac:dyDescent="0.35">
      <c r="A343">
        <v>62</v>
      </c>
      <c r="B343" t="s">
        <v>10</v>
      </c>
      <c r="C343">
        <v>30.02</v>
      </c>
      <c r="D343">
        <v>0</v>
      </c>
      <c r="E343" t="s">
        <v>11</v>
      </c>
      <c r="F343" t="s">
        <v>13</v>
      </c>
      <c r="G343">
        <v>13352.0998</v>
      </c>
      <c r="H343" t="str">
        <f t="shared" si="5"/>
        <v>Obese</v>
      </c>
    </row>
    <row r="344" spans="1:8" x14ac:dyDescent="0.35">
      <c r="A344">
        <v>60</v>
      </c>
      <c r="B344" t="s">
        <v>7</v>
      </c>
      <c r="C344">
        <v>27.55</v>
      </c>
      <c r="D344">
        <v>0</v>
      </c>
      <c r="E344" t="s">
        <v>11</v>
      </c>
      <c r="F344" t="s">
        <v>14</v>
      </c>
      <c r="G344">
        <v>13217.094499999999</v>
      </c>
      <c r="H344" t="str">
        <f t="shared" si="5"/>
        <v>Overweight</v>
      </c>
    </row>
    <row r="345" spans="1:8" x14ac:dyDescent="0.35">
      <c r="A345">
        <v>63</v>
      </c>
      <c r="B345" t="s">
        <v>10</v>
      </c>
      <c r="C345">
        <v>36.765000000000001</v>
      </c>
      <c r="D345">
        <v>0</v>
      </c>
      <c r="E345" t="s">
        <v>11</v>
      </c>
      <c r="F345" t="s">
        <v>14</v>
      </c>
      <c r="G345">
        <v>13981.850350000001</v>
      </c>
      <c r="H345" t="str">
        <f t="shared" si="5"/>
        <v>Obese</v>
      </c>
    </row>
    <row r="346" spans="1:8" x14ac:dyDescent="0.35">
      <c r="A346">
        <v>49</v>
      </c>
      <c r="B346" t="s">
        <v>7</v>
      </c>
      <c r="C346">
        <v>41.47</v>
      </c>
      <c r="D346">
        <v>4</v>
      </c>
      <c r="E346" t="s">
        <v>11</v>
      </c>
      <c r="F346" t="s">
        <v>12</v>
      </c>
      <c r="G346">
        <v>10977.2063</v>
      </c>
      <c r="H346" t="str">
        <f t="shared" si="5"/>
        <v>Obese</v>
      </c>
    </row>
    <row r="347" spans="1:8" x14ac:dyDescent="0.35">
      <c r="A347">
        <v>34</v>
      </c>
      <c r="B347" t="s">
        <v>7</v>
      </c>
      <c r="C347">
        <v>29.26</v>
      </c>
      <c r="D347">
        <v>3</v>
      </c>
      <c r="E347" t="s">
        <v>11</v>
      </c>
      <c r="F347" t="s">
        <v>12</v>
      </c>
      <c r="G347">
        <v>6184.2993999999999</v>
      </c>
      <c r="H347" t="str">
        <f t="shared" si="5"/>
        <v>Overweight</v>
      </c>
    </row>
    <row r="348" spans="1:8" x14ac:dyDescent="0.35">
      <c r="A348">
        <v>33</v>
      </c>
      <c r="B348" t="s">
        <v>10</v>
      </c>
      <c r="C348">
        <v>35.75</v>
      </c>
      <c r="D348">
        <v>2</v>
      </c>
      <c r="E348" t="s">
        <v>11</v>
      </c>
      <c r="F348" t="s">
        <v>12</v>
      </c>
      <c r="G348">
        <v>4889.9994999999999</v>
      </c>
      <c r="H348" t="str">
        <f t="shared" si="5"/>
        <v>Obese</v>
      </c>
    </row>
    <row r="349" spans="1:8" x14ac:dyDescent="0.35">
      <c r="A349">
        <v>46</v>
      </c>
      <c r="B349" t="s">
        <v>10</v>
      </c>
      <c r="C349">
        <v>33.344999999999999</v>
      </c>
      <c r="D349">
        <v>1</v>
      </c>
      <c r="E349" t="s">
        <v>11</v>
      </c>
      <c r="F349" t="s">
        <v>14</v>
      </c>
      <c r="G349">
        <v>8334.4575499999992</v>
      </c>
      <c r="H349" t="str">
        <f t="shared" si="5"/>
        <v>Obese</v>
      </c>
    </row>
    <row r="350" spans="1:8" x14ac:dyDescent="0.35">
      <c r="A350">
        <v>36</v>
      </c>
      <c r="B350" t="s">
        <v>7</v>
      </c>
      <c r="C350">
        <v>29.92</v>
      </c>
      <c r="D350">
        <v>1</v>
      </c>
      <c r="E350" t="s">
        <v>11</v>
      </c>
      <c r="F350" t="s">
        <v>12</v>
      </c>
      <c r="G350">
        <v>5478.0367999999999</v>
      </c>
      <c r="H350" t="str">
        <f t="shared" si="5"/>
        <v>Obese</v>
      </c>
    </row>
    <row r="351" spans="1:8" x14ac:dyDescent="0.35">
      <c r="A351">
        <v>19</v>
      </c>
      <c r="B351" t="s">
        <v>10</v>
      </c>
      <c r="C351">
        <v>27.835000000000001</v>
      </c>
      <c r="D351">
        <v>0</v>
      </c>
      <c r="E351" t="s">
        <v>11</v>
      </c>
      <c r="F351" t="s">
        <v>13</v>
      </c>
      <c r="G351">
        <v>1635.7336499999999</v>
      </c>
      <c r="H351" t="str">
        <f t="shared" si="5"/>
        <v>Overweight</v>
      </c>
    </row>
    <row r="352" spans="1:8" x14ac:dyDescent="0.35">
      <c r="A352">
        <v>57</v>
      </c>
      <c r="B352" t="s">
        <v>7</v>
      </c>
      <c r="C352">
        <v>23.18</v>
      </c>
      <c r="D352">
        <v>0</v>
      </c>
      <c r="E352" t="s">
        <v>11</v>
      </c>
      <c r="F352" t="s">
        <v>13</v>
      </c>
      <c r="G352">
        <v>11830.6072</v>
      </c>
      <c r="H352" t="str">
        <f t="shared" si="5"/>
        <v>Normal</v>
      </c>
    </row>
    <row r="353" spans="1:8" x14ac:dyDescent="0.35">
      <c r="A353">
        <v>50</v>
      </c>
      <c r="B353" t="s">
        <v>7</v>
      </c>
      <c r="C353">
        <v>25.6</v>
      </c>
      <c r="D353">
        <v>0</v>
      </c>
      <c r="E353" t="s">
        <v>11</v>
      </c>
      <c r="F353" t="s">
        <v>9</v>
      </c>
      <c r="G353">
        <v>8932.0840000000007</v>
      </c>
      <c r="H353" t="str">
        <f t="shared" si="5"/>
        <v>Overweight</v>
      </c>
    </row>
    <row r="354" spans="1:8" x14ac:dyDescent="0.35">
      <c r="A354">
        <v>30</v>
      </c>
      <c r="B354" t="s">
        <v>7</v>
      </c>
      <c r="C354">
        <v>27.7</v>
      </c>
      <c r="D354">
        <v>0</v>
      </c>
      <c r="E354" t="s">
        <v>11</v>
      </c>
      <c r="F354" t="s">
        <v>9</v>
      </c>
      <c r="G354">
        <v>3554.203</v>
      </c>
      <c r="H354" t="str">
        <f t="shared" si="5"/>
        <v>Overweight</v>
      </c>
    </row>
    <row r="355" spans="1:8" x14ac:dyDescent="0.35">
      <c r="A355">
        <v>33</v>
      </c>
      <c r="B355" t="s">
        <v>10</v>
      </c>
      <c r="C355">
        <v>35.244999999999997</v>
      </c>
      <c r="D355">
        <v>0</v>
      </c>
      <c r="E355" t="s">
        <v>11</v>
      </c>
      <c r="F355" t="s">
        <v>14</v>
      </c>
      <c r="G355">
        <v>12404.8791</v>
      </c>
      <c r="H355" t="str">
        <f t="shared" si="5"/>
        <v>Obese</v>
      </c>
    </row>
    <row r="356" spans="1:8" x14ac:dyDescent="0.35">
      <c r="A356">
        <v>18</v>
      </c>
      <c r="B356" t="s">
        <v>7</v>
      </c>
      <c r="C356">
        <v>38.28</v>
      </c>
      <c r="D356">
        <v>0</v>
      </c>
      <c r="E356" t="s">
        <v>11</v>
      </c>
      <c r="F356" t="s">
        <v>12</v>
      </c>
      <c r="G356">
        <v>14133.03775</v>
      </c>
      <c r="H356" t="str">
        <f t="shared" si="5"/>
        <v>Obese</v>
      </c>
    </row>
    <row r="357" spans="1:8" x14ac:dyDescent="0.35">
      <c r="A357">
        <v>46</v>
      </c>
      <c r="B357" t="s">
        <v>10</v>
      </c>
      <c r="C357">
        <v>27.6</v>
      </c>
      <c r="D357">
        <v>0</v>
      </c>
      <c r="E357" t="s">
        <v>11</v>
      </c>
      <c r="F357" t="s">
        <v>9</v>
      </c>
      <c r="G357">
        <v>24603.04837</v>
      </c>
      <c r="H357" t="str">
        <f t="shared" si="5"/>
        <v>Overweight</v>
      </c>
    </row>
    <row r="358" spans="1:8" x14ac:dyDescent="0.35">
      <c r="A358">
        <v>46</v>
      </c>
      <c r="B358" t="s">
        <v>10</v>
      </c>
      <c r="C358">
        <v>43.89</v>
      </c>
      <c r="D358">
        <v>3</v>
      </c>
      <c r="E358" t="s">
        <v>11</v>
      </c>
      <c r="F358" t="s">
        <v>12</v>
      </c>
      <c r="G358">
        <v>8944.1151000000009</v>
      </c>
      <c r="H358" t="str">
        <f t="shared" si="5"/>
        <v>Obese</v>
      </c>
    </row>
    <row r="359" spans="1:8" x14ac:dyDescent="0.35">
      <c r="A359">
        <v>47</v>
      </c>
      <c r="B359" t="s">
        <v>10</v>
      </c>
      <c r="C359">
        <v>29.83</v>
      </c>
      <c r="D359">
        <v>3</v>
      </c>
      <c r="E359" t="s">
        <v>11</v>
      </c>
      <c r="F359" t="s">
        <v>13</v>
      </c>
      <c r="G359">
        <v>9620.3307000000004</v>
      </c>
      <c r="H359" t="str">
        <f t="shared" si="5"/>
        <v>Obese</v>
      </c>
    </row>
    <row r="360" spans="1:8" x14ac:dyDescent="0.35">
      <c r="A360">
        <v>23</v>
      </c>
      <c r="B360" t="s">
        <v>10</v>
      </c>
      <c r="C360">
        <v>41.91</v>
      </c>
      <c r="D360">
        <v>0</v>
      </c>
      <c r="E360" t="s">
        <v>11</v>
      </c>
      <c r="F360" t="s">
        <v>12</v>
      </c>
      <c r="G360">
        <v>1837.2819</v>
      </c>
      <c r="H360" t="str">
        <f t="shared" si="5"/>
        <v>Obese</v>
      </c>
    </row>
    <row r="361" spans="1:8" x14ac:dyDescent="0.35">
      <c r="A361">
        <v>18</v>
      </c>
      <c r="B361" t="s">
        <v>7</v>
      </c>
      <c r="C361">
        <v>20.79</v>
      </c>
      <c r="D361">
        <v>0</v>
      </c>
      <c r="E361" t="s">
        <v>11</v>
      </c>
      <c r="F361" t="s">
        <v>12</v>
      </c>
      <c r="G361">
        <v>1607.5101</v>
      </c>
      <c r="H361" t="str">
        <f t="shared" si="5"/>
        <v>Normal</v>
      </c>
    </row>
    <row r="362" spans="1:8" x14ac:dyDescent="0.35">
      <c r="A362">
        <v>48</v>
      </c>
      <c r="B362" t="s">
        <v>7</v>
      </c>
      <c r="C362">
        <v>32.299999999999997</v>
      </c>
      <c r="D362">
        <v>2</v>
      </c>
      <c r="E362" t="s">
        <v>11</v>
      </c>
      <c r="F362" t="s">
        <v>14</v>
      </c>
      <c r="G362">
        <v>10043.249</v>
      </c>
      <c r="H362" t="str">
        <f t="shared" si="5"/>
        <v>Obese</v>
      </c>
    </row>
    <row r="363" spans="1:8" x14ac:dyDescent="0.35">
      <c r="A363">
        <v>35</v>
      </c>
      <c r="B363" t="s">
        <v>10</v>
      </c>
      <c r="C363">
        <v>30.5</v>
      </c>
      <c r="D363">
        <v>1</v>
      </c>
      <c r="E363" t="s">
        <v>11</v>
      </c>
      <c r="F363" t="s">
        <v>9</v>
      </c>
      <c r="G363">
        <v>4751.07</v>
      </c>
      <c r="H363" t="str">
        <f t="shared" si="5"/>
        <v>Obese</v>
      </c>
    </row>
    <row r="364" spans="1:8" x14ac:dyDescent="0.35">
      <c r="A364">
        <v>19</v>
      </c>
      <c r="B364" t="s">
        <v>7</v>
      </c>
      <c r="C364">
        <v>21.7</v>
      </c>
      <c r="D364">
        <v>0</v>
      </c>
      <c r="E364" t="s">
        <v>8</v>
      </c>
      <c r="F364" t="s">
        <v>9</v>
      </c>
      <c r="G364">
        <v>13844.505999999999</v>
      </c>
      <c r="H364" t="str">
        <f t="shared" si="5"/>
        <v>Normal</v>
      </c>
    </row>
    <row r="365" spans="1:8" x14ac:dyDescent="0.35">
      <c r="A365">
        <v>21</v>
      </c>
      <c r="B365" t="s">
        <v>7</v>
      </c>
      <c r="C365">
        <v>26.4</v>
      </c>
      <c r="D365">
        <v>1</v>
      </c>
      <c r="E365" t="s">
        <v>11</v>
      </c>
      <c r="F365" t="s">
        <v>9</v>
      </c>
      <c r="G365">
        <v>2597.779</v>
      </c>
      <c r="H365" t="str">
        <f t="shared" si="5"/>
        <v>Overweight</v>
      </c>
    </row>
    <row r="366" spans="1:8" x14ac:dyDescent="0.35">
      <c r="A366">
        <v>21</v>
      </c>
      <c r="B366" t="s">
        <v>7</v>
      </c>
      <c r="C366">
        <v>21.89</v>
      </c>
      <c r="D366">
        <v>2</v>
      </c>
      <c r="E366" t="s">
        <v>11</v>
      </c>
      <c r="F366" t="s">
        <v>12</v>
      </c>
      <c r="G366">
        <v>3180.5101</v>
      </c>
      <c r="H366" t="str">
        <f t="shared" si="5"/>
        <v>Normal</v>
      </c>
    </row>
    <row r="367" spans="1:8" x14ac:dyDescent="0.35">
      <c r="A367">
        <v>49</v>
      </c>
      <c r="B367" t="s">
        <v>7</v>
      </c>
      <c r="C367">
        <v>30.78</v>
      </c>
      <c r="D367">
        <v>1</v>
      </c>
      <c r="E367" t="s">
        <v>11</v>
      </c>
      <c r="F367" t="s">
        <v>14</v>
      </c>
      <c r="G367">
        <v>9778.3472000000002</v>
      </c>
      <c r="H367" t="str">
        <f t="shared" si="5"/>
        <v>Obese</v>
      </c>
    </row>
    <row r="368" spans="1:8" x14ac:dyDescent="0.35">
      <c r="A368">
        <v>56</v>
      </c>
      <c r="B368" t="s">
        <v>7</v>
      </c>
      <c r="C368">
        <v>32.299999999999997</v>
      </c>
      <c r="D368">
        <v>3</v>
      </c>
      <c r="E368" t="s">
        <v>11</v>
      </c>
      <c r="F368" t="s">
        <v>14</v>
      </c>
      <c r="G368">
        <v>13430.264999999999</v>
      </c>
      <c r="H368" t="str">
        <f t="shared" si="5"/>
        <v>Obese</v>
      </c>
    </row>
    <row r="369" spans="1:8" x14ac:dyDescent="0.35">
      <c r="A369">
        <v>42</v>
      </c>
      <c r="B369" t="s">
        <v>7</v>
      </c>
      <c r="C369">
        <v>24.984999999999999</v>
      </c>
      <c r="D369">
        <v>2</v>
      </c>
      <c r="E369" t="s">
        <v>11</v>
      </c>
      <c r="F369" t="s">
        <v>13</v>
      </c>
      <c r="G369">
        <v>8017.0611500000005</v>
      </c>
      <c r="H369" t="str">
        <f t="shared" si="5"/>
        <v>Obese</v>
      </c>
    </row>
    <row r="370" spans="1:8" x14ac:dyDescent="0.35">
      <c r="A370">
        <v>44</v>
      </c>
      <c r="B370" t="s">
        <v>10</v>
      </c>
      <c r="C370">
        <v>32.015000000000001</v>
      </c>
      <c r="D370">
        <v>2</v>
      </c>
      <c r="E370" t="s">
        <v>11</v>
      </c>
      <c r="F370" t="s">
        <v>13</v>
      </c>
      <c r="G370">
        <v>8116.2688500000004</v>
      </c>
      <c r="H370" t="str">
        <f t="shared" si="5"/>
        <v>Obese</v>
      </c>
    </row>
    <row r="371" spans="1:8" x14ac:dyDescent="0.35">
      <c r="A371">
        <v>18</v>
      </c>
      <c r="B371" t="s">
        <v>10</v>
      </c>
      <c r="C371">
        <v>30.4</v>
      </c>
      <c r="D371">
        <v>3</v>
      </c>
      <c r="E371" t="s">
        <v>11</v>
      </c>
      <c r="F371" t="s">
        <v>14</v>
      </c>
      <c r="G371">
        <v>3481.8679999999999</v>
      </c>
      <c r="H371" t="str">
        <f t="shared" si="5"/>
        <v>Obese</v>
      </c>
    </row>
    <row r="372" spans="1:8" x14ac:dyDescent="0.35">
      <c r="A372">
        <v>61</v>
      </c>
      <c r="B372" t="s">
        <v>7</v>
      </c>
      <c r="C372">
        <v>21.09</v>
      </c>
      <c r="D372">
        <v>0</v>
      </c>
      <c r="E372" t="s">
        <v>11</v>
      </c>
      <c r="F372" t="s">
        <v>13</v>
      </c>
      <c r="G372">
        <v>13415.0381</v>
      </c>
      <c r="H372" t="str">
        <f t="shared" si="5"/>
        <v>Normal</v>
      </c>
    </row>
    <row r="373" spans="1:8" x14ac:dyDescent="0.35">
      <c r="A373">
        <v>57</v>
      </c>
      <c r="B373" t="s">
        <v>7</v>
      </c>
      <c r="C373">
        <v>22.23</v>
      </c>
      <c r="D373">
        <v>0</v>
      </c>
      <c r="E373" t="s">
        <v>11</v>
      </c>
      <c r="F373" t="s">
        <v>14</v>
      </c>
      <c r="G373">
        <v>12029.286700000001</v>
      </c>
      <c r="H373" t="str">
        <f t="shared" si="5"/>
        <v>Normal</v>
      </c>
    </row>
    <row r="374" spans="1:8" x14ac:dyDescent="0.35">
      <c r="A374">
        <v>42</v>
      </c>
      <c r="B374" t="s">
        <v>7</v>
      </c>
      <c r="C374">
        <v>33.155000000000001</v>
      </c>
      <c r="D374">
        <v>1</v>
      </c>
      <c r="E374" t="s">
        <v>11</v>
      </c>
      <c r="F374" t="s">
        <v>14</v>
      </c>
      <c r="G374">
        <v>7639.4174499999999</v>
      </c>
      <c r="H374" t="str">
        <f t="shared" si="5"/>
        <v>Obese</v>
      </c>
    </row>
    <row r="375" spans="1:8" x14ac:dyDescent="0.35">
      <c r="A375">
        <v>26</v>
      </c>
      <c r="B375" t="s">
        <v>10</v>
      </c>
      <c r="C375">
        <v>32.9</v>
      </c>
      <c r="D375">
        <v>2</v>
      </c>
      <c r="E375" t="s">
        <v>8</v>
      </c>
      <c r="F375" t="s">
        <v>9</v>
      </c>
      <c r="G375">
        <v>36085.218999999997</v>
      </c>
      <c r="H375" t="str">
        <f t="shared" si="5"/>
        <v>Obese</v>
      </c>
    </row>
    <row r="376" spans="1:8" x14ac:dyDescent="0.35">
      <c r="A376">
        <v>20</v>
      </c>
      <c r="B376" t="s">
        <v>10</v>
      </c>
      <c r="C376">
        <v>33.33</v>
      </c>
      <c r="D376">
        <v>0</v>
      </c>
      <c r="E376" t="s">
        <v>11</v>
      </c>
      <c r="F376" t="s">
        <v>12</v>
      </c>
      <c r="G376">
        <v>1391.5287000000001</v>
      </c>
      <c r="H376" t="str">
        <f t="shared" si="5"/>
        <v>Obese</v>
      </c>
    </row>
    <row r="377" spans="1:8" x14ac:dyDescent="0.35">
      <c r="A377">
        <v>23</v>
      </c>
      <c r="B377" t="s">
        <v>7</v>
      </c>
      <c r="C377">
        <v>28.31</v>
      </c>
      <c r="D377">
        <v>0</v>
      </c>
      <c r="E377" t="s">
        <v>8</v>
      </c>
      <c r="F377" t="s">
        <v>13</v>
      </c>
      <c r="G377">
        <v>18033.9679</v>
      </c>
      <c r="H377" t="str">
        <f t="shared" si="5"/>
        <v>Overweight</v>
      </c>
    </row>
    <row r="378" spans="1:8" x14ac:dyDescent="0.35">
      <c r="A378">
        <v>39</v>
      </c>
      <c r="B378" t="s">
        <v>7</v>
      </c>
      <c r="C378">
        <v>24.89</v>
      </c>
      <c r="D378">
        <v>3</v>
      </c>
      <c r="E378" t="s">
        <v>8</v>
      </c>
      <c r="F378" t="s">
        <v>14</v>
      </c>
      <c r="G378">
        <v>21659.930100000001</v>
      </c>
      <c r="H378" t="str">
        <f t="shared" si="5"/>
        <v>Normal</v>
      </c>
    </row>
    <row r="379" spans="1:8" x14ac:dyDescent="0.35">
      <c r="A379">
        <v>24</v>
      </c>
      <c r="B379" t="s">
        <v>10</v>
      </c>
      <c r="C379">
        <v>40.15</v>
      </c>
      <c r="D379">
        <v>0</v>
      </c>
      <c r="E379" t="s">
        <v>8</v>
      </c>
      <c r="F379" t="s">
        <v>12</v>
      </c>
      <c r="G379">
        <v>38126.246500000001</v>
      </c>
      <c r="H379" t="str">
        <f t="shared" si="5"/>
        <v>Obese</v>
      </c>
    </row>
    <row r="380" spans="1:8" x14ac:dyDescent="0.35">
      <c r="A380">
        <v>64</v>
      </c>
      <c r="B380" t="s">
        <v>7</v>
      </c>
      <c r="C380">
        <v>30.114999999999998</v>
      </c>
      <c r="D380">
        <v>3</v>
      </c>
      <c r="E380" t="s">
        <v>11</v>
      </c>
      <c r="F380" t="s">
        <v>13</v>
      </c>
      <c r="G380">
        <v>16455.707849999999</v>
      </c>
      <c r="H380" t="str">
        <f t="shared" si="5"/>
        <v>Obese</v>
      </c>
    </row>
    <row r="381" spans="1:8" x14ac:dyDescent="0.35">
      <c r="A381">
        <v>62</v>
      </c>
      <c r="B381" t="s">
        <v>10</v>
      </c>
      <c r="C381">
        <v>31.46</v>
      </c>
      <c r="D381">
        <v>1</v>
      </c>
      <c r="E381" t="s">
        <v>11</v>
      </c>
      <c r="F381" t="s">
        <v>12</v>
      </c>
      <c r="G381">
        <v>27000.98473</v>
      </c>
      <c r="H381" t="str">
        <f t="shared" si="5"/>
        <v>Obese</v>
      </c>
    </row>
    <row r="382" spans="1:8" x14ac:dyDescent="0.35">
      <c r="A382">
        <v>27</v>
      </c>
      <c r="B382" t="s">
        <v>7</v>
      </c>
      <c r="C382">
        <v>17.954999999999998</v>
      </c>
      <c r="D382">
        <v>2</v>
      </c>
      <c r="E382" t="s">
        <v>8</v>
      </c>
      <c r="F382" t="s">
        <v>14</v>
      </c>
      <c r="G382">
        <v>15006.579449999999</v>
      </c>
      <c r="H382" t="str">
        <f t="shared" si="5"/>
        <v>Underweight</v>
      </c>
    </row>
    <row r="383" spans="1:8" x14ac:dyDescent="0.35">
      <c r="A383">
        <v>55</v>
      </c>
      <c r="B383" t="s">
        <v>10</v>
      </c>
      <c r="C383">
        <v>30.684999999999999</v>
      </c>
      <c r="D383">
        <v>0</v>
      </c>
      <c r="E383" t="s">
        <v>8</v>
      </c>
      <c r="F383" t="s">
        <v>14</v>
      </c>
      <c r="G383">
        <v>42303.692150000003</v>
      </c>
      <c r="H383" t="str">
        <f t="shared" si="5"/>
        <v>Obese</v>
      </c>
    </row>
    <row r="384" spans="1:8" x14ac:dyDescent="0.35">
      <c r="A384">
        <v>55</v>
      </c>
      <c r="B384" t="s">
        <v>10</v>
      </c>
      <c r="C384">
        <v>33</v>
      </c>
      <c r="D384">
        <v>0</v>
      </c>
      <c r="E384" t="s">
        <v>11</v>
      </c>
      <c r="F384" t="s">
        <v>12</v>
      </c>
      <c r="G384">
        <v>20781.48892</v>
      </c>
      <c r="H384" t="str">
        <f t="shared" si="5"/>
        <v>Obese</v>
      </c>
    </row>
    <row r="385" spans="1:8" x14ac:dyDescent="0.35">
      <c r="A385">
        <v>35</v>
      </c>
      <c r="B385" t="s">
        <v>7</v>
      </c>
      <c r="C385">
        <v>43.34</v>
      </c>
      <c r="D385">
        <v>2</v>
      </c>
      <c r="E385" t="s">
        <v>11</v>
      </c>
      <c r="F385" t="s">
        <v>12</v>
      </c>
      <c r="G385">
        <v>5846.9175999999998</v>
      </c>
      <c r="H385" t="str">
        <f t="shared" si="5"/>
        <v>Obese</v>
      </c>
    </row>
    <row r="386" spans="1:8" x14ac:dyDescent="0.35">
      <c r="A386">
        <v>44</v>
      </c>
      <c r="B386" t="s">
        <v>10</v>
      </c>
      <c r="C386">
        <v>22.135000000000002</v>
      </c>
      <c r="D386">
        <v>2</v>
      </c>
      <c r="E386" t="s">
        <v>11</v>
      </c>
      <c r="F386" t="s">
        <v>14</v>
      </c>
      <c r="G386">
        <v>8302.5356499999998</v>
      </c>
      <c r="H386" t="str">
        <f t="shared" si="5"/>
        <v>Normal</v>
      </c>
    </row>
    <row r="387" spans="1:8" x14ac:dyDescent="0.35">
      <c r="A387">
        <v>19</v>
      </c>
      <c r="B387" t="s">
        <v>10</v>
      </c>
      <c r="C387">
        <v>34.4</v>
      </c>
      <c r="D387">
        <v>0</v>
      </c>
      <c r="E387" t="s">
        <v>11</v>
      </c>
      <c r="F387" t="s">
        <v>9</v>
      </c>
      <c r="G387">
        <v>1261.8589999999999</v>
      </c>
      <c r="H387" t="str">
        <f t="shared" ref="H387:H450" si="6">IF(C387&lt;18.5,"Underweight",IF(AND(C387&gt;=18.5,C387&lt;=24.9),"Normal",IF(AND(C387&gt;=25,C387&lt;=29.5),"Overweight","Obese")))</f>
        <v>Obese</v>
      </c>
    </row>
    <row r="388" spans="1:8" x14ac:dyDescent="0.35">
      <c r="A388">
        <v>58</v>
      </c>
      <c r="B388" t="s">
        <v>7</v>
      </c>
      <c r="C388">
        <v>39.049999999999997</v>
      </c>
      <c r="D388">
        <v>0</v>
      </c>
      <c r="E388" t="s">
        <v>11</v>
      </c>
      <c r="F388" t="s">
        <v>12</v>
      </c>
      <c r="G388">
        <v>11856.4115</v>
      </c>
      <c r="H388" t="str">
        <f t="shared" si="6"/>
        <v>Obese</v>
      </c>
    </row>
    <row r="389" spans="1:8" x14ac:dyDescent="0.35">
      <c r="A389">
        <v>50</v>
      </c>
      <c r="B389" t="s">
        <v>10</v>
      </c>
      <c r="C389">
        <v>25.364999999999998</v>
      </c>
      <c r="D389">
        <v>2</v>
      </c>
      <c r="E389" t="s">
        <v>11</v>
      </c>
      <c r="F389" t="s">
        <v>13</v>
      </c>
      <c r="G389">
        <v>30284.642940000002</v>
      </c>
      <c r="H389" t="str">
        <f t="shared" si="6"/>
        <v>Overweight</v>
      </c>
    </row>
    <row r="390" spans="1:8" x14ac:dyDescent="0.35">
      <c r="A390">
        <v>26</v>
      </c>
      <c r="B390" t="s">
        <v>7</v>
      </c>
      <c r="C390">
        <v>22.61</v>
      </c>
      <c r="D390">
        <v>0</v>
      </c>
      <c r="E390" t="s">
        <v>11</v>
      </c>
      <c r="F390" t="s">
        <v>13</v>
      </c>
      <c r="G390">
        <v>3176.8159000000001</v>
      </c>
      <c r="H390" t="str">
        <f t="shared" si="6"/>
        <v>Normal</v>
      </c>
    </row>
    <row r="391" spans="1:8" x14ac:dyDescent="0.35">
      <c r="A391">
        <v>24</v>
      </c>
      <c r="B391" t="s">
        <v>7</v>
      </c>
      <c r="C391">
        <v>30.21</v>
      </c>
      <c r="D391">
        <v>3</v>
      </c>
      <c r="E391" t="s">
        <v>11</v>
      </c>
      <c r="F391" t="s">
        <v>13</v>
      </c>
      <c r="G391">
        <v>4618.0798999999997</v>
      </c>
      <c r="H391" t="str">
        <f t="shared" si="6"/>
        <v>Obese</v>
      </c>
    </row>
    <row r="392" spans="1:8" x14ac:dyDescent="0.35">
      <c r="A392">
        <v>48</v>
      </c>
      <c r="B392" t="s">
        <v>10</v>
      </c>
      <c r="C392">
        <v>35.625</v>
      </c>
      <c r="D392">
        <v>4</v>
      </c>
      <c r="E392" t="s">
        <v>11</v>
      </c>
      <c r="F392" t="s">
        <v>14</v>
      </c>
      <c r="G392">
        <v>10736.87075</v>
      </c>
      <c r="H392" t="str">
        <f t="shared" si="6"/>
        <v>Obese</v>
      </c>
    </row>
    <row r="393" spans="1:8" x14ac:dyDescent="0.35">
      <c r="A393">
        <v>19</v>
      </c>
      <c r="B393" t="s">
        <v>7</v>
      </c>
      <c r="C393">
        <v>37.43</v>
      </c>
      <c r="D393">
        <v>0</v>
      </c>
      <c r="E393" t="s">
        <v>11</v>
      </c>
      <c r="F393" t="s">
        <v>13</v>
      </c>
      <c r="G393">
        <v>2138.0707000000002</v>
      </c>
      <c r="H393" t="str">
        <f t="shared" si="6"/>
        <v>Obese</v>
      </c>
    </row>
    <row r="394" spans="1:8" x14ac:dyDescent="0.35">
      <c r="A394">
        <v>48</v>
      </c>
      <c r="B394" t="s">
        <v>10</v>
      </c>
      <c r="C394">
        <v>31.445</v>
      </c>
      <c r="D394">
        <v>1</v>
      </c>
      <c r="E394" t="s">
        <v>11</v>
      </c>
      <c r="F394" t="s">
        <v>14</v>
      </c>
      <c r="G394">
        <v>8964.0605500000001</v>
      </c>
      <c r="H394" t="str">
        <f t="shared" si="6"/>
        <v>Obese</v>
      </c>
    </row>
    <row r="395" spans="1:8" x14ac:dyDescent="0.35">
      <c r="A395">
        <v>49</v>
      </c>
      <c r="B395" t="s">
        <v>10</v>
      </c>
      <c r="C395">
        <v>31.35</v>
      </c>
      <c r="D395">
        <v>1</v>
      </c>
      <c r="E395" t="s">
        <v>11</v>
      </c>
      <c r="F395" t="s">
        <v>14</v>
      </c>
      <c r="G395">
        <v>9290.1394999999993</v>
      </c>
      <c r="H395" t="str">
        <f t="shared" si="6"/>
        <v>Obese</v>
      </c>
    </row>
    <row r="396" spans="1:8" x14ac:dyDescent="0.35">
      <c r="A396">
        <v>46</v>
      </c>
      <c r="B396" t="s">
        <v>7</v>
      </c>
      <c r="C396">
        <v>32.299999999999997</v>
      </c>
      <c r="D396">
        <v>2</v>
      </c>
      <c r="E396" t="s">
        <v>11</v>
      </c>
      <c r="F396" t="s">
        <v>14</v>
      </c>
      <c r="G396">
        <v>9411.0049999999992</v>
      </c>
      <c r="H396" t="str">
        <f t="shared" si="6"/>
        <v>Obese</v>
      </c>
    </row>
    <row r="397" spans="1:8" x14ac:dyDescent="0.35">
      <c r="A397">
        <v>46</v>
      </c>
      <c r="B397" t="s">
        <v>10</v>
      </c>
      <c r="C397">
        <v>19.855</v>
      </c>
      <c r="D397">
        <v>0</v>
      </c>
      <c r="E397" t="s">
        <v>11</v>
      </c>
      <c r="F397" t="s">
        <v>13</v>
      </c>
      <c r="G397">
        <v>7526.7064499999997</v>
      </c>
      <c r="H397" t="str">
        <f t="shared" si="6"/>
        <v>Normal</v>
      </c>
    </row>
    <row r="398" spans="1:8" x14ac:dyDescent="0.35">
      <c r="A398">
        <v>43</v>
      </c>
      <c r="B398" t="s">
        <v>7</v>
      </c>
      <c r="C398">
        <v>34.4</v>
      </c>
      <c r="D398">
        <v>3</v>
      </c>
      <c r="E398" t="s">
        <v>11</v>
      </c>
      <c r="F398" t="s">
        <v>9</v>
      </c>
      <c r="G398">
        <v>8522.0030000000006</v>
      </c>
      <c r="H398" t="str">
        <f t="shared" si="6"/>
        <v>Obese</v>
      </c>
    </row>
    <row r="399" spans="1:8" x14ac:dyDescent="0.35">
      <c r="A399">
        <v>21</v>
      </c>
      <c r="B399" t="s">
        <v>10</v>
      </c>
      <c r="C399">
        <v>31.02</v>
      </c>
      <c r="D399">
        <v>0</v>
      </c>
      <c r="E399" t="s">
        <v>11</v>
      </c>
      <c r="F399" t="s">
        <v>12</v>
      </c>
      <c r="G399">
        <v>16586.49771</v>
      </c>
      <c r="H399" t="str">
        <f t="shared" si="6"/>
        <v>Obese</v>
      </c>
    </row>
    <row r="400" spans="1:8" x14ac:dyDescent="0.35">
      <c r="A400">
        <v>64</v>
      </c>
      <c r="B400" t="s">
        <v>10</v>
      </c>
      <c r="C400">
        <v>25.6</v>
      </c>
      <c r="D400">
        <v>2</v>
      </c>
      <c r="E400" t="s">
        <v>11</v>
      </c>
      <c r="F400" t="s">
        <v>9</v>
      </c>
      <c r="G400">
        <v>14988.432000000001</v>
      </c>
      <c r="H400" t="str">
        <f t="shared" si="6"/>
        <v>Overweight</v>
      </c>
    </row>
    <row r="401" spans="1:8" x14ac:dyDescent="0.35">
      <c r="A401">
        <v>18</v>
      </c>
      <c r="B401" t="s">
        <v>7</v>
      </c>
      <c r="C401">
        <v>38.17</v>
      </c>
      <c r="D401">
        <v>0</v>
      </c>
      <c r="E401" t="s">
        <v>11</v>
      </c>
      <c r="F401" t="s">
        <v>12</v>
      </c>
      <c r="G401">
        <v>1631.6683</v>
      </c>
      <c r="H401" t="str">
        <f t="shared" si="6"/>
        <v>Obese</v>
      </c>
    </row>
    <row r="402" spans="1:8" x14ac:dyDescent="0.35">
      <c r="A402">
        <v>51</v>
      </c>
      <c r="B402" t="s">
        <v>7</v>
      </c>
      <c r="C402">
        <v>20.6</v>
      </c>
      <c r="D402">
        <v>0</v>
      </c>
      <c r="E402" t="s">
        <v>11</v>
      </c>
      <c r="F402" t="s">
        <v>9</v>
      </c>
      <c r="G402">
        <v>9264.7970000000005</v>
      </c>
      <c r="H402" t="str">
        <f t="shared" si="6"/>
        <v>Normal</v>
      </c>
    </row>
    <row r="403" spans="1:8" x14ac:dyDescent="0.35">
      <c r="A403">
        <v>47</v>
      </c>
      <c r="B403" t="s">
        <v>10</v>
      </c>
      <c r="C403">
        <v>47.52</v>
      </c>
      <c r="D403">
        <v>1</v>
      </c>
      <c r="E403" t="s">
        <v>11</v>
      </c>
      <c r="F403" t="s">
        <v>12</v>
      </c>
      <c r="G403">
        <v>8083.9197999999997</v>
      </c>
      <c r="H403" t="str">
        <f t="shared" si="6"/>
        <v>Obese</v>
      </c>
    </row>
    <row r="404" spans="1:8" x14ac:dyDescent="0.35">
      <c r="A404">
        <v>64</v>
      </c>
      <c r="B404" t="s">
        <v>7</v>
      </c>
      <c r="C404">
        <v>32.965000000000003</v>
      </c>
      <c r="D404">
        <v>0</v>
      </c>
      <c r="E404" t="s">
        <v>11</v>
      </c>
      <c r="F404" t="s">
        <v>13</v>
      </c>
      <c r="G404">
        <v>14692.66935</v>
      </c>
      <c r="H404" t="str">
        <f t="shared" si="6"/>
        <v>Obese</v>
      </c>
    </row>
    <row r="405" spans="1:8" x14ac:dyDescent="0.35">
      <c r="A405">
        <v>49</v>
      </c>
      <c r="B405" t="s">
        <v>10</v>
      </c>
      <c r="C405">
        <v>32.299999999999997</v>
      </c>
      <c r="D405">
        <v>3</v>
      </c>
      <c r="E405" t="s">
        <v>11</v>
      </c>
      <c r="F405" t="s">
        <v>13</v>
      </c>
      <c r="G405">
        <v>10269.459999999999</v>
      </c>
      <c r="H405" t="str">
        <f t="shared" si="6"/>
        <v>Obese</v>
      </c>
    </row>
    <row r="406" spans="1:8" x14ac:dyDescent="0.35">
      <c r="A406">
        <v>31</v>
      </c>
      <c r="B406" t="s">
        <v>10</v>
      </c>
      <c r="C406">
        <v>20.399999999999999</v>
      </c>
      <c r="D406">
        <v>0</v>
      </c>
      <c r="E406" t="s">
        <v>11</v>
      </c>
      <c r="F406" t="s">
        <v>9</v>
      </c>
      <c r="G406">
        <v>3260.1990000000001</v>
      </c>
      <c r="H406" t="str">
        <f t="shared" si="6"/>
        <v>Normal</v>
      </c>
    </row>
    <row r="407" spans="1:8" x14ac:dyDescent="0.35">
      <c r="A407">
        <v>52</v>
      </c>
      <c r="B407" t="s">
        <v>7</v>
      </c>
      <c r="C407">
        <v>38.380000000000003</v>
      </c>
      <c r="D407">
        <v>2</v>
      </c>
      <c r="E407" t="s">
        <v>11</v>
      </c>
      <c r="F407" t="s">
        <v>14</v>
      </c>
      <c r="G407">
        <v>11396.9002</v>
      </c>
      <c r="H407" t="str">
        <f t="shared" si="6"/>
        <v>Obese</v>
      </c>
    </row>
    <row r="408" spans="1:8" x14ac:dyDescent="0.35">
      <c r="A408">
        <v>33</v>
      </c>
      <c r="B408" t="s">
        <v>7</v>
      </c>
      <c r="C408">
        <v>24.31</v>
      </c>
      <c r="D408">
        <v>0</v>
      </c>
      <c r="E408" t="s">
        <v>11</v>
      </c>
      <c r="F408" t="s">
        <v>12</v>
      </c>
      <c r="G408">
        <v>4185.0978999999998</v>
      </c>
      <c r="H408" t="str">
        <f t="shared" si="6"/>
        <v>Normal</v>
      </c>
    </row>
    <row r="409" spans="1:8" x14ac:dyDescent="0.35">
      <c r="A409">
        <v>47</v>
      </c>
      <c r="B409" t="s">
        <v>7</v>
      </c>
      <c r="C409">
        <v>23.6</v>
      </c>
      <c r="D409">
        <v>1</v>
      </c>
      <c r="E409" t="s">
        <v>11</v>
      </c>
      <c r="F409" t="s">
        <v>9</v>
      </c>
      <c r="G409">
        <v>8539.6710000000003</v>
      </c>
      <c r="H409" t="str">
        <f t="shared" si="6"/>
        <v>Normal</v>
      </c>
    </row>
    <row r="410" spans="1:8" x14ac:dyDescent="0.35">
      <c r="A410">
        <v>38</v>
      </c>
      <c r="B410" t="s">
        <v>10</v>
      </c>
      <c r="C410">
        <v>21.12</v>
      </c>
      <c r="D410">
        <v>3</v>
      </c>
      <c r="E410" t="s">
        <v>11</v>
      </c>
      <c r="F410" t="s">
        <v>12</v>
      </c>
      <c r="G410">
        <v>6652.5288</v>
      </c>
      <c r="H410" t="str">
        <f t="shared" si="6"/>
        <v>Normal</v>
      </c>
    </row>
    <row r="411" spans="1:8" x14ac:dyDescent="0.35">
      <c r="A411">
        <v>32</v>
      </c>
      <c r="B411" t="s">
        <v>10</v>
      </c>
      <c r="C411">
        <v>30.03</v>
      </c>
      <c r="D411">
        <v>1</v>
      </c>
      <c r="E411" t="s">
        <v>11</v>
      </c>
      <c r="F411" t="s">
        <v>12</v>
      </c>
      <c r="G411">
        <v>4074.4537</v>
      </c>
      <c r="H411" t="str">
        <f t="shared" si="6"/>
        <v>Obese</v>
      </c>
    </row>
    <row r="412" spans="1:8" x14ac:dyDescent="0.35">
      <c r="A412">
        <v>19</v>
      </c>
      <c r="B412" t="s">
        <v>10</v>
      </c>
      <c r="C412">
        <v>17.48</v>
      </c>
      <c r="D412">
        <v>0</v>
      </c>
      <c r="E412" t="s">
        <v>11</v>
      </c>
      <c r="F412" t="s">
        <v>13</v>
      </c>
      <c r="G412">
        <v>1621.3402000000001</v>
      </c>
      <c r="H412" t="str">
        <f t="shared" si="6"/>
        <v>Underweight</v>
      </c>
    </row>
    <row r="413" spans="1:8" x14ac:dyDescent="0.35">
      <c r="A413">
        <v>44</v>
      </c>
      <c r="B413" t="s">
        <v>7</v>
      </c>
      <c r="C413">
        <v>20.234999999999999</v>
      </c>
      <c r="D413">
        <v>1</v>
      </c>
      <c r="E413" t="s">
        <v>8</v>
      </c>
      <c r="F413" t="s">
        <v>14</v>
      </c>
      <c r="G413">
        <v>19594.809649999999</v>
      </c>
      <c r="H413" t="str">
        <f t="shared" si="6"/>
        <v>Normal</v>
      </c>
    </row>
    <row r="414" spans="1:8" x14ac:dyDescent="0.35">
      <c r="A414">
        <v>26</v>
      </c>
      <c r="B414" t="s">
        <v>7</v>
      </c>
      <c r="C414">
        <v>17.195</v>
      </c>
      <c r="D414">
        <v>2</v>
      </c>
      <c r="E414" t="s">
        <v>8</v>
      </c>
      <c r="F414" t="s">
        <v>14</v>
      </c>
      <c r="G414">
        <v>14455.644050000001</v>
      </c>
      <c r="H414" t="str">
        <f t="shared" si="6"/>
        <v>Underweight</v>
      </c>
    </row>
    <row r="415" spans="1:8" x14ac:dyDescent="0.35">
      <c r="A415">
        <v>25</v>
      </c>
      <c r="B415" t="s">
        <v>10</v>
      </c>
      <c r="C415">
        <v>23.9</v>
      </c>
      <c r="D415">
        <v>5</v>
      </c>
      <c r="E415" t="s">
        <v>11</v>
      </c>
      <c r="F415" t="s">
        <v>9</v>
      </c>
      <c r="G415">
        <v>5080.0959999999995</v>
      </c>
      <c r="H415" t="str">
        <f t="shared" si="6"/>
        <v>Normal</v>
      </c>
    </row>
    <row r="416" spans="1:8" x14ac:dyDescent="0.35">
      <c r="A416">
        <v>19</v>
      </c>
      <c r="B416" t="s">
        <v>7</v>
      </c>
      <c r="C416">
        <v>35.15</v>
      </c>
      <c r="D416">
        <v>0</v>
      </c>
      <c r="E416" t="s">
        <v>11</v>
      </c>
      <c r="F416" t="s">
        <v>13</v>
      </c>
      <c r="G416">
        <v>2134.9014999999999</v>
      </c>
      <c r="H416" t="str">
        <f t="shared" si="6"/>
        <v>Obese</v>
      </c>
    </row>
    <row r="417" spans="1:8" x14ac:dyDescent="0.35">
      <c r="A417">
        <v>43</v>
      </c>
      <c r="B417" t="s">
        <v>7</v>
      </c>
      <c r="C417">
        <v>35.64</v>
      </c>
      <c r="D417">
        <v>1</v>
      </c>
      <c r="E417" t="s">
        <v>11</v>
      </c>
      <c r="F417" t="s">
        <v>12</v>
      </c>
      <c r="G417">
        <v>7345.7266</v>
      </c>
      <c r="H417" t="str">
        <f t="shared" si="6"/>
        <v>Obese</v>
      </c>
    </row>
    <row r="418" spans="1:8" x14ac:dyDescent="0.35">
      <c r="A418">
        <v>52</v>
      </c>
      <c r="B418" t="s">
        <v>10</v>
      </c>
      <c r="C418">
        <v>34.1</v>
      </c>
      <c r="D418">
        <v>0</v>
      </c>
      <c r="E418" t="s">
        <v>11</v>
      </c>
      <c r="F418" t="s">
        <v>12</v>
      </c>
      <c r="G418">
        <v>9140.9509999999991</v>
      </c>
      <c r="H418" t="str">
        <f t="shared" si="6"/>
        <v>Obese</v>
      </c>
    </row>
    <row r="419" spans="1:8" x14ac:dyDescent="0.35">
      <c r="A419">
        <v>36</v>
      </c>
      <c r="B419" t="s">
        <v>7</v>
      </c>
      <c r="C419">
        <v>22.6</v>
      </c>
      <c r="D419">
        <v>2</v>
      </c>
      <c r="E419" t="s">
        <v>8</v>
      </c>
      <c r="F419" t="s">
        <v>9</v>
      </c>
      <c r="G419">
        <v>18608.261999999999</v>
      </c>
      <c r="H419" t="str">
        <f t="shared" si="6"/>
        <v>Normal</v>
      </c>
    </row>
    <row r="420" spans="1:8" x14ac:dyDescent="0.35">
      <c r="A420">
        <v>64</v>
      </c>
      <c r="B420" t="s">
        <v>10</v>
      </c>
      <c r="C420">
        <v>39.159999999999997</v>
      </c>
      <c r="D420">
        <v>1</v>
      </c>
      <c r="E420" t="s">
        <v>11</v>
      </c>
      <c r="F420" t="s">
        <v>12</v>
      </c>
      <c r="G420">
        <v>14418.2804</v>
      </c>
      <c r="H420" t="str">
        <f t="shared" si="6"/>
        <v>Obese</v>
      </c>
    </row>
    <row r="421" spans="1:8" x14ac:dyDescent="0.35">
      <c r="A421">
        <v>63</v>
      </c>
      <c r="B421" t="s">
        <v>7</v>
      </c>
      <c r="C421">
        <v>26.98</v>
      </c>
      <c r="D421">
        <v>0</v>
      </c>
      <c r="E421" t="s">
        <v>8</v>
      </c>
      <c r="F421" t="s">
        <v>13</v>
      </c>
      <c r="G421">
        <v>28950.4692</v>
      </c>
      <c r="H421" t="str">
        <f t="shared" si="6"/>
        <v>Overweight</v>
      </c>
    </row>
    <row r="422" spans="1:8" x14ac:dyDescent="0.35">
      <c r="A422">
        <v>64</v>
      </c>
      <c r="B422" t="s">
        <v>10</v>
      </c>
      <c r="C422">
        <v>33.880000000000003</v>
      </c>
      <c r="D422">
        <v>0</v>
      </c>
      <c r="E422" t="s">
        <v>8</v>
      </c>
      <c r="F422" t="s">
        <v>12</v>
      </c>
      <c r="G422">
        <v>46889.261200000001</v>
      </c>
      <c r="H422" t="str">
        <f t="shared" si="6"/>
        <v>Obese</v>
      </c>
    </row>
    <row r="423" spans="1:8" x14ac:dyDescent="0.35">
      <c r="A423">
        <v>61</v>
      </c>
      <c r="B423" t="s">
        <v>10</v>
      </c>
      <c r="C423">
        <v>35.86</v>
      </c>
      <c r="D423">
        <v>0</v>
      </c>
      <c r="E423" t="s">
        <v>8</v>
      </c>
      <c r="F423" t="s">
        <v>12</v>
      </c>
      <c r="G423">
        <v>46599.108399999997</v>
      </c>
      <c r="H423" t="str">
        <f t="shared" si="6"/>
        <v>Obese</v>
      </c>
    </row>
    <row r="424" spans="1:8" x14ac:dyDescent="0.35">
      <c r="A424">
        <v>40</v>
      </c>
      <c r="B424" t="s">
        <v>10</v>
      </c>
      <c r="C424">
        <v>32.774999999999999</v>
      </c>
      <c r="D424">
        <v>1</v>
      </c>
      <c r="E424" t="s">
        <v>8</v>
      </c>
      <c r="F424" t="s">
        <v>14</v>
      </c>
      <c r="G424">
        <v>39125.332249999999</v>
      </c>
      <c r="H424" t="str">
        <f t="shared" si="6"/>
        <v>Obese</v>
      </c>
    </row>
    <row r="425" spans="1:8" x14ac:dyDescent="0.35">
      <c r="A425">
        <v>25</v>
      </c>
      <c r="B425" t="s">
        <v>10</v>
      </c>
      <c r="C425">
        <v>30.59</v>
      </c>
      <c r="D425">
        <v>0</v>
      </c>
      <c r="E425" t="s">
        <v>11</v>
      </c>
      <c r="F425" t="s">
        <v>14</v>
      </c>
      <c r="G425">
        <v>2727.3951000000002</v>
      </c>
      <c r="H425" t="str">
        <f t="shared" si="6"/>
        <v>Obese</v>
      </c>
    </row>
    <row r="426" spans="1:8" x14ac:dyDescent="0.35">
      <c r="A426">
        <v>48</v>
      </c>
      <c r="B426" t="s">
        <v>10</v>
      </c>
      <c r="C426">
        <v>30.2</v>
      </c>
      <c r="D426">
        <v>2</v>
      </c>
      <c r="E426" t="s">
        <v>11</v>
      </c>
      <c r="F426" t="s">
        <v>9</v>
      </c>
      <c r="G426">
        <v>8968.33</v>
      </c>
      <c r="H426" t="str">
        <f t="shared" si="6"/>
        <v>Obese</v>
      </c>
    </row>
    <row r="427" spans="1:8" x14ac:dyDescent="0.35">
      <c r="A427">
        <v>45</v>
      </c>
      <c r="B427" t="s">
        <v>10</v>
      </c>
      <c r="C427">
        <v>24.31</v>
      </c>
      <c r="D427">
        <v>5</v>
      </c>
      <c r="E427" t="s">
        <v>11</v>
      </c>
      <c r="F427" t="s">
        <v>12</v>
      </c>
      <c r="G427">
        <v>9788.8659000000007</v>
      </c>
      <c r="H427" t="str">
        <f t="shared" si="6"/>
        <v>Normal</v>
      </c>
    </row>
    <row r="428" spans="1:8" x14ac:dyDescent="0.35">
      <c r="A428">
        <v>38</v>
      </c>
      <c r="B428" t="s">
        <v>7</v>
      </c>
      <c r="C428">
        <v>27.265000000000001</v>
      </c>
      <c r="D428">
        <v>1</v>
      </c>
      <c r="E428" t="s">
        <v>11</v>
      </c>
      <c r="F428" t="s">
        <v>14</v>
      </c>
      <c r="G428">
        <v>6555.07035</v>
      </c>
      <c r="H428" t="str">
        <f t="shared" si="6"/>
        <v>Overweight</v>
      </c>
    </row>
    <row r="429" spans="1:8" x14ac:dyDescent="0.35">
      <c r="A429">
        <v>18</v>
      </c>
      <c r="B429" t="s">
        <v>7</v>
      </c>
      <c r="C429">
        <v>29.164999999999999</v>
      </c>
      <c r="D429">
        <v>0</v>
      </c>
      <c r="E429" t="s">
        <v>11</v>
      </c>
      <c r="F429" t="s">
        <v>14</v>
      </c>
      <c r="G429">
        <v>7323.7348190000002</v>
      </c>
      <c r="H429" t="str">
        <f t="shared" si="6"/>
        <v>Overweight</v>
      </c>
    </row>
    <row r="430" spans="1:8" x14ac:dyDescent="0.35">
      <c r="A430">
        <v>21</v>
      </c>
      <c r="B430" t="s">
        <v>7</v>
      </c>
      <c r="C430">
        <v>16.815000000000001</v>
      </c>
      <c r="D430">
        <v>1</v>
      </c>
      <c r="E430" t="s">
        <v>11</v>
      </c>
      <c r="F430" t="s">
        <v>14</v>
      </c>
      <c r="G430">
        <v>3167.4558499999998</v>
      </c>
      <c r="H430" t="str">
        <f t="shared" si="6"/>
        <v>Underweight</v>
      </c>
    </row>
    <row r="431" spans="1:8" x14ac:dyDescent="0.35">
      <c r="A431">
        <v>27</v>
      </c>
      <c r="B431" t="s">
        <v>7</v>
      </c>
      <c r="C431">
        <v>30.4</v>
      </c>
      <c r="D431">
        <v>3</v>
      </c>
      <c r="E431" t="s">
        <v>11</v>
      </c>
      <c r="F431" t="s">
        <v>13</v>
      </c>
      <c r="G431">
        <v>18804.752400000001</v>
      </c>
      <c r="H431" t="str">
        <f t="shared" si="6"/>
        <v>Obese</v>
      </c>
    </row>
    <row r="432" spans="1:8" x14ac:dyDescent="0.35">
      <c r="A432">
        <v>19</v>
      </c>
      <c r="B432" t="s">
        <v>10</v>
      </c>
      <c r="C432">
        <v>33.1</v>
      </c>
      <c r="D432">
        <v>0</v>
      </c>
      <c r="E432" t="s">
        <v>11</v>
      </c>
      <c r="F432" t="s">
        <v>9</v>
      </c>
      <c r="G432">
        <v>23082.955330000001</v>
      </c>
      <c r="H432" t="str">
        <f t="shared" si="6"/>
        <v>Obese</v>
      </c>
    </row>
    <row r="433" spans="1:8" x14ac:dyDescent="0.35">
      <c r="A433">
        <v>29</v>
      </c>
      <c r="B433" t="s">
        <v>7</v>
      </c>
      <c r="C433">
        <v>20.234999999999999</v>
      </c>
      <c r="D433">
        <v>2</v>
      </c>
      <c r="E433" t="s">
        <v>11</v>
      </c>
      <c r="F433" t="s">
        <v>13</v>
      </c>
      <c r="G433">
        <v>4906.4096499999996</v>
      </c>
      <c r="H433" t="str">
        <f t="shared" si="6"/>
        <v>Normal</v>
      </c>
    </row>
    <row r="434" spans="1:8" x14ac:dyDescent="0.35">
      <c r="A434">
        <v>42</v>
      </c>
      <c r="B434" t="s">
        <v>10</v>
      </c>
      <c r="C434">
        <v>26.9</v>
      </c>
      <c r="D434">
        <v>0</v>
      </c>
      <c r="E434" t="s">
        <v>11</v>
      </c>
      <c r="F434" t="s">
        <v>9</v>
      </c>
      <c r="G434">
        <v>5969.723</v>
      </c>
      <c r="H434" t="str">
        <f t="shared" si="6"/>
        <v>Overweight</v>
      </c>
    </row>
    <row r="435" spans="1:8" x14ac:dyDescent="0.35">
      <c r="A435">
        <v>60</v>
      </c>
      <c r="B435" t="s">
        <v>7</v>
      </c>
      <c r="C435">
        <v>30.5</v>
      </c>
      <c r="D435">
        <v>0</v>
      </c>
      <c r="E435" t="s">
        <v>11</v>
      </c>
      <c r="F435" t="s">
        <v>9</v>
      </c>
      <c r="G435">
        <v>12638.195</v>
      </c>
      <c r="H435" t="str">
        <f t="shared" si="6"/>
        <v>Obese</v>
      </c>
    </row>
    <row r="436" spans="1:8" x14ac:dyDescent="0.35">
      <c r="A436">
        <v>31</v>
      </c>
      <c r="B436" t="s">
        <v>10</v>
      </c>
      <c r="C436">
        <v>28.594999999999999</v>
      </c>
      <c r="D436">
        <v>1</v>
      </c>
      <c r="E436" t="s">
        <v>11</v>
      </c>
      <c r="F436" t="s">
        <v>13</v>
      </c>
      <c r="G436">
        <v>4243.5900499999998</v>
      </c>
      <c r="H436" t="str">
        <f t="shared" si="6"/>
        <v>Overweight</v>
      </c>
    </row>
    <row r="437" spans="1:8" x14ac:dyDescent="0.35">
      <c r="A437">
        <v>60</v>
      </c>
      <c r="B437" t="s">
        <v>10</v>
      </c>
      <c r="C437">
        <v>33.11</v>
      </c>
      <c r="D437">
        <v>3</v>
      </c>
      <c r="E437" t="s">
        <v>11</v>
      </c>
      <c r="F437" t="s">
        <v>12</v>
      </c>
      <c r="G437">
        <v>13919.822899999999</v>
      </c>
      <c r="H437" t="str">
        <f t="shared" si="6"/>
        <v>Obese</v>
      </c>
    </row>
    <row r="438" spans="1:8" x14ac:dyDescent="0.35">
      <c r="A438">
        <v>22</v>
      </c>
      <c r="B438" t="s">
        <v>10</v>
      </c>
      <c r="C438">
        <v>31.73</v>
      </c>
      <c r="D438">
        <v>0</v>
      </c>
      <c r="E438" t="s">
        <v>11</v>
      </c>
      <c r="F438" t="s">
        <v>14</v>
      </c>
      <c r="G438">
        <v>2254.7966999999999</v>
      </c>
      <c r="H438" t="str">
        <f t="shared" si="6"/>
        <v>Obese</v>
      </c>
    </row>
    <row r="439" spans="1:8" x14ac:dyDescent="0.35">
      <c r="A439">
        <v>35</v>
      </c>
      <c r="B439" t="s">
        <v>10</v>
      </c>
      <c r="C439">
        <v>28.9</v>
      </c>
      <c r="D439">
        <v>3</v>
      </c>
      <c r="E439" t="s">
        <v>11</v>
      </c>
      <c r="F439" t="s">
        <v>9</v>
      </c>
      <c r="G439">
        <v>5926.8459999999995</v>
      </c>
      <c r="H439" t="str">
        <f t="shared" si="6"/>
        <v>Overweight</v>
      </c>
    </row>
    <row r="440" spans="1:8" x14ac:dyDescent="0.35">
      <c r="A440">
        <v>52</v>
      </c>
      <c r="B440" t="s">
        <v>7</v>
      </c>
      <c r="C440">
        <v>46.75</v>
      </c>
      <c r="D440">
        <v>5</v>
      </c>
      <c r="E440" t="s">
        <v>11</v>
      </c>
      <c r="F440" t="s">
        <v>12</v>
      </c>
      <c r="G440">
        <v>12592.5345</v>
      </c>
      <c r="H440" t="str">
        <f t="shared" si="6"/>
        <v>Obese</v>
      </c>
    </row>
    <row r="441" spans="1:8" x14ac:dyDescent="0.35">
      <c r="A441">
        <v>26</v>
      </c>
      <c r="B441" t="s">
        <v>10</v>
      </c>
      <c r="C441">
        <v>29.45</v>
      </c>
      <c r="D441">
        <v>0</v>
      </c>
      <c r="E441" t="s">
        <v>11</v>
      </c>
      <c r="F441" t="s">
        <v>14</v>
      </c>
      <c r="G441">
        <v>2897.3235</v>
      </c>
      <c r="H441" t="str">
        <f t="shared" si="6"/>
        <v>Overweight</v>
      </c>
    </row>
    <row r="442" spans="1:8" x14ac:dyDescent="0.35">
      <c r="A442">
        <v>31</v>
      </c>
      <c r="B442" t="s">
        <v>7</v>
      </c>
      <c r="C442">
        <v>32.68</v>
      </c>
      <c r="D442">
        <v>1</v>
      </c>
      <c r="E442" t="s">
        <v>11</v>
      </c>
      <c r="F442" t="s">
        <v>13</v>
      </c>
      <c r="G442">
        <v>4738.2682000000004</v>
      </c>
      <c r="H442" t="str">
        <f t="shared" si="6"/>
        <v>Obese</v>
      </c>
    </row>
    <row r="443" spans="1:8" x14ac:dyDescent="0.35">
      <c r="A443">
        <v>33</v>
      </c>
      <c r="B443" t="s">
        <v>7</v>
      </c>
      <c r="C443">
        <v>33.5</v>
      </c>
      <c r="D443">
        <v>0</v>
      </c>
      <c r="E443" t="s">
        <v>8</v>
      </c>
      <c r="F443" t="s">
        <v>9</v>
      </c>
      <c r="G443">
        <v>37079.372000000003</v>
      </c>
      <c r="H443" t="str">
        <f t="shared" si="6"/>
        <v>Obese</v>
      </c>
    </row>
    <row r="444" spans="1:8" x14ac:dyDescent="0.35">
      <c r="A444">
        <v>18</v>
      </c>
      <c r="B444" t="s">
        <v>10</v>
      </c>
      <c r="C444">
        <v>43.01</v>
      </c>
      <c r="D444">
        <v>0</v>
      </c>
      <c r="E444" t="s">
        <v>11</v>
      </c>
      <c r="F444" t="s">
        <v>12</v>
      </c>
      <c r="G444">
        <v>1149.3959</v>
      </c>
      <c r="H444" t="str">
        <f t="shared" si="6"/>
        <v>Obese</v>
      </c>
    </row>
    <row r="445" spans="1:8" x14ac:dyDescent="0.35">
      <c r="A445">
        <v>59</v>
      </c>
      <c r="B445" t="s">
        <v>7</v>
      </c>
      <c r="C445">
        <v>36.520000000000003</v>
      </c>
      <c r="D445">
        <v>1</v>
      </c>
      <c r="E445" t="s">
        <v>11</v>
      </c>
      <c r="F445" t="s">
        <v>12</v>
      </c>
      <c r="G445">
        <v>28287.897659999999</v>
      </c>
      <c r="H445" t="str">
        <f t="shared" si="6"/>
        <v>Obese</v>
      </c>
    </row>
    <row r="446" spans="1:8" x14ac:dyDescent="0.35">
      <c r="A446">
        <v>56</v>
      </c>
      <c r="B446" t="s">
        <v>10</v>
      </c>
      <c r="C446">
        <v>26.695</v>
      </c>
      <c r="D446">
        <v>1</v>
      </c>
      <c r="E446" t="s">
        <v>8</v>
      </c>
      <c r="F446" t="s">
        <v>13</v>
      </c>
      <c r="G446">
        <v>26109.32905</v>
      </c>
      <c r="H446" t="str">
        <f t="shared" si="6"/>
        <v>Overweight</v>
      </c>
    </row>
    <row r="447" spans="1:8" x14ac:dyDescent="0.35">
      <c r="A447">
        <v>45</v>
      </c>
      <c r="B447" t="s">
        <v>7</v>
      </c>
      <c r="C447">
        <v>33.1</v>
      </c>
      <c r="D447">
        <v>0</v>
      </c>
      <c r="E447" t="s">
        <v>11</v>
      </c>
      <c r="F447" t="s">
        <v>9</v>
      </c>
      <c r="G447">
        <v>7345.0839999999998</v>
      </c>
      <c r="H447" t="str">
        <f t="shared" si="6"/>
        <v>Obese</v>
      </c>
    </row>
    <row r="448" spans="1:8" x14ac:dyDescent="0.35">
      <c r="A448">
        <v>60</v>
      </c>
      <c r="B448" t="s">
        <v>10</v>
      </c>
      <c r="C448">
        <v>29.64</v>
      </c>
      <c r="D448">
        <v>0</v>
      </c>
      <c r="E448" t="s">
        <v>11</v>
      </c>
      <c r="F448" t="s">
        <v>14</v>
      </c>
      <c r="G448">
        <v>12730.999599999999</v>
      </c>
      <c r="H448" t="str">
        <f t="shared" si="6"/>
        <v>Obese</v>
      </c>
    </row>
    <row r="449" spans="1:8" x14ac:dyDescent="0.35">
      <c r="A449">
        <v>56</v>
      </c>
      <c r="B449" t="s">
        <v>7</v>
      </c>
      <c r="C449">
        <v>25.65</v>
      </c>
      <c r="D449">
        <v>0</v>
      </c>
      <c r="E449" t="s">
        <v>11</v>
      </c>
      <c r="F449" t="s">
        <v>13</v>
      </c>
      <c r="G449">
        <v>11454.021500000001</v>
      </c>
      <c r="H449" t="str">
        <f t="shared" si="6"/>
        <v>Overweight</v>
      </c>
    </row>
    <row r="450" spans="1:8" x14ac:dyDescent="0.35">
      <c r="A450">
        <v>40</v>
      </c>
      <c r="B450" t="s">
        <v>7</v>
      </c>
      <c r="C450">
        <v>29.6</v>
      </c>
      <c r="D450">
        <v>0</v>
      </c>
      <c r="E450" t="s">
        <v>11</v>
      </c>
      <c r="F450" t="s">
        <v>9</v>
      </c>
      <c r="G450">
        <v>5910.9440000000004</v>
      </c>
      <c r="H450" t="str">
        <f t="shared" si="6"/>
        <v>Obese</v>
      </c>
    </row>
    <row r="451" spans="1:8" x14ac:dyDescent="0.35">
      <c r="A451">
        <v>35</v>
      </c>
      <c r="B451" t="s">
        <v>10</v>
      </c>
      <c r="C451">
        <v>38.6</v>
      </c>
      <c r="D451">
        <v>1</v>
      </c>
      <c r="E451" t="s">
        <v>11</v>
      </c>
      <c r="F451" t="s">
        <v>9</v>
      </c>
      <c r="G451">
        <v>4762.3289999999997</v>
      </c>
      <c r="H451" t="str">
        <f t="shared" ref="H451:H514" si="7">IF(C451&lt;18.5,"Underweight",IF(AND(C451&gt;=18.5,C451&lt;=24.9),"Normal",IF(AND(C451&gt;=25,C451&lt;=29.5),"Overweight","Obese")))</f>
        <v>Obese</v>
      </c>
    </row>
    <row r="452" spans="1:8" x14ac:dyDescent="0.35">
      <c r="A452">
        <v>39</v>
      </c>
      <c r="B452" t="s">
        <v>10</v>
      </c>
      <c r="C452">
        <v>29.6</v>
      </c>
      <c r="D452">
        <v>4</v>
      </c>
      <c r="E452" t="s">
        <v>11</v>
      </c>
      <c r="F452" t="s">
        <v>9</v>
      </c>
      <c r="G452">
        <v>7512.2669999999998</v>
      </c>
      <c r="H452" t="str">
        <f t="shared" si="7"/>
        <v>Obese</v>
      </c>
    </row>
    <row r="453" spans="1:8" x14ac:dyDescent="0.35">
      <c r="A453">
        <v>30</v>
      </c>
      <c r="B453" t="s">
        <v>10</v>
      </c>
      <c r="C453">
        <v>24.13</v>
      </c>
      <c r="D453">
        <v>1</v>
      </c>
      <c r="E453" t="s">
        <v>11</v>
      </c>
      <c r="F453" t="s">
        <v>13</v>
      </c>
      <c r="G453">
        <v>4032.2406999999998</v>
      </c>
      <c r="H453" t="str">
        <f t="shared" si="7"/>
        <v>Normal</v>
      </c>
    </row>
    <row r="454" spans="1:8" x14ac:dyDescent="0.35">
      <c r="A454">
        <v>24</v>
      </c>
      <c r="B454" t="s">
        <v>10</v>
      </c>
      <c r="C454">
        <v>23.4</v>
      </c>
      <c r="D454">
        <v>0</v>
      </c>
      <c r="E454" t="s">
        <v>11</v>
      </c>
      <c r="F454" t="s">
        <v>9</v>
      </c>
      <c r="G454">
        <v>1969.614</v>
      </c>
      <c r="H454" t="str">
        <f t="shared" si="7"/>
        <v>Normal</v>
      </c>
    </row>
    <row r="455" spans="1:8" x14ac:dyDescent="0.35">
      <c r="A455">
        <v>20</v>
      </c>
      <c r="B455" t="s">
        <v>10</v>
      </c>
      <c r="C455">
        <v>29.734999999999999</v>
      </c>
      <c r="D455">
        <v>0</v>
      </c>
      <c r="E455" t="s">
        <v>11</v>
      </c>
      <c r="F455" t="s">
        <v>13</v>
      </c>
      <c r="G455">
        <v>1769.5316499999999</v>
      </c>
      <c r="H455" t="str">
        <f t="shared" si="7"/>
        <v>Obese</v>
      </c>
    </row>
    <row r="456" spans="1:8" x14ac:dyDescent="0.35">
      <c r="A456">
        <v>32</v>
      </c>
      <c r="B456" t="s">
        <v>10</v>
      </c>
      <c r="C456">
        <v>46.53</v>
      </c>
      <c r="D456">
        <v>2</v>
      </c>
      <c r="E456" t="s">
        <v>11</v>
      </c>
      <c r="F456" t="s">
        <v>12</v>
      </c>
      <c r="G456">
        <v>4686.3887000000004</v>
      </c>
      <c r="H456" t="str">
        <f t="shared" si="7"/>
        <v>Obese</v>
      </c>
    </row>
    <row r="457" spans="1:8" x14ac:dyDescent="0.35">
      <c r="A457">
        <v>59</v>
      </c>
      <c r="B457" t="s">
        <v>10</v>
      </c>
      <c r="C457">
        <v>37.4</v>
      </c>
      <c r="D457">
        <v>0</v>
      </c>
      <c r="E457" t="s">
        <v>11</v>
      </c>
      <c r="F457" t="s">
        <v>9</v>
      </c>
      <c r="G457">
        <v>21797.000400000001</v>
      </c>
      <c r="H457" t="str">
        <f t="shared" si="7"/>
        <v>Obese</v>
      </c>
    </row>
    <row r="458" spans="1:8" x14ac:dyDescent="0.35">
      <c r="A458">
        <v>55</v>
      </c>
      <c r="B458" t="s">
        <v>7</v>
      </c>
      <c r="C458">
        <v>30.14</v>
      </c>
      <c r="D458">
        <v>2</v>
      </c>
      <c r="E458" t="s">
        <v>11</v>
      </c>
      <c r="F458" t="s">
        <v>12</v>
      </c>
      <c r="G458">
        <v>11881.9696</v>
      </c>
      <c r="H458" t="str">
        <f t="shared" si="7"/>
        <v>Obese</v>
      </c>
    </row>
    <row r="459" spans="1:8" x14ac:dyDescent="0.35">
      <c r="A459">
        <v>57</v>
      </c>
      <c r="B459" t="s">
        <v>7</v>
      </c>
      <c r="C459">
        <v>30.495000000000001</v>
      </c>
      <c r="D459">
        <v>0</v>
      </c>
      <c r="E459" t="s">
        <v>11</v>
      </c>
      <c r="F459" t="s">
        <v>13</v>
      </c>
      <c r="G459">
        <v>11840.77505</v>
      </c>
      <c r="H459" t="str">
        <f t="shared" si="7"/>
        <v>Obese</v>
      </c>
    </row>
    <row r="460" spans="1:8" x14ac:dyDescent="0.35">
      <c r="A460">
        <v>56</v>
      </c>
      <c r="B460" t="s">
        <v>10</v>
      </c>
      <c r="C460">
        <v>39.6</v>
      </c>
      <c r="D460">
        <v>0</v>
      </c>
      <c r="E460" t="s">
        <v>11</v>
      </c>
      <c r="F460" t="s">
        <v>9</v>
      </c>
      <c r="G460">
        <v>10601.412</v>
      </c>
      <c r="H460" t="str">
        <f t="shared" si="7"/>
        <v>Obese</v>
      </c>
    </row>
    <row r="461" spans="1:8" x14ac:dyDescent="0.35">
      <c r="A461">
        <v>40</v>
      </c>
      <c r="B461" t="s">
        <v>7</v>
      </c>
      <c r="C461">
        <v>33</v>
      </c>
      <c r="D461">
        <v>3</v>
      </c>
      <c r="E461" t="s">
        <v>11</v>
      </c>
      <c r="F461" t="s">
        <v>12</v>
      </c>
      <c r="G461">
        <v>7682.67</v>
      </c>
      <c r="H461" t="str">
        <f t="shared" si="7"/>
        <v>Obese</v>
      </c>
    </row>
    <row r="462" spans="1:8" x14ac:dyDescent="0.35">
      <c r="A462">
        <v>49</v>
      </c>
      <c r="B462" t="s">
        <v>7</v>
      </c>
      <c r="C462">
        <v>36.630000000000003</v>
      </c>
      <c r="D462">
        <v>3</v>
      </c>
      <c r="E462" t="s">
        <v>11</v>
      </c>
      <c r="F462" t="s">
        <v>12</v>
      </c>
      <c r="G462">
        <v>10381.4787</v>
      </c>
      <c r="H462" t="str">
        <f t="shared" si="7"/>
        <v>Obese</v>
      </c>
    </row>
    <row r="463" spans="1:8" x14ac:dyDescent="0.35">
      <c r="A463">
        <v>42</v>
      </c>
      <c r="B463" t="s">
        <v>10</v>
      </c>
      <c r="C463">
        <v>30</v>
      </c>
      <c r="D463">
        <v>0</v>
      </c>
      <c r="E463" t="s">
        <v>8</v>
      </c>
      <c r="F463" t="s">
        <v>9</v>
      </c>
      <c r="G463">
        <v>22144.031999999999</v>
      </c>
      <c r="H463" t="str">
        <f t="shared" si="7"/>
        <v>Obese</v>
      </c>
    </row>
    <row r="464" spans="1:8" x14ac:dyDescent="0.35">
      <c r="A464">
        <v>62</v>
      </c>
      <c r="B464" t="s">
        <v>7</v>
      </c>
      <c r="C464">
        <v>38.094999999999999</v>
      </c>
      <c r="D464">
        <v>2</v>
      </c>
      <c r="E464" t="s">
        <v>11</v>
      </c>
      <c r="F464" t="s">
        <v>14</v>
      </c>
      <c r="G464">
        <v>15230.324049999999</v>
      </c>
      <c r="H464" t="str">
        <f t="shared" si="7"/>
        <v>Obese</v>
      </c>
    </row>
    <row r="465" spans="1:8" x14ac:dyDescent="0.35">
      <c r="A465">
        <v>56</v>
      </c>
      <c r="B465" t="s">
        <v>10</v>
      </c>
      <c r="C465">
        <v>25.934999999999999</v>
      </c>
      <c r="D465">
        <v>0</v>
      </c>
      <c r="E465" t="s">
        <v>11</v>
      </c>
      <c r="F465" t="s">
        <v>14</v>
      </c>
      <c r="G465">
        <v>11165.417649999999</v>
      </c>
      <c r="H465" t="str">
        <f t="shared" si="7"/>
        <v>Overweight</v>
      </c>
    </row>
    <row r="466" spans="1:8" x14ac:dyDescent="0.35">
      <c r="A466">
        <v>19</v>
      </c>
      <c r="B466" t="s">
        <v>10</v>
      </c>
      <c r="C466">
        <v>25.175000000000001</v>
      </c>
      <c r="D466">
        <v>0</v>
      </c>
      <c r="E466" t="s">
        <v>11</v>
      </c>
      <c r="F466" t="s">
        <v>13</v>
      </c>
      <c r="G466">
        <v>1632.0362500000001</v>
      </c>
      <c r="H466" t="str">
        <f t="shared" si="7"/>
        <v>Overweight</v>
      </c>
    </row>
    <row r="467" spans="1:8" x14ac:dyDescent="0.35">
      <c r="A467">
        <v>30</v>
      </c>
      <c r="B467" t="s">
        <v>7</v>
      </c>
      <c r="C467">
        <v>28.38</v>
      </c>
      <c r="D467">
        <v>1</v>
      </c>
      <c r="E467" t="s">
        <v>8</v>
      </c>
      <c r="F467" t="s">
        <v>12</v>
      </c>
      <c r="G467">
        <v>19521.968199999999</v>
      </c>
      <c r="H467" t="str">
        <f t="shared" si="7"/>
        <v>Overweight</v>
      </c>
    </row>
    <row r="468" spans="1:8" x14ac:dyDescent="0.35">
      <c r="A468">
        <v>60</v>
      </c>
      <c r="B468" t="s">
        <v>7</v>
      </c>
      <c r="C468">
        <v>28.7</v>
      </c>
      <c r="D468">
        <v>1</v>
      </c>
      <c r="E468" t="s">
        <v>11</v>
      </c>
      <c r="F468" t="s">
        <v>9</v>
      </c>
      <c r="G468">
        <v>13224.692999999999</v>
      </c>
      <c r="H468" t="str">
        <f t="shared" si="7"/>
        <v>Overweight</v>
      </c>
    </row>
    <row r="469" spans="1:8" x14ac:dyDescent="0.35">
      <c r="A469">
        <v>56</v>
      </c>
      <c r="B469" t="s">
        <v>7</v>
      </c>
      <c r="C469">
        <v>33.82</v>
      </c>
      <c r="D469">
        <v>2</v>
      </c>
      <c r="E469" t="s">
        <v>11</v>
      </c>
      <c r="F469" t="s">
        <v>13</v>
      </c>
      <c r="G469">
        <v>12643.3778</v>
      </c>
      <c r="H469" t="str">
        <f t="shared" si="7"/>
        <v>Obese</v>
      </c>
    </row>
    <row r="470" spans="1:8" x14ac:dyDescent="0.35">
      <c r="A470">
        <v>28</v>
      </c>
      <c r="B470" t="s">
        <v>7</v>
      </c>
      <c r="C470">
        <v>24.32</v>
      </c>
      <c r="D470">
        <v>1</v>
      </c>
      <c r="E470" t="s">
        <v>11</v>
      </c>
      <c r="F470" t="s">
        <v>14</v>
      </c>
      <c r="G470">
        <v>23288.928400000001</v>
      </c>
      <c r="H470" t="str">
        <f t="shared" si="7"/>
        <v>Normal</v>
      </c>
    </row>
    <row r="471" spans="1:8" x14ac:dyDescent="0.35">
      <c r="A471">
        <v>18</v>
      </c>
      <c r="B471" t="s">
        <v>7</v>
      </c>
      <c r="C471">
        <v>24.09</v>
      </c>
      <c r="D471">
        <v>1</v>
      </c>
      <c r="E471" t="s">
        <v>11</v>
      </c>
      <c r="F471" t="s">
        <v>12</v>
      </c>
      <c r="G471">
        <v>2201.0971</v>
      </c>
      <c r="H471" t="str">
        <f t="shared" si="7"/>
        <v>Normal</v>
      </c>
    </row>
    <row r="472" spans="1:8" x14ac:dyDescent="0.35">
      <c r="A472">
        <v>27</v>
      </c>
      <c r="B472" t="s">
        <v>10</v>
      </c>
      <c r="C472">
        <v>32.67</v>
      </c>
      <c r="D472">
        <v>0</v>
      </c>
      <c r="E472" t="s">
        <v>11</v>
      </c>
      <c r="F472" t="s">
        <v>12</v>
      </c>
      <c r="G472">
        <v>2497.0383000000002</v>
      </c>
      <c r="H472" t="str">
        <f t="shared" si="7"/>
        <v>Obese</v>
      </c>
    </row>
    <row r="473" spans="1:8" x14ac:dyDescent="0.35">
      <c r="A473">
        <v>18</v>
      </c>
      <c r="B473" t="s">
        <v>7</v>
      </c>
      <c r="C473">
        <v>30.114999999999998</v>
      </c>
      <c r="D473">
        <v>0</v>
      </c>
      <c r="E473" t="s">
        <v>11</v>
      </c>
      <c r="F473" t="s">
        <v>14</v>
      </c>
      <c r="G473">
        <v>2203.4718499999999</v>
      </c>
      <c r="H473" t="str">
        <f t="shared" si="7"/>
        <v>Obese</v>
      </c>
    </row>
    <row r="474" spans="1:8" x14ac:dyDescent="0.35">
      <c r="A474">
        <v>19</v>
      </c>
      <c r="B474" t="s">
        <v>7</v>
      </c>
      <c r="C474">
        <v>29.8</v>
      </c>
      <c r="D474">
        <v>0</v>
      </c>
      <c r="E474" t="s">
        <v>11</v>
      </c>
      <c r="F474" t="s">
        <v>9</v>
      </c>
      <c r="G474">
        <v>1744.4649999999999</v>
      </c>
      <c r="H474" t="str">
        <f t="shared" si="7"/>
        <v>Obese</v>
      </c>
    </row>
    <row r="475" spans="1:8" x14ac:dyDescent="0.35">
      <c r="A475">
        <v>47</v>
      </c>
      <c r="B475" t="s">
        <v>7</v>
      </c>
      <c r="C475">
        <v>33.344999999999999</v>
      </c>
      <c r="D475">
        <v>0</v>
      </c>
      <c r="E475" t="s">
        <v>11</v>
      </c>
      <c r="F475" t="s">
        <v>14</v>
      </c>
      <c r="G475">
        <v>20878.78443</v>
      </c>
      <c r="H475" t="str">
        <f t="shared" si="7"/>
        <v>Obese</v>
      </c>
    </row>
    <row r="476" spans="1:8" x14ac:dyDescent="0.35">
      <c r="A476">
        <v>54</v>
      </c>
      <c r="B476" t="s">
        <v>10</v>
      </c>
      <c r="C476">
        <v>25.1</v>
      </c>
      <c r="D476">
        <v>3</v>
      </c>
      <c r="E476" t="s">
        <v>8</v>
      </c>
      <c r="F476" t="s">
        <v>9</v>
      </c>
      <c r="G476">
        <v>25382.296999999999</v>
      </c>
      <c r="H476" t="str">
        <f t="shared" si="7"/>
        <v>Overweight</v>
      </c>
    </row>
    <row r="477" spans="1:8" x14ac:dyDescent="0.35">
      <c r="A477">
        <v>61</v>
      </c>
      <c r="B477" t="s">
        <v>10</v>
      </c>
      <c r="C477">
        <v>28.31</v>
      </c>
      <c r="D477">
        <v>1</v>
      </c>
      <c r="E477" t="s">
        <v>8</v>
      </c>
      <c r="F477" t="s">
        <v>13</v>
      </c>
      <c r="G477">
        <v>28868.6639</v>
      </c>
      <c r="H477" t="str">
        <f t="shared" si="7"/>
        <v>Overweight</v>
      </c>
    </row>
    <row r="478" spans="1:8" x14ac:dyDescent="0.35">
      <c r="A478">
        <v>24</v>
      </c>
      <c r="B478" t="s">
        <v>10</v>
      </c>
      <c r="C478">
        <v>28.5</v>
      </c>
      <c r="D478">
        <v>0</v>
      </c>
      <c r="E478" t="s">
        <v>8</v>
      </c>
      <c r="F478" t="s">
        <v>14</v>
      </c>
      <c r="G478">
        <v>35147.528480000001</v>
      </c>
      <c r="H478" t="str">
        <f t="shared" si="7"/>
        <v>Overweight</v>
      </c>
    </row>
    <row r="479" spans="1:8" x14ac:dyDescent="0.35">
      <c r="A479">
        <v>25</v>
      </c>
      <c r="B479" t="s">
        <v>10</v>
      </c>
      <c r="C479">
        <v>35.625</v>
      </c>
      <c r="D479">
        <v>0</v>
      </c>
      <c r="E479" t="s">
        <v>11</v>
      </c>
      <c r="F479" t="s">
        <v>13</v>
      </c>
      <c r="G479">
        <v>2534.3937500000002</v>
      </c>
      <c r="H479" t="str">
        <f t="shared" si="7"/>
        <v>Obese</v>
      </c>
    </row>
    <row r="480" spans="1:8" x14ac:dyDescent="0.35">
      <c r="A480">
        <v>21</v>
      </c>
      <c r="B480" t="s">
        <v>10</v>
      </c>
      <c r="C480">
        <v>36.85</v>
      </c>
      <c r="D480">
        <v>0</v>
      </c>
      <c r="E480" t="s">
        <v>11</v>
      </c>
      <c r="F480" t="s">
        <v>12</v>
      </c>
      <c r="G480">
        <v>1534.3045</v>
      </c>
      <c r="H480" t="str">
        <f t="shared" si="7"/>
        <v>Obese</v>
      </c>
    </row>
    <row r="481" spans="1:8" x14ac:dyDescent="0.35">
      <c r="A481">
        <v>23</v>
      </c>
      <c r="B481" t="s">
        <v>10</v>
      </c>
      <c r="C481">
        <v>32.56</v>
      </c>
      <c r="D481">
        <v>0</v>
      </c>
      <c r="E481" t="s">
        <v>11</v>
      </c>
      <c r="F481" t="s">
        <v>12</v>
      </c>
      <c r="G481">
        <v>1824.2854</v>
      </c>
      <c r="H481" t="str">
        <f t="shared" si="7"/>
        <v>Obese</v>
      </c>
    </row>
    <row r="482" spans="1:8" x14ac:dyDescent="0.35">
      <c r="A482">
        <v>63</v>
      </c>
      <c r="B482" t="s">
        <v>10</v>
      </c>
      <c r="C482">
        <v>41.325000000000003</v>
      </c>
      <c r="D482">
        <v>3</v>
      </c>
      <c r="E482" t="s">
        <v>11</v>
      </c>
      <c r="F482" t="s">
        <v>13</v>
      </c>
      <c r="G482">
        <v>15555.188749999999</v>
      </c>
      <c r="H482" t="str">
        <f t="shared" si="7"/>
        <v>Obese</v>
      </c>
    </row>
    <row r="483" spans="1:8" x14ac:dyDescent="0.35">
      <c r="A483">
        <v>49</v>
      </c>
      <c r="B483" t="s">
        <v>10</v>
      </c>
      <c r="C483">
        <v>37.51</v>
      </c>
      <c r="D483">
        <v>2</v>
      </c>
      <c r="E483" t="s">
        <v>11</v>
      </c>
      <c r="F483" t="s">
        <v>12</v>
      </c>
      <c r="G483">
        <v>9304.7019</v>
      </c>
      <c r="H483" t="str">
        <f t="shared" si="7"/>
        <v>Obese</v>
      </c>
    </row>
    <row r="484" spans="1:8" x14ac:dyDescent="0.35">
      <c r="A484">
        <v>18</v>
      </c>
      <c r="B484" t="s">
        <v>7</v>
      </c>
      <c r="C484">
        <v>31.35</v>
      </c>
      <c r="D484">
        <v>0</v>
      </c>
      <c r="E484" t="s">
        <v>11</v>
      </c>
      <c r="F484" t="s">
        <v>12</v>
      </c>
      <c r="G484">
        <v>1622.1885</v>
      </c>
      <c r="H484" t="str">
        <f t="shared" si="7"/>
        <v>Obese</v>
      </c>
    </row>
    <row r="485" spans="1:8" x14ac:dyDescent="0.35">
      <c r="A485">
        <v>51</v>
      </c>
      <c r="B485" t="s">
        <v>7</v>
      </c>
      <c r="C485">
        <v>39.5</v>
      </c>
      <c r="D485">
        <v>1</v>
      </c>
      <c r="E485" t="s">
        <v>11</v>
      </c>
      <c r="F485" t="s">
        <v>9</v>
      </c>
      <c r="G485">
        <v>9880.0679999999993</v>
      </c>
      <c r="H485" t="str">
        <f t="shared" si="7"/>
        <v>Obese</v>
      </c>
    </row>
    <row r="486" spans="1:8" x14ac:dyDescent="0.35">
      <c r="A486">
        <v>48</v>
      </c>
      <c r="B486" t="s">
        <v>10</v>
      </c>
      <c r="C486">
        <v>34.299999999999997</v>
      </c>
      <c r="D486">
        <v>3</v>
      </c>
      <c r="E486" t="s">
        <v>11</v>
      </c>
      <c r="F486" t="s">
        <v>9</v>
      </c>
      <c r="G486">
        <v>9563.0290000000005</v>
      </c>
      <c r="H486" t="str">
        <f t="shared" si="7"/>
        <v>Obese</v>
      </c>
    </row>
    <row r="487" spans="1:8" x14ac:dyDescent="0.35">
      <c r="A487">
        <v>31</v>
      </c>
      <c r="B487" t="s">
        <v>7</v>
      </c>
      <c r="C487">
        <v>31.065000000000001</v>
      </c>
      <c r="D487">
        <v>0</v>
      </c>
      <c r="E487" t="s">
        <v>11</v>
      </c>
      <c r="F487" t="s">
        <v>14</v>
      </c>
      <c r="G487">
        <v>4347.0233500000004</v>
      </c>
      <c r="H487" t="str">
        <f t="shared" si="7"/>
        <v>Obese</v>
      </c>
    </row>
    <row r="488" spans="1:8" x14ac:dyDescent="0.35">
      <c r="A488">
        <v>54</v>
      </c>
      <c r="B488" t="s">
        <v>7</v>
      </c>
      <c r="C488">
        <v>21.47</v>
      </c>
      <c r="D488">
        <v>3</v>
      </c>
      <c r="E488" t="s">
        <v>11</v>
      </c>
      <c r="F488" t="s">
        <v>13</v>
      </c>
      <c r="G488">
        <v>12475.3513</v>
      </c>
      <c r="H488" t="str">
        <f t="shared" si="7"/>
        <v>Normal</v>
      </c>
    </row>
    <row r="489" spans="1:8" x14ac:dyDescent="0.35">
      <c r="A489">
        <v>19</v>
      </c>
      <c r="B489" t="s">
        <v>10</v>
      </c>
      <c r="C489">
        <v>28.7</v>
      </c>
      <c r="D489">
        <v>0</v>
      </c>
      <c r="E489" t="s">
        <v>11</v>
      </c>
      <c r="F489" t="s">
        <v>9</v>
      </c>
      <c r="G489">
        <v>1253.9359999999999</v>
      </c>
      <c r="H489" t="str">
        <f t="shared" si="7"/>
        <v>Overweight</v>
      </c>
    </row>
    <row r="490" spans="1:8" x14ac:dyDescent="0.35">
      <c r="A490">
        <v>44</v>
      </c>
      <c r="B490" t="s">
        <v>7</v>
      </c>
      <c r="C490">
        <v>38.06</v>
      </c>
      <c r="D490">
        <v>0</v>
      </c>
      <c r="E490" t="s">
        <v>8</v>
      </c>
      <c r="F490" t="s">
        <v>12</v>
      </c>
      <c r="G490">
        <v>48885.135609999998</v>
      </c>
      <c r="H490" t="str">
        <f t="shared" si="7"/>
        <v>Obese</v>
      </c>
    </row>
    <row r="491" spans="1:8" x14ac:dyDescent="0.35">
      <c r="A491">
        <v>53</v>
      </c>
      <c r="B491" t="s">
        <v>10</v>
      </c>
      <c r="C491">
        <v>31.16</v>
      </c>
      <c r="D491">
        <v>1</v>
      </c>
      <c r="E491" t="s">
        <v>11</v>
      </c>
      <c r="F491" t="s">
        <v>13</v>
      </c>
      <c r="G491">
        <v>10461.9794</v>
      </c>
      <c r="H491" t="str">
        <f t="shared" si="7"/>
        <v>Obese</v>
      </c>
    </row>
    <row r="492" spans="1:8" x14ac:dyDescent="0.35">
      <c r="A492">
        <v>19</v>
      </c>
      <c r="B492" t="s">
        <v>7</v>
      </c>
      <c r="C492">
        <v>32.9</v>
      </c>
      <c r="D492">
        <v>0</v>
      </c>
      <c r="E492" t="s">
        <v>11</v>
      </c>
      <c r="F492" t="s">
        <v>9</v>
      </c>
      <c r="G492">
        <v>1748.7739999999999</v>
      </c>
      <c r="H492" t="str">
        <f t="shared" si="7"/>
        <v>Obese</v>
      </c>
    </row>
    <row r="493" spans="1:8" x14ac:dyDescent="0.35">
      <c r="A493">
        <v>61</v>
      </c>
      <c r="B493" t="s">
        <v>7</v>
      </c>
      <c r="C493">
        <v>25.08</v>
      </c>
      <c r="D493">
        <v>0</v>
      </c>
      <c r="E493" t="s">
        <v>11</v>
      </c>
      <c r="F493" t="s">
        <v>12</v>
      </c>
      <c r="G493">
        <v>24513.091260000001</v>
      </c>
      <c r="H493" t="str">
        <f t="shared" si="7"/>
        <v>Overweight</v>
      </c>
    </row>
    <row r="494" spans="1:8" x14ac:dyDescent="0.35">
      <c r="A494">
        <v>18</v>
      </c>
      <c r="B494" t="s">
        <v>7</v>
      </c>
      <c r="C494">
        <v>25.08</v>
      </c>
      <c r="D494">
        <v>0</v>
      </c>
      <c r="E494" t="s">
        <v>11</v>
      </c>
      <c r="F494" t="s">
        <v>14</v>
      </c>
      <c r="G494">
        <v>2196.4731999999999</v>
      </c>
      <c r="H494" t="str">
        <f t="shared" si="7"/>
        <v>Overweight</v>
      </c>
    </row>
    <row r="495" spans="1:8" x14ac:dyDescent="0.35">
      <c r="A495">
        <v>61</v>
      </c>
      <c r="B495" t="s">
        <v>10</v>
      </c>
      <c r="C495">
        <v>43.4</v>
      </c>
      <c r="D495">
        <v>0</v>
      </c>
      <c r="E495" t="s">
        <v>11</v>
      </c>
      <c r="F495" t="s">
        <v>9</v>
      </c>
      <c r="G495">
        <v>12574.049000000001</v>
      </c>
      <c r="H495" t="str">
        <f t="shared" si="7"/>
        <v>Obese</v>
      </c>
    </row>
    <row r="496" spans="1:8" x14ac:dyDescent="0.35">
      <c r="A496">
        <v>21</v>
      </c>
      <c r="B496" t="s">
        <v>10</v>
      </c>
      <c r="C496">
        <v>25.7</v>
      </c>
      <c r="D496">
        <v>4</v>
      </c>
      <c r="E496" t="s">
        <v>8</v>
      </c>
      <c r="F496" t="s">
        <v>9</v>
      </c>
      <c r="G496">
        <v>17942.106</v>
      </c>
      <c r="H496" t="str">
        <f t="shared" si="7"/>
        <v>Overweight</v>
      </c>
    </row>
    <row r="497" spans="1:8" x14ac:dyDescent="0.35">
      <c r="A497">
        <v>20</v>
      </c>
      <c r="B497" t="s">
        <v>10</v>
      </c>
      <c r="C497">
        <v>27.93</v>
      </c>
      <c r="D497">
        <v>0</v>
      </c>
      <c r="E497" t="s">
        <v>11</v>
      </c>
      <c r="F497" t="s">
        <v>14</v>
      </c>
      <c r="G497">
        <v>1967.0227</v>
      </c>
      <c r="H497" t="str">
        <f t="shared" si="7"/>
        <v>Overweight</v>
      </c>
    </row>
    <row r="498" spans="1:8" x14ac:dyDescent="0.35">
      <c r="A498">
        <v>31</v>
      </c>
      <c r="B498" t="s">
        <v>7</v>
      </c>
      <c r="C498">
        <v>23.6</v>
      </c>
      <c r="D498">
        <v>2</v>
      </c>
      <c r="E498" t="s">
        <v>11</v>
      </c>
      <c r="F498" t="s">
        <v>9</v>
      </c>
      <c r="G498">
        <v>4931.6469999999999</v>
      </c>
      <c r="H498" t="str">
        <f t="shared" si="7"/>
        <v>Normal</v>
      </c>
    </row>
    <row r="499" spans="1:8" x14ac:dyDescent="0.35">
      <c r="A499">
        <v>45</v>
      </c>
      <c r="B499" t="s">
        <v>10</v>
      </c>
      <c r="C499">
        <v>28.7</v>
      </c>
      <c r="D499">
        <v>2</v>
      </c>
      <c r="E499" t="s">
        <v>11</v>
      </c>
      <c r="F499" t="s">
        <v>9</v>
      </c>
      <c r="G499">
        <v>8027.9679999999998</v>
      </c>
      <c r="H499" t="str">
        <f t="shared" si="7"/>
        <v>Overweight</v>
      </c>
    </row>
    <row r="500" spans="1:8" x14ac:dyDescent="0.35">
      <c r="A500">
        <v>44</v>
      </c>
      <c r="B500" t="s">
        <v>7</v>
      </c>
      <c r="C500">
        <v>23.98</v>
      </c>
      <c r="D500">
        <v>2</v>
      </c>
      <c r="E500" t="s">
        <v>11</v>
      </c>
      <c r="F500" t="s">
        <v>12</v>
      </c>
      <c r="G500">
        <v>8211.1002000000008</v>
      </c>
      <c r="H500" t="str">
        <f t="shared" si="7"/>
        <v>Normal</v>
      </c>
    </row>
    <row r="501" spans="1:8" x14ac:dyDescent="0.35">
      <c r="A501">
        <v>62</v>
      </c>
      <c r="B501" t="s">
        <v>7</v>
      </c>
      <c r="C501">
        <v>39.200000000000003</v>
      </c>
      <c r="D501">
        <v>0</v>
      </c>
      <c r="E501" t="s">
        <v>11</v>
      </c>
      <c r="F501" t="s">
        <v>9</v>
      </c>
      <c r="G501">
        <v>13470.86</v>
      </c>
      <c r="H501" t="str">
        <f t="shared" si="7"/>
        <v>Obese</v>
      </c>
    </row>
    <row r="502" spans="1:8" x14ac:dyDescent="0.35">
      <c r="A502">
        <v>29</v>
      </c>
      <c r="B502" t="s">
        <v>10</v>
      </c>
      <c r="C502">
        <v>34.4</v>
      </c>
      <c r="D502">
        <v>0</v>
      </c>
      <c r="E502" t="s">
        <v>8</v>
      </c>
      <c r="F502" t="s">
        <v>9</v>
      </c>
      <c r="G502">
        <v>36197.699000000001</v>
      </c>
      <c r="H502" t="str">
        <f t="shared" si="7"/>
        <v>Obese</v>
      </c>
    </row>
    <row r="503" spans="1:8" x14ac:dyDescent="0.35">
      <c r="A503">
        <v>43</v>
      </c>
      <c r="B503" t="s">
        <v>10</v>
      </c>
      <c r="C503">
        <v>26.03</v>
      </c>
      <c r="D503">
        <v>0</v>
      </c>
      <c r="E503" t="s">
        <v>11</v>
      </c>
      <c r="F503" t="s">
        <v>14</v>
      </c>
      <c r="G503">
        <v>6837.3687</v>
      </c>
      <c r="H503" t="str">
        <f t="shared" si="7"/>
        <v>Overweight</v>
      </c>
    </row>
    <row r="504" spans="1:8" x14ac:dyDescent="0.35">
      <c r="A504">
        <v>51</v>
      </c>
      <c r="B504" t="s">
        <v>10</v>
      </c>
      <c r="C504">
        <v>23.21</v>
      </c>
      <c r="D504">
        <v>1</v>
      </c>
      <c r="E504" t="s">
        <v>8</v>
      </c>
      <c r="F504" t="s">
        <v>12</v>
      </c>
      <c r="G504">
        <v>22218.1149</v>
      </c>
      <c r="H504" t="str">
        <f t="shared" si="7"/>
        <v>Normal</v>
      </c>
    </row>
    <row r="505" spans="1:8" x14ac:dyDescent="0.35">
      <c r="A505">
        <v>19</v>
      </c>
      <c r="B505" t="s">
        <v>10</v>
      </c>
      <c r="C505">
        <v>30.25</v>
      </c>
      <c r="D505">
        <v>0</v>
      </c>
      <c r="E505" t="s">
        <v>8</v>
      </c>
      <c r="F505" t="s">
        <v>12</v>
      </c>
      <c r="G505">
        <v>32548.340499999998</v>
      </c>
      <c r="H505" t="str">
        <f t="shared" si="7"/>
        <v>Obese</v>
      </c>
    </row>
    <row r="506" spans="1:8" x14ac:dyDescent="0.35">
      <c r="A506">
        <v>38</v>
      </c>
      <c r="B506" t="s">
        <v>7</v>
      </c>
      <c r="C506">
        <v>28.93</v>
      </c>
      <c r="D506">
        <v>1</v>
      </c>
      <c r="E506" t="s">
        <v>11</v>
      </c>
      <c r="F506" t="s">
        <v>12</v>
      </c>
      <c r="G506">
        <v>5974.3846999999996</v>
      </c>
      <c r="H506" t="str">
        <f t="shared" si="7"/>
        <v>Overweight</v>
      </c>
    </row>
    <row r="507" spans="1:8" x14ac:dyDescent="0.35">
      <c r="A507">
        <v>37</v>
      </c>
      <c r="B507" t="s">
        <v>10</v>
      </c>
      <c r="C507">
        <v>30.875</v>
      </c>
      <c r="D507">
        <v>3</v>
      </c>
      <c r="E507" t="s">
        <v>11</v>
      </c>
      <c r="F507" t="s">
        <v>13</v>
      </c>
      <c r="G507">
        <v>6796.8632500000003</v>
      </c>
      <c r="H507" t="str">
        <f t="shared" si="7"/>
        <v>Obese</v>
      </c>
    </row>
    <row r="508" spans="1:8" x14ac:dyDescent="0.35">
      <c r="A508">
        <v>22</v>
      </c>
      <c r="B508" t="s">
        <v>10</v>
      </c>
      <c r="C508">
        <v>31.35</v>
      </c>
      <c r="D508">
        <v>1</v>
      </c>
      <c r="E508" t="s">
        <v>11</v>
      </c>
      <c r="F508" t="s">
        <v>13</v>
      </c>
      <c r="G508">
        <v>2643.2685000000001</v>
      </c>
      <c r="H508" t="str">
        <f t="shared" si="7"/>
        <v>Obese</v>
      </c>
    </row>
    <row r="509" spans="1:8" x14ac:dyDescent="0.35">
      <c r="A509">
        <v>21</v>
      </c>
      <c r="B509" t="s">
        <v>10</v>
      </c>
      <c r="C509">
        <v>23.75</v>
      </c>
      <c r="D509">
        <v>2</v>
      </c>
      <c r="E509" t="s">
        <v>11</v>
      </c>
      <c r="F509" t="s">
        <v>13</v>
      </c>
      <c r="G509">
        <v>3077.0954999999999</v>
      </c>
      <c r="H509" t="str">
        <f t="shared" si="7"/>
        <v>Normal</v>
      </c>
    </row>
    <row r="510" spans="1:8" x14ac:dyDescent="0.35">
      <c r="A510">
        <v>24</v>
      </c>
      <c r="B510" t="s">
        <v>7</v>
      </c>
      <c r="C510">
        <v>25.27</v>
      </c>
      <c r="D510">
        <v>0</v>
      </c>
      <c r="E510" t="s">
        <v>11</v>
      </c>
      <c r="F510" t="s">
        <v>14</v>
      </c>
      <c r="G510">
        <v>3044.2132999999999</v>
      </c>
      <c r="H510" t="str">
        <f t="shared" si="7"/>
        <v>Overweight</v>
      </c>
    </row>
    <row r="511" spans="1:8" x14ac:dyDescent="0.35">
      <c r="A511">
        <v>57</v>
      </c>
      <c r="B511" t="s">
        <v>7</v>
      </c>
      <c r="C511">
        <v>28.7</v>
      </c>
      <c r="D511">
        <v>0</v>
      </c>
      <c r="E511" t="s">
        <v>11</v>
      </c>
      <c r="F511" t="s">
        <v>9</v>
      </c>
      <c r="G511">
        <v>11455.28</v>
      </c>
      <c r="H511" t="str">
        <f t="shared" si="7"/>
        <v>Overweight</v>
      </c>
    </row>
    <row r="512" spans="1:8" x14ac:dyDescent="0.35">
      <c r="A512">
        <v>56</v>
      </c>
      <c r="B512" t="s">
        <v>10</v>
      </c>
      <c r="C512">
        <v>32.11</v>
      </c>
      <c r="D512">
        <v>1</v>
      </c>
      <c r="E512" t="s">
        <v>11</v>
      </c>
      <c r="F512" t="s">
        <v>14</v>
      </c>
      <c r="G512">
        <v>11763.000899999999</v>
      </c>
      <c r="H512" t="str">
        <f t="shared" si="7"/>
        <v>Obese</v>
      </c>
    </row>
    <row r="513" spans="1:8" x14ac:dyDescent="0.35">
      <c r="A513">
        <v>27</v>
      </c>
      <c r="B513" t="s">
        <v>10</v>
      </c>
      <c r="C513">
        <v>33.659999999999997</v>
      </c>
      <c r="D513">
        <v>0</v>
      </c>
      <c r="E513" t="s">
        <v>11</v>
      </c>
      <c r="F513" t="s">
        <v>12</v>
      </c>
      <c r="G513">
        <v>2498.4144000000001</v>
      </c>
      <c r="H513" t="str">
        <f t="shared" si="7"/>
        <v>Obese</v>
      </c>
    </row>
    <row r="514" spans="1:8" x14ac:dyDescent="0.35">
      <c r="A514">
        <v>51</v>
      </c>
      <c r="B514" t="s">
        <v>10</v>
      </c>
      <c r="C514">
        <v>22.42</v>
      </c>
      <c r="D514">
        <v>0</v>
      </c>
      <c r="E514" t="s">
        <v>11</v>
      </c>
      <c r="F514" t="s">
        <v>14</v>
      </c>
      <c r="G514">
        <v>9361.3268000000007</v>
      </c>
      <c r="H514" t="str">
        <f t="shared" si="7"/>
        <v>Normal</v>
      </c>
    </row>
    <row r="515" spans="1:8" x14ac:dyDescent="0.35">
      <c r="A515">
        <v>19</v>
      </c>
      <c r="B515" t="s">
        <v>10</v>
      </c>
      <c r="C515">
        <v>30.4</v>
      </c>
      <c r="D515">
        <v>0</v>
      </c>
      <c r="E515" t="s">
        <v>11</v>
      </c>
      <c r="F515" t="s">
        <v>9</v>
      </c>
      <c r="G515">
        <v>1256.299</v>
      </c>
      <c r="H515" t="str">
        <f t="shared" ref="H515:H578" si="8">IF(C515&lt;18.5,"Underweight",IF(AND(C515&gt;=18.5,C515&lt;=24.9),"Normal",IF(AND(C515&gt;=25,C515&lt;=29.5),"Overweight","Obese")))</f>
        <v>Obese</v>
      </c>
    </row>
    <row r="516" spans="1:8" x14ac:dyDescent="0.35">
      <c r="A516">
        <v>39</v>
      </c>
      <c r="B516" t="s">
        <v>10</v>
      </c>
      <c r="C516">
        <v>28.3</v>
      </c>
      <c r="D516">
        <v>1</v>
      </c>
      <c r="E516" t="s">
        <v>8</v>
      </c>
      <c r="F516" t="s">
        <v>9</v>
      </c>
      <c r="G516">
        <v>21082.16</v>
      </c>
      <c r="H516" t="str">
        <f t="shared" si="8"/>
        <v>Overweight</v>
      </c>
    </row>
    <row r="517" spans="1:8" x14ac:dyDescent="0.35">
      <c r="A517">
        <v>58</v>
      </c>
      <c r="B517" t="s">
        <v>10</v>
      </c>
      <c r="C517">
        <v>35.700000000000003</v>
      </c>
      <c r="D517">
        <v>0</v>
      </c>
      <c r="E517" t="s">
        <v>11</v>
      </c>
      <c r="F517" t="s">
        <v>9</v>
      </c>
      <c r="G517">
        <v>11362.754999999999</v>
      </c>
      <c r="H517" t="str">
        <f t="shared" si="8"/>
        <v>Obese</v>
      </c>
    </row>
    <row r="518" spans="1:8" x14ac:dyDescent="0.35">
      <c r="A518">
        <v>20</v>
      </c>
      <c r="B518" t="s">
        <v>10</v>
      </c>
      <c r="C518">
        <v>35.31</v>
      </c>
      <c r="D518">
        <v>1</v>
      </c>
      <c r="E518" t="s">
        <v>11</v>
      </c>
      <c r="F518" t="s">
        <v>12</v>
      </c>
      <c r="G518">
        <v>27724.28875</v>
      </c>
      <c r="H518" t="str">
        <f t="shared" si="8"/>
        <v>Obese</v>
      </c>
    </row>
    <row r="519" spans="1:8" x14ac:dyDescent="0.35">
      <c r="A519">
        <v>45</v>
      </c>
      <c r="B519" t="s">
        <v>10</v>
      </c>
      <c r="C519">
        <v>30.495000000000001</v>
      </c>
      <c r="D519">
        <v>2</v>
      </c>
      <c r="E519" t="s">
        <v>11</v>
      </c>
      <c r="F519" t="s">
        <v>13</v>
      </c>
      <c r="G519">
        <v>8413.4630500000003</v>
      </c>
      <c r="H519" t="str">
        <f t="shared" si="8"/>
        <v>Obese</v>
      </c>
    </row>
    <row r="520" spans="1:8" x14ac:dyDescent="0.35">
      <c r="A520">
        <v>35</v>
      </c>
      <c r="B520" t="s">
        <v>7</v>
      </c>
      <c r="C520">
        <v>31</v>
      </c>
      <c r="D520">
        <v>1</v>
      </c>
      <c r="E520" t="s">
        <v>11</v>
      </c>
      <c r="F520" t="s">
        <v>9</v>
      </c>
      <c r="G520">
        <v>5240.7650000000003</v>
      </c>
      <c r="H520" t="str">
        <f t="shared" si="8"/>
        <v>Obese</v>
      </c>
    </row>
    <row r="521" spans="1:8" x14ac:dyDescent="0.35">
      <c r="A521">
        <v>31</v>
      </c>
      <c r="B521" t="s">
        <v>10</v>
      </c>
      <c r="C521">
        <v>30.875</v>
      </c>
      <c r="D521">
        <v>0</v>
      </c>
      <c r="E521" t="s">
        <v>11</v>
      </c>
      <c r="F521" t="s">
        <v>14</v>
      </c>
      <c r="G521">
        <v>3857.7592500000001</v>
      </c>
      <c r="H521" t="str">
        <f t="shared" si="8"/>
        <v>Obese</v>
      </c>
    </row>
    <row r="522" spans="1:8" x14ac:dyDescent="0.35">
      <c r="A522">
        <v>50</v>
      </c>
      <c r="B522" t="s">
        <v>7</v>
      </c>
      <c r="C522">
        <v>27.36</v>
      </c>
      <c r="D522">
        <v>0</v>
      </c>
      <c r="E522" t="s">
        <v>11</v>
      </c>
      <c r="F522" t="s">
        <v>14</v>
      </c>
      <c r="G522">
        <v>25656.575260000001</v>
      </c>
      <c r="H522" t="str">
        <f t="shared" si="8"/>
        <v>Overweight</v>
      </c>
    </row>
    <row r="523" spans="1:8" x14ac:dyDescent="0.35">
      <c r="A523">
        <v>32</v>
      </c>
      <c r="B523" t="s">
        <v>7</v>
      </c>
      <c r="C523">
        <v>44.22</v>
      </c>
      <c r="D523">
        <v>0</v>
      </c>
      <c r="E523" t="s">
        <v>11</v>
      </c>
      <c r="F523" t="s">
        <v>12</v>
      </c>
      <c r="G523">
        <v>3994.1777999999999</v>
      </c>
      <c r="H523" t="str">
        <f t="shared" si="8"/>
        <v>Obese</v>
      </c>
    </row>
    <row r="524" spans="1:8" x14ac:dyDescent="0.35">
      <c r="A524">
        <v>51</v>
      </c>
      <c r="B524" t="s">
        <v>7</v>
      </c>
      <c r="C524">
        <v>33.914999999999999</v>
      </c>
      <c r="D524">
        <v>0</v>
      </c>
      <c r="E524" t="s">
        <v>11</v>
      </c>
      <c r="F524" t="s">
        <v>14</v>
      </c>
      <c r="G524">
        <v>9866.3048500000004</v>
      </c>
      <c r="H524" t="str">
        <f t="shared" si="8"/>
        <v>Obese</v>
      </c>
    </row>
    <row r="525" spans="1:8" x14ac:dyDescent="0.35">
      <c r="A525">
        <v>38</v>
      </c>
      <c r="B525" t="s">
        <v>7</v>
      </c>
      <c r="C525">
        <v>37.729999999999997</v>
      </c>
      <c r="D525">
        <v>0</v>
      </c>
      <c r="E525" t="s">
        <v>11</v>
      </c>
      <c r="F525" t="s">
        <v>12</v>
      </c>
      <c r="G525">
        <v>5397.6166999999996</v>
      </c>
      <c r="H525" t="str">
        <f t="shared" si="8"/>
        <v>Obese</v>
      </c>
    </row>
    <row r="526" spans="1:8" x14ac:dyDescent="0.35">
      <c r="A526">
        <v>42</v>
      </c>
      <c r="B526" t="s">
        <v>10</v>
      </c>
      <c r="C526">
        <v>26.07</v>
      </c>
      <c r="D526">
        <v>1</v>
      </c>
      <c r="E526" t="s">
        <v>8</v>
      </c>
      <c r="F526" t="s">
        <v>12</v>
      </c>
      <c r="G526">
        <v>38245.593269999998</v>
      </c>
      <c r="H526" t="str">
        <f t="shared" si="8"/>
        <v>Overweight</v>
      </c>
    </row>
    <row r="527" spans="1:8" x14ac:dyDescent="0.35">
      <c r="A527">
        <v>18</v>
      </c>
      <c r="B527" t="s">
        <v>7</v>
      </c>
      <c r="C527">
        <v>33.880000000000003</v>
      </c>
      <c r="D527">
        <v>0</v>
      </c>
      <c r="E527" t="s">
        <v>11</v>
      </c>
      <c r="F527" t="s">
        <v>12</v>
      </c>
      <c r="G527">
        <v>11482.63485</v>
      </c>
      <c r="H527" t="str">
        <f t="shared" si="8"/>
        <v>Obese</v>
      </c>
    </row>
    <row r="528" spans="1:8" x14ac:dyDescent="0.35">
      <c r="A528">
        <v>19</v>
      </c>
      <c r="B528" t="s">
        <v>7</v>
      </c>
      <c r="C528">
        <v>30.59</v>
      </c>
      <c r="D528">
        <v>2</v>
      </c>
      <c r="E528" t="s">
        <v>11</v>
      </c>
      <c r="F528" t="s">
        <v>13</v>
      </c>
      <c r="G528">
        <v>24059.680189999999</v>
      </c>
      <c r="H528" t="str">
        <f t="shared" si="8"/>
        <v>Obese</v>
      </c>
    </row>
    <row r="529" spans="1:8" x14ac:dyDescent="0.35">
      <c r="A529">
        <v>51</v>
      </c>
      <c r="B529" t="s">
        <v>7</v>
      </c>
      <c r="C529">
        <v>25.8</v>
      </c>
      <c r="D529">
        <v>1</v>
      </c>
      <c r="E529" t="s">
        <v>11</v>
      </c>
      <c r="F529" t="s">
        <v>9</v>
      </c>
      <c r="G529">
        <v>9861.0249999999996</v>
      </c>
      <c r="H529" t="str">
        <f t="shared" si="8"/>
        <v>Overweight</v>
      </c>
    </row>
    <row r="530" spans="1:8" x14ac:dyDescent="0.35">
      <c r="A530">
        <v>46</v>
      </c>
      <c r="B530" t="s">
        <v>10</v>
      </c>
      <c r="C530">
        <v>39.424999999999997</v>
      </c>
      <c r="D530">
        <v>1</v>
      </c>
      <c r="E530" t="s">
        <v>11</v>
      </c>
      <c r="F530" t="s">
        <v>14</v>
      </c>
      <c r="G530">
        <v>8342.9087500000005</v>
      </c>
      <c r="H530" t="str">
        <f t="shared" si="8"/>
        <v>Obese</v>
      </c>
    </row>
    <row r="531" spans="1:8" x14ac:dyDescent="0.35">
      <c r="A531">
        <v>18</v>
      </c>
      <c r="B531" t="s">
        <v>10</v>
      </c>
      <c r="C531">
        <v>25.46</v>
      </c>
      <c r="D531">
        <v>0</v>
      </c>
      <c r="E531" t="s">
        <v>11</v>
      </c>
      <c r="F531" t="s">
        <v>14</v>
      </c>
      <c r="G531">
        <v>1708.0014000000001</v>
      </c>
      <c r="H531" t="str">
        <f t="shared" si="8"/>
        <v>Overweight</v>
      </c>
    </row>
    <row r="532" spans="1:8" x14ac:dyDescent="0.35">
      <c r="A532">
        <v>57</v>
      </c>
      <c r="B532" t="s">
        <v>10</v>
      </c>
      <c r="C532">
        <v>42.13</v>
      </c>
      <c r="D532">
        <v>1</v>
      </c>
      <c r="E532" t="s">
        <v>8</v>
      </c>
      <c r="F532" t="s">
        <v>12</v>
      </c>
      <c r="G532">
        <v>48675.517699999997</v>
      </c>
      <c r="H532" t="str">
        <f t="shared" si="8"/>
        <v>Obese</v>
      </c>
    </row>
    <row r="533" spans="1:8" x14ac:dyDescent="0.35">
      <c r="A533">
        <v>62</v>
      </c>
      <c r="B533" t="s">
        <v>7</v>
      </c>
      <c r="C533">
        <v>31.73</v>
      </c>
      <c r="D533">
        <v>0</v>
      </c>
      <c r="E533" t="s">
        <v>11</v>
      </c>
      <c r="F533" t="s">
        <v>14</v>
      </c>
      <c r="G533">
        <v>14043.476699999999</v>
      </c>
      <c r="H533" t="str">
        <f t="shared" si="8"/>
        <v>Obese</v>
      </c>
    </row>
    <row r="534" spans="1:8" x14ac:dyDescent="0.35">
      <c r="A534">
        <v>59</v>
      </c>
      <c r="B534" t="s">
        <v>10</v>
      </c>
      <c r="C534">
        <v>29.7</v>
      </c>
      <c r="D534">
        <v>2</v>
      </c>
      <c r="E534" t="s">
        <v>11</v>
      </c>
      <c r="F534" t="s">
        <v>12</v>
      </c>
      <c r="G534">
        <v>12925.886</v>
      </c>
      <c r="H534" t="str">
        <f t="shared" si="8"/>
        <v>Obese</v>
      </c>
    </row>
    <row r="535" spans="1:8" x14ac:dyDescent="0.35">
      <c r="A535">
        <v>37</v>
      </c>
      <c r="B535" t="s">
        <v>10</v>
      </c>
      <c r="C535">
        <v>36.19</v>
      </c>
      <c r="D535">
        <v>0</v>
      </c>
      <c r="E535" t="s">
        <v>11</v>
      </c>
      <c r="F535" t="s">
        <v>12</v>
      </c>
      <c r="G535">
        <v>19214.705529999999</v>
      </c>
      <c r="H535" t="str">
        <f t="shared" si="8"/>
        <v>Obese</v>
      </c>
    </row>
    <row r="536" spans="1:8" x14ac:dyDescent="0.35">
      <c r="A536">
        <v>64</v>
      </c>
      <c r="B536" t="s">
        <v>10</v>
      </c>
      <c r="C536">
        <v>40.479999999999997</v>
      </c>
      <c r="D536">
        <v>0</v>
      </c>
      <c r="E536" t="s">
        <v>11</v>
      </c>
      <c r="F536" t="s">
        <v>12</v>
      </c>
      <c r="G536">
        <v>13831.1152</v>
      </c>
      <c r="H536" t="str">
        <f t="shared" si="8"/>
        <v>Obese</v>
      </c>
    </row>
    <row r="537" spans="1:8" x14ac:dyDescent="0.35">
      <c r="A537">
        <v>38</v>
      </c>
      <c r="B537" t="s">
        <v>10</v>
      </c>
      <c r="C537">
        <v>28.024999999999999</v>
      </c>
      <c r="D537">
        <v>1</v>
      </c>
      <c r="E537" t="s">
        <v>11</v>
      </c>
      <c r="F537" t="s">
        <v>14</v>
      </c>
      <c r="G537">
        <v>6067.1267500000004</v>
      </c>
      <c r="H537" t="str">
        <f t="shared" si="8"/>
        <v>Overweight</v>
      </c>
    </row>
    <row r="538" spans="1:8" x14ac:dyDescent="0.35">
      <c r="A538">
        <v>33</v>
      </c>
      <c r="B538" t="s">
        <v>7</v>
      </c>
      <c r="C538">
        <v>38.9</v>
      </c>
      <c r="D538">
        <v>3</v>
      </c>
      <c r="E538" t="s">
        <v>11</v>
      </c>
      <c r="F538" t="s">
        <v>9</v>
      </c>
      <c r="G538">
        <v>5972.3779999999997</v>
      </c>
      <c r="H538" t="str">
        <f t="shared" si="8"/>
        <v>Obese</v>
      </c>
    </row>
    <row r="539" spans="1:8" x14ac:dyDescent="0.35">
      <c r="A539">
        <v>46</v>
      </c>
      <c r="B539" t="s">
        <v>7</v>
      </c>
      <c r="C539">
        <v>30.2</v>
      </c>
      <c r="D539">
        <v>2</v>
      </c>
      <c r="E539" t="s">
        <v>11</v>
      </c>
      <c r="F539" t="s">
        <v>9</v>
      </c>
      <c r="G539">
        <v>8825.0859999999993</v>
      </c>
      <c r="H539" t="str">
        <f t="shared" si="8"/>
        <v>Obese</v>
      </c>
    </row>
    <row r="540" spans="1:8" x14ac:dyDescent="0.35">
      <c r="A540">
        <v>46</v>
      </c>
      <c r="B540" t="s">
        <v>7</v>
      </c>
      <c r="C540">
        <v>28.05</v>
      </c>
      <c r="D540">
        <v>1</v>
      </c>
      <c r="E540" t="s">
        <v>11</v>
      </c>
      <c r="F540" t="s">
        <v>12</v>
      </c>
      <c r="G540">
        <v>8233.0974999999999</v>
      </c>
      <c r="H540" t="str">
        <f t="shared" si="8"/>
        <v>Overweight</v>
      </c>
    </row>
    <row r="541" spans="1:8" x14ac:dyDescent="0.35">
      <c r="A541">
        <v>53</v>
      </c>
      <c r="B541" t="s">
        <v>10</v>
      </c>
      <c r="C541">
        <v>31.35</v>
      </c>
      <c r="D541">
        <v>0</v>
      </c>
      <c r="E541" t="s">
        <v>11</v>
      </c>
      <c r="F541" t="s">
        <v>12</v>
      </c>
      <c r="G541">
        <v>27346.04207</v>
      </c>
      <c r="H541" t="str">
        <f t="shared" si="8"/>
        <v>Obese</v>
      </c>
    </row>
    <row r="542" spans="1:8" x14ac:dyDescent="0.35">
      <c r="A542">
        <v>34</v>
      </c>
      <c r="B542" t="s">
        <v>7</v>
      </c>
      <c r="C542">
        <v>38</v>
      </c>
      <c r="D542">
        <v>3</v>
      </c>
      <c r="E542" t="s">
        <v>11</v>
      </c>
      <c r="F542" t="s">
        <v>9</v>
      </c>
      <c r="G542">
        <v>6196.4480000000003</v>
      </c>
      <c r="H542" t="str">
        <f t="shared" si="8"/>
        <v>Obese</v>
      </c>
    </row>
    <row r="543" spans="1:8" x14ac:dyDescent="0.35">
      <c r="A543">
        <v>20</v>
      </c>
      <c r="B543" t="s">
        <v>7</v>
      </c>
      <c r="C543">
        <v>31.79</v>
      </c>
      <c r="D543">
        <v>2</v>
      </c>
      <c r="E543" t="s">
        <v>11</v>
      </c>
      <c r="F543" t="s">
        <v>12</v>
      </c>
      <c r="G543">
        <v>3056.3881000000001</v>
      </c>
      <c r="H543" t="str">
        <f t="shared" si="8"/>
        <v>Obese</v>
      </c>
    </row>
    <row r="544" spans="1:8" x14ac:dyDescent="0.35">
      <c r="A544">
        <v>63</v>
      </c>
      <c r="B544" t="s">
        <v>7</v>
      </c>
      <c r="C544">
        <v>36.299999999999997</v>
      </c>
      <c r="D544">
        <v>0</v>
      </c>
      <c r="E544" t="s">
        <v>11</v>
      </c>
      <c r="F544" t="s">
        <v>12</v>
      </c>
      <c r="G544">
        <v>13887.204</v>
      </c>
      <c r="H544" t="str">
        <f t="shared" si="8"/>
        <v>Obese</v>
      </c>
    </row>
    <row r="545" spans="1:8" x14ac:dyDescent="0.35">
      <c r="A545">
        <v>54</v>
      </c>
      <c r="B545" t="s">
        <v>7</v>
      </c>
      <c r="C545">
        <v>47.41</v>
      </c>
      <c r="D545">
        <v>0</v>
      </c>
      <c r="E545" t="s">
        <v>8</v>
      </c>
      <c r="F545" t="s">
        <v>12</v>
      </c>
      <c r="G545">
        <v>63770.428010000003</v>
      </c>
      <c r="H545" t="str">
        <f t="shared" si="8"/>
        <v>Obese</v>
      </c>
    </row>
    <row r="546" spans="1:8" x14ac:dyDescent="0.35">
      <c r="A546">
        <v>54</v>
      </c>
      <c r="B546" t="s">
        <v>10</v>
      </c>
      <c r="C546">
        <v>30.21</v>
      </c>
      <c r="D546">
        <v>0</v>
      </c>
      <c r="E546" t="s">
        <v>11</v>
      </c>
      <c r="F546" t="s">
        <v>13</v>
      </c>
      <c r="G546">
        <v>10231.499900000001</v>
      </c>
      <c r="H546" t="str">
        <f t="shared" si="8"/>
        <v>Obese</v>
      </c>
    </row>
    <row r="547" spans="1:8" x14ac:dyDescent="0.35">
      <c r="A547">
        <v>49</v>
      </c>
      <c r="B547" t="s">
        <v>10</v>
      </c>
      <c r="C547">
        <v>25.84</v>
      </c>
      <c r="D547">
        <v>2</v>
      </c>
      <c r="E547" t="s">
        <v>8</v>
      </c>
      <c r="F547" t="s">
        <v>13</v>
      </c>
      <c r="G547">
        <v>23807.240600000001</v>
      </c>
      <c r="H547" t="str">
        <f t="shared" si="8"/>
        <v>Overweight</v>
      </c>
    </row>
    <row r="548" spans="1:8" x14ac:dyDescent="0.35">
      <c r="A548">
        <v>28</v>
      </c>
      <c r="B548" t="s">
        <v>10</v>
      </c>
      <c r="C548">
        <v>35.435000000000002</v>
      </c>
      <c r="D548">
        <v>0</v>
      </c>
      <c r="E548" t="s">
        <v>11</v>
      </c>
      <c r="F548" t="s">
        <v>14</v>
      </c>
      <c r="G548">
        <v>3268.84665</v>
      </c>
      <c r="H548" t="str">
        <f t="shared" si="8"/>
        <v>Obese</v>
      </c>
    </row>
    <row r="549" spans="1:8" x14ac:dyDescent="0.35">
      <c r="A549">
        <v>54</v>
      </c>
      <c r="B549" t="s">
        <v>7</v>
      </c>
      <c r="C549">
        <v>46.7</v>
      </c>
      <c r="D549">
        <v>2</v>
      </c>
      <c r="E549" t="s">
        <v>11</v>
      </c>
      <c r="F549" t="s">
        <v>9</v>
      </c>
      <c r="G549">
        <v>11538.421</v>
      </c>
      <c r="H549" t="str">
        <f t="shared" si="8"/>
        <v>Obese</v>
      </c>
    </row>
    <row r="550" spans="1:8" x14ac:dyDescent="0.35">
      <c r="A550">
        <v>25</v>
      </c>
      <c r="B550" t="s">
        <v>7</v>
      </c>
      <c r="C550">
        <v>28.594999999999999</v>
      </c>
      <c r="D550">
        <v>0</v>
      </c>
      <c r="E550" t="s">
        <v>11</v>
      </c>
      <c r="F550" t="s">
        <v>14</v>
      </c>
      <c r="G550">
        <v>3213.6220499999999</v>
      </c>
      <c r="H550" t="str">
        <f t="shared" si="8"/>
        <v>Overweight</v>
      </c>
    </row>
    <row r="551" spans="1:8" x14ac:dyDescent="0.35">
      <c r="A551">
        <v>43</v>
      </c>
      <c r="B551" t="s">
        <v>7</v>
      </c>
      <c r="C551">
        <v>46.2</v>
      </c>
      <c r="D551">
        <v>0</v>
      </c>
      <c r="E551" t="s">
        <v>8</v>
      </c>
      <c r="F551" t="s">
        <v>12</v>
      </c>
      <c r="G551">
        <v>45863.205000000002</v>
      </c>
      <c r="H551" t="str">
        <f t="shared" si="8"/>
        <v>Obese</v>
      </c>
    </row>
    <row r="552" spans="1:8" x14ac:dyDescent="0.35">
      <c r="A552">
        <v>63</v>
      </c>
      <c r="B552" t="s">
        <v>10</v>
      </c>
      <c r="C552">
        <v>30.8</v>
      </c>
      <c r="D552">
        <v>0</v>
      </c>
      <c r="E552" t="s">
        <v>11</v>
      </c>
      <c r="F552" t="s">
        <v>9</v>
      </c>
      <c r="G552">
        <v>13390.558999999999</v>
      </c>
      <c r="H552" t="str">
        <f t="shared" si="8"/>
        <v>Obese</v>
      </c>
    </row>
    <row r="553" spans="1:8" x14ac:dyDescent="0.35">
      <c r="A553">
        <v>32</v>
      </c>
      <c r="B553" t="s">
        <v>7</v>
      </c>
      <c r="C553">
        <v>28.93</v>
      </c>
      <c r="D553">
        <v>0</v>
      </c>
      <c r="E553" t="s">
        <v>11</v>
      </c>
      <c r="F553" t="s">
        <v>12</v>
      </c>
      <c r="G553">
        <v>3972.9247</v>
      </c>
      <c r="H553" t="str">
        <f t="shared" si="8"/>
        <v>Overweight</v>
      </c>
    </row>
    <row r="554" spans="1:8" x14ac:dyDescent="0.35">
      <c r="A554">
        <v>62</v>
      </c>
      <c r="B554" t="s">
        <v>10</v>
      </c>
      <c r="C554">
        <v>21.4</v>
      </c>
      <c r="D554">
        <v>0</v>
      </c>
      <c r="E554" t="s">
        <v>11</v>
      </c>
      <c r="F554" t="s">
        <v>9</v>
      </c>
      <c r="G554">
        <v>12957.118</v>
      </c>
      <c r="H554" t="str">
        <f t="shared" si="8"/>
        <v>Normal</v>
      </c>
    </row>
    <row r="555" spans="1:8" x14ac:dyDescent="0.35">
      <c r="A555">
        <v>52</v>
      </c>
      <c r="B555" t="s">
        <v>7</v>
      </c>
      <c r="C555">
        <v>31.73</v>
      </c>
      <c r="D555">
        <v>2</v>
      </c>
      <c r="E555" t="s">
        <v>11</v>
      </c>
      <c r="F555" t="s">
        <v>13</v>
      </c>
      <c r="G555">
        <v>11187.6567</v>
      </c>
      <c r="H555" t="str">
        <f t="shared" si="8"/>
        <v>Obese</v>
      </c>
    </row>
    <row r="556" spans="1:8" x14ac:dyDescent="0.35">
      <c r="A556">
        <v>25</v>
      </c>
      <c r="B556" t="s">
        <v>7</v>
      </c>
      <c r="C556">
        <v>41.325000000000003</v>
      </c>
      <c r="D556">
        <v>0</v>
      </c>
      <c r="E556" t="s">
        <v>11</v>
      </c>
      <c r="F556" t="s">
        <v>14</v>
      </c>
      <c r="G556">
        <v>17878.900679999999</v>
      </c>
      <c r="H556" t="str">
        <f t="shared" si="8"/>
        <v>Obese</v>
      </c>
    </row>
    <row r="557" spans="1:8" x14ac:dyDescent="0.35">
      <c r="A557">
        <v>28</v>
      </c>
      <c r="B557" t="s">
        <v>10</v>
      </c>
      <c r="C557">
        <v>23.8</v>
      </c>
      <c r="D557">
        <v>2</v>
      </c>
      <c r="E557" t="s">
        <v>11</v>
      </c>
      <c r="F557" t="s">
        <v>9</v>
      </c>
      <c r="G557">
        <v>3847.674</v>
      </c>
      <c r="H557" t="str">
        <f t="shared" si="8"/>
        <v>Normal</v>
      </c>
    </row>
    <row r="558" spans="1:8" x14ac:dyDescent="0.35">
      <c r="A558">
        <v>46</v>
      </c>
      <c r="B558" t="s">
        <v>10</v>
      </c>
      <c r="C558">
        <v>33.44</v>
      </c>
      <c r="D558">
        <v>1</v>
      </c>
      <c r="E558" t="s">
        <v>11</v>
      </c>
      <c r="F558" t="s">
        <v>14</v>
      </c>
      <c r="G558">
        <v>8334.5895999999993</v>
      </c>
      <c r="H558" t="str">
        <f t="shared" si="8"/>
        <v>Obese</v>
      </c>
    </row>
    <row r="559" spans="1:8" x14ac:dyDescent="0.35">
      <c r="A559">
        <v>34</v>
      </c>
      <c r="B559" t="s">
        <v>10</v>
      </c>
      <c r="C559">
        <v>34.21</v>
      </c>
      <c r="D559">
        <v>0</v>
      </c>
      <c r="E559" t="s">
        <v>11</v>
      </c>
      <c r="F559" t="s">
        <v>12</v>
      </c>
      <c r="G559">
        <v>3935.1799000000001</v>
      </c>
      <c r="H559" t="str">
        <f t="shared" si="8"/>
        <v>Obese</v>
      </c>
    </row>
    <row r="560" spans="1:8" x14ac:dyDescent="0.35">
      <c r="A560">
        <v>35</v>
      </c>
      <c r="B560" t="s">
        <v>7</v>
      </c>
      <c r="C560">
        <v>34.104999999999997</v>
      </c>
      <c r="D560">
        <v>3</v>
      </c>
      <c r="E560" t="s">
        <v>8</v>
      </c>
      <c r="F560" t="s">
        <v>13</v>
      </c>
      <c r="G560">
        <v>39983.425949999997</v>
      </c>
      <c r="H560" t="str">
        <f t="shared" si="8"/>
        <v>Obese</v>
      </c>
    </row>
    <row r="561" spans="1:8" x14ac:dyDescent="0.35">
      <c r="A561">
        <v>19</v>
      </c>
      <c r="B561" t="s">
        <v>10</v>
      </c>
      <c r="C561">
        <v>35.53</v>
      </c>
      <c r="D561">
        <v>0</v>
      </c>
      <c r="E561" t="s">
        <v>11</v>
      </c>
      <c r="F561" t="s">
        <v>13</v>
      </c>
      <c r="G561">
        <v>1646.4296999999999</v>
      </c>
      <c r="H561" t="str">
        <f t="shared" si="8"/>
        <v>Obese</v>
      </c>
    </row>
    <row r="562" spans="1:8" x14ac:dyDescent="0.35">
      <c r="A562">
        <v>46</v>
      </c>
      <c r="B562" t="s">
        <v>7</v>
      </c>
      <c r="C562">
        <v>19.95</v>
      </c>
      <c r="D562">
        <v>2</v>
      </c>
      <c r="E562" t="s">
        <v>11</v>
      </c>
      <c r="F562" t="s">
        <v>13</v>
      </c>
      <c r="G562">
        <v>9193.8384999999998</v>
      </c>
      <c r="H562" t="str">
        <f t="shared" si="8"/>
        <v>Normal</v>
      </c>
    </row>
    <row r="563" spans="1:8" x14ac:dyDescent="0.35">
      <c r="A563">
        <v>54</v>
      </c>
      <c r="B563" t="s">
        <v>7</v>
      </c>
      <c r="C563">
        <v>32.68</v>
      </c>
      <c r="D563">
        <v>0</v>
      </c>
      <c r="E563" t="s">
        <v>11</v>
      </c>
      <c r="F563" t="s">
        <v>14</v>
      </c>
      <c r="G563">
        <v>10923.933199999999</v>
      </c>
      <c r="H563" t="str">
        <f t="shared" si="8"/>
        <v>Obese</v>
      </c>
    </row>
    <row r="564" spans="1:8" x14ac:dyDescent="0.35">
      <c r="A564">
        <v>27</v>
      </c>
      <c r="B564" t="s">
        <v>10</v>
      </c>
      <c r="C564">
        <v>30.5</v>
      </c>
      <c r="D564">
        <v>0</v>
      </c>
      <c r="E564" t="s">
        <v>11</v>
      </c>
      <c r="F564" t="s">
        <v>9</v>
      </c>
      <c r="G564">
        <v>2494.0219999999999</v>
      </c>
      <c r="H564" t="str">
        <f t="shared" si="8"/>
        <v>Obese</v>
      </c>
    </row>
    <row r="565" spans="1:8" x14ac:dyDescent="0.35">
      <c r="A565">
        <v>50</v>
      </c>
      <c r="B565" t="s">
        <v>10</v>
      </c>
      <c r="C565">
        <v>44.77</v>
      </c>
      <c r="D565">
        <v>1</v>
      </c>
      <c r="E565" t="s">
        <v>11</v>
      </c>
      <c r="F565" t="s">
        <v>12</v>
      </c>
      <c r="G565">
        <v>9058.7302999999993</v>
      </c>
      <c r="H565" t="str">
        <f t="shared" si="8"/>
        <v>Obese</v>
      </c>
    </row>
    <row r="566" spans="1:8" x14ac:dyDescent="0.35">
      <c r="A566">
        <v>18</v>
      </c>
      <c r="B566" t="s">
        <v>7</v>
      </c>
      <c r="C566">
        <v>32.119999999999997</v>
      </c>
      <c r="D566">
        <v>2</v>
      </c>
      <c r="E566" t="s">
        <v>11</v>
      </c>
      <c r="F566" t="s">
        <v>12</v>
      </c>
      <c r="G566">
        <v>2801.2588000000001</v>
      </c>
      <c r="H566" t="str">
        <f t="shared" si="8"/>
        <v>Obese</v>
      </c>
    </row>
    <row r="567" spans="1:8" x14ac:dyDescent="0.35">
      <c r="A567">
        <v>19</v>
      </c>
      <c r="B567" t="s">
        <v>7</v>
      </c>
      <c r="C567">
        <v>30.495000000000001</v>
      </c>
      <c r="D567">
        <v>0</v>
      </c>
      <c r="E567" t="s">
        <v>11</v>
      </c>
      <c r="F567" t="s">
        <v>13</v>
      </c>
      <c r="G567">
        <v>2128.4310500000001</v>
      </c>
      <c r="H567" t="str">
        <f t="shared" si="8"/>
        <v>Obese</v>
      </c>
    </row>
    <row r="568" spans="1:8" x14ac:dyDescent="0.35">
      <c r="A568">
        <v>38</v>
      </c>
      <c r="B568" t="s">
        <v>7</v>
      </c>
      <c r="C568">
        <v>40.564999999999998</v>
      </c>
      <c r="D568">
        <v>1</v>
      </c>
      <c r="E568" t="s">
        <v>11</v>
      </c>
      <c r="F568" t="s">
        <v>13</v>
      </c>
      <c r="G568">
        <v>6373.55735</v>
      </c>
      <c r="H568" t="str">
        <f t="shared" si="8"/>
        <v>Obese</v>
      </c>
    </row>
    <row r="569" spans="1:8" x14ac:dyDescent="0.35">
      <c r="A569">
        <v>41</v>
      </c>
      <c r="B569" t="s">
        <v>10</v>
      </c>
      <c r="C569">
        <v>30.59</v>
      </c>
      <c r="D569">
        <v>2</v>
      </c>
      <c r="E569" t="s">
        <v>11</v>
      </c>
      <c r="F569" t="s">
        <v>13</v>
      </c>
      <c r="G569">
        <v>7256.7231000000002</v>
      </c>
      <c r="H569" t="str">
        <f t="shared" si="8"/>
        <v>Obese</v>
      </c>
    </row>
    <row r="570" spans="1:8" x14ac:dyDescent="0.35">
      <c r="A570">
        <v>49</v>
      </c>
      <c r="B570" t="s">
        <v>7</v>
      </c>
      <c r="C570">
        <v>31.9</v>
      </c>
      <c r="D570">
        <v>5</v>
      </c>
      <c r="E570" t="s">
        <v>11</v>
      </c>
      <c r="F570" t="s">
        <v>9</v>
      </c>
      <c r="G570">
        <v>11552.904</v>
      </c>
      <c r="H570" t="str">
        <f t="shared" si="8"/>
        <v>Obese</v>
      </c>
    </row>
    <row r="571" spans="1:8" x14ac:dyDescent="0.35">
      <c r="A571">
        <v>48</v>
      </c>
      <c r="B571" t="s">
        <v>10</v>
      </c>
      <c r="C571">
        <v>40.564999999999998</v>
      </c>
      <c r="D571">
        <v>2</v>
      </c>
      <c r="E571" t="s">
        <v>8</v>
      </c>
      <c r="F571" t="s">
        <v>13</v>
      </c>
      <c r="G571">
        <v>45702.022349999999</v>
      </c>
      <c r="H571" t="str">
        <f t="shared" si="8"/>
        <v>Obese</v>
      </c>
    </row>
    <row r="572" spans="1:8" x14ac:dyDescent="0.35">
      <c r="A572">
        <v>31</v>
      </c>
      <c r="B572" t="s">
        <v>7</v>
      </c>
      <c r="C572">
        <v>29.1</v>
      </c>
      <c r="D572">
        <v>0</v>
      </c>
      <c r="E572" t="s">
        <v>11</v>
      </c>
      <c r="F572" t="s">
        <v>9</v>
      </c>
      <c r="G572">
        <v>3761.2919999999999</v>
      </c>
      <c r="H572" t="str">
        <f t="shared" si="8"/>
        <v>Overweight</v>
      </c>
    </row>
    <row r="573" spans="1:8" x14ac:dyDescent="0.35">
      <c r="A573">
        <v>18</v>
      </c>
      <c r="B573" t="s">
        <v>7</v>
      </c>
      <c r="C573">
        <v>37.29</v>
      </c>
      <c r="D573">
        <v>1</v>
      </c>
      <c r="E573" t="s">
        <v>11</v>
      </c>
      <c r="F573" t="s">
        <v>12</v>
      </c>
      <c r="G573">
        <v>2219.4450999999999</v>
      </c>
      <c r="H573" t="str">
        <f t="shared" si="8"/>
        <v>Obese</v>
      </c>
    </row>
    <row r="574" spans="1:8" x14ac:dyDescent="0.35">
      <c r="A574">
        <v>30</v>
      </c>
      <c r="B574" t="s">
        <v>7</v>
      </c>
      <c r="C574">
        <v>43.12</v>
      </c>
      <c r="D574">
        <v>2</v>
      </c>
      <c r="E574" t="s">
        <v>11</v>
      </c>
      <c r="F574" t="s">
        <v>12</v>
      </c>
      <c r="G574">
        <v>4753.6368000000002</v>
      </c>
      <c r="H574" t="str">
        <f t="shared" si="8"/>
        <v>Obese</v>
      </c>
    </row>
    <row r="575" spans="1:8" x14ac:dyDescent="0.35">
      <c r="A575">
        <v>62</v>
      </c>
      <c r="B575" t="s">
        <v>7</v>
      </c>
      <c r="C575">
        <v>36.86</v>
      </c>
      <c r="D575">
        <v>1</v>
      </c>
      <c r="E575" t="s">
        <v>11</v>
      </c>
      <c r="F575" t="s">
        <v>14</v>
      </c>
      <c r="G575">
        <v>31620.001059999999</v>
      </c>
      <c r="H575" t="str">
        <f t="shared" si="8"/>
        <v>Obese</v>
      </c>
    </row>
    <row r="576" spans="1:8" x14ac:dyDescent="0.35">
      <c r="A576">
        <v>57</v>
      </c>
      <c r="B576" t="s">
        <v>7</v>
      </c>
      <c r="C576">
        <v>34.295000000000002</v>
      </c>
      <c r="D576">
        <v>2</v>
      </c>
      <c r="E576" t="s">
        <v>11</v>
      </c>
      <c r="F576" t="s">
        <v>14</v>
      </c>
      <c r="G576">
        <v>13224.057049999999</v>
      </c>
      <c r="H576" t="str">
        <f t="shared" si="8"/>
        <v>Obese</v>
      </c>
    </row>
    <row r="577" spans="1:8" x14ac:dyDescent="0.35">
      <c r="A577">
        <v>58</v>
      </c>
      <c r="B577" t="s">
        <v>7</v>
      </c>
      <c r="C577">
        <v>27.17</v>
      </c>
      <c r="D577">
        <v>0</v>
      </c>
      <c r="E577" t="s">
        <v>11</v>
      </c>
      <c r="F577" t="s">
        <v>13</v>
      </c>
      <c r="G577">
        <v>12222.898300000001</v>
      </c>
      <c r="H577" t="str">
        <f t="shared" si="8"/>
        <v>Overweight</v>
      </c>
    </row>
    <row r="578" spans="1:8" x14ac:dyDescent="0.35">
      <c r="A578">
        <v>22</v>
      </c>
      <c r="B578" t="s">
        <v>10</v>
      </c>
      <c r="C578">
        <v>26.84</v>
      </c>
      <c r="D578">
        <v>0</v>
      </c>
      <c r="E578" t="s">
        <v>11</v>
      </c>
      <c r="F578" t="s">
        <v>12</v>
      </c>
      <c r="G578">
        <v>1664.9996000000001</v>
      </c>
      <c r="H578" t="str">
        <f t="shared" si="8"/>
        <v>Overweight</v>
      </c>
    </row>
    <row r="579" spans="1:8" x14ac:dyDescent="0.35">
      <c r="A579">
        <v>31</v>
      </c>
      <c r="B579" t="s">
        <v>7</v>
      </c>
      <c r="C579">
        <v>38.094999999999999</v>
      </c>
      <c r="D579">
        <v>1</v>
      </c>
      <c r="E579" t="s">
        <v>8</v>
      </c>
      <c r="F579" t="s">
        <v>14</v>
      </c>
      <c r="G579">
        <v>58571.074480000003</v>
      </c>
      <c r="H579" t="str">
        <f t="shared" ref="H579:H642" si="9">IF(C579&lt;18.5,"Underweight",IF(AND(C579&gt;=18.5,C579&lt;=24.9),"Normal",IF(AND(C579&gt;=25,C579&lt;=29.5),"Overweight","Obese")))</f>
        <v>Obese</v>
      </c>
    </row>
    <row r="580" spans="1:8" x14ac:dyDescent="0.35">
      <c r="A580">
        <v>52</v>
      </c>
      <c r="B580" t="s">
        <v>10</v>
      </c>
      <c r="C580">
        <v>30.2</v>
      </c>
      <c r="D580">
        <v>1</v>
      </c>
      <c r="E580" t="s">
        <v>11</v>
      </c>
      <c r="F580" t="s">
        <v>9</v>
      </c>
      <c r="G580">
        <v>9724.5300000000007</v>
      </c>
      <c r="H580" t="str">
        <f t="shared" si="9"/>
        <v>Obese</v>
      </c>
    </row>
    <row r="581" spans="1:8" x14ac:dyDescent="0.35">
      <c r="A581">
        <v>25</v>
      </c>
      <c r="B581" t="s">
        <v>7</v>
      </c>
      <c r="C581">
        <v>23.465</v>
      </c>
      <c r="D581">
        <v>0</v>
      </c>
      <c r="E581" t="s">
        <v>11</v>
      </c>
      <c r="F581" t="s">
        <v>14</v>
      </c>
      <c r="G581">
        <v>3206.4913499999998</v>
      </c>
      <c r="H581" t="str">
        <f t="shared" si="9"/>
        <v>Normal</v>
      </c>
    </row>
    <row r="582" spans="1:8" x14ac:dyDescent="0.35">
      <c r="A582">
        <v>59</v>
      </c>
      <c r="B582" t="s">
        <v>10</v>
      </c>
      <c r="C582">
        <v>25.46</v>
      </c>
      <c r="D582">
        <v>1</v>
      </c>
      <c r="E582" t="s">
        <v>11</v>
      </c>
      <c r="F582" t="s">
        <v>14</v>
      </c>
      <c r="G582">
        <v>12913.992399999999</v>
      </c>
      <c r="H582" t="str">
        <f t="shared" si="9"/>
        <v>Overweight</v>
      </c>
    </row>
    <row r="583" spans="1:8" x14ac:dyDescent="0.35">
      <c r="A583">
        <v>19</v>
      </c>
      <c r="B583" t="s">
        <v>10</v>
      </c>
      <c r="C583">
        <v>30.59</v>
      </c>
      <c r="D583">
        <v>0</v>
      </c>
      <c r="E583" t="s">
        <v>11</v>
      </c>
      <c r="F583" t="s">
        <v>13</v>
      </c>
      <c r="G583">
        <v>1639.5631000000001</v>
      </c>
      <c r="H583" t="str">
        <f t="shared" si="9"/>
        <v>Obese</v>
      </c>
    </row>
    <row r="584" spans="1:8" x14ac:dyDescent="0.35">
      <c r="A584">
        <v>39</v>
      </c>
      <c r="B584" t="s">
        <v>10</v>
      </c>
      <c r="C584">
        <v>45.43</v>
      </c>
      <c r="D584">
        <v>2</v>
      </c>
      <c r="E584" t="s">
        <v>11</v>
      </c>
      <c r="F584" t="s">
        <v>12</v>
      </c>
      <c r="G584">
        <v>6356.2707</v>
      </c>
      <c r="H584" t="str">
        <f t="shared" si="9"/>
        <v>Obese</v>
      </c>
    </row>
    <row r="585" spans="1:8" x14ac:dyDescent="0.35">
      <c r="A585">
        <v>32</v>
      </c>
      <c r="B585" t="s">
        <v>7</v>
      </c>
      <c r="C585">
        <v>23.65</v>
      </c>
      <c r="D585">
        <v>1</v>
      </c>
      <c r="E585" t="s">
        <v>11</v>
      </c>
      <c r="F585" t="s">
        <v>12</v>
      </c>
      <c r="G585">
        <v>17626.239509999999</v>
      </c>
      <c r="H585" t="str">
        <f t="shared" si="9"/>
        <v>Normal</v>
      </c>
    </row>
    <row r="586" spans="1:8" x14ac:dyDescent="0.35">
      <c r="A586">
        <v>19</v>
      </c>
      <c r="B586" t="s">
        <v>10</v>
      </c>
      <c r="C586">
        <v>20.7</v>
      </c>
      <c r="D586">
        <v>0</v>
      </c>
      <c r="E586" t="s">
        <v>11</v>
      </c>
      <c r="F586" t="s">
        <v>9</v>
      </c>
      <c r="G586">
        <v>1242.816</v>
      </c>
      <c r="H586" t="str">
        <f t="shared" si="9"/>
        <v>Normal</v>
      </c>
    </row>
    <row r="587" spans="1:8" x14ac:dyDescent="0.35">
      <c r="A587">
        <v>33</v>
      </c>
      <c r="B587" t="s">
        <v>7</v>
      </c>
      <c r="C587">
        <v>28.27</v>
      </c>
      <c r="D587">
        <v>1</v>
      </c>
      <c r="E587" t="s">
        <v>11</v>
      </c>
      <c r="F587" t="s">
        <v>12</v>
      </c>
      <c r="G587">
        <v>4779.6022999999996</v>
      </c>
      <c r="H587" t="str">
        <f t="shared" si="9"/>
        <v>Overweight</v>
      </c>
    </row>
    <row r="588" spans="1:8" x14ac:dyDescent="0.35">
      <c r="A588">
        <v>21</v>
      </c>
      <c r="B588" t="s">
        <v>10</v>
      </c>
      <c r="C588">
        <v>20.234999999999999</v>
      </c>
      <c r="D588">
        <v>3</v>
      </c>
      <c r="E588" t="s">
        <v>11</v>
      </c>
      <c r="F588" t="s">
        <v>14</v>
      </c>
      <c r="G588">
        <v>3861.2096499999998</v>
      </c>
      <c r="H588" t="str">
        <f t="shared" si="9"/>
        <v>Normal</v>
      </c>
    </row>
    <row r="589" spans="1:8" x14ac:dyDescent="0.35">
      <c r="A589">
        <v>34</v>
      </c>
      <c r="B589" t="s">
        <v>7</v>
      </c>
      <c r="C589">
        <v>30.21</v>
      </c>
      <c r="D589">
        <v>1</v>
      </c>
      <c r="E589" t="s">
        <v>8</v>
      </c>
      <c r="F589" t="s">
        <v>13</v>
      </c>
      <c r="G589">
        <v>43943.876100000001</v>
      </c>
      <c r="H589" t="str">
        <f t="shared" si="9"/>
        <v>Obese</v>
      </c>
    </row>
    <row r="590" spans="1:8" x14ac:dyDescent="0.35">
      <c r="A590">
        <v>61</v>
      </c>
      <c r="B590" t="s">
        <v>7</v>
      </c>
      <c r="C590">
        <v>35.909999999999997</v>
      </c>
      <c r="D590">
        <v>0</v>
      </c>
      <c r="E590" t="s">
        <v>11</v>
      </c>
      <c r="F590" t="s">
        <v>14</v>
      </c>
      <c r="G590">
        <v>13635.6379</v>
      </c>
      <c r="H590" t="str">
        <f t="shared" si="9"/>
        <v>Obese</v>
      </c>
    </row>
    <row r="591" spans="1:8" x14ac:dyDescent="0.35">
      <c r="A591">
        <v>38</v>
      </c>
      <c r="B591" t="s">
        <v>7</v>
      </c>
      <c r="C591">
        <v>30.69</v>
      </c>
      <c r="D591">
        <v>1</v>
      </c>
      <c r="E591" t="s">
        <v>11</v>
      </c>
      <c r="F591" t="s">
        <v>12</v>
      </c>
      <c r="G591">
        <v>5976.8311000000003</v>
      </c>
      <c r="H591" t="str">
        <f t="shared" si="9"/>
        <v>Obese</v>
      </c>
    </row>
    <row r="592" spans="1:8" x14ac:dyDescent="0.35">
      <c r="A592">
        <v>58</v>
      </c>
      <c r="B592" t="s">
        <v>7</v>
      </c>
      <c r="C592">
        <v>29</v>
      </c>
      <c r="D592">
        <v>0</v>
      </c>
      <c r="E592" t="s">
        <v>11</v>
      </c>
      <c r="F592" t="s">
        <v>9</v>
      </c>
      <c r="G592">
        <v>11842.441999999999</v>
      </c>
      <c r="H592" t="str">
        <f t="shared" si="9"/>
        <v>Overweight</v>
      </c>
    </row>
    <row r="593" spans="1:8" x14ac:dyDescent="0.35">
      <c r="A593">
        <v>47</v>
      </c>
      <c r="B593" t="s">
        <v>10</v>
      </c>
      <c r="C593">
        <v>19.57</v>
      </c>
      <c r="D593">
        <v>1</v>
      </c>
      <c r="E593" t="s">
        <v>11</v>
      </c>
      <c r="F593" t="s">
        <v>13</v>
      </c>
      <c r="G593">
        <v>8428.0692999999992</v>
      </c>
      <c r="H593" t="str">
        <f t="shared" si="9"/>
        <v>Normal</v>
      </c>
    </row>
    <row r="594" spans="1:8" x14ac:dyDescent="0.35">
      <c r="A594">
        <v>20</v>
      </c>
      <c r="B594" t="s">
        <v>10</v>
      </c>
      <c r="C594">
        <v>31.13</v>
      </c>
      <c r="D594">
        <v>2</v>
      </c>
      <c r="E594" t="s">
        <v>11</v>
      </c>
      <c r="F594" t="s">
        <v>12</v>
      </c>
      <c r="G594">
        <v>2566.4706999999999</v>
      </c>
      <c r="H594" t="str">
        <f t="shared" si="9"/>
        <v>Obese</v>
      </c>
    </row>
    <row r="595" spans="1:8" x14ac:dyDescent="0.35">
      <c r="A595">
        <v>21</v>
      </c>
      <c r="B595" t="s">
        <v>7</v>
      </c>
      <c r="C595">
        <v>21.85</v>
      </c>
      <c r="D595">
        <v>1</v>
      </c>
      <c r="E595" t="s">
        <v>8</v>
      </c>
      <c r="F595" t="s">
        <v>14</v>
      </c>
      <c r="G595">
        <v>15359.104499999999</v>
      </c>
      <c r="H595" t="str">
        <f t="shared" si="9"/>
        <v>Normal</v>
      </c>
    </row>
    <row r="596" spans="1:8" x14ac:dyDescent="0.35">
      <c r="A596">
        <v>41</v>
      </c>
      <c r="B596" t="s">
        <v>10</v>
      </c>
      <c r="C596">
        <v>40.26</v>
      </c>
      <c r="D596">
        <v>0</v>
      </c>
      <c r="E596" t="s">
        <v>11</v>
      </c>
      <c r="F596" t="s">
        <v>12</v>
      </c>
      <c r="G596">
        <v>5709.1643999999997</v>
      </c>
      <c r="H596" t="str">
        <f t="shared" si="9"/>
        <v>Obese</v>
      </c>
    </row>
    <row r="597" spans="1:8" x14ac:dyDescent="0.35">
      <c r="A597">
        <v>46</v>
      </c>
      <c r="B597" t="s">
        <v>7</v>
      </c>
      <c r="C597">
        <v>33.725000000000001</v>
      </c>
      <c r="D597">
        <v>1</v>
      </c>
      <c r="E597" t="s">
        <v>11</v>
      </c>
      <c r="F597" t="s">
        <v>14</v>
      </c>
      <c r="G597">
        <v>8823.9857499999998</v>
      </c>
      <c r="H597" t="str">
        <f t="shared" si="9"/>
        <v>Obese</v>
      </c>
    </row>
    <row r="598" spans="1:8" x14ac:dyDescent="0.35">
      <c r="A598">
        <v>42</v>
      </c>
      <c r="B598" t="s">
        <v>7</v>
      </c>
      <c r="C598">
        <v>29.48</v>
      </c>
      <c r="D598">
        <v>2</v>
      </c>
      <c r="E598" t="s">
        <v>11</v>
      </c>
      <c r="F598" t="s">
        <v>12</v>
      </c>
      <c r="G598">
        <v>7640.3091999999997</v>
      </c>
      <c r="H598" t="str">
        <f t="shared" si="9"/>
        <v>Overweight</v>
      </c>
    </row>
    <row r="599" spans="1:8" x14ac:dyDescent="0.35">
      <c r="A599">
        <v>34</v>
      </c>
      <c r="B599" t="s">
        <v>7</v>
      </c>
      <c r="C599">
        <v>33.25</v>
      </c>
      <c r="D599">
        <v>1</v>
      </c>
      <c r="E599" t="s">
        <v>11</v>
      </c>
      <c r="F599" t="s">
        <v>14</v>
      </c>
      <c r="G599">
        <v>5594.8455000000004</v>
      </c>
      <c r="H599" t="str">
        <f t="shared" si="9"/>
        <v>Obese</v>
      </c>
    </row>
    <row r="600" spans="1:8" x14ac:dyDescent="0.35">
      <c r="A600">
        <v>43</v>
      </c>
      <c r="B600" t="s">
        <v>10</v>
      </c>
      <c r="C600">
        <v>32.6</v>
      </c>
      <c r="D600">
        <v>2</v>
      </c>
      <c r="E600" t="s">
        <v>11</v>
      </c>
      <c r="F600" t="s">
        <v>9</v>
      </c>
      <c r="G600">
        <v>7441.5010000000002</v>
      </c>
      <c r="H600" t="str">
        <f t="shared" si="9"/>
        <v>Obese</v>
      </c>
    </row>
    <row r="601" spans="1:8" x14ac:dyDescent="0.35">
      <c r="A601">
        <v>52</v>
      </c>
      <c r="B601" t="s">
        <v>7</v>
      </c>
      <c r="C601">
        <v>37.524999999999999</v>
      </c>
      <c r="D601">
        <v>2</v>
      </c>
      <c r="E601" t="s">
        <v>11</v>
      </c>
      <c r="F601" t="s">
        <v>13</v>
      </c>
      <c r="G601">
        <v>33471.971890000001</v>
      </c>
      <c r="H601" t="str">
        <f t="shared" si="9"/>
        <v>Obese</v>
      </c>
    </row>
    <row r="602" spans="1:8" x14ac:dyDescent="0.35">
      <c r="A602">
        <v>18</v>
      </c>
      <c r="B602" t="s">
        <v>7</v>
      </c>
      <c r="C602">
        <v>39.159999999999997</v>
      </c>
      <c r="D602">
        <v>0</v>
      </c>
      <c r="E602" t="s">
        <v>11</v>
      </c>
      <c r="F602" t="s">
        <v>12</v>
      </c>
      <c r="G602">
        <v>1633.0444</v>
      </c>
      <c r="H602" t="str">
        <f t="shared" si="9"/>
        <v>Obese</v>
      </c>
    </row>
    <row r="603" spans="1:8" x14ac:dyDescent="0.35">
      <c r="A603">
        <v>51</v>
      </c>
      <c r="B603" t="s">
        <v>10</v>
      </c>
      <c r="C603">
        <v>31.635000000000002</v>
      </c>
      <c r="D603">
        <v>0</v>
      </c>
      <c r="E603" t="s">
        <v>11</v>
      </c>
      <c r="F603" t="s">
        <v>13</v>
      </c>
      <c r="G603">
        <v>9174.1356500000002</v>
      </c>
      <c r="H603" t="str">
        <f t="shared" si="9"/>
        <v>Obese</v>
      </c>
    </row>
    <row r="604" spans="1:8" x14ac:dyDescent="0.35">
      <c r="A604">
        <v>56</v>
      </c>
      <c r="B604" t="s">
        <v>7</v>
      </c>
      <c r="C604">
        <v>25.3</v>
      </c>
      <c r="D604">
        <v>0</v>
      </c>
      <c r="E604" t="s">
        <v>11</v>
      </c>
      <c r="F604" t="s">
        <v>9</v>
      </c>
      <c r="G604">
        <v>11070.535</v>
      </c>
      <c r="H604" t="str">
        <f t="shared" si="9"/>
        <v>Overweight</v>
      </c>
    </row>
    <row r="605" spans="1:8" x14ac:dyDescent="0.35">
      <c r="A605">
        <v>64</v>
      </c>
      <c r="B605" t="s">
        <v>7</v>
      </c>
      <c r="C605">
        <v>39.049999999999997</v>
      </c>
      <c r="D605">
        <v>3</v>
      </c>
      <c r="E605" t="s">
        <v>11</v>
      </c>
      <c r="F605" t="s">
        <v>12</v>
      </c>
      <c r="G605">
        <v>16085.127500000001</v>
      </c>
      <c r="H605" t="str">
        <f t="shared" si="9"/>
        <v>Obese</v>
      </c>
    </row>
    <row r="606" spans="1:8" x14ac:dyDescent="0.35">
      <c r="A606">
        <v>19</v>
      </c>
      <c r="B606" t="s">
        <v>7</v>
      </c>
      <c r="C606">
        <v>28.31</v>
      </c>
      <c r="D606">
        <v>0</v>
      </c>
      <c r="E606" t="s">
        <v>8</v>
      </c>
      <c r="F606" t="s">
        <v>13</v>
      </c>
      <c r="G606">
        <v>17468.983899999999</v>
      </c>
      <c r="H606" t="str">
        <f t="shared" si="9"/>
        <v>Overweight</v>
      </c>
    </row>
    <row r="607" spans="1:8" x14ac:dyDescent="0.35">
      <c r="A607">
        <v>51</v>
      </c>
      <c r="B607" t="s">
        <v>7</v>
      </c>
      <c r="C607">
        <v>34.1</v>
      </c>
      <c r="D607">
        <v>0</v>
      </c>
      <c r="E607" t="s">
        <v>11</v>
      </c>
      <c r="F607" t="s">
        <v>12</v>
      </c>
      <c r="G607">
        <v>9283.5619999999999</v>
      </c>
      <c r="H607" t="str">
        <f t="shared" si="9"/>
        <v>Obese</v>
      </c>
    </row>
    <row r="608" spans="1:8" x14ac:dyDescent="0.35">
      <c r="A608">
        <v>27</v>
      </c>
      <c r="B608" t="s">
        <v>7</v>
      </c>
      <c r="C608">
        <v>25.175000000000001</v>
      </c>
      <c r="D608">
        <v>0</v>
      </c>
      <c r="E608" t="s">
        <v>11</v>
      </c>
      <c r="F608" t="s">
        <v>14</v>
      </c>
      <c r="G608">
        <v>3558.6202499999999</v>
      </c>
      <c r="H608" t="str">
        <f t="shared" si="9"/>
        <v>Overweight</v>
      </c>
    </row>
    <row r="609" spans="1:8" x14ac:dyDescent="0.35">
      <c r="A609">
        <v>59</v>
      </c>
      <c r="B609" t="s">
        <v>7</v>
      </c>
      <c r="C609">
        <v>23.655000000000001</v>
      </c>
      <c r="D609">
        <v>0</v>
      </c>
      <c r="E609" t="s">
        <v>8</v>
      </c>
      <c r="F609" t="s">
        <v>13</v>
      </c>
      <c r="G609">
        <v>25678.778450000002</v>
      </c>
      <c r="H609" t="str">
        <f t="shared" si="9"/>
        <v>Normal</v>
      </c>
    </row>
    <row r="610" spans="1:8" x14ac:dyDescent="0.35">
      <c r="A610">
        <v>28</v>
      </c>
      <c r="B610" t="s">
        <v>10</v>
      </c>
      <c r="C610">
        <v>26.98</v>
      </c>
      <c r="D610">
        <v>2</v>
      </c>
      <c r="E610" t="s">
        <v>11</v>
      </c>
      <c r="F610" t="s">
        <v>14</v>
      </c>
      <c r="G610">
        <v>4435.0941999999995</v>
      </c>
      <c r="H610" t="str">
        <f t="shared" si="9"/>
        <v>Overweight</v>
      </c>
    </row>
    <row r="611" spans="1:8" x14ac:dyDescent="0.35">
      <c r="A611">
        <v>30</v>
      </c>
      <c r="B611" t="s">
        <v>10</v>
      </c>
      <c r="C611">
        <v>37.799999999999997</v>
      </c>
      <c r="D611">
        <v>2</v>
      </c>
      <c r="E611" t="s">
        <v>8</v>
      </c>
      <c r="F611" t="s">
        <v>9</v>
      </c>
      <c r="G611">
        <v>39241.442000000003</v>
      </c>
      <c r="H611" t="str">
        <f t="shared" si="9"/>
        <v>Obese</v>
      </c>
    </row>
    <row r="612" spans="1:8" x14ac:dyDescent="0.35">
      <c r="A612">
        <v>47</v>
      </c>
      <c r="B612" t="s">
        <v>7</v>
      </c>
      <c r="C612">
        <v>29.37</v>
      </c>
      <c r="D612">
        <v>1</v>
      </c>
      <c r="E612" t="s">
        <v>11</v>
      </c>
      <c r="F612" t="s">
        <v>12</v>
      </c>
      <c r="G612">
        <v>8547.6913000000004</v>
      </c>
      <c r="H612" t="str">
        <f t="shared" si="9"/>
        <v>Overweight</v>
      </c>
    </row>
    <row r="613" spans="1:8" x14ac:dyDescent="0.35">
      <c r="A613">
        <v>38</v>
      </c>
      <c r="B613" t="s">
        <v>7</v>
      </c>
      <c r="C613">
        <v>34.799999999999997</v>
      </c>
      <c r="D613">
        <v>2</v>
      </c>
      <c r="E613" t="s">
        <v>11</v>
      </c>
      <c r="F613" t="s">
        <v>9</v>
      </c>
      <c r="G613">
        <v>6571.5439999999999</v>
      </c>
      <c r="H613" t="str">
        <f t="shared" si="9"/>
        <v>Obese</v>
      </c>
    </row>
    <row r="614" spans="1:8" x14ac:dyDescent="0.35">
      <c r="A614">
        <v>18</v>
      </c>
      <c r="B614" t="s">
        <v>7</v>
      </c>
      <c r="C614">
        <v>33.155000000000001</v>
      </c>
      <c r="D614">
        <v>0</v>
      </c>
      <c r="E614" t="s">
        <v>11</v>
      </c>
      <c r="F614" t="s">
        <v>14</v>
      </c>
      <c r="G614">
        <v>2207.6974500000001</v>
      </c>
      <c r="H614" t="str">
        <f t="shared" si="9"/>
        <v>Obese</v>
      </c>
    </row>
    <row r="615" spans="1:8" x14ac:dyDescent="0.35">
      <c r="A615">
        <v>34</v>
      </c>
      <c r="B615" t="s">
        <v>7</v>
      </c>
      <c r="C615">
        <v>19</v>
      </c>
      <c r="D615">
        <v>3</v>
      </c>
      <c r="E615" t="s">
        <v>11</v>
      </c>
      <c r="F615" t="s">
        <v>14</v>
      </c>
      <c r="G615">
        <v>6753.0379999999996</v>
      </c>
      <c r="H615" t="str">
        <f t="shared" si="9"/>
        <v>Normal</v>
      </c>
    </row>
    <row r="616" spans="1:8" x14ac:dyDescent="0.35">
      <c r="A616">
        <v>20</v>
      </c>
      <c r="B616" t="s">
        <v>7</v>
      </c>
      <c r="C616">
        <v>33</v>
      </c>
      <c r="D616">
        <v>0</v>
      </c>
      <c r="E616" t="s">
        <v>11</v>
      </c>
      <c r="F616" t="s">
        <v>12</v>
      </c>
      <c r="G616">
        <v>1880.07</v>
      </c>
      <c r="H616" t="str">
        <f t="shared" si="9"/>
        <v>Obese</v>
      </c>
    </row>
    <row r="617" spans="1:8" x14ac:dyDescent="0.35">
      <c r="A617">
        <v>47</v>
      </c>
      <c r="B617" t="s">
        <v>7</v>
      </c>
      <c r="C617">
        <v>36.630000000000003</v>
      </c>
      <c r="D617">
        <v>1</v>
      </c>
      <c r="E617" t="s">
        <v>8</v>
      </c>
      <c r="F617" t="s">
        <v>12</v>
      </c>
      <c r="G617">
        <v>42969.852700000003</v>
      </c>
      <c r="H617" t="str">
        <f t="shared" si="9"/>
        <v>Obese</v>
      </c>
    </row>
    <row r="618" spans="1:8" x14ac:dyDescent="0.35">
      <c r="A618">
        <v>56</v>
      </c>
      <c r="B618" t="s">
        <v>7</v>
      </c>
      <c r="C618">
        <v>28.594999999999999</v>
      </c>
      <c r="D618">
        <v>0</v>
      </c>
      <c r="E618" t="s">
        <v>11</v>
      </c>
      <c r="F618" t="s">
        <v>14</v>
      </c>
      <c r="G618">
        <v>11658.11505</v>
      </c>
      <c r="H618" t="str">
        <f t="shared" si="9"/>
        <v>Overweight</v>
      </c>
    </row>
    <row r="619" spans="1:8" x14ac:dyDescent="0.35">
      <c r="A619">
        <v>49</v>
      </c>
      <c r="B619" t="s">
        <v>10</v>
      </c>
      <c r="C619">
        <v>25.6</v>
      </c>
      <c r="D619">
        <v>2</v>
      </c>
      <c r="E619" t="s">
        <v>8</v>
      </c>
      <c r="F619" t="s">
        <v>9</v>
      </c>
      <c r="G619">
        <v>23306.546999999999</v>
      </c>
      <c r="H619" t="str">
        <f t="shared" si="9"/>
        <v>Overweight</v>
      </c>
    </row>
    <row r="620" spans="1:8" x14ac:dyDescent="0.35">
      <c r="A620">
        <v>19</v>
      </c>
      <c r="B620" t="s">
        <v>7</v>
      </c>
      <c r="C620">
        <v>33.11</v>
      </c>
      <c r="D620">
        <v>0</v>
      </c>
      <c r="E620" t="s">
        <v>8</v>
      </c>
      <c r="F620" t="s">
        <v>12</v>
      </c>
      <c r="G620">
        <v>34439.855900000002</v>
      </c>
      <c r="H620" t="str">
        <f t="shared" si="9"/>
        <v>Obese</v>
      </c>
    </row>
    <row r="621" spans="1:8" x14ac:dyDescent="0.35">
      <c r="A621">
        <v>55</v>
      </c>
      <c r="B621" t="s">
        <v>7</v>
      </c>
      <c r="C621">
        <v>37.1</v>
      </c>
      <c r="D621">
        <v>0</v>
      </c>
      <c r="E621" t="s">
        <v>11</v>
      </c>
      <c r="F621" t="s">
        <v>9</v>
      </c>
      <c r="G621">
        <v>10713.644</v>
      </c>
      <c r="H621" t="str">
        <f t="shared" si="9"/>
        <v>Obese</v>
      </c>
    </row>
    <row r="622" spans="1:8" x14ac:dyDescent="0.35">
      <c r="A622">
        <v>30</v>
      </c>
      <c r="B622" t="s">
        <v>10</v>
      </c>
      <c r="C622">
        <v>31.4</v>
      </c>
      <c r="D622">
        <v>1</v>
      </c>
      <c r="E622" t="s">
        <v>11</v>
      </c>
      <c r="F622" t="s">
        <v>9</v>
      </c>
      <c r="G622">
        <v>3659.346</v>
      </c>
      <c r="H622" t="str">
        <f t="shared" si="9"/>
        <v>Obese</v>
      </c>
    </row>
    <row r="623" spans="1:8" x14ac:dyDescent="0.35">
      <c r="A623">
        <v>37</v>
      </c>
      <c r="B623" t="s">
        <v>10</v>
      </c>
      <c r="C623">
        <v>34.1</v>
      </c>
      <c r="D623">
        <v>4</v>
      </c>
      <c r="E623" t="s">
        <v>8</v>
      </c>
      <c r="F623" t="s">
        <v>9</v>
      </c>
      <c r="G623">
        <v>40182.245999999999</v>
      </c>
      <c r="H623" t="str">
        <f t="shared" si="9"/>
        <v>Obese</v>
      </c>
    </row>
    <row r="624" spans="1:8" x14ac:dyDescent="0.35">
      <c r="A624">
        <v>49</v>
      </c>
      <c r="B624" t="s">
        <v>7</v>
      </c>
      <c r="C624">
        <v>21.3</v>
      </c>
      <c r="D624">
        <v>1</v>
      </c>
      <c r="E624" t="s">
        <v>11</v>
      </c>
      <c r="F624" t="s">
        <v>9</v>
      </c>
      <c r="G624">
        <v>9182.17</v>
      </c>
      <c r="H624" t="str">
        <f t="shared" si="9"/>
        <v>Normal</v>
      </c>
    </row>
    <row r="625" spans="1:8" x14ac:dyDescent="0.35">
      <c r="A625">
        <v>18</v>
      </c>
      <c r="B625" t="s">
        <v>10</v>
      </c>
      <c r="C625">
        <v>33.534999999999997</v>
      </c>
      <c r="D625">
        <v>0</v>
      </c>
      <c r="E625" t="s">
        <v>8</v>
      </c>
      <c r="F625" t="s">
        <v>14</v>
      </c>
      <c r="G625">
        <v>34617.840649999998</v>
      </c>
      <c r="H625" t="str">
        <f t="shared" si="9"/>
        <v>Obese</v>
      </c>
    </row>
    <row r="626" spans="1:8" x14ac:dyDescent="0.35">
      <c r="A626">
        <v>59</v>
      </c>
      <c r="B626" t="s">
        <v>10</v>
      </c>
      <c r="C626">
        <v>28.785</v>
      </c>
      <c r="D626">
        <v>0</v>
      </c>
      <c r="E626" t="s">
        <v>11</v>
      </c>
      <c r="F626" t="s">
        <v>13</v>
      </c>
      <c r="G626">
        <v>12129.614149999999</v>
      </c>
      <c r="H626" t="str">
        <f t="shared" si="9"/>
        <v>Overweight</v>
      </c>
    </row>
    <row r="627" spans="1:8" x14ac:dyDescent="0.35">
      <c r="A627">
        <v>29</v>
      </c>
      <c r="B627" t="s">
        <v>7</v>
      </c>
      <c r="C627">
        <v>26.03</v>
      </c>
      <c r="D627">
        <v>0</v>
      </c>
      <c r="E627" t="s">
        <v>11</v>
      </c>
      <c r="F627" t="s">
        <v>13</v>
      </c>
      <c r="G627">
        <v>3736.4647</v>
      </c>
      <c r="H627" t="str">
        <f t="shared" si="9"/>
        <v>Overweight</v>
      </c>
    </row>
    <row r="628" spans="1:8" x14ac:dyDescent="0.35">
      <c r="A628">
        <v>36</v>
      </c>
      <c r="B628" t="s">
        <v>10</v>
      </c>
      <c r="C628">
        <v>28.88</v>
      </c>
      <c r="D628">
        <v>3</v>
      </c>
      <c r="E628" t="s">
        <v>11</v>
      </c>
      <c r="F628" t="s">
        <v>14</v>
      </c>
      <c r="G628">
        <v>6748.5911999999998</v>
      </c>
      <c r="H628" t="str">
        <f t="shared" si="9"/>
        <v>Overweight</v>
      </c>
    </row>
    <row r="629" spans="1:8" x14ac:dyDescent="0.35">
      <c r="A629">
        <v>33</v>
      </c>
      <c r="B629" t="s">
        <v>10</v>
      </c>
      <c r="C629">
        <v>42.46</v>
      </c>
      <c r="D629">
        <v>1</v>
      </c>
      <c r="E629" t="s">
        <v>11</v>
      </c>
      <c r="F629" t="s">
        <v>12</v>
      </c>
      <c r="G629">
        <v>11326.71487</v>
      </c>
      <c r="H629" t="str">
        <f t="shared" si="9"/>
        <v>Obese</v>
      </c>
    </row>
    <row r="630" spans="1:8" x14ac:dyDescent="0.35">
      <c r="A630">
        <v>58</v>
      </c>
      <c r="B630" t="s">
        <v>10</v>
      </c>
      <c r="C630">
        <v>38</v>
      </c>
      <c r="D630">
        <v>0</v>
      </c>
      <c r="E630" t="s">
        <v>11</v>
      </c>
      <c r="F630" t="s">
        <v>9</v>
      </c>
      <c r="G630">
        <v>11365.951999999999</v>
      </c>
      <c r="H630" t="str">
        <f t="shared" si="9"/>
        <v>Obese</v>
      </c>
    </row>
    <row r="631" spans="1:8" x14ac:dyDescent="0.35">
      <c r="A631">
        <v>44</v>
      </c>
      <c r="B631" t="s">
        <v>7</v>
      </c>
      <c r="C631">
        <v>38.950000000000003</v>
      </c>
      <c r="D631">
        <v>0</v>
      </c>
      <c r="E631" t="s">
        <v>8</v>
      </c>
      <c r="F631" t="s">
        <v>13</v>
      </c>
      <c r="G631">
        <v>42983.458500000001</v>
      </c>
      <c r="H631" t="str">
        <f t="shared" si="9"/>
        <v>Obese</v>
      </c>
    </row>
    <row r="632" spans="1:8" x14ac:dyDescent="0.35">
      <c r="A632">
        <v>53</v>
      </c>
      <c r="B632" t="s">
        <v>10</v>
      </c>
      <c r="C632">
        <v>36.1</v>
      </c>
      <c r="D632">
        <v>1</v>
      </c>
      <c r="E632" t="s">
        <v>11</v>
      </c>
      <c r="F632" t="s">
        <v>9</v>
      </c>
      <c r="G632">
        <v>10085.846</v>
      </c>
      <c r="H632" t="str">
        <f t="shared" si="9"/>
        <v>Obese</v>
      </c>
    </row>
    <row r="633" spans="1:8" x14ac:dyDescent="0.35">
      <c r="A633">
        <v>24</v>
      </c>
      <c r="B633" t="s">
        <v>10</v>
      </c>
      <c r="C633">
        <v>29.3</v>
      </c>
      <c r="D633">
        <v>0</v>
      </c>
      <c r="E633" t="s">
        <v>11</v>
      </c>
      <c r="F633" t="s">
        <v>9</v>
      </c>
      <c r="G633">
        <v>1977.8150000000001</v>
      </c>
      <c r="H633" t="str">
        <f t="shared" si="9"/>
        <v>Overweight</v>
      </c>
    </row>
    <row r="634" spans="1:8" x14ac:dyDescent="0.35">
      <c r="A634">
        <v>29</v>
      </c>
      <c r="B634" t="s">
        <v>7</v>
      </c>
      <c r="C634">
        <v>35.53</v>
      </c>
      <c r="D634">
        <v>0</v>
      </c>
      <c r="E634" t="s">
        <v>11</v>
      </c>
      <c r="F634" t="s">
        <v>12</v>
      </c>
      <c r="G634">
        <v>3366.6696999999999</v>
      </c>
      <c r="H634" t="str">
        <f t="shared" si="9"/>
        <v>Obese</v>
      </c>
    </row>
    <row r="635" spans="1:8" x14ac:dyDescent="0.35">
      <c r="A635">
        <v>40</v>
      </c>
      <c r="B635" t="s">
        <v>10</v>
      </c>
      <c r="C635">
        <v>22.704999999999998</v>
      </c>
      <c r="D635">
        <v>2</v>
      </c>
      <c r="E635" t="s">
        <v>11</v>
      </c>
      <c r="F635" t="s">
        <v>14</v>
      </c>
      <c r="G635">
        <v>7173.35995</v>
      </c>
      <c r="H635" t="str">
        <f t="shared" si="9"/>
        <v>Normal</v>
      </c>
    </row>
    <row r="636" spans="1:8" x14ac:dyDescent="0.35">
      <c r="A636">
        <v>51</v>
      </c>
      <c r="B636" t="s">
        <v>10</v>
      </c>
      <c r="C636">
        <v>39.700000000000003</v>
      </c>
      <c r="D636">
        <v>1</v>
      </c>
      <c r="E636" t="s">
        <v>11</v>
      </c>
      <c r="F636" t="s">
        <v>9</v>
      </c>
      <c r="G636">
        <v>9391.3459999999995</v>
      </c>
      <c r="H636" t="str">
        <f t="shared" si="9"/>
        <v>Obese</v>
      </c>
    </row>
    <row r="637" spans="1:8" x14ac:dyDescent="0.35">
      <c r="A637">
        <v>64</v>
      </c>
      <c r="B637" t="s">
        <v>10</v>
      </c>
      <c r="C637">
        <v>38.19</v>
      </c>
      <c r="D637">
        <v>0</v>
      </c>
      <c r="E637" t="s">
        <v>11</v>
      </c>
      <c r="F637" t="s">
        <v>14</v>
      </c>
      <c r="G637">
        <v>14410.9321</v>
      </c>
      <c r="H637" t="str">
        <f t="shared" si="9"/>
        <v>Obese</v>
      </c>
    </row>
    <row r="638" spans="1:8" x14ac:dyDescent="0.35">
      <c r="A638">
        <v>19</v>
      </c>
      <c r="B638" t="s">
        <v>7</v>
      </c>
      <c r="C638">
        <v>24.51</v>
      </c>
      <c r="D638">
        <v>1</v>
      </c>
      <c r="E638" t="s">
        <v>11</v>
      </c>
      <c r="F638" t="s">
        <v>13</v>
      </c>
      <c r="G638">
        <v>2709.1118999999999</v>
      </c>
      <c r="H638" t="str">
        <f t="shared" si="9"/>
        <v>Normal</v>
      </c>
    </row>
    <row r="639" spans="1:8" x14ac:dyDescent="0.35">
      <c r="A639">
        <v>35</v>
      </c>
      <c r="B639" t="s">
        <v>7</v>
      </c>
      <c r="C639">
        <v>38.094999999999999</v>
      </c>
      <c r="D639">
        <v>2</v>
      </c>
      <c r="E639" t="s">
        <v>11</v>
      </c>
      <c r="F639" t="s">
        <v>14</v>
      </c>
      <c r="G639">
        <v>24915.046259999999</v>
      </c>
      <c r="H639" t="str">
        <f t="shared" si="9"/>
        <v>Obese</v>
      </c>
    </row>
    <row r="640" spans="1:8" x14ac:dyDescent="0.35">
      <c r="A640">
        <v>39</v>
      </c>
      <c r="B640" t="s">
        <v>10</v>
      </c>
      <c r="C640">
        <v>26.41</v>
      </c>
      <c r="D640">
        <v>0</v>
      </c>
      <c r="E640" t="s">
        <v>8</v>
      </c>
      <c r="F640" t="s">
        <v>14</v>
      </c>
      <c r="G640">
        <v>20149.322899999999</v>
      </c>
      <c r="H640" t="str">
        <f t="shared" si="9"/>
        <v>Overweight</v>
      </c>
    </row>
    <row r="641" spans="1:8" x14ac:dyDescent="0.35">
      <c r="A641">
        <v>56</v>
      </c>
      <c r="B641" t="s">
        <v>10</v>
      </c>
      <c r="C641">
        <v>33.659999999999997</v>
      </c>
      <c r="D641">
        <v>4</v>
      </c>
      <c r="E641" t="s">
        <v>11</v>
      </c>
      <c r="F641" t="s">
        <v>12</v>
      </c>
      <c r="G641">
        <v>12949.1554</v>
      </c>
      <c r="H641" t="str">
        <f t="shared" si="9"/>
        <v>Obese</v>
      </c>
    </row>
    <row r="642" spans="1:8" x14ac:dyDescent="0.35">
      <c r="A642">
        <v>33</v>
      </c>
      <c r="B642" t="s">
        <v>10</v>
      </c>
      <c r="C642">
        <v>42.4</v>
      </c>
      <c r="D642">
        <v>5</v>
      </c>
      <c r="E642" t="s">
        <v>11</v>
      </c>
      <c r="F642" t="s">
        <v>9</v>
      </c>
      <c r="G642">
        <v>6666.2430000000004</v>
      </c>
      <c r="H642" t="str">
        <f t="shared" si="9"/>
        <v>Obese</v>
      </c>
    </row>
    <row r="643" spans="1:8" x14ac:dyDescent="0.35">
      <c r="A643">
        <v>42</v>
      </c>
      <c r="B643" t="s">
        <v>10</v>
      </c>
      <c r="C643">
        <v>28.31</v>
      </c>
      <c r="D643">
        <v>3</v>
      </c>
      <c r="E643" t="s">
        <v>8</v>
      </c>
      <c r="F643" t="s">
        <v>13</v>
      </c>
      <c r="G643">
        <v>32787.458590000002</v>
      </c>
      <c r="H643" t="str">
        <f t="shared" ref="H643:H706" si="10">IF(C643&lt;18.5,"Underweight",IF(AND(C643&gt;=18.5,C643&lt;=24.9),"Normal",IF(AND(C643&gt;=25,C643&lt;=29.5),"Overweight","Obese")))</f>
        <v>Overweight</v>
      </c>
    </row>
    <row r="644" spans="1:8" x14ac:dyDescent="0.35">
      <c r="A644">
        <v>61</v>
      </c>
      <c r="B644" t="s">
        <v>10</v>
      </c>
      <c r="C644">
        <v>33.914999999999999</v>
      </c>
      <c r="D644">
        <v>0</v>
      </c>
      <c r="E644" t="s">
        <v>11</v>
      </c>
      <c r="F644" t="s">
        <v>14</v>
      </c>
      <c r="G644">
        <v>13143.86485</v>
      </c>
      <c r="H644" t="str">
        <f t="shared" si="10"/>
        <v>Obese</v>
      </c>
    </row>
    <row r="645" spans="1:8" x14ac:dyDescent="0.35">
      <c r="A645">
        <v>23</v>
      </c>
      <c r="B645" t="s">
        <v>7</v>
      </c>
      <c r="C645">
        <v>34.96</v>
      </c>
      <c r="D645">
        <v>3</v>
      </c>
      <c r="E645" t="s">
        <v>11</v>
      </c>
      <c r="F645" t="s">
        <v>13</v>
      </c>
      <c r="G645">
        <v>4466.6214</v>
      </c>
      <c r="H645" t="str">
        <f t="shared" si="10"/>
        <v>Obese</v>
      </c>
    </row>
    <row r="646" spans="1:8" x14ac:dyDescent="0.35">
      <c r="A646">
        <v>43</v>
      </c>
      <c r="B646" t="s">
        <v>10</v>
      </c>
      <c r="C646">
        <v>35.31</v>
      </c>
      <c r="D646">
        <v>2</v>
      </c>
      <c r="E646" t="s">
        <v>11</v>
      </c>
      <c r="F646" t="s">
        <v>12</v>
      </c>
      <c r="G646">
        <v>18806.145469999999</v>
      </c>
      <c r="H646" t="str">
        <f t="shared" si="10"/>
        <v>Obese</v>
      </c>
    </row>
    <row r="647" spans="1:8" x14ac:dyDescent="0.35">
      <c r="A647">
        <v>48</v>
      </c>
      <c r="B647" t="s">
        <v>10</v>
      </c>
      <c r="C647">
        <v>30.78</v>
      </c>
      <c r="D647">
        <v>3</v>
      </c>
      <c r="E647" t="s">
        <v>11</v>
      </c>
      <c r="F647" t="s">
        <v>14</v>
      </c>
      <c r="G647">
        <v>10141.136200000001</v>
      </c>
      <c r="H647" t="str">
        <f t="shared" si="10"/>
        <v>Obese</v>
      </c>
    </row>
    <row r="648" spans="1:8" x14ac:dyDescent="0.35">
      <c r="A648">
        <v>39</v>
      </c>
      <c r="B648" t="s">
        <v>10</v>
      </c>
      <c r="C648">
        <v>26.22</v>
      </c>
      <c r="D648">
        <v>1</v>
      </c>
      <c r="E648" t="s">
        <v>11</v>
      </c>
      <c r="F648" t="s">
        <v>13</v>
      </c>
      <c r="G648">
        <v>6123.5688</v>
      </c>
      <c r="H648" t="str">
        <f t="shared" si="10"/>
        <v>Overweight</v>
      </c>
    </row>
    <row r="649" spans="1:8" x14ac:dyDescent="0.35">
      <c r="A649">
        <v>40</v>
      </c>
      <c r="B649" t="s">
        <v>7</v>
      </c>
      <c r="C649">
        <v>23.37</v>
      </c>
      <c r="D649">
        <v>3</v>
      </c>
      <c r="E649" t="s">
        <v>11</v>
      </c>
      <c r="F649" t="s">
        <v>14</v>
      </c>
      <c r="G649">
        <v>8252.2842999999993</v>
      </c>
      <c r="H649" t="str">
        <f t="shared" si="10"/>
        <v>Normal</v>
      </c>
    </row>
    <row r="650" spans="1:8" x14ac:dyDescent="0.35">
      <c r="A650">
        <v>18</v>
      </c>
      <c r="B650" t="s">
        <v>10</v>
      </c>
      <c r="C650">
        <v>28.5</v>
      </c>
      <c r="D650">
        <v>0</v>
      </c>
      <c r="E650" t="s">
        <v>11</v>
      </c>
      <c r="F650" t="s">
        <v>14</v>
      </c>
      <c r="G650">
        <v>1712.2270000000001</v>
      </c>
      <c r="H650" t="str">
        <f t="shared" si="10"/>
        <v>Overweight</v>
      </c>
    </row>
    <row r="651" spans="1:8" x14ac:dyDescent="0.35">
      <c r="A651">
        <v>58</v>
      </c>
      <c r="B651" t="s">
        <v>7</v>
      </c>
      <c r="C651">
        <v>32.965000000000003</v>
      </c>
      <c r="D651">
        <v>0</v>
      </c>
      <c r="E651" t="s">
        <v>11</v>
      </c>
      <c r="F651" t="s">
        <v>14</v>
      </c>
      <c r="G651">
        <v>12430.95335</v>
      </c>
      <c r="H651" t="str">
        <f t="shared" si="10"/>
        <v>Obese</v>
      </c>
    </row>
    <row r="652" spans="1:8" x14ac:dyDescent="0.35">
      <c r="A652">
        <v>49</v>
      </c>
      <c r="B652" t="s">
        <v>7</v>
      </c>
      <c r="C652">
        <v>42.68</v>
      </c>
      <c r="D652">
        <v>2</v>
      </c>
      <c r="E652" t="s">
        <v>11</v>
      </c>
      <c r="F652" t="s">
        <v>12</v>
      </c>
      <c r="G652">
        <v>9800.8881999999994</v>
      </c>
      <c r="H652" t="str">
        <f t="shared" si="10"/>
        <v>Obese</v>
      </c>
    </row>
    <row r="653" spans="1:8" x14ac:dyDescent="0.35">
      <c r="A653">
        <v>53</v>
      </c>
      <c r="B653" t="s">
        <v>7</v>
      </c>
      <c r="C653">
        <v>39.6</v>
      </c>
      <c r="D653">
        <v>1</v>
      </c>
      <c r="E653" t="s">
        <v>11</v>
      </c>
      <c r="F653" t="s">
        <v>12</v>
      </c>
      <c r="G653">
        <v>10579.710999999999</v>
      </c>
      <c r="H653" t="str">
        <f t="shared" si="10"/>
        <v>Obese</v>
      </c>
    </row>
    <row r="654" spans="1:8" x14ac:dyDescent="0.35">
      <c r="A654">
        <v>48</v>
      </c>
      <c r="B654" t="s">
        <v>7</v>
      </c>
      <c r="C654">
        <v>31.13</v>
      </c>
      <c r="D654">
        <v>0</v>
      </c>
      <c r="E654" t="s">
        <v>11</v>
      </c>
      <c r="F654" t="s">
        <v>12</v>
      </c>
      <c r="G654">
        <v>8280.6226999999999</v>
      </c>
      <c r="H654" t="str">
        <f t="shared" si="10"/>
        <v>Obese</v>
      </c>
    </row>
    <row r="655" spans="1:8" x14ac:dyDescent="0.35">
      <c r="A655">
        <v>45</v>
      </c>
      <c r="B655" t="s">
        <v>7</v>
      </c>
      <c r="C655">
        <v>36.299999999999997</v>
      </c>
      <c r="D655">
        <v>2</v>
      </c>
      <c r="E655" t="s">
        <v>11</v>
      </c>
      <c r="F655" t="s">
        <v>12</v>
      </c>
      <c r="G655">
        <v>8527.5319999999992</v>
      </c>
      <c r="H655" t="str">
        <f t="shared" si="10"/>
        <v>Obese</v>
      </c>
    </row>
    <row r="656" spans="1:8" x14ac:dyDescent="0.35">
      <c r="A656">
        <v>59</v>
      </c>
      <c r="B656" t="s">
        <v>7</v>
      </c>
      <c r="C656">
        <v>35.200000000000003</v>
      </c>
      <c r="D656">
        <v>0</v>
      </c>
      <c r="E656" t="s">
        <v>11</v>
      </c>
      <c r="F656" t="s">
        <v>12</v>
      </c>
      <c r="G656">
        <v>12244.531000000001</v>
      </c>
      <c r="H656" t="str">
        <f t="shared" si="10"/>
        <v>Obese</v>
      </c>
    </row>
    <row r="657" spans="1:8" x14ac:dyDescent="0.35">
      <c r="A657">
        <v>52</v>
      </c>
      <c r="B657" t="s">
        <v>7</v>
      </c>
      <c r="C657">
        <v>25.3</v>
      </c>
      <c r="D657">
        <v>2</v>
      </c>
      <c r="E657" t="s">
        <v>8</v>
      </c>
      <c r="F657" t="s">
        <v>12</v>
      </c>
      <c r="G657">
        <v>24667.419000000002</v>
      </c>
      <c r="H657" t="str">
        <f t="shared" si="10"/>
        <v>Overweight</v>
      </c>
    </row>
    <row r="658" spans="1:8" x14ac:dyDescent="0.35">
      <c r="A658">
        <v>26</v>
      </c>
      <c r="B658" t="s">
        <v>7</v>
      </c>
      <c r="C658">
        <v>42.4</v>
      </c>
      <c r="D658">
        <v>1</v>
      </c>
      <c r="E658" t="s">
        <v>11</v>
      </c>
      <c r="F658" t="s">
        <v>9</v>
      </c>
      <c r="G658">
        <v>3410.3240000000001</v>
      </c>
      <c r="H658" t="str">
        <f t="shared" si="10"/>
        <v>Obese</v>
      </c>
    </row>
    <row r="659" spans="1:8" x14ac:dyDescent="0.35">
      <c r="A659">
        <v>27</v>
      </c>
      <c r="B659" t="s">
        <v>10</v>
      </c>
      <c r="C659">
        <v>33.155000000000001</v>
      </c>
      <c r="D659">
        <v>2</v>
      </c>
      <c r="E659" t="s">
        <v>11</v>
      </c>
      <c r="F659" t="s">
        <v>13</v>
      </c>
      <c r="G659">
        <v>4058.71245</v>
      </c>
      <c r="H659" t="str">
        <f t="shared" si="10"/>
        <v>Obese</v>
      </c>
    </row>
    <row r="660" spans="1:8" x14ac:dyDescent="0.35">
      <c r="A660">
        <v>48</v>
      </c>
      <c r="B660" t="s">
        <v>7</v>
      </c>
      <c r="C660">
        <v>35.909999999999997</v>
      </c>
      <c r="D660">
        <v>1</v>
      </c>
      <c r="E660" t="s">
        <v>11</v>
      </c>
      <c r="F660" t="s">
        <v>14</v>
      </c>
      <c r="G660">
        <v>26392.260289999998</v>
      </c>
      <c r="H660" t="str">
        <f t="shared" si="10"/>
        <v>Obese</v>
      </c>
    </row>
    <row r="661" spans="1:8" x14ac:dyDescent="0.35">
      <c r="A661">
        <v>57</v>
      </c>
      <c r="B661" t="s">
        <v>7</v>
      </c>
      <c r="C661">
        <v>28.785</v>
      </c>
      <c r="D661">
        <v>4</v>
      </c>
      <c r="E661" t="s">
        <v>11</v>
      </c>
      <c r="F661" t="s">
        <v>14</v>
      </c>
      <c r="G661">
        <v>14394.398150000001</v>
      </c>
      <c r="H661" t="str">
        <f t="shared" si="10"/>
        <v>Overweight</v>
      </c>
    </row>
    <row r="662" spans="1:8" x14ac:dyDescent="0.35">
      <c r="A662">
        <v>37</v>
      </c>
      <c r="B662" t="s">
        <v>10</v>
      </c>
      <c r="C662">
        <v>46.53</v>
      </c>
      <c r="D662">
        <v>3</v>
      </c>
      <c r="E662" t="s">
        <v>11</v>
      </c>
      <c r="F662" t="s">
        <v>12</v>
      </c>
      <c r="G662">
        <v>6435.6237000000001</v>
      </c>
      <c r="H662" t="str">
        <f t="shared" si="10"/>
        <v>Obese</v>
      </c>
    </row>
    <row r="663" spans="1:8" x14ac:dyDescent="0.35">
      <c r="A663">
        <v>57</v>
      </c>
      <c r="B663" t="s">
        <v>7</v>
      </c>
      <c r="C663">
        <v>23.98</v>
      </c>
      <c r="D663">
        <v>1</v>
      </c>
      <c r="E663" t="s">
        <v>11</v>
      </c>
      <c r="F663" t="s">
        <v>12</v>
      </c>
      <c r="G663">
        <v>22192.437109999999</v>
      </c>
      <c r="H663" t="str">
        <f t="shared" si="10"/>
        <v>Normal</v>
      </c>
    </row>
    <row r="664" spans="1:8" x14ac:dyDescent="0.35">
      <c r="A664">
        <v>32</v>
      </c>
      <c r="B664" t="s">
        <v>7</v>
      </c>
      <c r="C664">
        <v>31.54</v>
      </c>
      <c r="D664">
        <v>1</v>
      </c>
      <c r="E664" t="s">
        <v>11</v>
      </c>
      <c r="F664" t="s">
        <v>14</v>
      </c>
      <c r="G664">
        <v>5148.5526</v>
      </c>
      <c r="H664" t="str">
        <f t="shared" si="10"/>
        <v>Obese</v>
      </c>
    </row>
    <row r="665" spans="1:8" x14ac:dyDescent="0.35">
      <c r="A665">
        <v>18</v>
      </c>
      <c r="B665" t="s">
        <v>10</v>
      </c>
      <c r="C665">
        <v>33.659999999999997</v>
      </c>
      <c r="D665">
        <v>0</v>
      </c>
      <c r="E665" t="s">
        <v>11</v>
      </c>
      <c r="F665" t="s">
        <v>12</v>
      </c>
      <c r="G665">
        <v>1136.3994</v>
      </c>
      <c r="H665" t="str">
        <f t="shared" si="10"/>
        <v>Obese</v>
      </c>
    </row>
    <row r="666" spans="1:8" x14ac:dyDescent="0.35">
      <c r="A666">
        <v>64</v>
      </c>
      <c r="B666" t="s">
        <v>7</v>
      </c>
      <c r="C666">
        <v>22.99</v>
      </c>
      <c r="D666">
        <v>0</v>
      </c>
      <c r="E666" t="s">
        <v>8</v>
      </c>
      <c r="F666" t="s">
        <v>12</v>
      </c>
      <c r="G666">
        <v>27037.914100000002</v>
      </c>
      <c r="H666" t="str">
        <f t="shared" si="10"/>
        <v>Normal</v>
      </c>
    </row>
    <row r="667" spans="1:8" x14ac:dyDescent="0.35">
      <c r="A667">
        <v>43</v>
      </c>
      <c r="B667" t="s">
        <v>10</v>
      </c>
      <c r="C667">
        <v>38.06</v>
      </c>
      <c r="D667">
        <v>2</v>
      </c>
      <c r="E667" t="s">
        <v>8</v>
      </c>
      <c r="F667" t="s">
        <v>12</v>
      </c>
      <c r="G667">
        <v>42560.430399999997</v>
      </c>
      <c r="H667" t="str">
        <f t="shared" si="10"/>
        <v>Obese</v>
      </c>
    </row>
    <row r="668" spans="1:8" x14ac:dyDescent="0.35">
      <c r="A668">
        <v>49</v>
      </c>
      <c r="B668" t="s">
        <v>10</v>
      </c>
      <c r="C668">
        <v>28.7</v>
      </c>
      <c r="D668">
        <v>1</v>
      </c>
      <c r="E668" t="s">
        <v>11</v>
      </c>
      <c r="F668" t="s">
        <v>9</v>
      </c>
      <c r="G668">
        <v>8703.4560000000001</v>
      </c>
      <c r="H668" t="str">
        <f t="shared" si="10"/>
        <v>Overweight</v>
      </c>
    </row>
    <row r="669" spans="1:8" x14ac:dyDescent="0.35">
      <c r="A669">
        <v>40</v>
      </c>
      <c r="B669" t="s">
        <v>7</v>
      </c>
      <c r="C669">
        <v>32.774999999999999</v>
      </c>
      <c r="D669">
        <v>2</v>
      </c>
      <c r="E669" t="s">
        <v>8</v>
      </c>
      <c r="F669" t="s">
        <v>13</v>
      </c>
      <c r="G669">
        <v>40003.332249999999</v>
      </c>
      <c r="H669" t="str">
        <f t="shared" si="10"/>
        <v>Obese</v>
      </c>
    </row>
    <row r="670" spans="1:8" x14ac:dyDescent="0.35">
      <c r="A670">
        <v>62</v>
      </c>
      <c r="B670" t="s">
        <v>10</v>
      </c>
      <c r="C670">
        <v>32.015000000000001</v>
      </c>
      <c r="D670">
        <v>0</v>
      </c>
      <c r="E670" t="s">
        <v>8</v>
      </c>
      <c r="F670" t="s">
        <v>14</v>
      </c>
      <c r="G670">
        <v>45710.207849999999</v>
      </c>
      <c r="H670" t="str">
        <f t="shared" si="10"/>
        <v>Obese</v>
      </c>
    </row>
    <row r="671" spans="1:8" x14ac:dyDescent="0.35">
      <c r="A671">
        <v>40</v>
      </c>
      <c r="B671" t="s">
        <v>7</v>
      </c>
      <c r="C671">
        <v>29.81</v>
      </c>
      <c r="D671">
        <v>1</v>
      </c>
      <c r="E671" t="s">
        <v>11</v>
      </c>
      <c r="F671" t="s">
        <v>12</v>
      </c>
      <c r="G671">
        <v>6500.2358999999997</v>
      </c>
      <c r="H671" t="str">
        <f t="shared" si="10"/>
        <v>Obese</v>
      </c>
    </row>
    <row r="672" spans="1:8" x14ac:dyDescent="0.35">
      <c r="A672">
        <v>30</v>
      </c>
      <c r="B672" t="s">
        <v>10</v>
      </c>
      <c r="C672">
        <v>31.57</v>
      </c>
      <c r="D672">
        <v>3</v>
      </c>
      <c r="E672" t="s">
        <v>11</v>
      </c>
      <c r="F672" t="s">
        <v>12</v>
      </c>
      <c r="G672">
        <v>4837.5823</v>
      </c>
      <c r="H672" t="str">
        <f t="shared" si="10"/>
        <v>Obese</v>
      </c>
    </row>
    <row r="673" spans="1:8" x14ac:dyDescent="0.35">
      <c r="A673">
        <v>29</v>
      </c>
      <c r="B673" t="s">
        <v>7</v>
      </c>
      <c r="C673">
        <v>31.16</v>
      </c>
      <c r="D673">
        <v>0</v>
      </c>
      <c r="E673" t="s">
        <v>11</v>
      </c>
      <c r="F673" t="s">
        <v>14</v>
      </c>
      <c r="G673">
        <v>3943.5954000000002</v>
      </c>
      <c r="H673" t="str">
        <f t="shared" si="10"/>
        <v>Obese</v>
      </c>
    </row>
    <row r="674" spans="1:8" x14ac:dyDescent="0.35">
      <c r="A674">
        <v>36</v>
      </c>
      <c r="B674" t="s">
        <v>10</v>
      </c>
      <c r="C674">
        <v>29.7</v>
      </c>
      <c r="D674">
        <v>0</v>
      </c>
      <c r="E674" t="s">
        <v>11</v>
      </c>
      <c r="F674" t="s">
        <v>12</v>
      </c>
      <c r="G674">
        <v>4399.7309999999998</v>
      </c>
      <c r="H674" t="str">
        <f t="shared" si="10"/>
        <v>Obese</v>
      </c>
    </row>
    <row r="675" spans="1:8" x14ac:dyDescent="0.35">
      <c r="A675">
        <v>41</v>
      </c>
      <c r="B675" t="s">
        <v>7</v>
      </c>
      <c r="C675">
        <v>31.02</v>
      </c>
      <c r="D675">
        <v>0</v>
      </c>
      <c r="E675" t="s">
        <v>11</v>
      </c>
      <c r="F675" t="s">
        <v>12</v>
      </c>
      <c r="G675">
        <v>6185.3208000000004</v>
      </c>
      <c r="H675" t="str">
        <f t="shared" si="10"/>
        <v>Obese</v>
      </c>
    </row>
    <row r="676" spans="1:8" x14ac:dyDescent="0.35">
      <c r="A676">
        <v>44</v>
      </c>
      <c r="B676" t="s">
        <v>7</v>
      </c>
      <c r="C676">
        <v>43.89</v>
      </c>
      <c r="D676">
        <v>2</v>
      </c>
      <c r="E676" t="s">
        <v>8</v>
      </c>
      <c r="F676" t="s">
        <v>12</v>
      </c>
      <c r="G676">
        <v>46200.985099999998</v>
      </c>
      <c r="H676" t="str">
        <f t="shared" si="10"/>
        <v>Obese</v>
      </c>
    </row>
    <row r="677" spans="1:8" x14ac:dyDescent="0.35">
      <c r="A677">
        <v>45</v>
      </c>
      <c r="B677" t="s">
        <v>10</v>
      </c>
      <c r="C677">
        <v>21.375</v>
      </c>
      <c r="D677">
        <v>0</v>
      </c>
      <c r="E677" t="s">
        <v>11</v>
      </c>
      <c r="F677" t="s">
        <v>13</v>
      </c>
      <c r="G677">
        <v>7222.7862500000001</v>
      </c>
      <c r="H677" t="str">
        <f t="shared" si="10"/>
        <v>Normal</v>
      </c>
    </row>
    <row r="678" spans="1:8" x14ac:dyDescent="0.35">
      <c r="A678">
        <v>55</v>
      </c>
      <c r="B678" t="s">
        <v>7</v>
      </c>
      <c r="C678">
        <v>40.81</v>
      </c>
      <c r="D678">
        <v>3</v>
      </c>
      <c r="E678" t="s">
        <v>11</v>
      </c>
      <c r="F678" t="s">
        <v>12</v>
      </c>
      <c r="G678">
        <v>12485.8009</v>
      </c>
      <c r="H678" t="str">
        <f t="shared" si="10"/>
        <v>Obese</v>
      </c>
    </row>
    <row r="679" spans="1:8" x14ac:dyDescent="0.35">
      <c r="A679">
        <v>60</v>
      </c>
      <c r="B679" t="s">
        <v>10</v>
      </c>
      <c r="C679">
        <v>31.35</v>
      </c>
      <c r="D679">
        <v>3</v>
      </c>
      <c r="E679" t="s">
        <v>8</v>
      </c>
      <c r="F679" t="s">
        <v>13</v>
      </c>
      <c r="G679">
        <v>46130.5265</v>
      </c>
      <c r="H679" t="str">
        <f t="shared" si="10"/>
        <v>Obese</v>
      </c>
    </row>
    <row r="680" spans="1:8" x14ac:dyDescent="0.35">
      <c r="A680">
        <v>56</v>
      </c>
      <c r="B680" t="s">
        <v>10</v>
      </c>
      <c r="C680">
        <v>36.1</v>
      </c>
      <c r="D680">
        <v>3</v>
      </c>
      <c r="E680" t="s">
        <v>11</v>
      </c>
      <c r="F680" t="s">
        <v>9</v>
      </c>
      <c r="G680">
        <v>12363.547</v>
      </c>
      <c r="H680" t="str">
        <f t="shared" si="10"/>
        <v>Obese</v>
      </c>
    </row>
    <row r="681" spans="1:8" x14ac:dyDescent="0.35">
      <c r="A681">
        <v>49</v>
      </c>
      <c r="B681" t="s">
        <v>7</v>
      </c>
      <c r="C681">
        <v>23.18</v>
      </c>
      <c r="D681">
        <v>2</v>
      </c>
      <c r="E681" t="s">
        <v>11</v>
      </c>
      <c r="F681" t="s">
        <v>13</v>
      </c>
      <c r="G681">
        <v>10156.7832</v>
      </c>
      <c r="H681" t="str">
        <f t="shared" si="10"/>
        <v>Normal</v>
      </c>
    </row>
    <row r="682" spans="1:8" x14ac:dyDescent="0.35">
      <c r="A682">
        <v>21</v>
      </c>
      <c r="B682" t="s">
        <v>7</v>
      </c>
      <c r="C682">
        <v>17.399999999999999</v>
      </c>
      <c r="D682">
        <v>1</v>
      </c>
      <c r="E682" t="s">
        <v>11</v>
      </c>
      <c r="F682" t="s">
        <v>9</v>
      </c>
      <c r="G682">
        <v>2585.2689999999998</v>
      </c>
      <c r="H682" t="str">
        <f t="shared" si="10"/>
        <v>Underweight</v>
      </c>
    </row>
    <row r="683" spans="1:8" x14ac:dyDescent="0.35">
      <c r="A683">
        <v>19</v>
      </c>
      <c r="B683" t="s">
        <v>10</v>
      </c>
      <c r="C683">
        <v>20.3</v>
      </c>
      <c r="D683">
        <v>0</v>
      </c>
      <c r="E683" t="s">
        <v>11</v>
      </c>
      <c r="F683" t="s">
        <v>9</v>
      </c>
      <c r="G683">
        <v>1242.26</v>
      </c>
      <c r="H683" t="str">
        <f t="shared" si="10"/>
        <v>Normal</v>
      </c>
    </row>
    <row r="684" spans="1:8" x14ac:dyDescent="0.35">
      <c r="A684">
        <v>39</v>
      </c>
      <c r="B684" t="s">
        <v>10</v>
      </c>
      <c r="C684">
        <v>35.299999999999997</v>
      </c>
      <c r="D684">
        <v>2</v>
      </c>
      <c r="E684" t="s">
        <v>8</v>
      </c>
      <c r="F684" t="s">
        <v>9</v>
      </c>
      <c r="G684">
        <v>40103.89</v>
      </c>
      <c r="H684" t="str">
        <f t="shared" si="10"/>
        <v>Obese</v>
      </c>
    </row>
    <row r="685" spans="1:8" x14ac:dyDescent="0.35">
      <c r="A685">
        <v>53</v>
      </c>
      <c r="B685" t="s">
        <v>10</v>
      </c>
      <c r="C685">
        <v>24.32</v>
      </c>
      <c r="D685">
        <v>0</v>
      </c>
      <c r="E685" t="s">
        <v>11</v>
      </c>
      <c r="F685" t="s">
        <v>13</v>
      </c>
      <c r="G685">
        <v>9863.4717999999993</v>
      </c>
      <c r="H685" t="str">
        <f t="shared" si="10"/>
        <v>Normal</v>
      </c>
    </row>
    <row r="686" spans="1:8" x14ac:dyDescent="0.35">
      <c r="A686">
        <v>33</v>
      </c>
      <c r="B686" t="s">
        <v>7</v>
      </c>
      <c r="C686">
        <v>18.5</v>
      </c>
      <c r="D686">
        <v>1</v>
      </c>
      <c r="E686" t="s">
        <v>11</v>
      </c>
      <c r="F686" t="s">
        <v>9</v>
      </c>
      <c r="G686">
        <v>4766.0219999999999</v>
      </c>
      <c r="H686" t="str">
        <f t="shared" si="10"/>
        <v>Normal</v>
      </c>
    </row>
    <row r="687" spans="1:8" x14ac:dyDescent="0.35">
      <c r="A687">
        <v>53</v>
      </c>
      <c r="B687" t="s">
        <v>10</v>
      </c>
      <c r="C687">
        <v>26.41</v>
      </c>
      <c r="D687">
        <v>2</v>
      </c>
      <c r="E687" t="s">
        <v>11</v>
      </c>
      <c r="F687" t="s">
        <v>14</v>
      </c>
      <c r="G687">
        <v>11244.376899999999</v>
      </c>
      <c r="H687" t="str">
        <f t="shared" si="10"/>
        <v>Overweight</v>
      </c>
    </row>
    <row r="688" spans="1:8" x14ac:dyDescent="0.35">
      <c r="A688">
        <v>42</v>
      </c>
      <c r="B688" t="s">
        <v>10</v>
      </c>
      <c r="C688">
        <v>26.125</v>
      </c>
      <c r="D688">
        <v>2</v>
      </c>
      <c r="E688" t="s">
        <v>11</v>
      </c>
      <c r="F688" t="s">
        <v>14</v>
      </c>
      <c r="G688">
        <v>7729.6457499999997</v>
      </c>
      <c r="H688" t="str">
        <f t="shared" si="10"/>
        <v>Overweight</v>
      </c>
    </row>
    <row r="689" spans="1:8" x14ac:dyDescent="0.35">
      <c r="A689">
        <v>40</v>
      </c>
      <c r="B689" t="s">
        <v>10</v>
      </c>
      <c r="C689">
        <v>41.69</v>
      </c>
      <c r="D689">
        <v>0</v>
      </c>
      <c r="E689" t="s">
        <v>11</v>
      </c>
      <c r="F689" t="s">
        <v>12</v>
      </c>
      <c r="G689">
        <v>5438.7491</v>
      </c>
      <c r="H689" t="str">
        <f t="shared" si="10"/>
        <v>Obese</v>
      </c>
    </row>
    <row r="690" spans="1:8" x14ac:dyDescent="0.35">
      <c r="A690">
        <v>47</v>
      </c>
      <c r="B690" t="s">
        <v>7</v>
      </c>
      <c r="C690">
        <v>24.1</v>
      </c>
      <c r="D690">
        <v>1</v>
      </c>
      <c r="E690" t="s">
        <v>11</v>
      </c>
      <c r="F690" t="s">
        <v>9</v>
      </c>
      <c r="G690">
        <v>26236.579969999999</v>
      </c>
      <c r="H690" t="str">
        <f t="shared" si="10"/>
        <v>Normal</v>
      </c>
    </row>
    <row r="691" spans="1:8" x14ac:dyDescent="0.35">
      <c r="A691">
        <v>27</v>
      </c>
      <c r="B691" t="s">
        <v>10</v>
      </c>
      <c r="C691">
        <v>31.13</v>
      </c>
      <c r="D691">
        <v>1</v>
      </c>
      <c r="E691" t="s">
        <v>8</v>
      </c>
      <c r="F691" t="s">
        <v>12</v>
      </c>
      <c r="G691">
        <v>34806.467700000001</v>
      </c>
      <c r="H691" t="str">
        <f t="shared" si="10"/>
        <v>Obese</v>
      </c>
    </row>
    <row r="692" spans="1:8" x14ac:dyDescent="0.35">
      <c r="A692">
        <v>21</v>
      </c>
      <c r="B692" t="s">
        <v>10</v>
      </c>
      <c r="C692">
        <v>27.36</v>
      </c>
      <c r="D692">
        <v>0</v>
      </c>
      <c r="E692" t="s">
        <v>11</v>
      </c>
      <c r="F692" t="s">
        <v>14</v>
      </c>
      <c r="G692">
        <v>2104.1134000000002</v>
      </c>
      <c r="H692" t="str">
        <f t="shared" si="10"/>
        <v>Overweight</v>
      </c>
    </row>
    <row r="693" spans="1:8" x14ac:dyDescent="0.35">
      <c r="A693">
        <v>47</v>
      </c>
      <c r="B693" t="s">
        <v>10</v>
      </c>
      <c r="C693">
        <v>36.200000000000003</v>
      </c>
      <c r="D693">
        <v>1</v>
      </c>
      <c r="E693" t="s">
        <v>11</v>
      </c>
      <c r="F693" t="s">
        <v>9</v>
      </c>
      <c r="G693">
        <v>8068.1850000000004</v>
      </c>
      <c r="H693" t="str">
        <f t="shared" si="10"/>
        <v>Obese</v>
      </c>
    </row>
    <row r="694" spans="1:8" x14ac:dyDescent="0.35">
      <c r="A694">
        <v>20</v>
      </c>
      <c r="B694" t="s">
        <v>10</v>
      </c>
      <c r="C694">
        <v>32.395000000000003</v>
      </c>
      <c r="D694">
        <v>1</v>
      </c>
      <c r="E694" t="s">
        <v>11</v>
      </c>
      <c r="F694" t="s">
        <v>13</v>
      </c>
      <c r="G694">
        <v>2362.2290499999999</v>
      </c>
      <c r="H694" t="str">
        <f t="shared" si="10"/>
        <v>Obese</v>
      </c>
    </row>
    <row r="695" spans="1:8" x14ac:dyDescent="0.35">
      <c r="A695">
        <v>24</v>
      </c>
      <c r="B695" t="s">
        <v>10</v>
      </c>
      <c r="C695">
        <v>23.655000000000001</v>
      </c>
      <c r="D695">
        <v>0</v>
      </c>
      <c r="E695" t="s">
        <v>11</v>
      </c>
      <c r="F695" t="s">
        <v>13</v>
      </c>
      <c r="G695">
        <v>2352.9684499999998</v>
      </c>
      <c r="H695" t="str">
        <f t="shared" si="10"/>
        <v>Normal</v>
      </c>
    </row>
    <row r="696" spans="1:8" x14ac:dyDescent="0.35">
      <c r="A696">
        <v>27</v>
      </c>
      <c r="B696" t="s">
        <v>7</v>
      </c>
      <c r="C696">
        <v>34.799999999999997</v>
      </c>
      <c r="D696">
        <v>1</v>
      </c>
      <c r="E696" t="s">
        <v>11</v>
      </c>
      <c r="F696" t="s">
        <v>9</v>
      </c>
      <c r="G696">
        <v>3577.9989999999998</v>
      </c>
      <c r="H696" t="str">
        <f t="shared" si="10"/>
        <v>Obese</v>
      </c>
    </row>
    <row r="697" spans="1:8" x14ac:dyDescent="0.35">
      <c r="A697">
        <v>26</v>
      </c>
      <c r="B697" t="s">
        <v>7</v>
      </c>
      <c r="C697">
        <v>40.185000000000002</v>
      </c>
      <c r="D697">
        <v>0</v>
      </c>
      <c r="E697" t="s">
        <v>11</v>
      </c>
      <c r="F697" t="s">
        <v>13</v>
      </c>
      <c r="G697">
        <v>3201.2451500000002</v>
      </c>
      <c r="H697" t="str">
        <f t="shared" si="10"/>
        <v>Obese</v>
      </c>
    </row>
    <row r="698" spans="1:8" x14ac:dyDescent="0.35">
      <c r="A698">
        <v>53</v>
      </c>
      <c r="B698" t="s">
        <v>7</v>
      </c>
      <c r="C698">
        <v>32.299999999999997</v>
      </c>
      <c r="D698">
        <v>2</v>
      </c>
      <c r="E698" t="s">
        <v>11</v>
      </c>
      <c r="F698" t="s">
        <v>14</v>
      </c>
      <c r="G698">
        <v>29186.482360000002</v>
      </c>
      <c r="H698" t="str">
        <f t="shared" si="10"/>
        <v>Obese</v>
      </c>
    </row>
    <row r="699" spans="1:8" x14ac:dyDescent="0.35">
      <c r="A699">
        <v>41</v>
      </c>
      <c r="B699" t="s">
        <v>10</v>
      </c>
      <c r="C699">
        <v>35.75</v>
      </c>
      <c r="D699">
        <v>1</v>
      </c>
      <c r="E699" t="s">
        <v>8</v>
      </c>
      <c r="F699" t="s">
        <v>12</v>
      </c>
      <c r="G699">
        <v>40273.645499999999</v>
      </c>
      <c r="H699" t="str">
        <f t="shared" si="10"/>
        <v>Obese</v>
      </c>
    </row>
    <row r="700" spans="1:8" x14ac:dyDescent="0.35">
      <c r="A700">
        <v>56</v>
      </c>
      <c r="B700" t="s">
        <v>10</v>
      </c>
      <c r="C700">
        <v>33.725000000000001</v>
      </c>
      <c r="D700">
        <v>0</v>
      </c>
      <c r="E700" t="s">
        <v>11</v>
      </c>
      <c r="F700" t="s">
        <v>13</v>
      </c>
      <c r="G700">
        <v>10976.24575</v>
      </c>
      <c r="H700" t="str">
        <f t="shared" si="10"/>
        <v>Obese</v>
      </c>
    </row>
    <row r="701" spans="1:8" x14ac:dyDescent="0.35">
      <c r="A701">
        <v>23</v>
      </c>
      <c r="B701" t="s">
        <v>7</v>
      </c>
      <c r="C701">
        <v>39.270000000000003</v>
      </c>
      <c r="D701">
        <v>2</v>
      </c>
      <c r="E701" t="s">
        <v>11</v>
      </c>
      <c r="F701" t="s">
        <v>12</v>
      </c>
      <c r="G701">
        <v>3500.6122999999998</v>
      </c>
      <c r="H701" t="str">
        <f t="shared" si="10"/>
        <v>Obese</v>
      </c>
    </row>
    <row r="702" spans="1:8" x14ac:dyDescent="0.35">
      <c r="A702">
        <v>21</v>
      </c>
      <c r="B702" t="s">
        <v>7</v>
      </c>
      <c r="C702">
        <v>34.869999999999997</v>
      </c>
      <c r="D702">
        <v>0</v>
      </c>
      <c r="E702" t="s">
        <v>11</v>
      </c>
      <c r="F702" t="s">
        <v>12</v>
      </c>
      <c r="G702">
        <v>2020.5523000000001</v>
      </c>
      <c r="H702" t="str">
        <f t="shared" si="10"/>
        <v>Obese</v>
      </c>
    </row>
    <row r="703" spans="1:8" x14ac:dyDescent="0.35">
      <c r="A703">
        <v>50</v>
      </c>
      <c r="B703" t="s">
        <v>7</v>
      </c>
      <c r="C703">
        <v>44.744999999999997</v>
      </c>
      <c r="D703">
        <v>0</v>
      </c>
      <c r="E703" t="s">
        <v>11</v>
      </c>
      <c r="F703" t="s">
        <v>14</v>
      </c>
      <c r="G703">
        <v>9541.6955500000004</v>
      </c>
      <c r="H703" t="str">
        <f t="shared" si="10"/>
        <v>Obese</v>
      </c>
    </row>
    <row r="704" spans="1:8" x14ac:dyDescent="0.35">
      <c r="A704">
        <v>53</v>
      </c>
      <c r="B704" t="s">
        <v>10</v>
      </c>
      <c r="C704">
        <v>41.47</v>
      </c>
      <c r="D704">
        <v>0</v>
      </c>
      <c r="E704" t="s">
        <v>11</v>
      </c>
      <c r="F704" t="s">
        <v>12</v>
      </c>
      <c r="G704">
        <v>9504.3102999999992</v>
      </c>
      <c r="H704" t="str">
        <f t="shared" si="10"/>
        <v>Obese</v>
      </c>
    </row>
    <row r="705" spans="1:8" x14ac:dyDescent="0.35">
      <c r="A705">
        <v>34</v>
      </c>
      <c r="B705" t="s">
        <v>7</v>
      </c>
      <c r="C705">
        <v>26.41</v>
      </c>
      <c r="D705">
        <v>1</v>
      </c>
      <c r="E705" t="s">
        <v>11</v>
      </c>
      <c r="F705" t="s">
        <v>13</v>
      </c>
      <c r="G705">
        <v>5385.3379000000004</v>
      </c>
      <c r="H705" t="str">
        <f t="shared" si="10"/>
        <v>Overweight</v>
      </c>
    </row>
    <row r="706" spans="1:8" x14ac:dyDescent="0.35">
      <c r="A706">
        <v>47</v>
      </c>
      <c r="B706" t="s">
        <v>7</v>
      </c>
      <c r="C706">
        <v>29.545000000000002</v>
      </c>
      <c r="D706">
        <v>1</v>
      </c>
      <c r="E706" t="s">
        <v>11</v>
      </c>
      <c r="F706" t="s">
        <v>13</v>
      </c>
      <c r="G706">
        <v>8930.9345499999999</v>
      </c>
      <c r="H706" t="str">
        <f t="shared" si="10"/>
        <v>Obese</v>
      </c>
    </row>
    <row r="707" spans="1:8" x14ac:dyDescent="0.35">
      <c r="A707">
        <v>33</v>
      </c>
      <c r="B707" t="s">
        <v>7</v>
      </c>
      <c r="C707">
        <v>32.9</v>
      </c>
      <c r="D707">
        <v>2</v>
      </c>
      <c r="E707" t="s">
        <v>11</v>
      </c>
      <c r="F707" t="s">
        <v>9</v>
      </c>
      <c r="G707">
        <v>5375.0379999999996</v>
      </c>
      <c r="H707" t="str">
        <f t="shared" ref="H707:H770" si="11">IF(C707&lt;18.5,"Underweight",IF(AND(C707&gt;=18.5,C707&lt;=24.9),"Normal",IF(AND(C707&gt;=25,C707&lt;=29.5),"Overweight","Obese")))</f>
        <v>Obese</v>
      </c>
    </row>
    <row r="708" spans="1:8" x14ac:dyDescent="0.35">
      <c r="A708">
        <v>51</v>
      </c>
      <c r="B708" t="s">
        <v>7</v>
      </c>
      <c r="C708">
        <v>38.06</v>
      </c>
      <c r="D708">
        <v>0</v>
      </c>
      <c r="E708" t="s">
        <v>8</v>
      </c>
      <c r="F708" t="s">
        <v>12</v>
      </c>
      <c r="G708">
        <v>44400.4064</v>
      </c>
      <c r="H708" t="str">
        <f t="shared" si="11"/>
        <v>Obese</v>
      </c>
    </row>
    <row r="709" spans="1:8" x14ac:dyDescent="0.35">
      <c r="A709">
        <v>49</v>
      </c>
      <c r="B709" t="s">
        <v>10</v>
      </c>
      <c r="C709">
        <v>28.69</v>
      </c>
      <c r="D709">
        <v>3</v>
      </c>
      <c r="E709" t="s">
        <v>11</v>
      </c>
      <c r="F709" t="s">
        <v>13</v>
      </c>
      <c r="G709">
        <v>10264.4421</v>
      </c>
      <c r="H709" t="str">
        <f t="shared" si="11"/>
        <v>Overweight</v>
      </c>
    </row>
    <row r="710" spans="1:8" x14ac:dyDescent="0.35">
      <c r="A710">
        <v>31</v>
      </c>
      <c r="B710" t="s">
        <v>7</v>
      </c>
      <c r="C710">
        <v>30.495000000000001</v>
      </c>
      <c r="D710">
        <v>3</v>
      </c>
      <c r="E710" t="s">
        <v>11</v>
      </c>
      <c r="F710" t="s">
        <v>14</v>
      </c>
      <c r="G710">
        <v>6113.2310500000003</v>
      </c>
      <c r="H710" t="str">
        <f t="shared" si="11"/>
        <v>Obese</v>
      </c>
    </row>
    <row r="711" spans="1:8" x14ac:dyDescent="0.35">
      <c r="A711">
        <v>36</v>
      </c>
      <c r="B711" t="s">
        <v>7</v>
      </c>
      <c r="C711">
        <v>27.74</v>
      </c>
      <c r="D711">
        <v>0</v>
      </c>
      <c r="E711" t="s">
        <v>11</v>
      </c>
      <c r="F711" t="s">
        <v>14</v>
      </c>
      <c r="G711">
        <v>5469.0065999999997</v>
      </c>
      <c r="H711" t="str">
        <f t="shared" si="11"/>
        <v>Overweight</v>
      </c>
    </row>
    <row r="712" spans="1:8" x14ac:dyDescent="0.35">
      <c r="A712">
        <v>18</v>
      </c>
      <c r="B712" t="s">
        <v>10</v>
      </c>
      <c r="C712">
        <v>35.200000000000003</v>
      </c>
      <c r="D712">
        <v>1</v>
      </c>
      <c r="E712" t="s">
        <v>11</v>
      </c>
      <c r="F712" t="s">
        <v>12</v>
      </c>
      <c r="G712">
        <v>1727.54</v>
      </c>
      <c r="H712" t="str">
        <f t="shared" si="11"/>
        <v>Obese</v>
      </c>
    </row>
    <row r="713" spans="1:8" x14ac:dyDescent="0.35">
      <c r="A713">
        <v>50</v>
      </c>
      <c r="B713" t="s">
        <v>7</v>
      </c>
      <c r="C713">
        <v>23.54</v>
      </c>
      <c r="D713">
        <v>2</v>
      </c>
      <c r="E713" t="s">
        <v>11</v>
      </c>
      <c r="F713" t="s">
        <v>12</v>
      </c>
      <c r="G713">
        <v>10107.220600000001</v>
      </c>
      <c r="H713" t="str">
        <f t="shared" si="11"/>
        <v>Normal</v>
      </c>
    </row>
    <row r="714" spans="1:8" x14ac:dyDescent="0.35">
      <c r="A714">
        <v>43</v>
      </c>
      <c r="B714" t="s">
        <v>7</v>
      </c>
      <c r="C714">
        <v>30.684999999999999</v>
      </c>
      <c r="D714">
        <v>2</v>
      </c>
      <c r="E714" t="s">
        <v>11</v>
      </c>
      <c r="F714" t="s">
        <v>13</v>
      </c>
      <c r="G714">
        <v>8310.8391499999998</v>
      </c>
      <c r="H714" t="str">
        <f t="shared" si="11"/>
        <v>Obese</v>
      </c>
    </row>
    <row r="715" spans="1:8" x14ac:dyDescent="0.35">
      <c r="A715">
        <v>20</v>
      </c>
      <c r="B715" t="s">
        <v>10</v>
      </c>
      <c r="C715">
        <v>40.47</v>
      </c>
      <c r="D715">
        <v>0</v>
      </c>
      <c r="E715" t="s">
        <v>11</v>
      </c>
      <c r="F715" t="s">
        <v>14</v>
      </c>
      <c r="G715">
        <v>1984.4532999999999</v>
      </c>
      <c r="H715" t="str">
        <f t="shared" si="11"/>
        <v>Obese</v>
      </c>
    </row>
    <row r="716" spans="1:8" x14ac:dyDescent="0.35">
      <c r="A716">
        <v>24</v>
      </c>
      <c r="B716" t="s">
        <v>7</v>
      </c>
      <c r="C716">
        <v>22.6</v>
      </c>
      <c r="D716">
        <v>0</v>
      </c>
      <c r="E716" t="s">
        <v>11</v>
      </c>
      <c r="F716" t="s">
        <v>9</v>
      </c>
      <c r="G716">
        <v>2457.502</v>
      </c>
      <c r="H716" t="str">
        <f t="shared" si="11"/>
        <v>Normal</v>
      </c>
    </row>
    <row r="717" spans="1:8" x14ac:dyDescent="0.35">
      <c r="A717">
        <v>60</v>
      </c>
      <c r="B717" t="s">
        <v>10</v>
      </c>
      <c r="C717">
        <v>28.9</v>
      </c>
      <c r="D717">
        <v>0</v>
      </c>
      <c r="E717" t="s">
        <v>11</v>
      </c>
      <c r="F717" t="s">
        <v>9</v>
      </c>
      <c r="G717">
        <v>12146.971</v>
      </c>
      <c r="H717" t="str">
        <f t="shared" si="11"/>
        <v>Overweight</v>
      </c>
    </row>
    <row r="718" spans="1:8" x14ac:dyDescent="0.35">
      <c r="A718">
        <v>49</v>
      </c>
      <c r="B718" t="s">
        <v>7</v>
      </c>
      <c r="C718">
        <v>22.61</v>
      </c>
      <c r="D718">
        <v>1</v>
      </c>
      <c r="E718" t="s">
        <v>11</v>
      </c>
      <c r="F718" t="s">
        <v>13</v>
      </c>
      <c r="G718">
        <v>9566.9909000000007</v>
      </c>
      <c r="H718" t="str">
        <f t="shared" si="11"/>
        <v>Normal</v>
      </c>
    </row>
    <row r="719" spans="1:8" x14ac:dyDescent="0.35">
      <c r="A719">
        <v>60</v>
      </c>
      <c r="B719" t="s">
        <v>10</v>
      </c>
      <c r="C719">
        <v>24.32</v>
      </c>
      <c r="D719">
        <v>1</v>
      </c>
      <c r="E719" t="s">
        <v>11</v>
      </c>
      <c r="F719" t="s">
        <v>13</v>
      </c>
      <c r="G719">
        <v>13112.604799999999</v>
      </c>
      <c r="H719" t="str">
        <f t="shared" si="11"/>
        <v>Normal</v>
      </c>
    </row>
    <row r="720" spans="1:8" x14ac:dyDescent="0.35">
      <c r="A720">
        <v>51</v>
      </c>
      <c r="B720" t="s">
        <v>7</v>
      </c>
      <c r="C720">
        <v>36.67</v>
      </c>
      <c r="D720">
        <v>2</v>
      </c>
      <c r="E720" t="s">
        <v>11</v>
      </c>
      <c r="F720" t="s">
        <v>13</v>
      </c>
      <c r="G720">
        <v>10848.1343</v>
      </c>
      <c r="H720" t="str">
        <f t="shared" si="11"/>
        <v>Obese</v>
      </c>
    </row>
    <row r="721" spans="1:8" x14ac:dyDescent="0.35">
      <c r="A721">
        <v>58</v>
      </c>
      <c r="B721" t="s">
        <v>7</v>
      </c>
      <c r="C721">
        <v>33.44</v>
      </c>
      <c r="D721">
        <v>0</v>
      </c>
      <c r="E721" t="s">
        <v>11</v>
      </c>
      <c r="F721" t="s">
        <v>13</v>
      </c>
      <c r="G721">
        <v>12231.613600000001</v>
      </c>
      <c r="H721" t="str">
        <f t="shared" si="11"/>
        <v>Obese</v>
      </c>
    </row>
    <row r="722" spans="1:8" x14ac:dyDescent="0.35">
      <c r="A722">
        <v>51</v>
      </c>
      <c r="B722" t="s">
        <v>7</v>
      </c>
      <c r="C722">
        <v>40.659999999999997</v>
      </c>
      <c r="D722">
        <v>0</v>
      </c>
      <c r="E722" t="s">
        <v>11</v>
      </c>
      <c r="F722" t="s">
        <v>14</v>
      </c>
      <c r="G722">
        <v>9875.6803999999993</v>
      </c>
      <c r="H722" t="str">
        <f t="shared" si="11"/>
        <v>Obese</v>
      </c>
    </row>
    <row r="723" spans="1:8" x14ac:dyDescent="0.35">
      <c r="A723">
        <v>53</v>
      </c>
      <c r="B723" t="s">
        <v>10</v>
      </c>
      <c r="C723">
        <v>36.6</v>
      </c>
      <c r="D723">
        <v>3</v>
      </c>
      <c r="E723" t="s">
        <v>11</v>
      </c>
      <c r="F723" t="s">
        <v>9</v>
      </c>
      <c r="G723">
        <v>11264.540999999999</v>
      </c>
      <c r="H723" t="str">
        <f t="shared" si="11"/>
        <v>Obese</v>
      </c>
    </row>
    <row r="724" spans="1:8" x14ac:dyDescent="0.35">
      <c r="A724">
        <v>62</v>
      </c>
      <c r="B724" t="s">
        <v>10</v>
      </c>
      <c r="C724">
        <v>37.4</v>
      </c>
      <c r="D724">
        <v>0</v>
      </c>
      <c r="E724" t="s">
        <v>11</v>
      </c>
      <c r="F724" t="s">
        <v>9</v>
      </c>
      <c r="G724">
        <v>12979.358</v>
      </c>
      <c r="H724" t="str">
        <f t="shared" si="11"/>
        <v>Obese</v>
      </c>
    </row>
    <row r="725" spans="1:8" x14ac:dyDescent="0.35">
      <c r="A725">
        <v>19</v>
      </c>
      <c r="B725" t="s">
        <v>10</v>
      </c>
      <c r="C725">
        <v>35.4</v>
      </c>
      <c r="D725">
        <v>0</v>
      </c>
      <c r="E725" t="s">
        <v>11</v>
      </c>
      <c r="F725" t="s">
        <v>9</v>
      </c>
      <c r="G725">
        <v>1263.249</v>
      </c>
      <c r="H725" t="str">
        <f t="shared" si="11"/>
        <v>Obese</v>
      </c>
    </row>
    <row r="726" spans="1:8" x14ac:dyDescent="0.35">
      <c r="A726">
        <v>50</v>
      </c>
      <c r="B726" t="s">
        <v>7</v>
      </c>
      <c r="C726">
        <v>27.074999999999999</v>
      </c>
      <c r="D726">
        <v>1</v>
      </c>
      <c r="E726" t="s">
        <v>11</v>
      </c>
      <c r="F726" t="s">
        <v>14</v>
      </c>
      <c r="G726">
        <v>10106.134249999999</v>
      </c>
      <c r="H726" t="str">
        <f t="shared" si="11"/>
        <v>Overweight</v>
      </c>
    </row>
    <row r="727" spans="1:8" x14ac:dyDescent="0.35">
      <c r="A727">
        <v>30</v>
      </c>
      <c r="B727" t="s">
        <v>7</v>
      </c>
      <c r="C727">
        <v>39.049999999999997</v>
      </c>
      <c r="D727">
        <v>3</v>
      </c>
      <c r="E727" t="s">
        <v>8</v>
      </c>
      <c r="F727" t="s">
        <v>12</v>
      </c>
      <c r="G727">
        <v>40932.429499999998</v>
      </c>
      <c r="H727" t="str">
        <f t="shared" si="11"/>
        <v>Obese</v>
      </c>
    </row>
    <row r="728" spans="1:8" x14ac:dyDescent="0.35">
      <c r="A728">
        <v>41</v>
      </c>
      <c r="B728" t="s">
        <v>10</v>
      </c>
      <c r="C728">
        <v>28.405000000000001</v>
      </c>
      <c r="D728">
        <v>1</v>
      </c>
      <c r="E728" t="s">
        <v>11</v>
      </c>
      <c r="F728" t="s">
        <v>13</v>
      </c>
      <c r="G728">
        <v>6664.68595</v>
      </c>
      <c r="H728" t="str">
        <f t="shared" si="11"/>
        <v>Overweight</v>
      </c>
    </row>
    <row r="729" spans="1:8" x14ac:dyDescent="0.35">
      <c r="A729">
        <v>29</v>
      </c>
      <c r="B729" t="s">
        <v>7</v>
      </c>
      <c r="C729">
        <v>21.754999999999999</v>
      </c>
      <c r="D729">
        <v>1</v>
      </c>
      <c r="E729" t="s">
        <v>8</v>
      </c>
      <c r="F729" t="s">
        <v>14</v>
      </c>
      <c r="G729">
        <v>16657.71745</v>
      </c>
      <c r="H729" t="str">
        <f t="shared" si="11"/>
        <v>Normal</v>
      </c>
    </row>
    <row r="730" spans="1:8" x14ac:dyDescent="0.35">
      <c r="A730">
        <v>18</v>
      </c>
      <c r="B730" t="s">
        <v>7</v>
      </c>
      <c r="C730">
        <v>40.28</v>
      </c>
      <c r="D730">
        <v>0</v>
      </c>
      <c r="E730" t="s">
        <v>11</v>
      </c>
      <c r="F730" t="s">
        <v>14</v>
      </c>
      <c r="G730">
        <v>2217.6012000000001</v>
      </c>
      <c r="H730" t="str">
        <f t="shared" si="11"/>
        <v>Obese</v>
      </c>
    </row>
    <row r="731" spans="1:8" x14ac:dyDescent="0.35">
      <c r="A731">
        <v>41</v>
      </c>
      <c r="B731" t="s">
        <v>7</v>
      </c>
      <c r="C731">
        <v>36.08</v>
      </c>
      <c r="D731">
        <v>1</v>
      </c>
      <c r="E731" t="s">
        <v>11</v>
      </c>
      <c r="F731" t="s">
        <v>12</v>
      </c>
      <c r="G731">
        <v>6781.3541999999998</v>
      </c>
      <c r="H731" t="str">
        <f t="shared" si="11"/>
        <v>Obese</v>
      </c>
    </row>
    <row r="732" spans="1:8" x14ac:dyDescent="0.35">
      <c r="A732">
        <v>35</v>
      </c>
      <c r="B732" t="s">
        <v>10</v>
      </c>
      <c r="C732">
        <v>24.42</v>
      </c>
      <c r="D732">
        <v>3</v>
      </c>
      <c r="E732" t="s">
        <v>8</v>
      </c>
      <c r="F732" t="s">
        <v>12</v>
      </c>
      <c r="G732">
        <v>19361.998800000001</v>
      </c>
      <c r="H732" t="str">
        <f t="shared" si="11"/>
        <v>Normal</v>
      </c>
    </row>
    <row r="733" spans="1:8" x14ac:dyDescent="0.35">
      <c r="A733">
        <v>53</v>
      </c>
      <c r="B733" t="s">
        <v>10</v>
      </c>
      <c r="C733">
        <v>21.4</v>
      </c>
      <c r="D733">
        <v>1</v>
      </c>
      <c r="E733" t="s">
        <v>11</v>
      </c>
      <c r="F733" t="s">
        <v>9</v>
      </c>
      <c r="G733">
        <v>10065.413</v>
      </c>
      <c r="H733" t="str">
        <f t="shared" si="11"/>
        <v>Normal</v>
      </c>
    </row>
    <row r="734" spans="1:8" x14ac:dyDescent="0.35">
      <c r="A734">
        <v>24</v>
      </c>
      <c r="B734" t="s">
        <v>7</v>
      </c>
      <c r="C734">
        <v>30.1</v>
      </c>
      <c r="D734">
        <v>3</v>
      </c>
      <c r="E734" t="s">
        <v>11</v>
      </c>
      <c r="F734" t="s">
        <v>9</v>
      </c>
      <c r="G734">
        <v>4234.9269999999997</v>
      </c>
      <c r="H734" t="str">
        <f t="shared" si="11"/>
        <v>Obese</v>
      </c>
    </row>
    <row r="735" spans="1:8" x14ac:dyDescent="0.35">
      <c r="A735">
        <v>48</v>
      </c>
      <c r="B735" t="s">
        <v>7</v>
      </c>
      <c r="C735">
        <v>27.265000000000001</v>
      </c>
      <c r="D735">
        <v>1</v>
      </c>
      <c r="E735" t="s">
        <v>11</v>
      </c>
      <c r="F735" t="s">
        <v>14</v>
      </c>
      <c r="G735">
        <v>9447.2503500000003</v>
      </c>
      <c r="H735" t="str">
        <f t="shared" si="11"/>
        <v>Overweight</v>
      </c>
    </row>
    <row r="736" spans="1:8" x14ac:dyDescent="0.35">
      <c r="A736">
        <v>59</v>
      </c>
      <c r="B736" t="s">
        <v>7</v>
      </c>
      <c r="C736">
        <v>32.1</v>
      </c>
      <c r="D736">
        <v>3</v>
      </c>
      <c r="E736" t="s">
        <v>11</v>
      </c>
      <c r="F736" t="s">
        <v>9</v>
      </c>
      <c r="G736">
        <v>14007.222</v>
      </c>
      <c r="H736" t="str">
        <f t="shared" si="11"/>
        <v>Obese</v>
      </c>
    </row>
    <row r="737" spans="1:8" x14ac:dyDescent="0.35">
      <c r="A737">
        <v>49</v>
      </c>
      <c r="B737" t="s">
        <v>7</v>
      </c>
      <c r="C737">
        <v>34.770000000000003</v>
      </c>
      <c r="D737">
        <v>1</v>
      </c>
      <c r="E737" t="s">
        <v>11</v>
      </c>
      <c r="F737" t="s">
        <v>13</v>
      </c>
      <c r="G737">
        <v>9583.8932999999997</v>
      </c>
      <c r="H737" t="str">
        <f t="shared" si="11"/>
        <v>Obese</v>
      </c>
    </row>
    <row r="738" spans="1:8" x14ac:dyDescent="0.35">
      <c r="A738">
        <v>37</v>
      </c>
      <c r="B738" t="s">
        <v>7</v>
      </c>
      <c r="C738">
        <v>38.39</v>
      </c>
      <c r="D738">
        <v>0</v>
      </c>
      <c r="E738" t="s">
        <v>8</v>
      </c>
      <c r="F738" t="s">
        <v>12</v>
      </c>
      <c r="G738">
        <v>40419.019099999998</v>
      </c>
      <c r="H738" t="str">
        <f t="shared" si="11"/>
        <v>Obese</v>
      </c>
    </row>
    <row r="739" spans="1:8" x14ac:dyDescent="0.35">
      <c r="A739">
        <v>26</v>
      </c>
      <c r="B739" t="s">
        <v>10</v>
      </c>
      <c r="C739">
        <v>23.7</v>
      </c>
      <c r="D739">
        <v>2</v>
      </c>
      <c r="E739" t="s">
        <v>11</v>
      </c>
      <c r="F739" t="s">
        <v>9</v>
      </c>
      <c r="G739">
        <v>3484.3310000000001</v>
      </c>
      <c r="H739" t="str">
        <f t="shared" si="11"/>
        <v>Normal</v>
      </c>
    </row>
    <row r="740" spans="1:8" x14ac:dyDescent="0.35">
      <c r="A740">
        <v>23</v>
      </c>
      <c r="B740" t="s">
        <v>10</v>
      </c>
      <c r="C740">
        <v>31.73</v>
      </c>
      <c r="D740">
        <v>3</v>
      </c>
      <c r="E740" t="s">
        <v>8</v>
      </c>
      <c r="F740" t="s">
        <v>14</v>
      </c>
      <c r="G740">
        <v>36189.101699999999</v>
      </c>
      <c r="H740" t="str">
        <f t="shared" si="11"/>
        <v>Obese</v>
      </c>
    </row>
    <row r="741" spans="1:8" x14ac:dyDescent="0.35">
      <c r="A741">
        <v>29</v>
      </c>
      <c r="B741" t="s">
        <v>10</v>
      </c>
      <c r="C741">
        <v>35.5</v>
      </c>
      <c r="D741">
        <v>2</v>
      </c>
      <c r="E741" t="s">
        <v>8</v>
      </c>
      <c r="F741" t="s">
        <v>9</v>
      </c>
      <c r="G741">
        <v>44585.455869999998</v>
      </c>
      <c r="H741" t="str">
        <f t="shared" si="11"/>
        <v>Obese</v>
      </c>
    </row>
    <row r="742" spans="1:8" x14ac:dyDescent="0.35">
      <c r="A742">
        <v>45</v>
      </c>
      <c r="B742" t="s">
        <v>10</v>
      </c>
      <c r="C742">
        <v>24.035</v>
      </c>
      <c r="D742">
        <v>2</v>
      </c>
      <c r="E742" t="s">
        <v>11</v>
      </c>
      <c r="F742" t="s">
        <v>14</v>
      </c>
      <c r="G742">
        <v>8604.4836500000001</v>
      </c>
      <c r="H742" t="str">
        <f t="shared" si="11"/>
        <v>Normal</v>
      </c>
    </row>
    <row r="743" spans="1:8" x14ac:dyDescent="0.35">
      <c r="A743">
        <v>27</v>
      </c>
      <c r="B743" t="s">
        <v>10</v>
      </c>
      <c r="C743">
        <v>29.15</v>
      </c>
      <c r="D743">
        <v>0</v>
      </c>
      <c r="E743" t="s">
        <v>8</v>
      </c>
      <c r="F743" t="s">
        <v>12</v>
      </c>
      <c r="G743">
        <v>18246.495500000001</v>
      </c>
      <c r="H743" t="str">
        <f t="shared" si="11"/>
        <v>Overweight</v>
      </c>
    </row>
    <row r="744" spans="1:8" x14ac:dyDescent="0.35">
      <c r="A744">
        <v>53</v>
      </c>
      <c r="B744" t="s">
        <v>10</v>
      </c>
      <c r="C744">
        <v>34.104999999999997</v>
      </c>
      <c r="D744">
        <v>0</v>
      </c>
      <c r="E744" t="s">
        <v>8</v>
      </c>
      <c r="F744" t="s">
        <v>14</v>
      </c>
      <c r="G744">
        <v>43254.417950000003</v>
      </c>
      <c r="H744" t="str">
        <f t="shared" si="11"/>
        <v>Obese</v>
      </c>
    </row>
    <row r="745" spans="1:8" x14ac:dyDescent="0.35">
      <c r="A745">
        <v>31</v>
      </c>
      <c r="B745" t="s">
        <v>7</v>
      </c>
      <c r="C745">
        <v>26.62</v>
      </c>
      <c r="D745">
        <v>0</v>
      </c>
      <c r="E745" t="s">
        <v>11</v>
      </c>
      <c r="F745" t="s">
        <v>12</v>
      </c>
      <c r="G745">
        <v>3757.8447999999999</v>
      </c>
      <c r="H745" t="str">
        <f t="shared" si="11"/>
        <v>Overweight</v>
      </c>
    </row>
    <row r="746" spans="1:8" x14ac:dyDescent="0.35">
      <c r="A746">
        <v>50</v>
      </c>
      <c r="B746" t="s">
        <v>10</v>
      </c>
      <c r="C746">
        <v>26.41</v>
      </c>
      <c r="D746">
        <v>0</v>
      </c>
      <c r="E746" t="s">
        <v>11</v>
      </c>
      <c r="F746" t="s">
        <v>13</v>
      </c>
      <c r="G746">
        <v>8827.2098999999998</v>
      </c>
      <c r="H746" t="str">
        <f t="shared" si="11"/>
        <v>Overweight</v>
      </c>
    </row>
    <row r="747" spans="1:8" x14ac:dyDescent="0.35">
      <c r="A747">
        <v>50</v>
      </c>
      <c r="B747" t="s">
        <v>7</v>
      </c>
      <c r="C747">
        <v>30.114999999999998</v>
      </c>
      <c r="D747">
        <v>1</v>
      </c>
      <c r="E747" t="s">
        <v>11</v>
      </c>
      <c r="F747" t="s">
        <v>13</v>
      </c>
      <c r="G747">
        <v>9910.3598500000007</v>
      </c>
      <c r="H747" t="str">
        <f t="shared" si="11"/>
        <v>Obese</v>
      </c>
    </row>
    <row r="748" spans="1:8" x14ac:dyDescent="0.35">
      <c r="A748">
        <v>34</v>
      </c>
      <c r="B748" t="s">
        <v>10</v>
      </c>
      <c r="C748">
        <v>27</v>
      </c>
      <c r="D748">
        <v>2</v>
      </c>
      <c r="E748" t="s">
        <v>11</v>
      </c>
      <c r="F748" t="s">
        <v>9</v>
      </c>
      <c r="G748">
        <v>11737.848840000001</v>
      </c>
      <c r="H748" t="str">
        <f t="shared" si="11"/>
        <v>Overweight</v>
      </c>
    </row>
    <row r="749" spans="1:8" x14ac:dyDescent="0.35">
      <c r="A749">
        <v>19</v>
      </c>
      <c r="B749" t="s">
        <v>10</v>
      </c>
      <c r="C749">
        <v>21.754999999999999</v>
      </c>
      <c r="D749">
        <v>0</v>
      </c>
      <c r="E749" t="s">
        <v>11</v>
      </c>
      <c r="F749" t="s">
        <v>13</v>
      </c>
      <c r="G749">
        <v>1627.2824499999999</v>
      </c>
      <c r="H749" t="str">
        <f t="shared" si="11"/>
        <v>Normal</v>
      </c>
    </row>
    <row r="750" spans="1:8" x14ac:dyDescent="0.35">
      <c r="A750">
        <v>47</v>
      </c>
      <c r="B750" t="s">
        <v>7</v>
      </c>
      <c r="C750">
        <v>36</v>
      </c>
      <c r="D750">
        <v>1</v>
      </c>
      <c r="E750" t="s">
        <v>11</v>
      </c>
      <c r="F750" t="s">
        <v>9</v>
      </c>
      <c r="G750">
        <v>8556.9069999999992</v>
      </c>
      <c r="H750" t="str">
        <f t="shared" si="11"/>
        <v>Obese</v>
      </c>
    </row>
    <row r="751" spans="1:8" x14ac:dyDescent="0.35">
      <c r="A751">
        <v>28</v>
      </c>
      <c r="B751" t="s">
        <v>10</v>
      </c>
      <c r="C751">
        <v>30.875</v>
      </c>
      <c r="D751">
        <v>0</v>
      </c>
      <c r="E751" t="s">
        <v>11</v>
      </c>
      <c r="F751" t="s">
        <v>13</v>
      </c>
      <c r="G751">
        <v>3062.5082499999999</v>
      </c>
      <c r="H751" t="str">
        <f t="shared" si="11"/>
        <v>Obese</v>
      </c>
    </row>
    <row r="752" spans="1:8" x14ac:dyDescent="0.35">
      <c r="A752">
        <v>37</v>
      </c>
      <c r="B752" t="s">
        <v>7</v>
      </c>
      <c r="C752">
        <v>26.4</v>
      </c>
      <c r="D752">
        <v>0</v>
      </c>
      <c r="E752" t="s">
        <v>8</v>
      </c>
      <c r="F752" t="s">
        <v>12</v>
      </c>
      <c r="G752">
        <v>19539.242999999999</v>
      </c>
      <c r="H752" t="str">
        <f t="shared" si="11"/>
        <v>Overweight</v>
      </c>
    </row>
    <row r="753" spans="1:8" x14ac:dyDescent="0.35">
      <c r="A753">
        <v>21</v>
      </c>
      <c r="B753" t="s">
        <v>10</v>
      </c>
      <c r="C753">
        <v>28.975000000000001</v>
      </c>
      <c r="D753">
        <v>0</v>
      </c>
      <c r="E753" t="s">
        <v>11</v>
      </c>
      <c r="F753" t="s">
        <v>13</v>
      </c>
      <c r="G753">
        <v>1906.35825</v>
      </c>
      <c r="H753" t="str">
        <f t="shared" si="11"/>
        <v>Overweight</v>
      </c>
    </row>
    <row r="754" spans="1:8" x14ac:dyDescent="0.35">
      <c r="A754">
        <v>64</v>
      </c>
      <c r="B754" t="s">
        <v>10</v>
      </c>
      <c r="C754">
        <v>37.905000000000001</v>
      </c>
      <c r="D754">
        <v>0</v>
      </c>
      <c r="E754" t="s">
        <v>11</v>
      </c>
      <c r="F754" t="s">
        <v>13</v>
      </c>
      <c r="G754">
        <v>14210.53595</v>
      </c>
      <c r="H754" t="str">
        <f t="shared" si="11"/>
        <v>Obese</v>
      </c>
    </row>
    <row r="755" spans="1:8" x14ac:dyDescent="0.35">
      <c r="A755">
        <v>58</v>
      </c>
      <c r="B755" t="s">
        <v>7</v>
      </c>
      <c r="C755">
        <v>22.77</v>
      </c>
      <c r="D755">
        <v>0</v>
      </c>
      <c r="E755" t="s">
        <v>11</v>
      </c>
      <c r="F755" t="s">
        <v>12</v>
      </c>
      <c r="G755">
        <v>11833.782300000001</v>
      </c>
      <c r="H755" t="str">
        <f t="shared" si="11"/>
        <v>Normal</v>
      </c>
    </row>
    <row r="756" spans="1:8" x14ac:dyDescent="0.35">
      <c r="A756">
        <v>24</v>
      </c>
      <c r="B756" t="s">
        <v>10</v>
      </c>
      <c r="C756">
        <v>33.630000000000003</v>
      </c>
      <c r="D756">
        <v>4</v>
      </c>
      <c r="E756" t="s">
        <v>11</v>
      </c>
      <c r="F756" t="s">
        <v>14</v>
      </c>
      <c r="G756">
        <v>17128.426080000001</v>
      </c>
      <c r="H756" t="str">
        <f t="shared" si="11"/>
        <v>Obese</v>
      </c>
    </row>
    <row r="757" spans="1:8" x14ac:dyDescent="0.35">
      <c r="A757">
        <v>31</v>
      </c>
      <c r="B757" t="s">
        <v>10</v>
      </c>
      <c r="C757">
        <v>27.645</v>
      </c>
      <c r="D757">
        <v>2</v>
      </c>
      <c r="E757" t="s">
        <v>11</v>
      </c>
      <c r="F757" t="s">
        <v>14</v>
      </c>
      <c r="G757">
        <v>5031.26955</v>
      </c>
      <c r="H757" t="str">
        <f t="shared" si="11"/>
        <v>Overweight</v>
      </c>
    </row>
    <row r="758" spans="1:8" x14ac:dyDescent="0.35">
      <c r="A758">
        <v>39</v>
      </c>
      <c r="B758" t="s">
        <v>7</v>
      </c>
      <c r="C758">
        <v>22.8</v>
      </c>
      <c r="D758">
        <v>3</v>
      </c>
      <c r="E758" t="s">
        <v>11</v>
      </c>
      <c r="F758" t="s">
        <v>14</v>
      </c>
      <c r="G758">
        <v>7985.8149999999996</v>
      </c>
      <c r="H758" t="str">
        <f t="shared" si="11"/>
        <v>Normal</v>
      </c>
    </row>
    <row r="759" spans="1:8" x14ac:dyDescent="0.35">
      <c r="A759">
        <v>47</v>
      </c>
      <c r="B759" t="s">
        <v>7</v>
      </c>
      <c r="C759">
        <v>27.83</v>
      </c>
      <c r="D759">
        <v>0</v>
      </c>
      <c r="E759" t="s">
        <v>8</v>
      </c>
      <c r="F759" t="s">
        <v>12</v>
      </c>
      <c r="G759">
        <v>23065.420699999999</v>
      </c>
      <c r="H759" t="str">
        <f t="shared" si="11"/>
        <v>Overweight</v>
      </c>
    </row>
    <row r="760" spans="1:8" x14ac:dyDescent="0.35">
      <c r="A760">
        <v>30</v>
      </c>
      <c r="B760" t="s">
        <v>10</v>
      </c>
      <c r="C760">
        <v>37.43</v>
      </c>
      <c r="D760">
        <v>3</v>
      </c>
      <c r="E760" t="s">
        <v>11</v>
      </c>
      <c r="F760" t="s">
        <v>14</v>
      </c>
      <c r="G760">
        <v>5428.7277000000004</v>
      </c>
      <c r="H760" t="str">
        <f t="shared" si="11"/>
        <v>Obese</v>
      </c>
    </row>
    <row r="761" spans="1:8" x14ac:dyDescent="0.35">
      <c r="A761">
        <v>18</v>
      </c>
      <c r="B761" t="s">
        <v>10</v>
      </c>
      <c r="C761">
        <v>38.17</v>
      </c>
      <c r="D761">
        <v>0</v>
      </c>
      <c r="E761" t="s">
        <v>8</v>
      </c>
      <c r="F761" t="s">
        <v>12</v>
      </c>
      <c r="G761">
        <v>36307.798300000002</v>
      </c>
      <c r="H761" t="str">
        <f t="shared" si="11"/>
        <v>Obese</v>
      </c>
    </row>
    <row r="762" spans="1:8" x14ac:dyDescent="0.35">
      <c r="A762">
        <v>22</v>
      </c>
      <c r="B762" t="s">
        <v>7</v>
      </c>
      <c r="C762">
        <v>34.58</v>
      </c>
      <c r="D762">
        <v>2</v>
      </c>
      <c r="E762" t="s">
        <v>11</v>
      </c>
      <c r="F762" t="s">
        <v>14</v>
      </c>
      <c r="G762">
        <v>3925.7582000000002</v>
      </c>
      <c r="H762" t="str">
        <f t="shared" si="11"/>
        <v>Obese</v>
      </c>
    </row>
    <row r="763" spans="1:8" x14ac:dyDescent="0.35">
      <c r="A763">
        <v>23</v>
      </c>
      <c r="B763" t="s">
        <v>10</v>
      </c>
      <c r="C763">
        <v>35.200000000000003</v>
      </c>
      <c r="D763">
        <v>1</v>
      </c>
      <c r="E763" t="s">
        <v>11</v>
      </c>
      <c r="F763" t="s">
        <v>9</v>
      </c>
      <c r="G763">
        <v>2416.9549999999999</v>
      </c>
      <c r="H763" t="str">
        <f t="shared" si="11"/>
        <v>Obese</v>
      </c>
    </row>
    <row r="764" spans="1:8" x14ac:dyDescent="0.35">
      <c r="A764">
        <v>33</v>
      </c>
      <c r="B764" t="s">
        <v>10</v>
      </c>
      <c r="C764">
        <v>27.1</v>
      </c>
      <c r="D764">
        <v>1</v>
      </c>
      <c r="E764" t="s">
        <v>8</v>
      </c>
      <c r="F764" t="s">
        <v>9</v>
      </c>
      <c r="G764">
        <v>19040.876</v>
      </c>
      <c r="H764" t="str">
        <f t="shared" si="11"/>
        <v>Overweight</v>
      </c>
    </row>
    <row r="765" spans="1:8" x14ac:dyDescent="0.35">
      <c r="A765">
        <v>27</v>
      </c>
      <c r="B765" t="s">
        <v>10</v>
      </c>
      <c r="C765">
        <v>26.03</v>
      </c>
      <c r="D765">
        <v>0</v>
      </c>
      <c r="E765" t="s">
        <v>11</v>
      </c>
      <c r="F765" t="s">
        <v>14</v>
      </c>
      <c r="G765">
        <v>3070.8087</v>
      </c>
      <c r="H765" t="str">
        <f t="shared" si="11"/>
        <v>Overweight</v>
      </c>
    </row>
    <row r="766" spans="1:8" x14ac:dyDescent="0.35">
      <c r="A766">
        <v>45</v>
      </c>
      <c r="B766" t="s">
        <v>7</v>
      </c>
      <c r="C766">
        <v>25.175000000000001</v>
      </c>
      <c r="D766">
        <v>2</v>
      </c>
      <c r="E766" t="s">
        <v>11</v>
      </c>
      <c r="F766" t="s">
        <v>14</v>
      </c>
      <c r="G766">
        <v>9095.0682500000003</v>
      </c>
      <c r="H766" t="str">
        <f t="shared" si="11"/>
        <v>Overweight</v>
      </c>
    </row>
    <row r="767" spans="1:8" x14ac:dyDescent="0.35">
      <c r="A767">
        <v>57</v>
      </c>
      <c r="B767" t="s">
        <v>7</v>
      </c>
      <c r="C767">
        <v>31.824999999999999</v>
      </c>
      <c r="D767">
        <v>0</v>
      </c>
      <c r="E767" t="s">
        <v>11</v>
      </c>
      <c r="F767" t="s">
        <v>13</v>
      </c>
      <c r="G767">
        <v>11842.623750000001</v>
      </c>
      <c r="H767" t="str">
        <f t="shared" si="11"/>
        <v>Obese</v>
      </c>
    </row>
    <row r="768" spans="1:8" x14ac:dyDescent="0.35">
      <c r="A768">
        <v>47</v>
      </c>
      <c r="B768" t="s">
        <v>10</v>
      </c>
      <c r="C768">
        <v>32.299999999999997</v>
      </c>
      <c r="D768">
        <v>1</v>
      </c>
      <c r="E768" t="s">
        <v>11</v>
      </c>
      <c r="F768" t="s">
        <v>9</v>
      </c>
      <c r="G768">
        <v>8062.7640000000001</v>
      </c>
      <c r="H768" t="str">
        <f t="shared" si="11"/>
        <v>Obese</v>
      </c>
    </row>
    <row r="769" spans="1:8" x14ac:dyDescent="0.35">
      <c r="A769">
        <v>42</v>
      </c>
      <c r="B769" t="s">
        <v>7</v>
      </c>
      <c r="C769">
        <v>29</v>
      </c>
      <c r="D769">
        <v>1</v>
      </c>
      <c r="E769" t="s">
        <v>11</v>
      </c>
      <c r="F769" t="s">
        <v>9</v>
      </c>
      <c r="G769">
        <v>7050.6419999999998</v>
      </c>
      <c r="H769" t="str">
        <f t="shared" si="11"/>
        <v>Overweight</v>
      </c>
    </row>
    <row r="770" spans="1:8" x14ac:dyDescent="0.35">
      <c r="A770">
        <v>64</v>
      </c>
      <c r="B770" t="s">
        <v>7</v>
      </c>
      <c r="C770">
        <v>39.700000000000003</v>
      </c>
      <c r="D770">
        <v>0</v>
      </c>
      <c r="E770" t="s">
        <v>11</v>
      </c>
      <c r="F770" t="s">
        <v>9</v>
      </c>
      <c r="G770">
        <v>14319.031000000001</v>
      </c>
      <c r="H770" t="str">
        <f t="shared" si="11"/>
        <v>Obese</v>
      </c>
    </row>
    <row r="771" spans="1:8" x14ac:dyDescent="0.35">
      <c r="A771">
        <v>38</v>
      </c>
      <c r="B771" t="s">
        <v>7</v>
      </c>
      <c r="C771">
        <v>19.475000000000001</v>
      </c>
      <c r="D771">
        <v>2</v>
      </c>
      <c r="E771" t="s">
        <v>11</v>
      </c>
      <c r="F771" t="s">
        <v>13</v>
      </c>
      <c r="G771">
        <v>6933.2422500000002</v>
      </c>
      <c r="H771" t="str">
        <f t="shared" ref="H771:H834" si="12">IF(C771&lt;18.5,"Underweight",IF(AND(C771&gt;=18.5,C771&lt;=24.9),"Normal",IF(AND(C771&gt;=25,C771&lt;=29.5),"Overweight","Obese")))</f>
        <v>Normal</v>
      </c>
    </row>
    <row r="772" spans="1:8" x14ac:dyDescent="0.35">
      <c r="A772">
        <v>61</v>
      </c>
      <c r="B772" t="s">
        <v>10</v>
      </c>
      <c r="C772">
        <v>36.1</v>
      </c>
      <c r="D772">
        <v>3</v>
      </c>
      <c r="E772" t="s">
        <v>11</v>
      </c>
      <c r="F772" t="s">
        <v>9</v>
      </c>
      <c r="G772">
        <v>27941.28758</v>
      </c>
      <c r="H772" t="str">
        <f t="shared" si="12"/>
        <v>Obese</v>
      </c>
    </row>
    <row r="773" spans="1:8" x14ac:dyDescent="0.35">
      <c r="A773">
        <v>53</v>
      </c>
      <c r="B773" t="s">
        <v>7</v>
      </c>
      <c r="C773">
        <v>26.7</v>
      </c>
      <c r="D773">
        <v>2</v>
      </c>
      <c r="E773" t="s">
        <v>11</v>
      </c>
      <c r="F773" t="s">
        <v>9</v>
      </c>
      <c r="G773">
        <v>11150.78</v>
      </c>
      <c r="H773" t="str">
        <f t="shared" si="12"/>
        <v>Overweight</v>
      </c>
    </row>
    <row r="774" spans="1:8" x14ac:dyDescent="0.35">
      <c r="A774">
        <v>44</v>
      </c>
      <c r="B774" t="s">
        <v>7</v>
      </c>
      <c r="C774">
        <v>36.479999999999997</v>
      </c>
      <c r="D774">
        <v>0</v>
      </c>
      <c r="E774" t="s">
        <v>11</v>
      </c>
      <c r="F774" t="s">
        <v>14</v>
      </c>
      <c r="G774">
        <v>12797.20962</v>
      </c>
      <c r="H774" t="str">
        <f t="shared" si="12"/>
        <v>Obese</v>
      </c>
    </row>
    <row r="775" spans="1:8" x14ac:dyDescent="0.35">
      <c r="A775">
        <v>19</v>
      </c>
      <c r="B775" t="s">
        <v>7</v>
      </c>
      <c r="C775">
        <v>28.88</v>
      </c>
      <c r="D775">
        <v>0</v>
      </c>
      <c r="E775" t="s">
        <v>8</v>
      </c>
      <c r="F775" t="s">
        <v>13</v>
      </c>
      <c r="G775">
        <v>17748.5062</v>
      </c>
      <c r="H775" t="str">
        <f t="shared" si="12"/>
        <v>Overweight</v>
      </c>
    </row>
    <row r="776" spans="1:8" x14ac:dyDescent="0.35">
      <c r="A776">
        <v>41</v>
      </c>
      <c r="B776" t="s">
        <v>10</v>
      </c>
      <c r="C776">
        <v>34.200000000000003</v>
      </c>
      <c r="D776">
        <v>2</v>
      </c>
      <c r="E776" t="s">
        <v>11</v>
      </c>
      <c r="F776" t="s">
        <v>13</v>
      </c>
      <c r="G776">
        <v>7261.741</v>
      </c>
      <c r="H776" t="str">
        <f t="shared" si="12"/>
        <v>Obese</v>
      </c>
    </row>
    <row r="777" spans="1:8" x14ac:dyDescent="0.35">
      <c r="A777">
        <v>51</v>
      </c>
      <c r="B777" t="s">
        <v>10</v>
      </c>
      <c r="C777">
        <v>33.33</v>
      </c>
      <c r="D777">
        <v>3</v>
      </c>
      <c r="E777" t="s">
        <v>11</v>
      </c>
      <c r="F777" t="s">
        <v>12</v>
      </c>
      <c r="G777">
        <v>10560.4917</v>
      </c>
      <c r="H777" t="str">
        <f t="shared" si="12"/>
        <v>Obese</v>
      </c>
    </row>
    <row r="778" spans="1:8" x14ac:dyDescent="0.35">
      <c r="A778">
        <v>40</v>
      </c>
      <c r="B778" t="s">
        <v>10</v>
      </c>
      <c r="C778">
        <v>32.299999999999997</v>
      </c>
      <c r="D778">
        <v>2</v>
      </c>
      <c r="E778" t="s">
        <v>11</v>
      </c>
      <c r="F778" t="s">
        <v>13</v>
      </c>
      <c r="G778">
        <v>6986.6970000000001</v>
      </c>
      <c r="H778" t="str">
        <f t="shared" si="12"/>
        <v>Obese</v>
      </c>
    </row>
    <row r="779" spans="1:8" x14ac:dyDescent="0.35">
      <c r="A779">
        <v>45</v>
      </c>
      <c r="B779" t="s">
        <v>10</v>
      </c>
      <c r="C779">
        <v>39.805</v>
      </c>
      <c r="D779">
        <v>0</v>
      </c>
      <c r="E779" t="s">
        <v>11</v>
      </c>
      <c r="F779" t="s">
        <v>14</v>
      </c>
      <c r="G779">
        <v>7448.4039499999999</v>
      </c>
      <c r="H779" t="str">
        <f t="shared" si="12"/>
        <v>Obese</v>
      </c>
    </row>
    <row r="780" spans="1:8" x14ac:dyDescent="0.35">
      <c r="A780">
        <v>35</v>
      </c>
      <c r="B780" t="s">
        <v>10</v>
      </c>
      <c r="C780">
        <v>34.32</v>
      </c>
      <c r="D780">
        <v>3</v>
      </c>
      <c r="E780" t="s">
        <v>11</v>
      </c>
      <c r="F780" t="s">
        <v>12</v>
      </c>
      <c r="G780">
        <v>5934.3797999999997</v>
      </c>
      <c r="H780" t="str">
        <f t="shared" si="12"/>
        <v>Obese</v>
      </c>
    </row>
    <row r="781" spans="1:8" x14ac:dyDescent="0.35">
      <c r="A781">
        <v>53</v>
      </c>
      <c r="B781" t="s">
        <v>10</v>
      </c>
      <c r="C781">
        <v>28.88</v>
      </c>
      <c r="D781">
        <v>0</v>
      </c>
      <c r="E781" t="s">
        <v>11</v>
      </c>
      <c r="F781" t="s">
        <v>13</v>
      </c>
      <c r="G781">
        <v>9869.8101999999999</v>
      </c>
      <c r="H781" t="str">
        <f t="shared" si="12"/>
        <v>Overweight</v>
      </c>
    </row>
    <row r="782" spans="1:8" x14ac:dyDescent="0.35">
      <c r="A782">
        <v>30</v>
      </c>
      <c r="B782" t="s">
        <v>10</v>
      </c>
      <c r="C782">
        <v>24.4</v>
      </c>
      <c r="D782">
        <v>3</v>
      </c>
      <c r="E782" t="s">
        <v>8</v>
      </c>
      <c r="F782" t="s">
        <v>9</v>
      </c>
      <c r="G782">
        <v>18259.216</v>
      </c>
      <c r="H782" t="str">
        <f t="shared" si="12"/>
        <v>Normal</v>
      </c>
    </row>
    <row r="783" spans="1:8" x14ac:dyDescent="0.35">
      <c r="A783">
        <v>18</v>
      </c>
      <c r="B783" t="s">
        <v>10</v>
      </c>
      <c r="C783">
        <v>41.14</v>
      </c>
      <c r="D783">
        <v>0</v>
      </c>
      <c r="E783" t="s">
        <v>11</v>
      </c>
      <c r="F783" t="s">
        <v>12</v>
      </c>
      <c r="G783">
        <v>1146.7965999999999</v>
      </c>
      <c r="H783" t="str">
        <f t="shared" si="12"/>
        <v>Obese</v>
      </c>
    </row>
    <row r="784" spans="1:8" x14ac:dyDescent="0.35">
      <c r="A784">
        <v>51</v>
      </c>
      <c r="B784" t="s">
        <v>10</v>
      </c>
      <c r="C784">
        <v>35.97</v>
      </c>
      <c r="D784">
        <v>1</v>
      </c>
      <c r="E784" t="s">
        <v>11</v>
      </c>
      <c r="F784" t="s">
        <v>12</v>
      </c>
      <c r="G784">
        <v>9386.1612999999998</v>
      </c>
      <c r="H784" t="str">
        <f t="shared" si="12"/>
        <v>Obese</v>
      </c>
    </row>
    <row r="785" spans="1:8" x14ac:dyDescent="0.35">
      <c r="A785">
        <v>50</v>
      </c>
      <c r="B785" t="s">
        <v>7</v>
      </c>
      <c r="C785">
        <v>27.6</v>
      </c>
      <c r="D785">
        <v>1</v>
      </c>
      <c r="E785" t="s">
        <v>8</v>
      </c>
      <c r="F785" t="s">
        <v>9</v>
      </c>
      <c r="G785">
        <v>24520.263999999999</v>
      </c>
      <c r="H785" t="str">
        <f t="shared" si="12"/>
        <v>Overweight</v>
      </c>
    </row>
    <row r="786" spans="1:8" x14ac:dyDescent="0.35">
      <c r="A786">
        <v>31</v>
      </c>
      <c r="B786" t="s">
        <v>7</v>
      </c>
      <c r="C786">
        <v>29.26</v>
      </c>
      <c r="D786">
        <v>1</v>
      </c>
      <c r="E786" t="s">
        <v>11</v>
      </c>
      <c r="F786" t="s">
        <v>12</v>
      </c>
      <c r="G786">
        <v>4350.5144</v>
      </c>
      <c r="H786" t="str">
        <f t="shared" si="12"/>
        <v>Overweight</v>
      </c>
    </row>
    <row r="787" spans="1:8" x14ac:dyDescent="0.35">
      <c r="A787">
        <v>35</v>
      </c>
      <c r="B787" t="s">
        <v>7</v>
      </c>
      <c r="C787">
        <v>27.7</v>
      </c>
      <c r="D787">
        <v>3</v>
      </c>
      <c r="E787" t="s">
        <v>11</v>
      </c>
      <c r="F787" t="s">
        <v>9</v>
      </c>
      <c r="G787">
        <v>6414.1779999999999</v>
      </c>
      <c r="H787" t="str">
        <f t="shared" si="12"/>
        <v>Overweight</v>
      </c>
    </row>
    <row r="788" spans="1:8" x14ac:dyDescent="0.35">
      <c r="A788">
        <v>60</v>
      </c>
      <c r="B788" t="s">
        <v>10</v>
      </c>
      <c r="C788">
        <v>36.954999999999998</v>
      </c>
      <c r="D788">
        <v>0</v>
      </c>
      <c r="E788" t="s">
        <v>11</v>
      </c>
      <c r="F788" t="s">
        <v>14</v>
      </c>
      <c r="G788">
        <v>12741.167450000001</v>
      </c>
      <c r="H788" t="str">
        <f t="shared" si="12"/>
        <v>Obese</v>
      </c>
    </row>
    <row r="789" spans="1:8" x14ac:dyDescent="0.35">
      <c r="A789">
        <v>21</v>
      </c>
      <c r="B789" t="s">
        <v>10</v>
      </c>
      <c r="C789">
        <v>36.86</v>
      </c>
      <c r="D789">
        <v>0</v>
      </c>
      <c r="E789" t="s">
        <v>11</v>
      </c>
      <c r="F789" t="s">
        <v>13</v>
      </c>
      <c r="G789">
        <v>1917.3184000000001</v>
      </c>
      <c r="H789" t="str">
        <f t="shared" si="12"/>
        <v>Obese</v>
      </c>
    </row>
    <row r="790" spans="1:8" x14ac:dyDescent="0.35">
      <c r="A790">
        <v>29</v>
      </c>
      <c r="B790" t="s">
        <v>10</v>
      </c>
      <c r="C790">
        <v>22.515000000000001</v>
      </c>
      <c r="D790">
        <v>3</v>
      </c>
      <c r="E790" t="s">
        <v>11</v>
      </c>
      <c r="F790" t="s">
        <v>14</v>
      </c>
      <c r="G790">
        <v>5209.5788499999999</v>
      </c>
      <c r="H790" t="str">
        <f t="shared" si="12"/>
        <v>Normal</v>
      </c>
    </row>
    <row r="791" spans="1:8" x14ac:dyDescent="0.35">
      <c r="A791">
        <v>62</v>
      </c>
      <c r="B791" t="s">
        <v>7</v>
      </c>
      <c r="C791">
        <v>29.92</v>
      </c>
      <c r="D791">
        <v>0</v>
      </c>
      <c r="E791" t="s">
        <v>11</v>
      </c>
      <c r="F791" t="s">
        <v>12</v>
      </c>
      <c r="G791">
        <v>13457.960800000001</v>
      </c>
      <c r="H791" t="str">
        <f t="shared" si="12"/>
        <v>Obese</v>
      </c>
    </row>
    <row r="792" spans="1:8" x14ac:dyDescent="0.35">
      <c r="A792">
        <v>39</v>
      </c>
      <c r="B792" t="s">
        <v>7</v>
      </c>
      <c r="C792">
        <v>41.8</v>
      </c>
      <c r="D792">
        <v>0</v>
      </c>
      <c r="E792" t="s">
        <v>11</v>
      </c>
      <c r="F792" t="s">
        <v>12</v>
      </c>
      <c r="G792">
        <v>5662.2250000000004</v>
      </c>
      <c r="H792" t="str">
        <f t="shared" si="12"/>
        <v>Obese</v>
      </c>
    </row>
    <row r="793" spans="1:8" x14ac:dyDescent="0.35">
      <c r="A793">
        <v>19</v>
      </c>
      <c r="B793" t="s">
        <v>10</v>
      </c>
      <c r="C793">
        <v>27.6</v>
      </c>
      <c r="D793">
        <v>0</v>
      </c>
      <c r="E793" t="s">
        <v>11</v>
      </c>
      <c r="F793" t="s">
        <v>9</v>
      </c>
      <c r="G793">
        <v>1252.4069999999999</v>
      </c>
      <c r="H793" t="str">
        <f t="shared" si="12"/>
        <v>Overweight</v>
      </c>
    </row>
    <row r="794" spans="1:8" x14ac:dyDescent="0.35">
      <c r="A794">
        <v>22</v>
      </c>
      <c r="B794" t="s">
        <v>7</v>
      </c>
      <c r="C794">
        <v>23.18</v>
      </c>
      <c r="D794">
        <v>0</v>
      </c>
      <c r="E794" t="s">
        <v>11</v>
      </c>
      <c r="F794" t="s">
        <v>14</v>
      </c>
      <c r="G794">
        <v>2731.9122000000002</v>
      </c>
      <c r="H794" t="str">
        <f t="shared" si="12"/>
        <v>Normal</v>
      </c>
    </row>
    <row r="795" spans="1:8" x14ac:dyDescent="0.35">
      <c r="A795">
        <v>53</v>
      </c>
      <c r="B795" t="s">
        <v>10</v>
      </c>
      <c r="C795">
        <v>20.9</v>
      </c>
      <c r="D795">
        <v>0</v>
      </c>
      <c r="E795" t="s">
        <v>8</v>
      </c>
      <c r="F795" t="s">
        <v>12</v>
      </c>
      <c r="G795">
        <v>21195.817999999999</v>
      </c>
      <c r="H795" t="str">
        <f t="shared" si="12"/>
        <v>Normal</v>
      </c>
    </row>
    <row r="796" spans="1:8" x14ac:dyDescent="0.35">
      <c r="A796">
        <v>39</v>
      </c>
      <c r="B796" t="s">
        <v>7</v>
      </c>
      <c r="C796">
        <v>31.92</v>
      </c>
      <c r="D796">
        <v>2</v>
      </c>
      <c r="E796" t="s">
        <v>11</v>
      </c>
      <c r="F796" t="s">
        <v>13</v>
      </c>
      <c r="G796">
        <v>7209.4917999999998</v>
      </c>
      <c r="H796" t="str">
        <f t="shared" si="12"/>
        <v>Obese</v>
      </c>
    </row>
    <row r="797" spans="1:8" x14ac:dyDescent="0.35">
      <c r="A797">
        <v>27</v>
      </c>
      <c r="B797" t="s">
        <v>10</v>
      </c>
      <c r="C797">
        <v>28.5</v>
      </c>
      <c r="D797">
        <v>0</v>
      </c>
      <c r="E797" t="s">
        <v>8</v>
      </c>
      <c r="F797" t="s">
        <v>13</v>
      </c>
      <c r="G797">
        <v>18310.741999999998</v>
      </c>
      <c r="H797" t="str">
        <f t="shared" si="12"/>
        <v>Overweight</v>
      </c>
    </row>
    <row r="798" spans="1:8" x14ac:dyDescent="0.35">
      <c r="A798">
        <v>30</v>
      </c>
      <c r="B798" t="s">
        <v>10</v>
      </c>
      <c r="C798">
        <v>44.22</v>
      </c>
      <c r="D798">
        <v>2</v>
      </c>
      <c r="E798" t="s">
        <v>11</v>
      </c>
      <c r="F798" t="s">
        <v>12</v>
      </c>
      <c r="G798">
        <v>4266.1657999999998</v>
      </c>
      <c r="H798" t="str">
        <f t="shared" si="12"/>
        <v>Obese</v>
      </c>
    </row>
    <row r="799" spans="1:8" x14ac:dyDescent="0.35">
      <c r="A799">
        <v>30</v>
      </c>
      <c r="B799" t="s">
        <v>7</v>
      </c>
      <c r="C799">
        <v>22.895</v>
      </c>
      <c r="D799">
        <v>1</v>
      </c>
      <c r="E799" t="s">
        <v>11</v>
      </c>
      <c r="F799" t="s">
        <v>14</v>
      </c>
      <c r="G799">
        <v>4719.52405</v>
      </c>
      <c r="H799" t="str">
        <f t="shared" si="12"/>
        <v>Normal</v>
      </c>
    </row>
    <row r="800" spans="1:8" x14ac:dyDescent="0.35">
      <c r="A800">
        <v>58</v>
      </c>
      <c r="B800" t="s">
        <v>7</v>
      </c>
      <c r="C800">
        <v>33.1</v>
      </c>
      <c r="D800">
        <v>0</v>
      </c>
      <c r="E800" t="s">
        <v>11</v>
      </c>
      <c r="F800" t="s">
        <v>9</v>
      </c>
      <c r="G800">
        <v>11848.141</v>
      </c>
      <c r="H800" t="str">
        <f t="shared" si="12"/>
        <v>Obese</v>
      </c>
    </row>
    <row r="801" spans="1:8" x14ac:dyDescent="0.35">
      <c r="A801">
        <v>33</v>
      </c>
      <c r="B801" t="s">
        <v>10</v>
      </c>
      <c r="C801">
        <v>24.795000000000002</v>
      </c>
      <c r="D801">
        <v>0</v>
      </c>
      <c r="E801" t="s">
        <v>8</v>
      </c>
      <c r="F801" t="s">
        <v>14</v>
      </c>
      <c r="G801">
        <v>17904.527050000001</v>
      </c>
      <c r="H801" t="str">
        <f t="shared" si="12"/>
        <v>Normal</v>
      </c>
    </row>
    <row r="802" spans="1:8" x14ac:dyDescent="0.35">
      <c r="A802">
        <v>42</v>
      </c>
      <c r="B802" t="s">
        <v>7</v>
      </c>
      <c r="C802">
        <v>26.18</v>
      </c>
      <c r="D802">
        <v>1</v>
      </c>
      <c r="E802" t="s">
        <v>11</v>
      </c>
      <c r="F802" t="s">
        <v>12</v>
      </c>
      <c r="G802">
        <v>7046.7222000000002</v>
      </c>
      <c r="H802" t="str">
        <f t="shared" si="12"/>
        <v>Overweight</v>
      </c>
    </row>
    <row r="803" spans="1:8" x14ac:dyDescent="0.35">
      <c r="A803">
        <v>64</v>
      </c>
      <c r="B803" t="s">
        <v>7</v>
      </c>
      <c r="C803">
        <v>35.97</v>
      </c>
      <c r="D803">
        <v>0</v>
      </c>
      <c r="E803" t="s">
        <v>11</v>
      </c>
      <c r="F803" t="s">
        <v>12</v>
      </c>
      <c r="G803">
        <v>14313.846299999999</v>
      </c>
      <c r="H803" t="str">
        <f t="shared" si="12"/>
        <v>Obese</v>
      </c>
    </row>
    <row r="804" spans="1:8" x14ac:dyDescent="0.35">
      <c r="A804">
        <v>21</v>
      </c>
      <c r="B804" t="s">
        <v>10</v>
      </c>
      <c r="C804">
        <v>22.3</v>
      </c>
      <c r="D804">
        <v>1</v>
      </c>
      <c r="E804" t="s">
        <v>11</v>
      </c>
      <c r="F804" t="s">
        <v>9</v>
      </c>
      <c r="G804">
        <v>2103.08</v>
      </c>
      <c r="H804" t="str">
        <f t="shared" si="12"/>
        <v>Normal</v>
      </c>
    </row>
    <row r="805" spans="1:8" x14ac:dyDescent="0.35">
      <c r="A805">
        <v>18</v>
      </c>
      <c r="B805" t="s">
        <v>7</v>
      </c>
      <c r="C805">
        <v>42.24</v>
      </c>
      <c r="D805">
        <v>0</v>
      </c>
      <c r="E805" t="s">
        <v>8</v>
      </c>
      <c r="F805" t="s">
        <v>12</v>
      </c>
      <c r="G805">
        <v>38792.685599999997</v>
      </c>
      <c r="H805" t="str">
        <f t="shared" si="12"/>
        <v>Obese</v>
      </c>
    </row>
    <row r="806" spans="1:8" x14ac:dyDescent="0.35">
      <c r="A806">
        <v>23</v>
      </c>
      <c r="B806" t="s">
        <v>10</v>
      </c>
      <c r="C806">
        <v>26.51</v>
      </c>
      <c r="D806">
        <v>0</v>
      </c>
      <c r="E806" t="s">
        <v>11</v>
      </c>
      <c r="F806" t="s">
        <v>12</v>
      </c>
      <c r="G806">
        <v>1815.8759</v>
      </c>
      <c r="H806" t="str">
        <f t="shared" si="12"/>
        <v>Overweight</v>
      </c>
    </row>
    <row r="807" spans="1:8" x14ac:dyDescent="0.35">
      <c r="A807">
        <v>45</v>
      </c>
      <c r="B807" t="s">
        <v>7</v>
      </c>
      <c r="C807">
        <v>35.814999999999998</v>
      </c>
      <c r="D807">
        <v>0</v>
      </c>
      <c r="E807" t="s">
        <v>11</v>
      </c>
      <c r="F807" t="s">
        <v>13</v>
      </c>
      <c r="G807">
        <v>7731.8578500000003</v>
      </c>
      <c r="H807" t="str">
        <f t="shared" si="12"/>
        <v>Obese</v>
      </c>
    </row>
    <row r="808" spans="1:8" x14ac:dyDescent="0.35">
      <c r="A808">
        <v>40</v>
      </c>
      <c r="B808" t="s">
        <v>7</v>
      </c>
      <c r="C808">
        <v>41.42</v>
      </c>
      <c r="D808">
        <v>1</v>
      </c>
      <c r="E808" t="s">
        <v>11</v>
      </c>
      <c r="F808" t="s">
        <v>13</v>
      </c>
      <c r="G808">
        <v>28476.734990000001</v>
      </c>
      <c r="H808" t="str">
        <f t="shared" si="12"/>
        <v>Obese</v>
      </c>
    </row>
    <row r="809" spans="1:8" x14ac:dyDescent="0.35">
      <c r="A809">
        <v>19</v>
      </c>
      <c r="B809" t="s">
        <v>7</v>
      </c>
      <c r="C809">
        <v>36.575000000000003</v>
      </c>
      <c r="D809">
        <v>0</v>
      </c>
      <c r="E809" t="s">
        <v>11</v>
      </c>
      <c r="F809" t="s">
        <v>13</v>
      </c>
      <c r="G809">
        <v>2136.8822500000001</v>
      </c>
      <c r="H809" t="str">
        <f t="shared" si="12"/>
        <v>Obese</v>
      </c>
    </row>
    <row r="810" spans="1:8" x14ac:dyDescent="0.35">
      <c r="A810">
        <v>18</v>
      </c>
      <c r="B810" t="s">
        <v>10</v>
      </c>
      <c r="C810">
        <v>30.14</v>
      </c>
      <c r="D810">
        <v>0</v>
      </c>
      <c r="E810" t="s">
        <v>11</v>
      </c>
      <c r="F810" t="s">
        <v>12</v>
      </c>
      <c r="G810">
        <v>1131.5065999999999</v>
      </c>
      <c r="H810" t="str">
        <f t="shared" si="12"/>
        <v>Obese</v>
      </c>
    </row>
    <row r="811" spans="1:8" x14ac:dyDescent="0.35">
      <c r="A811">
        <v>25</v>
      </c>
      <c r="B811" t="s">
        <v>10</v>
      </c>
      <c r="C811">
        <v>25.84</v>
      </c>
      <c r="D811">
        <v>1</v>
      </c>
      <c r="E811" t="s">
        <v>11</v>
      </c>
      <c r="F811" t="s">
        <v>14</v>
      </c>
      <c r="G811">
        <v>3309.7926000000002</v>
      </c>
      <c r="H811" t="str">
        <f t="shared" si="12"/>
        <v>Overweight</v>
      </c>
    </row>
    <row r="812" spans="1:8" x14ac:dyDescent="0.35">
      <c r="A812">
        <v>46</v>
      </c>
      <c r="B812" t="s">
        <v>7</v>
      </c>
      <c r="C812">
        <v>30.8</v>
      </c>
      <c r="D812">
        <v>3</v>
      </c>
      <c r="E812" t="s">
        <v>11</v>
      </c>
      <c r="F812" t="s">
        <v>9</v>
      </c>
      <c r="G812">
        <v>9414.92</v>
      </c>
      <c r="H812" t="str">
        <f t="shared" si="12"/>
        <v>Obese</v>
      </c>
    </row>
    <row r="813" spans="1:8" x14ac:dyDescent="0.35">
      <c r="A813">
        <v>33</v>
      </c>
      <c r="B813" t="s">
        <v>7</v>
      </c>
      <c r="C813">
        <v>42.94</v>
      </c>
      <c r="D813">
        <v>3</v>
      </c>
      <c r="E813" t="s">
        <v>11</v>
      </c>
      <c r="F813" t="s">
        <v>13</v>
      </c>
      <c r="G813">
        <v>6360.9935999999998</v>
      </c>
      <c r="H813" t="str">
        <f t="shared" si="12"/>
        <v>Obese</v>
      </c>
    </row>
    <row r="814" spans="1:8" x14ac:dyDescent="0.35">
      <c r="A814">
        <v>54</v>
      </c>
      <c r="B814" t="s">
        <v>10</v>
      </c>
      <c r="C814">
        <v>21.01</v>
      </c>
      <c r="D814">
        <v>2</v>
      </c>
      <c r="E814" t="s">
        <v>11</v>
      </c>
      <c r="F814" t="s">
        <v>12</v>
      </c>
      <c r="G814">
        <v>11013.7119</v>
      </c>
      <c r="H814" t="str">
        <f t="shared" si="12"/>
        <v>Normal</v>
      </c>
    </row>
    <row r="815" spans="1:8" x14ac:dyDescent="0.35">
      <c r="A815">
        <v>28</v>
      </c>
      <c r="B815" t="s">
        <v>10</v>
      </c>
      <c r="C815">
        <v>22.515000000000001</v>
      </c>
      <c r="D815">
        <v>2</v>
      </c>
      <c r="E815" t="s">
        <v>11</v>
      </c>
      <c r="F815" t="s">
        <v>14</v>
      </c>
      <c r="G815">
        <v>4428.8878500000001</v>
      </c>
      <c r="H815" t="str">
        <f t="shared" si="12"/>
        <v>Normal</v>
      </c>
    </row>
    <row r="816" spans="1:8" x14ac:dyDescent="0.35">
      <c r="A816">
        <v>36</v>
      </c>
      <c r="B816" t="s">
        <v>10</v>
      </c>
      <c r="C816">
        <v>34.43</v>
      </c>
      <c r="D816">
        <v>2</v>
      </c>
      <c r="E816" t="s">
        <v>11</v>
      </c>
      <c r="F816" t="s">
        <v>12</v>
      </c>
      <c r="G816">
        <v>5584.3056999999999</v>
      </c>
      <c r="H816" t="str">
        <f t="shared" si="12"/>
        <v>Obese</v>
      </c>
    </row>
    <row r="817" spans="1:8" x14ac:dyDescent="0.35">
      <c r="A817">
        <v>20</v>
      </c>
      <c r="B817" t="s">
        <v>7</v>
      </c>
      <c r="C817">
        <v>31.46</v>
      </c>
      <c r="D817">
        <v>0</v>
      </c>
      <c r="E817" t="s">
        <v>11</v>
      </c>
      <c r="F817" t="s">
        <v>12</v>
      </c>
      <c r="G817">
        <v>1877.9294</v>
      </c>
      <c r="H817" t="str">
        <f t="shared" si="12"/>
        <v>Obese</v>
      </c>
    </row>
    <row r="818" spans="1:8" x14ac:dyDescent="0.35">
      <c r="A818">
        <v>24</v>
      </c>
      <c r="B818" t="s">
        <v>7</v>
      </c>
      <c r="C818">
        <v>24.225000000000001</v>
      </c>
      <c r="D818">
        <v>0</v>
      </c>
      <c r="E818" t="s">
        <v>11</v>
      </c>
      <c r="F818" t="s">
        <v>13</v>
      </c>
      <c r="G818">
        <v>2842.7607499999999</v>
      </c>
      <c r="H818" t="str">
        <f t="shared" si="12"/>
        <v>Normal</v>
      </c>
    </row>
    <row r="819" spans="1:8" x14ac:dyDescent="0.35">
      <c r="A819">
        <v>23</v>
      </c>
      <c r="B819" t="s">
        <v>10</v>
      </c>
      <c r="C819">
        <v>37.1</v>
      </c>
      <c r="D819">
        <v>3</v>
      </c>
      <c r="E819" t="s">
        <v>11</v>
      </c>
      <c r="F819" t="s">
        <v>9</v>
      </c>
      <c r="G819">
        <v>3597.596</v>
      </c>
      <c r="H819" t="str">
        <f t="shared" si="12"/>
        <v>Obese</v>
      </c>
    </row>
    <row r="820" spans="1:8" x14ac:dyDescent="0.35">
      <c r="A820">
        <v>47</v>
      </c>
      <c r="B820" t="s">
        <v>7</v>
      </c>
      <c r="C820">
        <v>26.125</v>
      </c>
      <c r="D820">
        <v>1</v>
      </c>
      <c r="E820" t="s">
        <v>8</v>
      </c>
      <c r="F820" t="s">
        <v>14</v>
      </c>
      <c r="G820">
        <v>23401.30575</v>
      </c>
      <c r="H820" t="str">
        <f t="shared" si="12"/>
        <v>Overweight</v>
      </c>
    </row>
    <row r="821" spans="1:8" x14ac:dyDescent="0.35">
      <c r="A821">
        <v>33</v>
      </c>
      <c r="B821" t="s">
        <v>7</v>
      </c>
      <c r="C821">
        <v>35.53</v>
      </c>
      <c r="D821">
        <v>0</v>
      </c>
      <c r="E821" t="s">
        <v>8</v>
      </c>
      <c r="F821" t="s">
        <v>13</v>
      </c>
      <c r="G821">
        <v>55135.402090000003</v>
      </c>
      <c r="H821" t="str">
        <f t="shared" si="12"/>
        <v>Obese</v>
      </c>
    </row>
    <row r="822" spans="1:8" x14ac:dyDescent="0.35">
      <c r="A822">
        <v>45</v>
      </c>
      <c r="B822" t="s">
        <v>10</v>
      </c>
      <c r="C822">
        <v>33.700000000000003</v>
      </c>
      <c r="D822">
        <v>1</v>
      </c>
      <c r="E822" t="s">
        <v>11</v>
      </c>
      <c r="F822" t="s">
        <v>9</v>
      </c>
      <c r="G822">
        <v>7445.9179999999997</v>
      </c>
      <c r="H822" t="str">
        <f t="shared" si="12"/>
        <v>Obese</v>
      </c>
    </row>
    <row r="823" spans="1:8" x14ac:dyDescent="0.35">
      <c r="A823">
        <v>26</v>
      </c>
      <c r="B823" t="s">
        <v>10</v>
      </c>
      <c r="C823">
        <v>17.670000000000002</v>
      </c>
      <c r="D823">
        <v>0</v>
      </c>
      <c r="E823" t="s">
        <v>11</v>
      </c>
      <c r="F823" t="s">
        <v>13</v>
      </c>
      <c r="G823">
        <v>2680.9493000000002</v>
      </c>
      <c r="H823" t="str">
        <f t="shared" si="12"/>
        <v>Underweight</v>
      </c>
    </row>
    <row r="824" spans="1:8" x14ac:dyDescent="0.35">
      <c r="A824">
        <v>18</v>
      </c>
      <c r="B824" t="s">
        <v>7</v>
      </c>
      <c r="C824">
        <v>31.13</v>
      </c>
      <c r="D824">
        <v>0</v>
      </c>
      <c r="E824" t="s">
        <v>11</v>
      </c>
      <c r="F824" t="s">
        <v>12</v>
      </c>
      <c r="G824">
        <v>1621.8827000000001</v>
      </c>
      <c r="H824" t="str">
        <f t="shared" si="12"/>
        <v>Obese</v>
      </c>
    </row>
    <row r="825" spans="1:8" x14ac:dyDescent="0.35">
      <c r="A825">
        <v>44</v>
      </c>
      <c r="B825" t="s">
        <v>7</v>
      </c>
      <c r="C825">
        <v>29.81</v>
      </c>
      <c r="D825">
        <v>2</v>
      </c>
      <c r="E825" t="s">
        <v>11</v>
      </c>
      <c r="F825" t="s">
        <v>12</v>
      </c>
      <c r="G825">
        <v>8219.2039000000004</v>
      </c>
      <c r="H825" t="str">
        <f t="shared" si="12"/>
        <v>Obese</v>
      </c>
    </row>
    <row r="826" spans="1:8" x14ac:dyDescent="0.35">
      <c r="A826">
        <v>60</v>
      </c>
      <c r="B826" t="s">
        <v>10</v>
      </c>
      <c r="C826">
        <v>24.32</v>
      </c>
      <c r="D826">
        <v>0</v>
      </c>
      <c r="E826" t="s">
        <v>11</v>
      </c>
      <c r="F826" t="s">
        <v>13</v>
      </c>
      <c r="G826">
        <v>12523.604799999999</v>
      </c>
      <c r="H826" t="str">
        <f t="shared" si="12"/>
        <v>Normal</v>
      </c>
    </row>
    <row r="827" spans="1:8" x14ac:dyDescent="0.35">
      <c r="A827">
        <v>64</v>
      </c>
      <c r="B827" t="s">
        <v>7</v>
      </c>
      <c r="C827">
        <v>31.824999999999999</v>
      </c>
      <c r="D827">
        <v>2</v>
      </c>
      <c r="E827" t="s">
        <v>11</v>
      </c>
      <c r="F827" t="s">
        <v>14</v>
      </c>
      <c r="G827">
        <v>16069.08475</v>
      </c>
      <c r="H827" t="str">
        <f t="shared" si="12"/>
        <v>Obese</v>
      </c>
    </row>
    <row r="828" spans="1:8" x14ac:dyDescent="0.35">
      <c r="A828">
        <v>56</v>
      </c>
      <c r="B828" t="s">
        <v>10</v>
      </c>
      <c r="C828">
        <v>31.79</v>
      </c>
      <c r="D828">
        <v>2</v>
      </c>
      <c r="E828" t="s">
        <v>8</v>
      </c>
      <c r="F828" t="s">
        <v>12</v>
      </c>
      <c r="G828">
        <v>43813.866099999999</v>
      </c>
      <c r="H828" t="str">
        <f t="shared" si="12"/>
        <v>Obese</v>
      </c>
    </row>
    <row r="829" spans="1:8" x14ac:dyDescent="0.35">
      <c r="A829">
        <v>36</v>
      </c>
      <c r="B829" t="s">
        <v>10</v>
      </c>
      <c r="C829">
        <v>28.024999999999999</v>
      </c>
      <c r="D829">
        <v>1</v>
      </c>
      <c r="E829" t="s">
        <v>8</v>
      </c>
      <c r="F829" t="s">
        <v>14</v>
      </c>
      <c r="G829">
        <v>20773.62775</v>
      </c>
      <c r="H829" t="str">
        <f t="shared" si="12"/>
        <v>Overweight</v>
      </c>
    </row>
    <row r="830" spans="1:8" x14ac:dyDescent="0.35">
      <c r="A830">
        <v>41</v>
      </c>
      <c r="B830" t="s">
        <v>10</v>
      </c>
      <c r="C830">
        <v>30.78</v>
      </c>
      <c r="D830">
        <v>3</v>
      </c>
      <c r="E830" t="s">
        <v>8</v>
      </c>
      <c r="F830" t="s">
        <v>14</v>
      </c>
      <c r="G830">
        <v>39597.407200000001</v>
      </c>
      <c r="H830" t="str">
        <f t="shared" si="12"/>
        <v>Obese</v>
      </c>
    </row>
    <row r="831" spans="1:8" x14ac:dyDescent="0.35">
      <c r="A831">
        <v>39</v>
      </c>
      <c r="B831" t="s">
        <v>10</v>
      </c>
      <c r="C831">
        <v>21.85</v>
      </c>
      <c r="D831">
        <v>1</v>
      </c>
      <c r="E831" t="s">
        <v>11</v>
      </c>
      <c r="F831" t="s">
        <v>13</v>
      </c>
      <c r="G831">
        <v>6117.4944999999998</v>
      </c>
      <c r="H831" t="str">
        <f t="shared" si="12"/>
        <v>Normal</v>
      </c>
    </row>
    <row r="832" spans="1:8" x14ac:dyDescent="0.35">
      <c r="A832">
        <v>63</v>
      </c>
      <c r="B832" t="s">
        <v>10</v>
      </c>
      <c r="C832">
        <v>33.1</v>
      </c>
      <c r="D832">
        <v>0</v>
      </c>
      <c r="E832" t="s">
        <v>11</v>
      </c>
      <c r="F832" t="s">
        <v>9</v>
      </c>
      <c r="G832">
        <v>13393.755999999999</v>
      </c>
      <c r="H832" t="str">
        <f t="shared" si="12"/>
        <v>Obese</v>
      </c>
    </row>
    <row r="833" spans="1:8" x14ac:dyDescent="0.35">
      <c r="A833">
        <v>36</v>
      </c>
      <c r="B833" t="s">
        <v>7</v>
      </c>
      <c r="C833">
        <v>25.84</v>
      </c>
      <c r="D833">
        <v>0</v>
      </c>
      <c r="E833" t="s">
        <v>11</v>
      </c>
      <c r="F833" t="s">
        <v>13</v>
      </c>
      <c r="G833">
        <v>5266.3656000000001</v>
      </c>
      <c r="H833" t="str">
        <f t="shared" si="12"/>
        <v>Overweight</v>
      </c>
    </row>
    <row r="834" spans="1:8" x14ac:dyDescent="0.35">
      <c r="A834">
        <v>28</v>
      </c>
      <c r="B834" t="s">
        <v>7</v>
      </c>
      <c r="C834">
        <v>23.844999999999999</v>
      </c>
      <c r="D834">
        <v>2</v>
      </c>
      <c r="E834" t="s">
        <v>11</v>
      </c>
      <c r="F834" t="s">
        <v>13</v>
      </c>
      <c r="G834">
        <v>4719.7365499999996</v>
      </c>
      <c r="H834" t="str">
        <f t="shared" si="12"/>
        <v>Normal</v>
      </c>
    </row>
    <row r="835" spans="1:8" x14ac:dyDescent="0.35">
      <c r="A835">
        <v>58</v>
      </c>
      <c r="B835" t="s">
        <v>10</v>
      </c>
      <c r="C835">
        <v>34.39</v>
      </c>
      <c r="D835">
        <v>0</v>
      </c>
      <c r="E835" t="s">
        <v>11</v>
      </c>
      <c r="F835" t="s">
        <v>13</v>
      </c>
      <c r="G835">
        <v>11743.9341</v>
      </c>
      <c r="H835" t="str">
        <f t="shared" ref="H835:H898" si="13">IF(C835&lt;18.5,"Underweight",IF(AND(C835&gt;=18.5,C835&lt;=24.9),"Normal",IF(AND(C835&gt;=25,C835&lt;=29.5),"Overweight","Obese")))</f>
        <v>Obese</v>
      </c>
    </row>
    <row r="836" spans="1:8" x14ac:dyDescent="0.35">
      <c r="A836">
        <v>36</v>
      </c>
      <c r="B836" t="s">
        <v>10</v>
      </c>
      <c r="C836">
        <v>33.82</v>
      </c>
      <c r="D836">
        <v>1</v>
      </c>
      <c r="E836" t="s">
        <v>11</v>
      </c>
      <c r="F836" t="s">
        <v>13</v>
      </c>
      <c r="G836">
        <v>5377.4578000000001</v>
      </c>
      <c r="H836" t="str">
        <f t="shared" si="13"/>
        <v>Obese</v>
      </c>
    </row>
    <row r="837" spans="1:8" x14ac:dyDescent="0.35">
      <c r="A837">
        <v>42</v>
      </c>
      <c r="B837" t="s">
        <v>10</v>
      </c>
      <c r="C837">
        <v>35.97</v>
      </c>
      <c r="D837">
        <v>2</v>
      </c>
      <c r="E837" t="s">
        <v>11</v>
      </c>
      <c r="F837" t="s">
        <v>12</v>
      </c>
      <c r="G837">
        <v>7160.3302999999996</v>
      </c>
      <c r="H837" t="str">
        <f t="shared" si="13"/>
        <v>Obese</v>
      </c>
    </row>
    <row r="838" spans="1:8" x14ac:dyDescent="0.35">
      <c r="A838">
        <v>36</v>
      </c>
      <c r="B838" t="s">
        <v>10</v>
      </c>
      <c r="C838">
        <v>31.5</v>
      </c>
      <c r="D838">
        <v>0</v>
      </c>
      <c r="E838" t="s">
        <v>11</v>
      </c>
      <c r="F838" t="s">
        <v>9</v>
      </c>
      <c r="G838">
        <v>4402.2330000000002</v>
      </c>
      <c r="H838" t="str">
        <f t="shared" si="13"/>
        <v>Obese</v>
      </c>
    </row>
    <row r="839" spans="1:8" x14ac:dyDescent="0.35">
      <c r="A839">
        <v>56</v>
      </c>
      <c r="B839" t="s">
        <v>7</v>
      </c>
      <c r="C839">
        <v>28.31</v>
      </c>
      <c r="D839">
        <v>0</v>
      </c>
      <c r="E839" t="s">
        <v>11</v>
      </c>
      <c r="F839" t="s">
        <v>14</v>
      </c>
      <c r="G839">
        <v>11657.7189</v>
      </c>
      <c r="H839" t="str">
        <f t="shared" si="13"/>
        <v>Overweight</v>
      </c>
    </row>
    <row r="840" spans="1:8" x14ac:dyDescent="0.35">
      <c r="A840">
        <v>35</v>
      </c>
      <c r="B840" t="s">
        <v>7</v>
      </c>
      <c r="C840">
        <v>23.465</v>
      </c>
      <c r="D840">
        <v>2</v>
      </c>
      <c r="E840" t="s">
        <v>11</v>
      </c>
      <c r="F840" t="s">
        <v>14</v>
      </c>
      <c r="G840">
        <v>6402.2913500000004</v>
      </c>
      <c r="H840" t="str">
        <f t="shared" si="13"/>
        <v>Normal</v>
      </c>
    </row>
    <row r="841" spans="1:8" x14ac:dyDescent="0.35">
      <c r="A841">
        <v>59</v>
      </c>
      <c r="B841" t="s">
        <v>7</v>
      </c>
      <c r="C841">
        <v>31.35</v>
      </c>
      <c r="D841">
        <v>0</v>
      </c>
      <c r="E841" t="s">
        <v>11</v>
      </c>
      <c r="F841" t="s">
        <v>13</v>
      </c>
      <c r="G841">
        <v>12622.1795</v>
      </c>
      <c r="H841" t="str">
        <f t="shared" si="13"/>
        <v>Obese</v>
      </c>
    </row>
    <row r="842" spans="1:8" x14ac:dyDescent="0.35">
      <c r="A842">
        <v>21</v>
      </c>
      <c r="B842" t="s">
        <v>10</v>
      </c>
      <c r="C842">
        <v>31.1</v>
      </c>
      <c r="D842">
        <v>0</v>
      </c>
      <c r="E842" t="s">
        <v>11</v>
      </c>
      <c r="F842" t="s">
        <v>9</v>
      </c>
      <c r="G842">
        <v>1526.3119999999999</v>
      </c>
      <c r="H842" t="str">
        <f t="shared" si="13"/>
        <v>Obese</v>
      </c>
    </row>
    <row r="843" spans="1:8" x14ac:dyDescent="0.35">
      <c r="A843">
        <v>59</v>
      </c>
      <c r="B843" t="s">
        <v>10</v>
      </c>
      <c r="C843">
        <v>24.7</v>
      </c>
      <c r="D843">
        <v>0</v>
      </c>
      <c r="E843" t="s">
        <v>11</v>
      </c>
      <c r="F843" t="s">
        <v>14</v>
      </c>
      <c r="G843">
        <v>12323.936</v>
      </c>
      <c r="H843" t="str">
        <f t="shared" si="13"/>
        <v>Normal</v>
      </c>
    </row>
    <row r="844" spans="1:8" x14ac:dyDescent="0.35">
      <c r="A844">
        <v>23</v>
      </c>
      <c r="B844" t="s">
        <v>7</v>
      </c>
      <c r="C844">
        <v>32.78</v>
      </c>
      <c r="D844">
        <v>2</v>
      </c>
      <c r="E844" t="s">
        <v>8</v>
      </c>
      <c r="F844" t="s">
        <v>12</v>
      </c>
      <c r="G844">
        <v>36021.011200000001</v>
      </c>
      <c r="H844" t="str">
        <f t="shared" si="13"/>
        <v>Obese</v>
      </c>
    </row>
    <row r="845" spans="1:8" x14ac:dyDescent="0.35">
      <c r="A845">
        <v>57</v>
      </c>
      <c r="B845" t="s">
        <v>7</v>
      </c>
      <c r="C845">
        <v>29.81</v>
      </c>
      <c r="D845">
        <v>0</v>
      </c>
      <c r="E845" t="s">
        <v>8</v>
      </c>
      <c r="F845" t="s">
        <v>12</v>
      </c>
      <c r="G845">
        <v>27533.912899999999</v>
      </c>
      <c r="H845" t="str">
        <f t="shared" si="13"/>
        <v>Obese</v>
      </c>
    </row>
    <row r="846" spans="1:8" x14ac:dyDescent="0.35">
      <c r="A846">
        <v>53</v>
      </c>
      <c r="B846" t="s">
        <v>10</v>
      </c>
      <c r="C846">
        <v>30.495000000000001</v>
      </c>
      <c r="D846">
        <v>0</v>
      </c>
      <c r="E846" t="s">
        <v>11</v>
      </c>
      <c r="F846" t="s">
        <v>14</v>
      </c>
      <c r="G846">
        <v>10072.055050000001</v>
      </c>
      <c r="H846" t="str">
        <f t="shared" si="13"/>
        <v>Obese</v>
      </c>
    </row>
    <row r="847" spans="1:8" x14ac:dyDescent="0.35">
      <c r="A847">
        <v>60</v>
      </c>
      <c r="B847" t="s">
        <v>7</v>
      </c>
      <c r="C847">
        <v>32.450000000000003</v>
      </c>
      <c r="D847">
        <v>0</v>
      </c>
      <c r="E847" t="s">
        <v>8</v>
      </c>
      <c r="F847" t="s">
        <v>12</v>
      </c>
      <c r="G847">
        <v>45008.955499999996</v>
      </c>
      <c r="H847" t="str">
        <f t="shared" si="13"/>
        <v>Obese</v>
      </c>
    </row>
    <row r="848" spans="1:8" x14ac:dyDescent="0.35">
      <c r="A848">
        <v>51</v>
      </c>
      <c r="B848" t="s">
        <v>7</v>
      </c>
      <c r="C848">
        <v>34.200000000000003</v>
      </c>
      <c r="D848">
        <v>1</v>
      </c>
      <c r="E848" t="s">
        <v>11</v>
      </c>
      <c r="F848" t="s">
        <v>9</v>
      </c>
      <c r="G848">
        <v>9872.7009999999991</v>
      </c>
      <c r="H848" t="str">
        <f t="shared" si="13"/>
        <v>Obese</v>
      </c>
    </row>
    <row r="849" spans="1:8" x14ac:dyDescent="0.35">
      <c r="A849">
        <v>23</v>
      </c>
      <c r="B849" t="s">
        <v>10</v>
      </c>
      <c r="C849">
        <v>50.38</v>
      </c>
      <c r="D849">
        <v>1</v>
      </c>
      <c r="E849" t="s">
        <v>11</v>
      </c>
      <c r="F849" t="s">
        <v>12</v>
      </c>
      <c r="G849">
        <v>2438.0551999999998</v>
      </c>
      <c r="H849" t="str">
        <f t="shared" si="13"/>
        <v>Obese</v>
      </c>
    </row>
    <row r="850" spans="1:8" x14ac:dyDescent="0.35">
      <c r="A850">
        <v>27</v>
      </c>
      <c r="B850" t="s">
        <v>7</v>
      </c>
      <c r="C850">
        <v>24.1</v>
      </c>
      <c r="D850">
        <v>0</v>
      </c>
      <c r="E850" t="s">
        <v>11</v>
      </c>
      <c r="F850" t="s">
        <v>9</v>
      </c>
      <c r="G850">
        <v>2974.1260000000002</v>
      </c>
      <c r="H850" t="str">
        <f t="shared" si="13"/>
        <v>Normal</v>
      </c>
    </row>
    <row r="851" spans="1:8" x14ac:dyDescent="0.35">
      <c r="A851">
        <v>55</v>
      </c>
      <c r="B851" t="s">
        <v>10</v>
      </c>
      <c r="C851">
        <v>32.774999999999999</v>
      </c>
      <c r="D851">
        <v>0</v>
      </c>
      <c r="E851" t="s">
        <v>11</v>
      </c>
      <c r="F851" t="s">
        <v>13</v>
      </c>
      <c r="G851">
        <v>10601.632250000001</v>
      </c>
      <c r="H851" t="str">
        <f t="shared" si="13"/>
        <v>Obese</v>
      </c>
    </row>
    <row r="852" spans="1:8" x14ac:dyDescent="0.35">
      <c r="A852">
        <v>37</v>
      </c>
      <c r="B852" t="s">
        <v>7</v>
      </c>
      <c r="C852">
        <v>30.78</v>
      </c>
      <c r="D852">
        <v>0</v>
      </c>
      <c r="E852" t="s">
        <v>8</v>
      </c>
      <c r="F852" t="s">
        <v>14</v>
      </c>
      <c r="G852">
        <v>37270.1512</v>
      </c>
      <c r="H852" t="str">
        <f t="shared" si="13"/>
        <v>Obese</v>
      </c>
    </row>
    <row r="853" spans="1:8" x14ac:dyDescent="0.35">
      <c r="A853">
        <v>61</v>
      </c>
      <c r="B853" t="s">
        <v>10</v>
      </c>
      <c r="C853">
        <v>32.299999999999997</v>
      </c>
      <c r="D853">
        <v>2</v>
      </c>
      <c r="E853" t="s">
        <v>11</v>
      </c>
      <c r="F853" t="s">
        <v>13</v>
      </c>
      <c r="G853">
        <v>14119.62</v>
      </c>
      <c r="H853" t="str">
        <f t="shared" si="13"/>
        <v>Obese</v>
      </c>
    </row>
    <row r="854" spans="1:8" x14ac:dyDescent="0.35">
      <c r="A854">
        <v>46</v>
      </c>
      <c r="B854" t="s">
        <v>7</v>
      </c>
      <c r="C854">
        <v>35.53</v>
      </c>
      <c r="D854">
        <v>0</v>
      </c>
      <c r="E854" t="s">
        <v>8</v>
      </c>
      <c r="F854" t="s">
        <v>14</v>
      </c>
      <c r="G854">
        <v>42111.664700000001</v>
      </c>
      <c r="H854" t="str">
        <f t="shared" si="13"/>
        <v>Obese</v>
      </c>
    </row>
    <row r="855" spans="1:8" x14ac:dyDescent="0.35">
      <c r="A855">
        <v>53</v>
      </c>
      <c r="B855" t="s">
        <v>7</v>
      </c>
      <c r="C855">
        <v>23.75</v>
      </c>
      <c r="D855">
        <v>2</v>
      </c>
      <c r="E855" t="s">
        <v>11</v>
      </c>
      <c r="F855" t="s">
        <v>14</v>
      </c>
      <c r="G855">
        <v>11729.6795</v>
      </c>
      <c r="H855" t="str">
        <f t="shared" si="13"/>
        <v>Normal</v>
      </c>
    </row>
    <row r="856" spans="1:8" x14ac:dyDescent="0.35">
      <c r="A856">
        <v>49</v>
      </c>
      <c r="B856" t="s">
        <v>7</v>
      </c>
      <c r="C856">
        <v>23.844999999999999</v>
      </c>
      <c r="D856">
        <v>3</v>
      </c>
      <c r="E856" t="s">
        <v>8</v>
      </c>
      <c r="F856" t="s">
        <v>14</v>
      </c>
      <c r="G856">
        <v>24106.912550000001</v>
      </c>
      <c r="H856" t="str">
        <f t="shared" si="13"/>
        <v>Normal</v>
      </c>
    </row>
    <row r="857" spans="1:8" x14ac:dyDescent="0.35">
      <c r="A857">
        <v>20</v>
      </c>
      <c r="B857" t="s">
        <v>7</v>
      </c>
      <c r="C857">
        <v>29.6</v>
      </c>
      <c r="D857">
        <v>0</v>
      </c>
      <c r="E857" t="s">
        <v>11</v>
      </c>
      <c r="F857" t="s">
        <v>9</v>
      </c>
      <c r="G857">
        <v>1875.3440000000001</v>
      </c>
      <c r="H857" t="str">
        <f t="shared" si="13"/>
        <v>Obese</v>
      </c>
    </row>
    <row r="858" spans="1:8" x14ac:dyDescent="0.35">
      <c r="A858">
        <v>48</v>
      </c>
      <c r="B858" t="s">
        <v>7</v>
      </c>
      <c r="C858">
        <v>33.11</v>
      </c>
      <c r="D858">
        <v>0</v>
      </c>
      <c r="E858" t="s">
        <v>8</v>
      </c>
      <c r="F858" t="s">
        <v>12</v>
      </c>
      <c r="G858">
        <v>40974.164900000003</v>
      </c>
      <c r="H858" t="str">
        <f t="shared" si="13"/>
        <v>Obese</v>
      </c>
    </row>
    <row r="859" spans="1:8" x14ac:dyDescent="0.35">
      <c r="A859">
        <v>25</v>
      </c>
      <c r="B859" t="s">
        <v>10</v>
      </c>
      <c r="C859">
        <v>24.13</v>
      </c>
      <c r="D859">
        <v>0</v>
      </c>
      <c r="E859" t="s">
        <v>8</v>
      </c>
      <c r="F859" t="s">
        <v>13</v>
      </c>
      <c r="G859">
        <v>15817.985699999999</v>
      </c>
      <c r="H859" t="str">
        <f t="shared" si="13"/>
        <v>Normal</v>
      </c>
    </row>
    <row r="860" spans="1:8" x14ac:dyDescent="0.35">
      <c r="A860">
        <v>25</v>
      </c>
      <c r="B860" t="s">
        <v>7</v>
      </c>
      <c r="C860">
        <v>32.229999999999997</v>
      </c>
      <c r="D860">
        <v>1</v>
      </c>
      <c r="E860" t="s">
        <v>11</v>
      </c>
      <c r="F860" t="s">
        <v>12</v>
      </c>
      <c r="G860">
        <v>18218.161390000001</v>
      </c>
      <c r="H860" t="str">
        <f t="shared" si="13"/>
        <v>Obese</v>
      </c>
    </row>
    <row r="861" spans="1:8" x14ac:dyDescent="0.35">
      <c r="A861">
        <v>57</v>
      </c>
      <c r="B861" t="s">
        <v>10</v>
      </c>
      <c r="C861">
        <v>28.1</v>
      </c>
      <c r="D861">
        <v>0</v>
      </c>
      <c r="E861" t="s">
        <v>11</v>
      </c>
      <c r="F861" t="s">
        <v>9</v>
      </c>
      <c r="G861">
        <v>10965.446</v>
      </c>
      <c r="H861" t="str">
        <f t="shared" si="13"/>
        <v>Overweight</v>
      </c>
    </row>
    <row r="862" spans="1:8" x14ac:dyDescent="0.35">
      <c r="A862">
        <v>37</v>
      </c>
      <c r="B862" t="s">
        <v>7</v>
      </c>
      <c r="C862">
        <v>47.6</v>
      </c>
      <c r="D862">
        <v>2</v>
      </c>
      <c r="E862" t="s">
        <v>8</v>
      </c>
      <c r="F862" t="s">
        <v>9</v>
      </c>
      <c r="G862">
        <v>46113.510999999999</v>
      </c>
      <c r="H862" t="str">
        <f t="shared" si="13"/>
        <v>Obese</v>
      </c>
    </row>
    <row r="863" spans="1:8" x14ac:dyDescent="0.35">
      <c r="A863">
        <v>38</v>
      </c>
      <c r="B863" t="s">
        <v>7</v>
      </c>
      <c r="C863">
        <v>28</v>
      </c>
      <c r="D863">
        <v>3</v>
      </c>
      <c r="E863" t="s">
        <v>11</v>
      </c>
      <c r="F863" t="s">
        <v>9</v>
      </c>
      <c r="G863">
        <v>7151.0919999999996</v>
      </c>
      <c r="H863" t="str">
        <f t="shared" si="13"/>
        <v>Overweight</v>
      </c>
    </row>
    <row r="864" spans="1:8" x14ac:dyDescent="0.35">
      <c r="A864">
        <v>55</v>
      </c>
      <c r="B864" t="s">
        <v>7</v>
      </c>
      <c r="C864">
        <v>33.534999999999997</v>
      </c>
      <c r="D864">
        <v>2</v>
      </c>
      <c r="E864" t="s">
        <v>11</v>
      </c>
      <c r="F864" t="s">
        <v>13</v>
      </c>
      <c r="G864">
        <v>12269.68865</v>
      </c>
      <c r="H864" t="str">
        <f t="shared" si="13"/>
        <v>Obese</v>
      </c>
    </row>
    <row r="865" spans="1:8" x14ac:dyDescent="0.35">
      <c r="A865">
        <v>36</v>
      </c>
      <c r="B865" t="s">
        <v>7</v>
      </c>
      <c r="C865">
        <v>19.855</v>
      </c>
      <c r="D865">
        <v>0</v>
      </c>
      <c r="E865" t="s">
        <v>11</v>
      </c>
      <c r="F865" t="s">
        <v>14</v>
      </c>
      <c r="G865">
        <v>5458.0464499999998</v>
      </c>
      <c r="H865" t="str">
        <f t="shared" si="13"/>
        <v>Normal</v>
      </c>
    </row>
    <row r="866" spans="1:8" x14ac:dyDescent="0.35">
      <c r="A866">
        <v>51</v>
      </c>
      <c r="B866" t="s">
        <v>10</v>
      </c>
      <c r="C866">
        <v>25.4</v>
      </c>
      <c r="D866">
        <v>0</v>
      </c>
      <c r="E866" t="s">
        <v>11</v>
      </c>
      <c r="F866" t="s">
        <v>9</v>
      </c>
      <c r="G866">
        <v>8782.4689999999991</v>
      </c>
      <c r="H866" t="str">
        <f t="shared" si="13"/>
        <v>Overweight</v>
      </c>
    </row>
    <row r="867" spans="1:8" x14ac:dyDescent="0.35">
      <c r="A867">
        <v>40</v>
      </c>
      <c r="B867" t="s">
        <v>10</v>
      </c>
      <c r="C867">
        <v>29.9</v>
      </c>
      <c r="D867">
        <v>2</v>
      </c>
      <c r="E867" t="s">
        <v>11</v>
      </c>
      <c r="F867" t="s">
        <v>9</v>
      </c>
      <c r="G867">
        <v>6600.3609999999999</v>
      </c>
      <c r="H867" t="str">
        <f t="shared" si="13"/>
        <v>Obese</v>
      </c>
    </row>
    <row r="868" spans="1:8" x14ac:dyDescent="0.35">
      <c r="A868">
        <v>18</v>
      </c>
      <c r="B868" t="s">
        <v>10</v>
      </c>
      <c r="C868">
        <v>37.29</v>
      </c>
      <c r="D868">
        <v>0</v>
      </c>
      <c r="E868" t="s">
        <v>11</v>
      </c>
      <c r="F868" t="s">
        <v>12</v>
      </c>
      <c r="G868">
        <v>1141.4450999999999</v>
      </c>
      <c r="H868" t="str">
        <f t="shared" si="13"/>
        <v>Obese</v>
      </c>
    </row>
    <row r="869" spans="1:8" x14ac:dyDescent="0.35">
      <c r="A869">
        <v>57</v>
      </c>
      <c r="B869" t="s">
        <v>10</v>
      </c>
      <c r="C869">
        <v>43.7</v>
      </c>
      <c r="D869">
        <v>1</v>
      </c>
      <c r="E869" t="s">
        <v>11</v>
      </c>
      <c r="F869" t="s">
        <v>9</v>
      </c>
      <c r="G869">
        <v>11576.13</v>
      </c>
      <c r="H869" t="str">
        <f t="shared" si="13"/>
        <v>Obese</v>
      </c>
    </row>
    <row r="870" spans="1:8" x14ac:dyDescent="0.35">
      <c r="A870">
        <v>61</v>
      </c>
      <c r="B870" t="s">
        <v>10</v>
      </c>
      <c r="C870">
        <v>23.655000000000001</v>
      </c>
      <c r="D870">
        <v>0</v>
      </c>
      <c r="E870" t="s">
        <v>11</v>
      </c>
      <c r="F870" t="s">
        <v>14</v>
      </c>
      <c r="G870">
        <v>13129.603450000001</v>
      </c>
      <c r="H870" t="str">
        <f t="shared" si="13"/>
        <v>Normal</v>
      </c>
    </row>
    <row r="871" spans="1:8" x14ac:dyDescent="0.35">
      <c r="A871">
        <v>25</v>
      </c>
      <c r="B871" t="s">
        <v>7</v>
      </c>
      <c r="C871">
        <v>24.3</v>
      </c>
      <c r="D871">
        <v>3</v>
      </c>
      <c r="E871" t="s">
        <v>11</v>
      </c>
      <c r="F871" t="s">
        <v>9</v>
      </c>
      <c r="G871">
        <v>4391.652</v>
      </c>
      <c r="H871" t="str">
        <f t="shared" si="13"/>
        <v>Normal</v>
      </c>
    </row>
    <row r="872" spans="1:8" x14ac:dyDescent="0.35">
      <c r="A872">
        <v>50</v>
      </c>
      <c r="B872" t="s">
        <v>10</v>
      </c>
      <c r="C872">
        <v>36.200000000000003</v>
      </c>
      <c r="D872">
        <v>0</v>
      </c>
      <c r="E872" t="s">
        <v>11</v>
      </c>
      <c r="F872" t="s">
        <v>9</v>
      </c>
      <c r="G872">
        <v>8457.8179999999993</v>
      </c>
      <c r="H872" t="str">
        <f t="shared" si="13"/>
        <v>Obese</v>
      </c>
    </row>
    <row r="873" spans="1:8" x14ac:dyDescent="0.35">
      <c r="A873">
        <v>26</v>
      </c>
      <c r="B873" t="s">
        <v>7</v>
      </c>
      <c r="C873">
        <v>29.48</v>
      </c>
      <c r="D873">
        <v>1</v>
      </c>
      <c r="E873" t="s">
        <v>11</v>
      </c>
      <c r="F873" t="s">
        <v>12</v>
      </c>
      <c r="G873">
        <v>3392.3652000000002</v>
      </c>
      <c r="H873" t="str">
        <f t="shared" si="13"/>
        <v>Overweight</v>
      </c>
    </row>
    <row r="874" spans="1:8" x14ac:dyDescent="0.35">
      <c r="A874">
        <v>42</v>
      </c>
      <c r="B874" t="s">
        <v>10</v>
      </c>
      <c r="C874">
        <v>24.86</v>
      </c>
      <c r="D874">
        <v>0</v>
      </c>
      <c r="E874" t="s">
        <v>11</v>
      </c>
      <c r="F874" t="s">
        <v>12</v>
      </c>
      <c r="G874">
        <v>5966.8873999999996</v>
      </c>
      <c r="H874" t="str">
        <f t="shared" si="13"/>
        <v>Normal</v>
      </c>
    </row>
    <row r="875" spans="1:8" x14ac:dyDescent="0.35">
      <c r="A875">
        <v>43</v>
      </c>
      <c r="B875" t="s">
        <v>10</v>
      </c>
      <c r="C875">
        <v>30.1</v>
      </c>
      <c r="D875">
        <v>1</v>
      </c>
      <c r="E875" t="s">
        <v>11</v>
      </c>
      <c r="F875" t="s">
        <v>9</v>
      </c>
      <c r="G875">
        <v>6849.0259999999998</v>
      </c>
      <c r="H875" t="str">
        <f t="shared" si="13"/>
        <v>Obese</v>
      </c>
    </row>
    <row r="876" spans="1:8" x14ac:dyDescent="0.35">
      <c r="A876">
        <v>44</v>
      </c>
      <c r="B876" t="s">
        <v>10</v>
      </c>
      <c r="C876">
        <v>21.85</v>
      </c>
      <c r="D876">
        <v>3</v>
      </c>
      <c r="E876" t="s">
        <v>11</v>
      </c>
      <c r="F876" t="s">
        <v>14</v>
      </c>
      <c r="G876">
        <v>8891.1394999999993</v>
      </c>
      <c r="H876" t="str">
        <f t="shared" si="13"/>
        <v>Normal</v>
      </c>
    </row>
    <row r="877" spans="1:8" x14ac:dyDescent="0.35">
      <c r="A877">
        <v>23</v>
      </c>
      <c r="B877" t="s">
        <v>7</v>
      </c>
      <c r="C877">
        <v>28.12</v>
      </c>
      <c r="D877">
        <v>0</v>
      </c>
      <c r="E877" t="s">
        <v>11</v>
      </c>
      <c r="F877" t="s">
        <v>13</v>
      </c>
      <c r="G877">
        <v>2690.1138000000001</v>
      </c>
      <c r="H877" t="str">
        <f t="shared" si="13"/>
        <v>Overweight</v>
      </c>
    </row>
    <row r="878" spans="1:8" x14ac:dyDescent="0.35">
      <c r="A878">
        <v>49</v>
      </c>
      <c r="B878" t="s">
        <v>7</v>
      </c>
      <c r="C878">
        <v>27.1</v>
      </c>
      <c r="D878">
        <v>1</v>
      </c>
      <c r="E878" t="s">
        <v>11</v>
      </c>
      <c r="F878" t="s">
        <v>9</v>
      </c>
      <c r="G878">
        <v>26140.3603</v>
      </c>
      <c r="H878" t="str">
        <f t="shared" si="13"/>
        <v>Overweight</v>
      </c>
    </row>
    <row r="879" spans="1:8" x14ac:dyDescent="0.35">
      <c r="A879">
        <v>33</v>
      </c>
      <c r="B879" t="s">
        <v>10</v>
      </c>
      <c r="C879">
        <v>33.44</v>
      </c>
      <c r="D879">
        <v>5</v>
      </c>
      <c r="E879" t="s">
        <v>11</v>
      </c>
      <c r="F879" t="s">
        <v>12</v>
      </c>
      <c r="G879">
        <v>6653.7885999999999</v>
      </c>
      <c r="H879" t="str">
        <f t="shared" si="13"/>
        <v>Obese</v>
      </c>
    </row>
    <row r="880" spans="1:8" x14ac:dyDescent="0.35">
      <c r="A880">
        <v>41</v>
      </c>
      <c r="B880" t="s">
        <v>10</v>
      </c>
      <c r="C880">
        <v>28.8</v>
      </c>
      <c r="D880">
        <v>1</v>
      </c>
      <c r="E880" t="s">
        <v>11</v>
      </c>
      <c r="F880" t="s">
        <v>9</v>
      </c>
      <c r="G880">
        <v>6282.2349999999997</v>
      </c>
      <c r="H880" t="str">
        <f t="shared" si="13"/>
        <v>Overweight</v>
      </c>
    </row>
    <row r="881" spans="1:8" x14ac:dyDescent="0.35">
      <c r="A881">
        <v>37</v>
      </c>
      <c r="B881" t="s">
        <v>7</v>
      </c>
      <c r="C881">
        <v>29.5</v>
      </c>
      <c r="D881">
        <v>2</v>
      </c>
      <c r="E881" t="s">
        <v>11</v>
      </c>
      <c r="F881" t="s">
        <v>9</v>
      </c>
      <c r="G881">
        <v>6311.9520000000002</v>
      </c>
      <c r="H881" t="str">
        <f t="shared" si="13"/>
        <v>Overweight</v>
      </c>
    </row>
    <row r="882" spans="1:8" x14ac:dyDescent="0.35">
      <c r="A882">
        <v>22</v>
      </c>
      <c r="B882" t="s">
        <v>10</v>
      </c>
      <c r="C882">
        <v>34.799999999999997</v>
      </c>
      <c r="D882">
        <v>3</v>
      </c>
      <c r="E882" t="s">
        <v>11</v>
      </c>
      <c r="F882" t="s">
        <v>9</v>
      </c>
      <c r="G882">
        <v>3443.0639999999999</v>
      </c>
      <c r="H882" t="str">
        <f t="shared" si="13"/>
        <v>Obese</v>
      </c>
    </row>
    <row r="883" spans="1:8" x14ac:dyDescent="0.35">
      <c r="A883">
        <v>23</v>
      </c>
      <c r="B883" t="s">
        <v>10</v>
      </c>
      <c r="C883">
        <v>27.36</v>
      </c>
      <c r="D883">
        <v>1</v>
      </c>
      <c r="E883" t="s">
        <v>11</v>
      </c>
      <c r="F883" t="s">
        <v>13</v>
      </c>
      <c r="G883">
        <v>2789.0574000000001</v>
      </c>
      <c r="H883" t="str">
        <f t="shared" si="13"/>
        <v>Overweight</v>
      </c>
    </row>
    <row r="884" spans="1:8" x14ac:dyDescent="0.35">
      <c r="A884">
        <v>21</v>
      </c>
      <c r="B884" t="s">
        <v>7</v>
      </c>
      <c r="C884">
        <v>22.135000000000002</v>
      </c>
      <c r="D884">
        <v>0</v>
      </c>
      <c r="E884" t="s">
        <v>11</v>
      </c>
      <c r="F884" t="s">
        <v>14</v>
      </c>
      <c r="G884">
        <v>2585.8506499999999</v>
      </c>
      <c r="H884" t="str">
        <f t="shared" si="13"/>
        <v>Normal</v>
      </c>
    </row>
    <row r="885" spans="1:8" x14ac:dyDescent="0.35">
      <c r="A885">
        <v>51</v>
      </c>
      <c r="B885" t="s">
        <v>7</v>
      </c>
      <c r="C885">
        <v>37.049999999999997</v>
      </c>
      <c r="D885">
        <v>3</v>
      </c>
      <c r="E885" t="s">
        <v>8</v>
      </c>
      <c r="F885" t="s">
        <v>14</v>
      </c>
      <c r="G885">
        <v>46255.112500000003</v>
      </c>
      <c r="H885" t="str">
        <f t="shared" si="13"/>
        <v>Obese</v>
      </c>
    </row>
    <row r="886" spans="1:8" x14ac:dyDescent="0.35">
      <c r="A886">
        <v>25</v>
      </c>
      <c r="B886" t="s">
        <v>10</v>
      </c>
      <c r="C886">
        <v>26.695</v>
      </c>
      <c r="D886">
        <v>4</v>
      </c>
      <c r="E886" t="s">
        <v>11</v>
      </c>
      <c r="F886" t="s">
        <v>13</v>
      </c>
      <c r="G886">
        <v>4877.9810500000003</v>
      </c>
      <c r="H886" t="str">
        <f t="shared" si="13"/>
        <v>Overweight</v>
      </c>
    </row>
    <row r="887" spans="1:8" x14ac:dyDescent="0.35">
      <c r="A887">
        <v>32</v>
      </c>
      <c r="B887" t="s">
        <v>10</v>
      </c>
      <c r="C887">
        <v>28.93</v>
      </c>
      <c r="D887">
        <v>1</v>
      </c>
      <c r="E887" t="s">
        <v>8</v>
      </c>
      <c r="F887" t="s">
        <v>12</v>
      </c>
      <c r="G887">
        <v>19719.6947</v>
      </c>
      <c r="H887" t="str">
        <f t="shared" si="13"/>
        <v>Overweight</v>
      </c>
    </row>
    <row r="888" spans="1:8" x14ac:dyDescent="0.35">
      <c r="A888">
        <v>57</v>
      </c>
      <c r="B888" t="s">
        <v>10</v>
      </c>
      <c r="C888">
        <v>28.975000000000001</v>
      </c>
      <c r="D888">
        <v>0</v>
      </c>
      <c r="E888" t="s">
        <v>8</v>
      </c>
      <c r="F888" t="s">
        <v>14</v>
      </c>
      <c r="G888">
        <v>27218.437249999999</v>
      </c>
      <c r="H888" t="str">
        <f t="shared" si="13"/>
        <v>Overweight</v>
      </c>
    </row>
    <row r="889" spans="1:8" x14ac:dyDescent="0.35">
      <c r="A889">
        <v>36</v>
      </c>
      <c r="B889" t="s">
        <v>7</v>
      </c>
      <c r="C889">
        <v>30.02</v>
      </c>
      <c r="D889">
        <v>0</v>
      </c>
      <c r="E889" t="s">
        <v>11</v>
      </c>
      <c r="F889" t="s">
        <v>13</v>
      </c>
      <c r="G889">
        <v>5272.1758</v>
      </c>
      <c r="H889" t="str">
        <f t="shared" si="13"/>
        <v>Obese</v>
      </c>
    </row>
    <row r="890" spans="1:8" x14ac:dyDescent="0.35">
      <c r="A890">
        <v>22</v>
      </c>
      <c r="B890" t="s">
        <v>10</v>
      </c>
      <c r="C890">
        <v>39.5</v>
      </c>
      <c r="D890">
        <v>0</v>
      </c>
      <c r="E890" t="s">
        <v>11</v>
      </c>
      <c r="F890" t="s">
        <v>9</v>
      </c>
      <c r="G890">
        <v>1682.597</v>
      </c>
      <c r="H890" t="str">
        <f t="shared" si="13"/>
        <v>Obese</v>
      </c>
    </row>
    <row r="891" spans="1:8" x14ac:dyDescent="0.35">
      <c r="A891">
        <v>57</v>
      </c>
      <c r="B891" t="s">
        <v>10</v>
      </c>
      <c r="C891">
        <v>33.630000000000003</v>
      </c>
      <c r="D891">
        <v>1</v>
      </c>
      <c r="E891" t="s">
        <v>11</v>
      </c>
      <c r="F891" t="s">
        <v>13</v>
      </c>
      <c r="G891">
        <v>11945.1327</v>
      </c>
      <c r="H891" t="str">
        <f t="shared" si="13"/>
        <v>Obese</v>
      </c>
    </row>
    <row r="892" spans="1:8" x14ac:dyDescent="0.35">
      <c r="A892">
        <v>64</v>
      </c>
      <c r="B892" t="s">
        <v>7</v>
      </c>
      <c r="C892">
        <v>26.885000000000002</v>
      </c>
      <c r="D892">
        <v>0</v>
      </c>
      <c r="E892" t="s">
        <v>8</v>
      </c>
      <c r="F892" t="s">
        <v>13</v>
      </c>
      <c r="G892">
        <v>29330.98315</v>
      </c>
      <c r="H892" t="str">
        <f t="shared" si="13"/>
        <v>Overweight</v>
      </c>
    </row>
    <row r="893" spans="1:8" x14ac:dyDescent="0.35">
      <c r="A893">
        <v>36</v>
      </c>
      <c r="B893" t="s">
        <v>7</v>
      </c>
      <c r="C893">
        <v>29.04</v>
      </c>
      <c r="D893">
        <v>4</v>
      </c>
      <c r="E893" t="s">
        <v>11</v>
      </c>
      <c r="F893" t="s">
        <v>12</v>
      </c>
      <c r="G893">
        <v>7243.8136000000004</v>
      </c>
      <c r="H893" t="str">
        <f t="shared" si="13"/>
        <v>Overweight</v>
      </c>
    </row>
    <row r="894" spans="1:8" x14ac:dyDescent="0.35">
      <c r="A894">
        <v>54</v>
      </c>
      <c r="B894" t="s">
        <v>10</v>
      </c>
      <c r="C894">
        <v>24.035</v>
      </c>
      <c r="D894">
        <v>0</v>
      </c>
      <c r="E894" t="s">
        <v>11</v>
      </c>
      <c r="F894" t="s">
        <v>14</v>
      </c>
      <c r="G894">
        <v>10422.916649999999</v>
      </c>
      <c r="H894" t="str">
        <f t="shared" si="13"/>
        <v>Normal</v>
      </c>
    </row>
    <row r="895" spans="1:8" x14ac:dyDescent="0.35">
      <c r="A895">
        <v>47</v>
      </c>
      <c r="B895" t="s">
        <v>10</v>
      </c>
      <c r="C895">
        <v>38.94</v>
      </c>
      <c r="D895">
        <v>2</v>
      </c>
      <c r="E895" t="s">
        <v>8</v>
      </c>
      <c r="F895" t="s">
        <v>12</v>
      </c>
      <c r="G895">
        <v>44202.653599999998</v>
      </c>
      <c r="H895" t="str">
        <f t="shared" si="13"/>
        <v>Obese</v>
      </c>
    </row>
    <row r="896" spans="1:8" x14ac:dyDescent="0.35">
      <c r="A896">
        <v>62</v>
      </c>
      <c r="B896" t="s">
        <v>10</v>
      </c>
      <c r="C896">
        <v>32.11</v>
      </c>
      <c r="D896">
        <v>0</v>
      </c>
      <c r="E896" t="s">
        <v>11</v>
      </c>
      <c r="F896" t="s">
        <v>14</v>
      </c>
      <c r="G896">
        <v>13555.0049</v>
      </c>
      <c r="H896" t="str">
        <f t="shared" si="13"/>
        <v>Obese</v>
      </c>
    </row>
    <row r="897" spans="1:8" x14ac:dyDescent="0.35">
      <c r="A897">
        <v>61</v>
      </c>
      <c r="B897" t="s">
        <v>7</v>
      </c>
      <c r="C897">
        <v>44</v>
      </c>
      <c r="D897">
        <v>0</v>
      </c>
      <c r="E897" t="s">
        <v>11</v>
      </c>
      <c r="F897" t="s">
        <v>9</v>
      </c>
      <c r="G897">
        <v>13063.883</v>
      </c>
      <c r="H897" t="str">
        <f t="shared" si="13"/>
        <v>Obese</v>
      </c>
    </row>
    <row r="898" spans="1:8" x14ac:dyDescent="0.35">
      <c r="A898">
        <v>43</v>
      </c>
      <c r="B898" t="s">
        <v>7</v>
      </c>
      <c r="C898">
        <v>20.045000000000002</v>
      </c>
      <c r="D898">
        <v>2</v>
      </c>
      <c r="E898" t="s">
        <v>8</v>
      </c>
      <c r="F898" t="s">
        <v>14</v>
      </c>
      <c r="G898">
        <v>19798.054550000001</v>
      </c>
      <c r="H898" t="str">
        <f t="shared" si="13"/>
        <v>Normal</v>
      </c>
    </row>
    <row r="899" spans="1:8" x14ac:dyDescent="0.35">
      <c r="A899">
        <v>19</v>
      </c>
      <c r="B899" t="s">
        <v>10</v>
      </c>
      <c r="C899">
        <v>25.555</v>
      </c>
      <c r="D899">
        <v>1</v>
      </c>
      <c r="E899" t="s">
        <v>11</v>
      </c>
      <c r="F899" t="s">
        <v>13</v>
      </c>
      <c r="G899">
        <v>2221.5644499999999</v>
      </c>
      <c r="H899" t="str">
        <f t="shared" ref="H899:H962" si="14">IF(C899&lt;18.5,"Underweight",IF(AND(C899&gt;=18.5,C899&lt;=24.9),"Normal",IF(AND(C899&gt;=25,C899&lt;=29.5),"Overweight","Obese")))</f>
        <v>Overweight</v>
      </c>
    </row>
    <row r="900" spans="1:8" x14ac:dyDescent="0.35">
      <c r="A900">
        <v>18</v>
      </c>
      <c r="B900" t="s">
        <v>7</v>
      </c>
      <c r="C900">
        <v>40.26</v>
      </c>
      <c r="D900">
        <v>0</v>
      </c>
      <c r="E900" t="s">
        <v>11</v>
      </c>
      <c r="F900" t="s">
        <v>12</v>
      </c>
      <c r="G900">
        <v>1634.5734</v>
      </c>
      <c r="H900" t="str">
        <f t="shared" si="14"/>
        <v>Obese</v>
      </c>
    </row>
    <row r="901" spans="1:8" x14ac:dyDescent="0.35">
      <c r="A901">
        <v>19</v>
      </c>
      <c r="B901" t="s">
        <v>7</v>
      </c>
      <c r="C901">
        <v>22.515000000000001</v>
      </c>
      <c r="D901">
        <v>0</v>
      </c>
      <c r="E901" t="s">
        <v>11</v>
      </c>
      <c r="F901" t="s">
        <v>13</v>
      </c>
      <c r="G901">
        <v>2117.3388500000001</v>
      </c>
      <c r="H901" t="str">
        <f t="shared" si="14"/>
        <v>Normal</v>
      </c>
    </row>
    <row r="902" spans="1:8" x14ac:dyDescent="0.35">
      <c r="A902">
        <v>49</v>
      </c>
      <c r="B902" t="s">
        <v>10</v>
      </c>
      <c r="C902">
        <v>22.515000000000001</v>
      </c>
      <c r="D902">
        <v>0</v>
      </c>
      <c r="E902" t="s">
        <v>11</v>
      </c>
      <c r="F902" t="s">
        <v>14</v>
      </c>
      <c r="G902">
        <v>8688.8588500000005</v>
      </c>
      <c r="H902" t="str">
        <f t="shared" si="14"/>
        <v>Normal</v>
      </c>
    </row>
    <row r="903" spans="1:8" x14ac:dyDescent="0.35">
      <c r="A903">
        <v>60</v>
      </c>
      <c r="B903" t="s">
        <v>10</v>
      </c>
      <c r="C903">
        <v>40.92</v>
      </c>
      <c r="D903">
        <v>0</v>
      </c>
      <c r="E903" t="s">
        <v>8</v>
      </c>
      <c r="F903" t="s">
        <v>12</v>
      </c>
      <c r="G903">
        <v>48673.558799999999</v>
      </c>
      <c r="H903" t="str">
        <f t="shared" si="14"/>
        <v>Obese</v>
      </c>
    </row>
    <row r="904" spans="1:8" x14ac:dyDescent="0.35">
      <c r="A904">
        <v>26</v>
      </c>
      <c r="B904" t="s">
        <v>10</v>
      </c>
      <c r="C904">
        <v>27.265000000000001</v>
      </c>
      <c r="D904">
        <v>3</v>
      </c>
      <c r="E904" t="s">
        <v>11</v>
      </c>
      <c r="F904" t="s">
        <v>14</v>
      </c>
      <c r="G904">
        <v>4661.2863500000003</v>
      </c>
      <c r="H904" t="str">
        <f t="shared" si="14"/>
        <v>Overweight</v>
      </c>
    </row>
    <row r="905" spans="1:8" x14ac:dyDescent="0.35">
      <c r="A905">
        <v>49</v>
      </c>
      <c r="B905" t="s">
        <v>10</v>
      </c>
      <c r="C905">
        <v>36.85</v>
      </c>
      <c r="D905">
        <v>0</v>
      </c>
      <c r="E905" t="s">
        <v>11</v>
      </c>
      <c r="F905" t="s">
        <v>12</v>
      </c>
      <c r="G905">
        <v>8125.7844999999998</v>
      </c>
      <c r="H905" t="str">
        <f t="shared" si="14"/>
        <v>Obese</v>
      </c>
    </row>
    <row r="906" spans="1:8" x14ac:dyDescent="0.35">
      <c r="A906">
        <v>60</v>
      </c>
      <c r="B906" t="s">
        <v>7</v>
      </c>
      <c r="C906">
        <v>35.1</v>
      </c>
      <c r="D906">
        <v>0</v>
      </c>
      <c r="E906" t="s">
        <v>11</v>
      </c>
      <c r="F906" t="s">
        <v>9</v>
      </c>
      <c r="G906">
        <v>12644.589</v>
      </c>
      <c r="H906" t="str">
        <f t="shared" si="14"/>
        <v>Obese</v>
      </c>
    </row>
    <row r="907" spans="1:8" x14ac:dyDescent="0.35">
      <c r="A907">
        <v>26</v>
      </c>
      <c r="B907" t="s">
        <v>7</v>
      </c>
      <c r="C907">
        <v>29.355</v>
      </c>
      <c r="D907">
        <v>2</v>
      </c>
      <c r="E907" t="s">
        <v>11</v>
      </c>
      <c r="F907" t="s">
        <v>14</v>
      </c>
      <c r="G907">
        <v>4564.1914500000003</v>
      </c>
      <c r="H907" t="str">
        <f t="shared" si="14"/>
        <v>Overweight</v>
      </c>
    </row>
    <row r="908" spans="1:8" x14ac:dyDescent="0.35">
      <c r="A908">
        <v>27</v>
      </c>
      <c r="B908" t="s">
        <v>10</v>
      </c>
      <c r="C908">
        <v>32.585000000000001</v>
      </c>
      <c r="D908">
        <v>3</v>
      </c>
      <c r="E908" t="s">
        <v>11</v>
      </c>
      <c r="F908" t="s">
        <v>14</v>
      </c>
      <c r="G908">
        <v>4846.9201499999999</v>
      </c>
      <c r="H908" t="str">
        <f t="shared" si="14"/>
        <v>Obese</v>
      </c>
    </row>
    <row r="909" spans="1:8" x14ac:dyDescent="0.35">
      <c r="A909">
        <v>44</v>
      </c>
      <c r="B909" t="s">
        <v>7</v>
      </c>
      <c r="C909">
        <v>32.340000000000003</v>
      </c>
      <c r="D909">
        <v>1</v>
      </c>
      <c r="E909" t="s">
        <v>11</v>
      </c>
      <c r="F909" t="s">
        <v>12</v>
      </c>
      <c r="G909">
        <v>7633.7205999999996</v>
      </c>
      <c r="H909" t="str">
        <f t="shared" si="14"/>
        <v>Obese</v>
      </c>
    </row>
    <row r="910" spans="1:8" x14ac:dyDescent="0.35">
      <c r="A910">
        <v>63</v>
      </c>
      <c r="B910" t="s">
        <v>10</v>
      </c>
      <c r="C910">
        <v>39.799999999999997</v>
      </c>
      <c r="D910">
        <v>3</v>
      </c>
      <c r="E910" t="s">
        <v>11</v>
      </c>
      <c r="F910" t="s">
        <v>9</v>
      </c>
      <c r="G910">
        <v>15170.069</v>
      </c>
      <c r="H910" t="str">
        <f t="shared" si="14"/>
        <v>Obese</v>
      </c>
    </row>
    <row r="911" spans="1:8" x14ac:dyDescent="0.35">
      <c r="A911">
        <v>32</v>
      </c>
      <c r="B911" t="s">
        <v>7</v>
      </c>
      <c r="C911">
        <v>24.6</v>
      </c>
      <c r="D911">
        <v>0</v>
      </c>
      <c r="E911" t="s">
        <v>8</v>
      </c>
      <c r="F911" t="s">
        <v>9</v>
      </c>
      <c r="G911">
        <v>17496.306</v>
      </c>
      <c r="H911" t="str">
        <f t="shared" si="14"/>
        <v>Normal</v>
      </c>
    </row>
    <row r="912" spans="1:8" x14ac:dyDescent="0.35">
      <c r="A912">
        <v>22</v>
      </c>
      <c r="B912" t="s">
        <v>10</v>
      </c>
      <c r="C912">
        <v>28.31</v>
      </c>
      <c r="D912">
        <v>1</v>
      </c>
      <c r="E912" t="s">
        <v>11</v>
      </c>
      <c r="F912" t="s">
        <v>13</v>
      </c>
      <c r="G912">
        <v>2639.0428999999999</v>
      </c>
      <c r="H912" t="str">
        <f t="shared" si="14"/>
        <v>Overweight</v>
      </c>
    </row>
    <row r="913" spans="1:8" x14ac:dyDescent="0.35">
      <c r="A913">
        <v>18</v>
      </c>
      <c r="B913" t="s">
        <v>10</v>
      </c>
      <c r="C913">
        <v>31.73</v>
      </c>
      <c r="D913">
        <v>0</v>
      </c>
      <c r="E913" t="s">
        <v>8</v>
      </c>
      <c r="F913" t="s">
        <v>14</v>
      </c>
      <c r="G913">
        <v>33732.686699999998</v>
      </c>
      <c r="H913" t="str">
        <f t="shared" si="14"/>
        <v>Obese</v>
      </c>
    </row>
    <row r="914" spans="1:8" x14ac:dyDescent="0.35">
      <c r="A914">
        <v>59</v>
      </c>
      <c r="B914" t="s">
        <v>7</v>
      </c>
      <c r="C914">
        <v>26.695</v>
      </c>
      <c r="D914">
        <v>3</v>
      </c>
      <c r="E914" t="s">
        <v>11</v>
      </c>
      <c r="F914" t="s">
        <v>13</v>
      </c>
      <c r="G914">
        <v>14382.709049999999</v>
      </c>
      <c r="H914" t="str">
        <f t="shared" si="14"/>
        <v>Overweight</v>
      </c>
    </row>
    <row r="915" spans="1:8" x14ac:dyDescent="0.35">
      <c r="A915">
        <v>44</v>
      </c>
      <c r="B915" t="s">
        <v>7</v>
      </c>
      <c r="C915">
        <v>27.5</v>
      </c>
      <c r="D915">
        <v>1</v>
      </c>
      <c r="E915" t="s">
        <v>11</v>
      </c>
      <c r="F915" t="s">
        <v>9</v>
      </c>
      <c r="G915">
        <v>7626.9930000000004</v>
      </c>
      <c r="H915" t="str">
        <f t="shared" si="14"/>
        <v>Overweight</v>
      </c>
    </row>
    <row r="916" spans="1:8" x14ac:dyDescent="0.35">
      <c r="A916">
        <v>33</v>
      </c>
      <c r="B916" t="s">
        <v>10</v>
      </c>
      <c r="C916">
        <v>24.605</v>
      </c>
      <c r="D916">
        <v>2</v>
      </c>
      <c r="E916" t="s">
        <v>11</v>
      </c>
      <c r="F916" t="s">
        <v>13</v>
      </c>
      <c r="G916">
        <v>5257.5079500000002</v>
      </c>
      <c r="H916" t="str">
        <f t="shared" si="14"/>
        <v>Normal</v>
      </c>
    </row>
    <row r="917" spans="1:8" x14ac:dyDescent="0.35">
      <c r="A917">
        <v>24</v>
      </c>
      <c r="B917" t="s">
        <v>7</v>
      </c>
      <c r="C917">
        <v>33.99</v>
      </c>
      <c r="D917">
        <v>0</v>
      </c>
      <c r="E917" t="s">
        <v>11</v>
      </c>
      <c r="F917" t="s">
        <v>12</v>
      </c>
      <c r="G917">
        <v>2473.3341</v>
      </c>
      <c r="H917" t="str">
        <f t="shared" si="14"/>
        <v>Obese</v>
      </c>
    </row>
    <row r="918" spans="1:8" x14ac:dyDescent="0.35">
      <c r="A918">
        <v>43</v>
      </c>
      <c r="B918" t="s">
        <v>7</v>
      </c>
      <c r="C918">
        <v>26.885000000000002</v>
      </c>
      <c r="D918">
        <v>0</v>
      </c>
      <c r="E918" t="s">
        <v>8</v>
      </c>
      <c r="F918" t="s">
        <v>13</v>
      </c>
      <c r="G918">
        <v>21774.32215</v>
      </c>
      <c r="H918" t="str">
        <f t="shared" si="14"/>
        <v>Overweight</v>
      </c>
    </row>
    <row r="919" spans="1:8" x14ac:dyDescent="0.35">
      <c r="A919">
        <v>45</v>
      </c>
      <c r="B919" t="s">
        <v>10</v>
      </c>
      <c r="C919">
        <v>22.895</v>
      </c>
      <c r="D919">
        <v>0</v>
      </c>
      <c r="E919" t="s">
        <v>8</v>
      </c>
      <c r="F919" t="s">
        <v>14</v>
      </c>
      <c r="G919">
        <v>35069.374519999998</v>
      </c>
      <c r="H919" t="str">
        <f t="shared" si="14"/>
        <v>Normal</v>
      </c>
    </row>
    <row r="920" spans="1:8" x14ac:dyDescent="0.35">
      <c r="A920">
        <v>61</v>
      </c>
      <c r="B920" t="s">
        <v>7</v>
      </c>
      <c r="C920">
        <v>28.2</v>
      </c>
      <c r="D920">
        <v>0</v>
      </c>
      <c r="E920" t="s">
        <v>11</v>
      </c>
      <c r="F920" t="s">
        <v>9</v>
      </c>
      <c r="G920">
        <v>13041.921</v>
      </c>
      <c r="H920" t="str">
        <f t="shared" si="14"/>
        <v>Overweight</v>
      </c>
    </row>
    <row r="921" spans="1:8" x14ac:dyDescent="0.35">
      <c r="A921">
        <v>35</v>
      </c>
      <c r="B921" t="s">
        <v>7</v>
      </c>
      <c r="C921">
        <v>34.21</v>
      </c>
      <c r="D921">
        <v>1</v>
      </c>
      <c r="E921" t="s">
        <v>11</v>
      </c>
      <c r="F921" t="s">
        <v>12</v>
      </c>
      <c r="G921">
        <v>5245.2268999999997</v>
      </c>
      <c r="H921" t="str">
        <f t="shared" si="14"/>
        <v>Obese</v>
      </c>
    </row>
    <row r="922" spans="1:8" x14ac:dyDescent="0.35">
      <c r="A922">
        <v>62</v>
      </c>
      <c r="B922" t="s">
        <v>7</v>
      </c>
      <c r="C922">
        <v>25</v>
      </c>
      <c r="D922">
        <v>0</v>
      </c>
      <c r="E922" t="s">
        <v>11</v>
      </c>
      <c r="F922" t="s">
        <v>9</v>
      </c>
      <c r="G922">
        <v>13451.121999999999</v>
      </c>
      <c r="H922" t="str">
        <f t="shared" si="14"/>
        <v>Overweight</v>
      </c>
    </row>
    <row r="923" spans="1:8" x14ac:dyDescent="0.35">
      <c r="A923">
        <v>62</v>
      </c>
      <c r="B923" t="s">
        <v>7</v>
      </c>
      <c r="C923">
        <v>33.200000000000003</v>
      </c>
      <c r="D923">
        <v>0</v>
      </c>
      <c r="E923" t="s">
        <v>11</v>
      </c>
      <c r="F923" t="s">
        <v>9</v>
      </c>
      <c r="G923">
        <v>13462.52</v>
      </c>
      <c r="H923" t="str">
        <f t="shared" si="14"/>
        <v>Obese</v>
      </c>
    </row>
    <row r="924" spans="1:8" x14ac:dyDescent="0.35">
      <c r="A924">
        <v>38</v>
      </c>
      <c r="B924" t="s">
        <v>10</v>
      </c>
      <c r="C924">
        <v>31</v>
      </c>
      <c r="D924">
        <v>1</v>
      </c>
      <c r="E924" t="s">
        <v>11</v>
      </c>
      <c r="F924" t="s">
        <v>9</v>
      </c>
      <c r="G924">
        <v>5488.2619999999997</v>
      </c>
      <c r="H924" t="str">
        <f t="shared" si="14"/>
        <v>Obese</v>
      </c>
    </row>
    <row r="925" spans="1:8" x14ac:dyDescent="0.35">
      <c r="A925">
        <v>34</v>
      </c>
      <c r="B925" t="s">
        <v>10</v>
      </c>
      <c r="C925">
        <v>35.814999999999998</v>
      </c>
      <c r="D925">
        <v>0</v>
      </c>
      <c r="E925" t="s">
        <v>11</v>
      </c>
      <c r="F925" t="s">
        <v>13</v>
      </c>
      <c r="G925">
        <v>4320.4108500000002</v>
      </c>
      <c r="H925" t="str">
        <f t="shared" si="14"/>
        <v>Obese</v>
      </c>
    </row>
    <row r="926" spans="1:8" x14ac:dyDescent="0.35">
      <c r="A926">
        <v>43</v>
      </c>
      <c r="B926" t="s">
        <v>10</v>
      </c>
      <c r="C926">
        <v>23.2</v>
      </c>
      <c r="D926">
        <v>0</v>
      </c>
      <c r="E926" t="s">
        <v>11</v>
      </c>
      <c r="F926" t="s">
        <v>9</v>
      </c>
      <c r="G926">
        <v>6250.4350000000004</v>
      </c>
      <c r="H926" t="str">
        <f t="shared" si="14"/>
        <v>Normal</v>
      </c>
    </row>
    <row r="927" spans="1:8" x14ac:dyDescent="0.35">
      <c r="A927">
        <v>50</v>
      </c>
      <c r="B927" t="s">
        <v>10</v>
      </c>
      <c r="C927">
        <v>32.11</v>
      </c>
      <c r="D927">
        <v>2</v>
      </c>
      <c r="E927" t="s">
        <v>11</v>
      </c>
      <c r="F927" t="s">
        <v>14</v>
      </c>
      <c r="G927">
        <v>25333.332839999999</v>
      </c>
      <c r="H927" t="str">
        <f t="shared" si="14"/>
        <v>Obese</v>
      </c>
    </row>
    <row r="928" spans="1:8" x14ac:dyDescent="0.35">
      <c r="A928">
        <v>19</v>
      </c>
      <c r="B928" t="s">
        <v>7</v>
      </c>
      <c r="C928">
        <v>23.4</v>
      </c>
      <c r="D928">
        <v>2</v>
      </c>
      <c r="E928" t="s">
        <v>11</v>
      </c>
      <c r="F928" t="s">
        <v>9</v>
      </c>
      <c r="G928">
        <v>2913.569</v>
      </c>
      <c r="H928" t="str">
        <f t="shared" si="14"/>
        <v>Normal</v>
      </c>
    </row>
    <row r="929" spans="1:8" x14ac:dyDescent="0.35">
      <c r="A929">
        <v>57</v>
      </c>
      <c r="B929" t="s">
        <v>7</v>
      </c>
      <c r="C929">
        <v>20.100000000000001</v>
      </c>
      <c r="D929">
        <v>1</v>
      </c>
      <c r="E929" t="s">
        <v>11</v>
      </c>
      <c r="F929" t="s">
        <v>9</v>
      </c>
      <c r="G929">
        <v>12032.325999999999</v>
      </c>
      <c r="H929" t="str">
        <f t="shared" si="14"/>
        <v>Normal</v>
      </c>
    </row>
    <row r="930" spans="1:8" x14ac:dyDescent="0.35">
      <c r="A930">
        <v>62</v>
      </c>
      <c r="B930" t="s">
        <v>7</v>
      </c>
      <c r="C930">
        <v>39.159999999999997</v>
      </c>
      <c r="D930">
        <v>0</v>
      </c>
      <c r="E930" t="s">
        <v>11</v>
      </c>
      <c r="F930" t="s">
        <v>12</v>
      </c>
      <c r="G930">
        <v>13470.804400000001</v>
      </c>
      <c r="H930" t="str">
        <f t="shared" si="14"/>
        <v>Obese</v>
      </c>
    </row>
    <row r="931" spans="1:8" x14ac:dyDescent="0.35">
      <c r="A931">
        <v>41</v>
      </c>
      <c r="B931" t="s">
        <v>10</v>
      </c>
      <c r="C931">
        <v>34.21</v>
      </c>
      <c r="D931">
        <v>1</v>
      </c>
      <c r="E931" t="s">
        <v>11</v>
      </c>
      <c r="F931" t="s">
        <v>12</v>
      </c>
      <c r="G931">
        <v>6289.7548999999999</v>
      </c>
      <c r="H931" t="str">
        <f t="shared" si="14"/>
        <v>Obese</v>
      </c>
    </row>
    <row r="932" spans="1:8" x14ac:dyDescent="0.35">
      <c r="A932">
        <v>26</v>
      </c>
      <c r="B932" t="s">
        <v>10</v>
      </c>
      <c r="C932">
        <v>46.53</v>
      </c>
      <c r="D932">
        <v>1</v>
      </c>
      <c r="E932" t="s">
        <v>11</v>
      </c>
      <c r="F932" t="s">
        <v>12</v>
      </c>
      <c r="G932">
        <v>2927.0646999999999</v>
      </c>
      <c r="H932" t="str">
        <f t="shared" si="14"/>
        <v>Obese</v>
      </c>
    </row>
    <row r="933" spans="1:8" x14ac:dyDescent="0.35">
      <c r="A933">
        <v>39</v>
      </c>
      <c r="B933" t="s">
        <v>7</v>
      </c>
      <c r="C933">
        <v>32.5</v>
      </c>
      <c r="D933">
        <v>1</v>
      </c>
      <c r="E933" t="s">
        <v>11</v>
      </c>
      <c r="F933" t="s">
        <v>9</v>
      </c>
      <c r="G933">
        <v>6238.2979999999998</v>
      </c>
      <c r="H933" t="str">
        <f t="shared" si="14"/>
        <v>Obese</v>
      </c>
    </row>
    <row r="934" spans="1:8" x14ac:dyDescent="0.35">
      <c r="A934">
        <v>46</v>
      </c>
      <c r="B934" t="s">
        <v>10</v>
      </c>
      <c r="C934">
        <v>25.8</v>
      </c>
      <c r="D934">
        <v>5</v>
      </c>
      <c r="E934" t="s">
        <v>11</v>
      </c>
      <c r="F934" t="s">
        <v>9</v>
      </c>
      <c r="G934">
        <v>10096.969999999999</v>
      </c>
      <c r="H934" t="str">
        <f t="shared" si="14"/>
        <v>Overweight</v>
      </c>
    </row>
    <row r="935" spans="1:8" x14ac:dyDescent="0.35">
      <c r="A935">
        <v>45</v>
      </c>
      <c r="B935" t="s">
        <v>7</v>
      </c>
      <c r="C935">
        <v>35.299999999999997</v>
      </c>
      <c r="D935">
        <v>0</v>
      </c>
      <c r="E935" t="s">
        <v>11</v>
      </c>
      <c r="F935" t="s">
        <v>9</v>
      </c>
      <c r="G935">
        <v>7348.1419999999998</v>
      </c>
      <c r="H935" t="str">
        <f t="shared" si="14"/>
        <v>Obese</v>
      </c>
    </row>
    <row r="936" spans="1:8" x14ac:dyDescent="0.35">
      <c r="A936">
        <v>32</v>
      </c>
      <c r="B936" t="s">
        <v>10</v>
      </c>
      <c r="C936">
        <v>37.18</v>
      </c>
      <c r="D936">
        <v>2</v>
      </c>
      <c r="E936" t="s">
        <v>11</v>
      </c>
      <c r="F936" t="s">
        <v>12</v>
      </c>
      <c r="G936">
        <v>4673.3922000000002</v>
      </c>
      <c r="H936" t="str">
        <f t="shared" si="14"/>
        <v>Obese</v>
      </c>
    </row>
    <row r="937" spans="1:8" x14ac:dyDescent="0.35">
      <c r="A937">
        <v>59</v>
      </c>
      <c r="B937" t="s">
        <v>7</v>
      </c>
      <c r="C937">
        <v>27.5</v>
      </c>
      <c r="D937">
        <v>0</v>
      </c>
      <c r="E937" t="s">
        <v>11</v>
      </c>
      <c r="F937" t="s">
        <v>9</v>
      </c>
      <c r="G937">
        <v>12233.828</v>
      </c>
      <c r="H937" t="str">
        <f t="shared" si="14"/>
        <v>Overweight</v>
      </c>
    </row>
    <row r="938" spans="1:8" x14ac:dyDescent="0.35">
      <c r="A938">
        <v>44</v>
      </c>
      <c r="B938" t="s">
        <v>10</v>
      </c>
      <c r="C938">
        <v>29.734999999999999</v>
      </c>
      <c r="D938">
        <v>2</v>
      </c>
      <c r="E938" t="s">
        <v>11</v>
      </c>
      <c r="F938" t="s">
        <v>14</v>
      </c>
      <c r="G938">
        <v>32108.662820000001</v>
      </c>
      <c r="H938" t="str">
        <f t="shared" si="14"/>
        <v>Obese</v>
      </c>
    </row>
    <row r="939" spans="1:8" x14ac:dyDescent="0.35">
      <c r="A939">
        <v>39</v>
      </c>
      <c r="B939" t="s">
        <v>7</v>
      </c>
      <c r="C939">
        <v>24.225000000000001</v>
      </c>
      <c r="D939">
        <v>5</v>
      </c>
      <c r="E939" t="s">
        <v>11</v>
      </c>
      <c r="F939" t="s">
        <v>13</v>
      </c>
      <c r="G939">
        <v>8965.7957499999993</v>
      </c>
      <c r="H939" t="str">
        <f t="shared" si="14"/>
        <v>Normal</v>
      </c>
    </row>
    <row r="940" spans="1:8" x14ac:dyDescent="0.35">
      <c r="A940">
        <v>18</v>
      </c>
      <c r="B940" t="s">
        <v>10</v>
      </c>
      <c r="C940">
        <v>26.18</v>
      </c>
      <c r="D940">
        <v>2</v>
      </c>
      <c r="E940" t="s">
        <v>11</v>
      </c>
      <c r="F940" t="s">
        <v>12</v>
      </c>
      <c r="G940">
        <v>2304.0021999999999</v>
      </c>
      <c r="H940" t="str">
        <f t="shared" si="14"/>
        <v>Overweight</v>
      </c>
    </row>
    <row r="941" spans="1:8" x14ac:dyDescent="0.35">
      <c r="A941">
        <v>53</v>
      </c>
      <c r="B941" t="s">
        <v>10</v>
      </c>
      <c r="C941">
        <v>29.48</v>
      </c>
      <c r="D941">
        <v>0</v>
      </c>
      <c r="E941" t="s">
        <v>11</v>
      </c>
      <c r="F941" t="s">
        <v>12</v>
      </c>
      <c r="G941">
        <v>9487.6442000000006</v>
      </c>
      <c r="H941" t="str">
        <f t="shared" si="14"/>
        <v>Overweight</v>
      </c>
    </row>
    <row r="942" spans="1:8" x14ac:dyDescent="0.35">
      <c r="A942">
        <v>18</v>
      </c>
      <c r="B942" t="s">
        <v>10</v>
      </c>
      <c r="C942">
        <v>23.21</v>
      </c>
      <c r="D942">
        <v>0</v>
      </c>
      <c r="E942" t="s">
        <v>11</v>
      </c>
      <c r="F942" t="s">
        <v>12</v>
      </c>
      <c r="G942">
        <v>1121.8739</v>
      </c>
      <c r="H942" t="str">
        <f t="shared" si="14"/>
        <v>Normal</v>
      </c>
    </row>
    <row r="943" spans="1:8" x14ac:dyDescent="0.35">
      <c r="A943">
        <v>50</v>
      </c>
      <c r="B943" t="s">
        <v>7</v>
      </c>
      <c r="C943">
        <v>46.09</v>
      </c>
      <c r="D943">
        <v>1</v>
      </c>
      <c r="E943" t="s">
        <v>11</v>
      </c>
      <c r="F943" t="s">
        <v>12</v>
      </c>
      <c r="G943">
        <v>9549.5650999999998</v>
      </c>
      <c r="H943" t="str">
        <f t="shared" si="14"/>
        <v>Obese</v>
      </c>
    </row>
    <row r="944" spans="1:8" x14ac:dyDescent="0.35">
      <c r="A944">
        <v>18</v>
      </c>
      <c r="B944" t="s">
        <v>7</v>
      </c>
      <c r="C944">
        <v>40.185000000000002</v>
      </c>
      <c r="D944">
        <v>0</v>
      </c>
      <c r="E944" t="s">
        <v>11</v>
      </c>
      <c r="F944" t="s">
        <v>14</v>
      </c>
      <c r="G944">
        <v>2217.4691499999999</v>
      </c>
      <c r="H944" t="str">
        <f t="shared" si="14"/>
        <v>Obese</v>
      </c>
    </row>
    <row r="945" spans="1:8" x14ac:dyDescent="0.35">
      <c r="A945">
        <v>19</v>
      </c>
      <c r="B945" t="s">
        <v>10</v>
      </c>
      <c r="C945">
        <v>22.61</v>
      </c>
      <c r="D945">
        <v>0</v>
      </c>
      <c r="E945" t="s">
        <v>11</v>
      </c>
      <c r="F945" t="s">
        <v>13</v>
      </c>
      <c r="G945">
        <v>1628.4709</v>
      </c>
      <c r="H945" t="str">
        <f t="shared" si="14"/>
        <v>Normal</v>
      </c>
    </row>
    <row r="946" spans="1:8" x14ac:dyDescent="0.35">
      <c r="A946">
        <v>62</v>
      </c>
      <c r="B946" t="s">
        <v>10</v>
      </c>
      <c r="C946">
        <v>39.93</v>
      </c>
      <c r="D946">
        <v>0</v>
      </c>
      <c r="E946" t="s">
        <v>11</v>
      </c>
      <c r="F946" t="s">
        <v>12</v>
      </c>
      <c r="G946">
        <v>12982.8747</v>
      </c>
      <c r="H946" t="str">
        <f t="shared" si="14"/>
        <v>Obese</v>
      </c>
    </row>
    <row r="947" spans="1:8" x14ac:dyDescent="0.35">
      <c r="A947">
        <v>56</v>
      </c>
      <c r="B947" t="s">
        <v>7</v>
      </c>
      <c r="C947">
        <v>35.799999999999997</v>
      </c>
      <c r="D947">
        <v>1</v>
      </c>
      <c r="E947" t="s">
        <v>11</v>
      </c>
      <c r="F947" t="s">
        <v>9</v>
      </c>
      <c r="G947">
        <v>11674.13</v>
      </c>
      <c r="H947" t="str">
        <f t="shared" si="14"/>
        <v>Obese</v>
      </c>
    </row>
    <row r="948" spans="1:8" x14ac:dyDescent="0.35">
      <c r="A948">
        <v>42</v>
      </c>
      <c r="B948" t="s">
        <v>10</v>
      </c>
      <c r="C948">
        <v>35.799999999999997</v>
      </c>
      <c r="D948">
        <v>2</v>
      </c>
      <c r="E948" t="s">
        <v>11</v>
      </c>
      <c r="F948" t="s">
        <v>9</v>
      </c>
      <c r="G948">
        <v>7160.0940000000001</v>
      </c>
      <c r="H948" t="str">
        <f t="shared" si="14"/>
        <v>Obese</v>
      </c>
    </row>
    <row r="949" spans="1:8" x14ac:dyDescent="0.35">
      <c r="A949">
        <v>37</v>
      </c>
      <c r="B949" t="s">
        <v>10</v>
      </c>
      <c r="C949">
        <v>34.200000000000003</v>
      </c>
      <c r="D949">
        <v>1</v>
      </c>
      <c r="E949" t="s">
        <v>8</v>
      </c>
      <c r="F949" t="s">
        <v>14</v>
      </c>
      <c r="G949">
        <v>39047.285000000003</v>
      </c>
      <c r="H949" t="str">
        <f t="shared" si="14"/>
        <v>Obese</v>
      </c>
    </row>
    <row r="950" spans="1:8" x14ac:dyDescent="0.35">
      <c r="A950">
        <v>42</v>
      </c>
      <c r="B950" t="s">
        <v>10</v>
      </c>
      <c r="C950">
        <v>31.254999999999999</v>
      </c>
      <c r="D950">
        <v>0</v>
      </c>
      <c r="E950" t="s">
        <v>11</v>
      </c>
      <c r="F950" t="s">
        <v>13</v>
      </c>
      <c r="G950">
        <v>6358.7764500000003</v>
      </c>
      <c r="H950" t="str">
        <f t="shared" si="14"/>
        <v>Obese</v>
      </c>
    </row>
    <row r="951" spans="1:8" x14ac:dyDescent="0.35">
      <c r="A951">
        <v>25</v>
      </c>
      <c r="B951" t="s">
        <v>10</v>
      </c>
      <c r="C951">
        <v>29.7</v>
      </c>
      <c r="D951">
        <v>3</v>
      </c>
      <c r="E951" t="s">
        <v>8</v>
      </c>
      <c r="F951" t="s">
        <v>9</v>
      </c>
      <c r="G951">
        <v>19933.457999999999</v>
      </c>
      <c r="H951" t="str">
        <f t="shared" si="14"/>
        <v>Obese</v>
      </c>
    </row>
    <row r="952" spans="1:8" x14ac:dyDescent="0.35">
      <c r="A952">
        <v>57</v>
      </c>
      <c r="B952" t="s">
        <v>10</v>
      </c>
      <c r="C952">
        <v>18.335000000000001</v>
      </c>
      <c r="D952">
        <v>0</v>
      </c>
      <c r="E952" t="s">
        <v>11</v>
      </c>
      <c r="F952" t="s">
        <v>14</v>
      </c>
      <c r="G952">
        <v>11534.872649999999</v>
      </c>
      <c r="H952" t="str">
        <f t="shared" si="14"/>
        <v>Underweight</v>
      </c>
    </row>
    <row r="953" spans="1:8" x14ac:dyDescent="0.35">
      <c r="A953">
        <v>51</v>
      </c>
      <c r="B953" t="s">
        <v>10</v>
      </c>
      <c r="C953">
        <v>42.9</v>
      </c>
      <c r="D953">
        <v>2</v>
      </c>
      <c r="E953" t="s">
        <v>8</v>
      </c>
      <c r="F953" t="s">
        <v>12</v>
      </c>
      <c r="G953">
        <v>47462.894</v>
      </c>
      <c r="H953" t="str">
        <f t="shared" si="14"/>
        <v>Obese</v>
      </c>
    </row>
    <row r="954" spans="1:8" x14ac:dyDescent="0.35">
      <c r="A954">
        <v>30</v>
      </c>
      <c r="B954" t="s">
        <v>7</v>
      </c>
      <c r="C954">
        <v>28.405000000000001</v>
      </c>
      <c r="D954">
        <v>1</v>
      </c>
      <c r="E954" t="s">
        <v>11</v>
      </c>
      <c r="F954" t="s">
        <v>13</v>
      </c>
      <c r="G954">
        <v>4527.1829500000003</v>
      </c>
      <c r="H954" t="str">
        <f t="shared" si="14"/>
        <v>Overweight</v>
      </c>
    </row>
    <row r="955" spans="1:8" x14ac:dyDescent="0.35">
      <c r="A955">
        <v>44</v>
      </c>
      <c r="B955" t="s">
        <v>10</v>
      </c>
      <c r="C955">
        <v>30.2</v>
      </c>
      <c r="D955">
        <v>2</v>
      </c>
      <c r="E955" t="s">
        <v>8</v>
      </c>
      <c r="F955" t="s">
        <v>9</v>
      </c>
      <c r="G955">
        <v>38998.546000000002</v>
      </c>
      <c r="H955" t="str">
        <f t="shared" si="14"/>
        <v>Obese</v>
      </c>
    </row>
    <row r="956" spans="1:8" x14ac:dyDescent="0.35">
      <c r="A956">
        <v>34</v>
      </c>
      <c r="B956" t="s">
        <v>10</v>
      </c>
      <c r="C956">
        <v>27.835000000000001</v>
      </c>
      <c r="D956">
        <v>1</v>
      </c>
      <c r="E956" t="s">
        <v>8</v>
      </c>
      <c r="F956" t="s">
        <v>13</v>
      </c>
      <c r="G956">
        <v>20009.63365</v>
      </c>
      <c r="H956" t="str">
        <f t="shared" si="14"/>
        <v>Overweight</v>
      </c>
    </row>
    <row r="957" spans="1:8" x14ac:dyDescent="0.35">
      <c r="A957">
        <v>31</v>
      </c>
      <c r="B957" t="s">
        <v>10</v>
      </c>
      <c r="C957">
        <v>39.49</v>
      </c>
      <c r="D957">
        <v>1</v>
      </c>
      <c r="E957" t="s">
        <v>11</v>
      </c>
      <c r="F957" t="s">
        <v>12</v>
      </c>
      <c r="G957">
        <v>3875.7341000000001</v>
      </c>
      <c r="H957" t="str">
        <f t="shared" si="14"/>
        <v>Obese</v>
      </c>
    </row>
    <row r="958" spans="1:8" x14ac:dyDescent="0.35">
      <c r="A958">
        <v>54</v>
      </c>
      <c r="B958" t="s">
        <v>10</v>
      </c>
      <c r="C958">
        <v>30.8</v>
      </c>
      <c r="D958">
        <v>1</v>
      </c>
      <c r="E958" t="s">
        <v>8</v>
      </c>
      <c r="F958" t="s">
        <v>12</v>
      </c>
      <c r="G958">
        <v>41999.519999999997</v>
      </c>
      <c r="H958" t="str">
        <f t="shared" si="14"/>
        <v>Obese</v>
      </c>
    </row>
    <row r="959" spans="1:8" x14ac:dyDescent="0.35">
      <c r="A959">
        <v>24</v>
      </c>
      <c r="B959" t="s">
        <v>10</v>
      </c>
      <c r="C959">
        <v>26.79</v>
      </c>
      <c r="D959">
        <v>1</v>
      </c>
      <c r="E959" t="s">
        <v>11</v>
      </c>
      <c r="F959" t="s">
        <v>13</v>
      </c>
      <c r="G959">
        <v>12609.88702</v>
      </c>
      <c r="H959" t="str">
        <f t="shared" si="14"/>
        <v>Overweight</v>
      </c>
    </row>
    <row r="960" spans="1:8" x14ac:dyDescent="0.35">
      <c r="A960">
        <v>43</v>
      </c>
      <c r="B960" t="s">
        <v>10</v>
      </c>
      <c r="C960">
        <v>34.96</v>
      </c>
      <c r="D960">
        <v>1</v>
      </c>
      <c r="E960" t="s">
        <v>8</v>
      </c>
      <c r="F960" t="s">
        <v>14</v>
      </c>
      <c r="G960">
        <v>41034.221400000002</v>
      </c>
      <c r="H960" t="str">
        <f t="shared" si="14"/>
        <v>Obese</v>
      </c>
    </row>
    <row r="961" spans="1:8" x14ac:dyDescent="0.35">
      <c r="A961">
        <v>48</v>
      </c>
      <c r="B961" t="s">
        <v>10</v>
      </c>
      <c r="C961">
        <v>36.67</v>
      </c>
      <c r="D961">
        <v>1</v>
      </c>
      <c r="E961" t="s">
        <v>11</v>
      </c>
      <c r="F961" t="s">
        <v>13</v>
      </c>
      <c r="G961">
        <v>28468.919010000001</v>
      </c>
      <c r="H961" t="str">
        <f t="shared" si="14"/>
        <v>Obese</v>
      </c>
    </row>
    <row r="962" spans="1:8" x14ac:dyDescent="0.35">
      <c r="A962">
        <v>19</v>
      </c>
      <c r="B962" t="s">
        <v>7</v>
      </c>
      <c r="C962">
        <v>39.615000000000002</v>
      </c>
      <c r="D962">
        <v>1</v>
      </c>
      <c r="E962" t="s">
        <v>11</v>
      </c>
      <c r="F962" t="s">
        <v>13</v>
      </c>
      <c r="G962">
        <v>2730.1078499999999</v>
      </c>
      <c r="H962" t="str">
        <f t="shared" si="14"/>
        <v>Obese</v>
      </c>
    </row>
    <row r="963" spans="1:8" x14ac:dyDescent="0.35">
      <c r="A963">
        <v>29</v>
      </c>
      <c r="B963" t="s">
        <v>7</v>
      </c>
      <c r="C963">
        <v>25.9</v>
      </c>
      <c r="D963">
        <v>0</v>
      </c>
      <c r="E963" t="s">
        <v>11</v>
      </c>
      <c r="F963" t="s">
        <v>9</v>
      </c>
      <c r="G963">
        <v>3353.2840000000001</v>
      </c>
      <c r="H963" t="str">
        <f t="shared" ref="H963:H1026" si="15">IF(C963&lt;18.5,"Underweight",IF(AND(C963&gt;=18.5,C963&lt;=24.9),"Normal",IF(AND(C963&gt;=25,C963&lt;=29.5),"Overweight","Obese")))</f>
        <v>Overweight</v>
      </c>
    </row>
    <row r="964" spans="1:8" x14ac:dyDescent="0.35">
      <c r="A964">
        <v>63</v>
      </c>
      <c r="B964" t="s">
        <v>7</v>
      </c>
      <c r="C964">
        <v>35.200000000000003</v>
      </c>
      <c r="D964">
        <v>1</v>
      </c>
      <c r="E964" t="s">
        <v>11</v>
      </c>
      <c r="F964" t="s">
        <v>12</v>
      </c>
      <c r="G964">
        <v>14474.674999999999</v>
      </c>
      <c r="H964" t="str">
        <f t="shared" si="15"/>
        <v>Obese</v>
      </c>
    </row>
    <row r="965" spans="1:8" x14ac:dyDescent="0.35">
      <c r="A965">
        <v>46</v>
      </c>
      <c r="B965" t="s">
        <v>10</v>
      </c>
      <c r="C965">
        <v>24.795000000000002</v>
      </c>
      <c r="D965">
        <v>3</v>
      </c>
      <c r="E965" t="s">
        <v>11</v>
      </c>
      <c r="F965" t="s">
        <v>14</v>
      </c>
      <c r="G965">
        <v>9500.5730500000009</v>
      </c>
      <c r="H965" t="str">
        <f t="shared" si="15"/>
        <v>Normal</v>
      </c>
    </row>
    <row r="966" spans="1:8" x14ac:dyDescent="0.35">
      <c r="A966">
        <v>52</v>
      </c>
      <c r="B966" t="s">
        <v>10</v>
      </c>
      <c r="C966">
        <v>36.765000000000001</v>
      </c>
      <c r="D966">
        <v>2</v>
      </c>
      <c r="E966" t="s">
        <v>11</v>
      </c>
      <c r="F966" t="s">
        <v>13</v>
      </c>
      <c r="G966">
        <v>26467.09737</v>
      </c>
      <c r="H966" t="str">
        <f t="shared" si="15"/>
        <v>Obese</v>
      </c>
    </row>
    <row r="967" spans="1:8" x14ac:dyDescent="0.35">
      <c r="A967">
        <v>35</v>
      </c>
      <c r="B967" t="s">
        <v>10</v>
      </c>
      <c r="C967">
        <v>27.1</v>
      </c>
      <c r="D967">
        <v>1</v>
      </c>
      <c r="E967" t="s">
        <v>11</v>
      </c>
      <c r="F967" t="s">
        <v>9</v>
      </c>
      <c r="G967">
        <v>4746.3440000000001</v>
      </c>
      <c r="H967" t="str">
        <f t="shared" si="15"/>
        <v>Overweight</v>
      </c>
    </row>
    <row r="968" spans="1:8" x14ac:dyDescent="0.35">
      <c r="A968">
        <v>51</v>
      </c>
      <c r="B968" t="s">
        <v>10</v>
      </c>
      <c r="C968">
        <v>24.795000000000002</v>
      </c>
      <c r="D968">
        <v>2</v>
      </c>
      <c r="E968" t="s">
        <v>8</v>
      </c>
      <c r="F968" t="s">
        <v>13</v>
      </c>
      <c r="G968">
        <v>23967.38305</v>
      </c>
      <c r="H968" t="str">
        <f t="shared" si="15"/>
        <v>Normal</v>
      </c>
    </row>
    <row r="969" spans="1:8" x14ac:dyDescent="0.35">
      <c r="A969">
        <v>44</v>
      </c>
      <c r="B969" t="s">
        <v>10</v>
      </c>
      <c r="C969">
        <v>25.364999999999998</v>
      </c>
      <c r="D969">
        <v>1</v>
      </c>
      <c r="E969" t="s">
        <v>11</v>
      </c>
      <c r="F969" t="s">
        <v>13</v>
      </c>
      <c r="G969">
        <v>7518.0253499999999</v>
      </c>
      <c r="H969" t="str">
        <f t="shared" si="15"/>
        <v>Overweight</v>
      </c>
    </row>
    <row r="970" spans="1:8" x14ac:dyDescent="0.35">
      <c r="A970">
        <v>21</v>
      </c>
      <c r="B970" t="s">
        <v>10</v>
      </c>
      <c r="C970">
        <v>25.745000000000001</v>
      </c>
      <c r="D970">
        <v>2</v>
      </c>
      <c r="E970" t="s">
        <v>11</v>
      </c>
      <c r="F970" t="s">
        <v>14</v>
      </c>
      <c r="G970">
        <v>3279.8685500000001</v>
      </c>
      <c r="H970" t="str">
        <f t="shared" si="15"/>
        <v>Overweight</v>
      </c>
    </row>
    <row r="971" spans="1:8" x14ac:dyDescent="0.35">
      <c r="A971">
        <v>39</v>
      </c>
      <c r="B971" t="s">
        <v>7</v>
      </c>
      <c r="C971">
        <v>34.32</v>
      </c>
      <c r="D971">
        <v>5</v>
      </c>
      <c r="E971" t="s">
        <v>11</v>
      </c>
      <c r="F971" t="s">
        <v>12</v>
      </c>
      <c r="G971">
        <v>8596.8277999999991</v>
      </c>
      <c r="H971" t="str">
        <f t="shared" si="15"/>
        <v>Obese</v>
      </c>
    </row>
    <row r="972" spans="1:8" x14ac:dyDescent="0.35">
      <c r="A972">
        <v>50</v>
      </c>
      <c r="B972" t="s">
        <v>7</v>
      </c>
      <c r="C972">
        <v>28.16</v>
      </c>
      <c r="D972">
        <v>3</v>
      </c>
      <c r="E972" t="s">
        <v>11</v>
      </c>
      <c r="F972" t="s">
        <v>12</v>
      </c>
      <c r="G972">
        <v>10702.642400000001</v>
      </c>
      <c r="H972" t="str">
        <f t="shared" si="15"/>
        <v>Overweight</v>
      </c>
    </row>
    <row r="973" spans="1:8" x14ac:dyDescent="0.35">
      <c r="A973">
        <v>34</v>
      </c>
      <c r="B973" t="s">
        <v>7</v>
      </c>
      <c r="C973">
        <v>23.56</v>
      </c>
      <c r="D973">
        <v>0</v>
      </c>
      <c r="E973" t="s">
        <v>11</v>
      </c>
      <c r="F973" t="s">
        <v>14</v>
      </c>
      <c r="G973">
        <v>4992.3764000000001</v>
      </c>
      <c r="H973" t="str">
        <f t="shared" si="15"/>
        <v>Normal</v>
      </c>
    </row>
    <row r="974" spans="1:8" x14ac:dyDescent="0.35">
      <c r="A974">
        <v>22</v>
      </c>
      <c r="B974" t="s">
        <v>7</v>
      </c>
      <c r="C974">
        <v>20.234999999999999</v>
      </c>
      <c r="D974">
        <v>0</v>
      </c>
      <c r="E974" t="s">
        <v>11</v>
      </c>
      <c r="F974" t="s">
        <v>13</v>
      </c>
      <c r="G974">
        <v>2527.8186500000002</v>
      </c>
      <c r="H974" t="str">
        <f t="shared" si="15"/>
        <v>Normal</v>
      </c>
    </row>
    <row r="975" spans="1:8" x14ac:dyDescent="0.35">
      <c r="A975">
        <v>19</v>
      </c>
      <c r="B975" t="s">
        <v>7</v>
      </c>
      <c r="C975">
        <v>40.5</v>
      </c>
      <c r="D975">
        <v>0</v>
      </c>
      <c r="E975" t="s">
        <v>11</v>
      </c>
      <c r="F975" t="s">
        <v>9</v>
      </c>
      <c r="G975">
        <v>1759.338</v>
      </c>
      <c r="H975" t="str">
        <f t="shared" si="15"/>
        <v>Obese</v>
      </c>
    </row>
    <row r="976" spans="1:8" x14ac:dyDescent="0.35">
      <c r="A976">
        <v>26</v>
      </c>
      <c r="B976" t="s">
        <v>10</v>
      </c>
      <c r="C976">
        <v>35.42</v>
      </c>
      <c r="D976">
        <v>0</v>
      </c>
      <c r="E976" t="s">
        <v>11</v>
      </c>
      <c r="F976" t="s">
        <v>12</v>
      </c>
      <c r="G976">
        <v>2322.6217999999999</v>
      </c>
      <c r="H976" t="str">
        <f t="shared" si="15"/>
        <v>Obese</v>
      </c>
    </row>
    <row r="977" spans="1:8" x14ac:dyDescent="0.35">
      <c r="A977">
        <v>29</v>
      </c>
      <c r="B977" t="s">
        <v>10</v>
      </c>
      <c r="C977">
        <v>22.895</v>
      </c>
      <c r="D977">
        <v>0</v>
      </c>
      <c r="E977" t="s">
        <v>8</v>
      </c>
      <c r="F977" t="s">
        <v>14</v>
      </c>
      <c r="G977">
        <v>16138.762049999999</v>
      </c>
      <c r="H977" t="str">
        <f t="shared" si="15"/>
        <v>Normal</v>
      </c>
    </row>
    <row r="978" spans="1:8" x14ac:dyDescent="0.35">
      <c r="A978">
        <v>48</v>
      </c>
      <c r="B978" t="s">
        <v>10</v>
      </c>
      <c r="C978">
        <v>40.15</v>
      </c>
      <c r="D978">
        <v>0</v>
      </c>
      <c r="E978" t="s">
        <v>11</v>
      </c>
      <c r="F978" t="s">
        <v>12</v>
      </c>
      <c r="G978">
        <v>7804.1605</v>
      </c>
      <c r="H978" t="str">
        <f t="shared" si="15"/>
        <v>Obese</v>
      </c>
    </row>
    <row r="979" spans="1:8" x14ac:dyDescent="0.35">
      <c r="A979">
        <v>26</v>
      </c>
      <c r="B979" t="s">
        <v>10</v>
      </c>
      <c r="C979">
        <v>29.15</v>
      </c>
      <c r="D979">
        <v>1</v>
      </c>
      <c r="E979" t="s">
        <v>11</v>
      </c>
      <c r="F979" t="s">
        <v>12</v>
      </c>
      <c r="G979">
        <v>2902.9065000000001</v>
      </c>
      <c r="H979" t="str">
        <f t="shared" si="15"/>
        <v>Overweight</v>
      </c>
    </row>
    <row r="980" spans="1:8" x14ac:dyDescent="0.35">
      <c r="A980">
        <v>45</v>
      </c>
      <c r="B980" t="s">
        <v>7</v>
      </c>
      <c r="C980">
        <v>39.994999999999997</v>
      </c>
      <c r="D980">
        <v>3</v>
      </c>
      <c r="E980" t="s">
        <v>11</v>
      </c>
      <c r="F980" t="s">
        <v>14</v>
      </c>
      <c r="G980">
        <v>9704.6680500000002</v>
      </c>
      <c r="H980" t="str">
        <f t="shared" si="15"/>
        <v>Obese</v>
      </c>
    </row>
    <row r="981" spans="1:8" x14ac:dyDescent="0.35">
      <c r="A981">
        <v>36</v>
      </c>
      <c r="B981" t="s">
        <v>7</v>
      </c>
      <c r="C981">
        <v>29.92</v>
      </c>
      <c r="D981">
        <v>0</v>
      </c>
      <c r="E981" t="s">
        <v>11</v>
      </c>
      <c r="F981" t="s">
        <v>12</v>
      </c>
      <c r="G981">
        <v>4889.0367999999999</v>
      </c>
      <c r="H981" t="str">
        <f t="shared" si="15"/>
        <v>Obese</v>
      </c>
    </row>
    <row r="982" spans="1:8" x14ac:dyDescent="0.35">
      <c r="A982">
        <v>54</v>
      </c>
      <c r="B982" t="s">
        <v>10</v>
      </c>
      <c r="C982">
        <v>25.46</v>
      </c>
      <c r="D982">
        <v>1</v>
      </c>
      <c r="E982" t="s">
        <v>11</v>
      </c>
      <c r="F982" t="s">
        <v>14</v>
      </c>
      <c r="G982">
        <v>25517.11363</v>
      </c>
      <c r="H982" t="str">
        <f t="shared" si="15"/>
        <v>Overweight</v>
      </c>
    </row>
    <row r="983" spans="1:8" x14ac:dyDescent="0.35">
      <c r="A983">
        <v>34</v>
      </c>
      <c r="B983" t="s">
        <v>10</v>
      </c>
      <c r="C983">
        <v>21.375</v>
      </c>
      <c r="D983">
        <v>0</v>
      </c>
      <c r="E983" t="s">
        <v>11</v>
      </c>
      <c r="F983" t="s">
        <v>14</v>
      </c>
      <c r="G983">
        <v>4500.33925</v>
      </c>
      <c r="H983" t="str">
        <f t="shared" si="15"/>
        <v>Normal</v>
      </c>
    </row>
    <row r="984" spans="1:8" x14ac:dyDescent="0.35">
      <c r="A984">
        <v>31</v>
      </c>
      <c r="B984" t="s">
        <v>10</v>
      </c>
      <c r="C984">
        <v>25.9</v>
      </c>
      <c r="D984">
        <v>3</v>
      </c>
      <c r="E984" t="s">
        <v>8</v>
      </c>
      <c r="F984" t="s">
        <v>9</v>
      </c>
      <c r="G984">
        <v>19199.944</v>
      </c>
      <c r="H984" t="str">
        <f t="shared" si="15"/>
        <v>Overweight</v>
      </c>
    </row>
    <row r="985" spans="1:8" x14ac:dyDescent="0.35">
      <c r="A985">
        <v>27</v>
      </c>
      <c r="B985" t="s">
        <v>7</v>
      </c>
      <c r="C985">
        <v>30.59</v>
      </c>
      <c r="D985">
        <v>1</v>
      </c>
      <c r="E985" t="s">
        <v>11</v>
      </c>
      <c r="F985" t="s">
        <v>14</v>
      </c>
      <c r="G985">
        <v>16796.411940000002</v>
      </c>
      <c r="H985" t="str">
        <f t="shared" si="15"/>
        <v>Obese</v>
      </c>
    </row>
    <row r="986" spans="1:8" x14ac:dyDescent="0.35">
      <c r="A986">
        <v>20</v>
      </c>
      <c r="B986" t="s">
        <v>10</v>
      </c>
      <c r="C986">
        <v>30.114999999999998</v>
      </c>
      <c r="D986">
        <v>5</v>
      </c>
      <c r="E986" t="s">
        <v>11</v>
      </c>
      <c r="F986" t="s">
        <v>14</v>
      </c>
      <c r="G986">
        <v>4915.0598499999996</v>
      </c>
      <c r="H986" t="str">
        <f t="shared" si="15"/>
        <v>Obese</v>
      </c>
    </row>
    <row r="987" spans="1:8" x14ac:dyDescent="0.35">
      <c r="A987">
        <v>44</v>
      </c>
      <c r="B987" t="s">
        <v>7</v>
      </c>
      <c r="C987">
        <v>25.8</v>
      </c>
      <c r="D987">
        <v>1</v>
      </c>
      <c r="E987" t="s">
        <v>11</v>
      </c>
      <c r="F987" t="s">
        <v>9</v>
      </c>
      <c r="G987">
        <v>7624.63</v>
      </c>
      <c r="H987" t="str">
        <f t="shared" si="15"/>
        <v>Overweight</v>
      </c>
    </row>
    <row r="988" spans="1:8" x14ac:dyDescent="0.35">
      <c r="A988">
        <v>43</v>
      </c>
      <c r="B988" t="s">
        <v>10</v>
      </c>
      <c r="C988">
        <v>30.114999999999998</v>
      </c>
      <c r="D988">
        <v>3</v>
      </c>
      <c r="E988" t="s">
        <v>11</v>
      </c>
      <c r="F988" t="s">
        <v>13</v>
      </c>
      <c r="G988">
        <v>8410.0468500000006</v>
      </c>
      <c r="H988" t="str">
        <f t="shared" si="15"/>
        <v>Obese</v>
      </c>
    </row>
    <row r="989" spans="1:8" x14ac:dyDescent="0.35">
      <c r="A989">
        <v>45</v>
      </c>
      <c r="B989" t="s">
        <v>7</v>
      </c>
      <c r="C989">
        <v>27.645</v>
      </c>
      <c r="D989">
        <v>1</v>
      </c>
      <c r="E989" t="s">
        <v>11</v>
      </c>
      <c r="F989" t="s">
        <v>13</v>
      </c>
      <c r="G989">
        <v>28340.188849999999</v>
      </c>
      <c r="H989" t="str">
        <f t="shared" si="15"/>
        <v>Overweight</v>
      </c>
    </row>
    <row r="990" spans="1:8" x14ac:dyDescent="0.35">
      <c r="A990">
        <v>34</v>
      </c>
      <c r="B990" t="s">
        <v>10</v>
      </c>
      <c r="C990">
        <v>34.674999999999997</v>
      </c>
      <c r="D990">
        <v>0</v>
      </c>
      <c r="E990" t="s">
        <v>11</v>
      </c>
      <c r="F990" t="s">
        <v>14</v>
      </c>
      <c r="G990">
        <v>4518.8262500000001</v>
      </c>
      <c r="H990" t="str">
        <f t="shared" si="15"/>
        <v>Obese</v>
      </c>
    </row>
    <row r="991" spans="1:8" x14ac:dyDescent="0.35">
      <c r="A991">
        <v>24</v>
      </c>
      <c r="B991" t="s">
        <v>7</v>
      </c>
      <c r="C991">
        <v>20.52</v>
      </c>
      <c r="D991">
        <v>0</v>
      </c>
      <c r="E991" t="s">
        <v>8</v>
      </c>
      <c r="F991" t="s">
        <v>14</v>
      </c>
      <c r="G991">
        <v>14571.890799999999</v>
      </c>
      <c r="H991" t="str">
        <f t="shared" si="15"/>
        <v>Normal</v>
      </c>
    </row>
    <row r="992" spans="1:8" x14ac:dyDescent="0.35">
      <c r="A992">
        <v>26</v>
      </c>
      <c r="B992" t="s">
        <v>7</v>
      </c>
      <c r="C992">
        <v>19.8</v>
      </c>
      <c r="D992">
        <v>1</v>
      </c>
      <c r="E992" t="s">
        <v>11</v>
      </c>
      <c r="F992" t="s">
        <v>9</v>
      </c>
      <c r="G992">
        <v>3378.91</v>
      </c>
      <c r="H992" t="str">
        <f t="shared" si="15"/>
        <v>Normal</v>
      </c>
    </row>
    <row r="993" spans="1:8" x14ac:dyDescent="0.35">
      <c r="A993">
        <v>38</v>
      </c>
      <c r="B993" t="s">
        <v>7</v>
      </c>
      <c r="C993">
        <v>27.835000000000001</v>
      </c>
      <c r="D993">
        <v>2</v>
      </c>
      <c r="E993" t="s">
        <v>11</v>
      </c>
      <c r="F993" t="s">
        <v>14</v>
      </c>
      <c r="G993">
        <v>7144.86265</v>
      </c>
      <c r="H993" t="str">
        <f t="shared" si="15"/>
        <v>Overweight</v>
      </c>
    </row>
    <row r="994" spans="1:8" x14ac:dyDescent="0.35">
      <c r="A994">
        <v>50</v>
      </c>
      <c r="B994" t="s">
        <v>7</v>
      </c>
      <c r="C994">
        <v>31.6</v>
      </c>
      <c r="D994">
        <v>2</v>
      </c>
      <c r="E994" t="s">
        <v>11</v>
      </c>
      <c r="F994" t="s">
        <v>9</v>
      </c>
      <c r="G994">
        <v>10118.424000000001</v>
      </c>
      <c r="H994" t="str">
        <f t="shared" si="15"/>
        <v>Obese</v>
      </c>
    </row>
    <row r="995" spans="1:8" x14ac:dyDescent="0.35">
      <c r="A995">
        <v>38</v>
      </c>
      <c r="B995" t="s">
        <v>10</v>
      </c>
      <c r="C995">
        <v>28.27</v>
      </c>
      <c r="D995">
        <v>1</v>
      </c>
      <c r="E995" t="s">
        <v>11</v>
      </c>
      <c r="F995" t="s">
        <v>12</v>
      </c>
      <c r="G995">
        <v>5484.4673000000003</v>
      </c>
      <c r="H995" t="str">
        <f t="shared" si="15"/>
        <v>Overweight</v>
      </c>
    </row>
    <row r="996" spans="1:8" x14ac:dyDescent="0.35">
      <c r="A996">
        <v>27</v>
      </c>
      <c r="B996" t="s">
        <v>7</v>
      </c>
      <c r="C996">
        <v>20.045000000000002</v>
      </c>
      <c r="D996">
        <v>3</v>
      </c>
      <c r="E996" t="s">
        <v>8</v>
      </c>
      <c r="F996" t="s">
        <v>13</v>
      </c>
      <c r="G996">
        <v>16420.494549999999</v>
      </c>
      <c r="H996" t="str">
        <f t="shared" si="15"/>
        <v>Normal</v>
      </c>
    </row>
    <row r="997" spans="1:8" x14ac:dyDescent="0.35">
      <c r="A997">
        <v>39</v>
      </c>
      <c r="B997" t="s">
        <v>7</v>
      </c>
      <c r="C997">
        <v>23.274999999999999</v>
      </c>
      <c r="D997">
        <v>3</v>
      </c>
      <c r="E997" t="s">
        <v>11</v>
      </c>
      <c r="F997" t="s">
        <v>14</v>
      </c>
      <c r="G997">
        <v>7986.4752500000004</v>
      </c>
      <c r="H997" t="str">
        <f t="shared" si="15"/>
        <v>Normal</v>
      </c>
    </row>
    <row r="998" spans="1:8" x14ac:dyDescent="0.35">
      <c r="A998">
        <v>39</v>
      </c>
      <c r="B998" t="s">
        <v>7</v>
      </c>
      <c r="C998">
        <v>34.1</v>
      </c>
      <c r="D998">
        <v>3</v>
      </c>
      <c r="E998" t="s">
        <v>11</v>
      </c>
      <c r="F998" t="s">
        <v>9</v>
      </c>
      <c r="G998">
        <v>7418.5219999999999</v>
      </c>
      <c r="H998" t="str">
        <f t="shared" si="15"/>
        <v>Obese</v>
      </c>
    </row>
    <row r="999" spans="1:8" x14ac:dyDescent="0.35">
      <c r="A999">
        <v>63</v>
      </c>
      <c r="B999" t="s">
        <v>7</v>
      </c>
      <c r="C999">
        <v>36.85</v>
      </c>
      <c r="D999">
        <v>0</v>
      </c>
      <c r="E999" t="s">
        <v>11</v>
      </c>
      <c r="F999" t="s">
        <v>12</v>
      </c>
      <c r="G999">
        <v>13887.968500000001</v>
      </c>
      <c r="H999" t="str">
        <f t="shared" si="15"/>
        <v>Obese</v>
      </c>
    </row>
    <row r="1000" spans="1:8" x14ac:dyDescent="0.35">
      <c r="A1000">
        <v>33</v>
      </c>
      <c r="B1000" t="s">
        <v>7</v>
      </c>
      <c r="C1000">
        <v>36.29</v>
      </c>
      <c r="D1000">
        <v>3</v>
      </c>
      <c r="E1000" t="s">
        <v>11</v>
      </c>
      <c r="F1000" t="s">
        <v>14</v>
      </c>
      <c r="G1000">
        <v>6551.7501000000002</v>
      </c>
      <c r="H1000" t="str">
        <f t="shared" si="15"/>
        <v>Obese</v>
      </c>
    </row>
    <row r="1001" spans="1:8" x14ac:dyDescent="0.35">
      <c r="A1001">
        <v>36</v>
      </c>
      <c r="B1001" t="s">
        <v>7</v>
      </c>
      <c r="C1001">
        <v>26.885000000000002</v>
      </c>
      <c r="D1001">
        <v>0</v>
      </c>
      <c r="E1001" t="s">
        <v>11</v>
      </c>
      <c r="F1001" t="s">
        <v>13</v>
      </c>
      <c r="G1001">
        <v>5267.8181500000001</v>
      </c>
      <c r="H1001" t="str">
        <f t="shared" si="15"/>
        <v>Overweight</v>
      </c>
    </row>
    <row r="1002" spans="1:8" x14ac:dyDescent="0.35">
      <c r="A1002">
        <v>30</v>
      </c>
      <c r="B1002" t="s">
        <v>10</v>
      </c>
      <c r="C1002">
        <v>22.99</v>
      </c>
      <c r="D1002">
        <v>2</v>
      </c>
      <c r="E1002" t="s">
        <v>8</v>
      </c>
      <c r="F1002" t="s">
        <v>13</v>
      </c>
      <c r="G1002">
        <v>17361.766100000001</v>
      </c>
      <c r="H1002" t="str">
        <f t="shared" si="15"/>
        <v>Normal</v>
      </c>
    </row>
    <row r="1003" spans="1:8" x14ac:dyDescent="0.35">
      <c r="A1003">
        <v>24</v>
      </c>
      <c r="B1003" t="s">
        <v>10</v>
      </c>
      <c r="C1003">
        <v>32.700000000000003</v>
      </c>
      <c r="D1003">
        <v>0</v>
      </c>
      <c r="E1003" t="s">
        <v>8</v>
      </c>
      <c r="F1003" t="s">
        <v>9</v>
      </c>
      <c r="G1003">
        <v>34472.841</v>
      </c>
      <c r="H1003" t="str">
        <f t="shared" si="15"/>
        <v>Obese</v>
      </c>
    </row>
    <row r="1004" spans="1:8" x14ac:dyDescent="0.35">
      <c r="A1004">
        <v>24</v>
      </c>
      <c r="B1004" t="s">
        <v>10</v>
      </c>
      <c r="C1004">
        <v>25.8</v>
      </c>
      <c r="D1004">
        <v>0</v>
      </c>
      <c r="E1004" t="s">
        <v>11</v>
      </c>
      <c r="F1004" t="s">
        <v>9</v>
      </c>
      <c r="G1004">
        <v>1972.95</v>
      </c>
      <c r="H1004" t="str">
        <f t="shared" si="15"/>
        <v>Overweight</v>
      </c>
    </row>
    <row r="1005" spans="1:8" x14ac:dyDescent="0.35">
      <c r="A1005">
        <v>48</v>
      </c>
      <c r="B1005" t="s">
        <v>10</v>
      </c>
      <c r="C1005">
        <v>29.6</v>
      </c>
      <c r="D1005">
        <v>0</v>
      </c>
      <c r="E1005" t="s">
        <v>11</v>
      </c>
      <c r="F1005" t="s">
        <v>9</v>
      </c>
      <c r="G1005">
        <v>21232.182260000001</v>
      </c>
      <c r="H1005" t="str">
        <f t="shared" si="15"/>
        <v>Obese</v>
      </c>
    </row>
    <row r="1006" spans="1:8" x14ac:dyDescent="0.35">
      <c r="A1006">
        <v>47</v>
      </c>
      <c r="B1006" t="s">
        <v>10</v>
      </c>
      <c r="C1006">
        <v>19.190000000000001</v>
      </c>
      <c r="D1006">
        <v>1</v>
      </c>
      <c r="E1006" t="s">
        <v>11</v>
      </c>
      <c r="F1006" t="s">
        <v>14</v>
      </c>
      <c r="G1006">
        <v>8627.5411000000004</v>
      </c>
      <c r="H1006" t="str">
        <f t="shared" si="15"/>
        <v>Normal</v>
      </c>
    </row>
    <row r="1007" spans="1:8" x14ac:dyDescent="0.35">
      <c r="A1007">
        <v>29</v>
      </c>
      <c r="B1007" t="s">
        <v>10</v>
      </c>
      <c r="C1007">
        <v>31.73</v>
      </c>
      <c r="D1007">
        <v>2</v>
      </c>
      <c r="E1007" t="s">
        <v>11</v>
      </c>
      <c r="F1007" t="s">
        <v>13</v>
      </c>
      <c r="G1007">
        <v>4433.3877000000002</v>
      </c>
      <c r="H1007" t="str">
        <f t="shared" si="15"/>
        <v>Obese</v>
      </c>
    </row>
    <row r="1008" spans="1:8" x14ac:dyDescent="0.35">
      <c r="A1008">
        <v>28</v>
      </c>
      <c r="B1008" t="s">
        <v>10</v>
      </c>
      <c r="C1008">
        <v>29.26</v>
      </c>
      <c r="D1008">
        <v>2</v>
      </c>
      <c r="E1008" t="s">
        <v>11</v>
      </c>
      <c r="F1008" t="s">
        <v>14</v>
      </c>
      <c r="G1008">
        <v>4438.2633999999998</v>
      </c>
      <c r="H1008" t="str">
        <f t="shared" si="15"/>
        <v>Overweight</v>
      </c>
    </row>
    <row r="1009" spans="1:8" x14ac:dyDescent="0.35">
      <c r="A1009">
        <v>47</v>
      </c>
      <c r="B1009" t="s">
        <v>10</v>
      </c>
      <c r="C1009">
        <v>28.215</v>
      </c>
      <c r="D1009">
        <v>3</v>
      </c>
      <c r="E1009" t="s">
        <v>8</v>
      </c>
      <c r="F1009" t="s">
        <v>13</v>
      </c>
      <c r="G1009">
        <v>24915.220850000002</v>
      </c>
      <c r="H1009" t="str">
        <f t="shared" si="15"/>
        <v>Overweight</v>
      </c>
    </row>
    <row r="1010" spans="1:8" x14ac:dyDescent="0.35">
      <c r="A1010">
        <v>25</v>
      </c>
      <c r="B1010" t="s">
        <v>10</v>
      </c>
      <c r="C1010">
        <v>24.984999999999999</v>
      </c>
      <c r="D1010">
        <v>2</v>
      </c>
      <c r="E1010" t="s">
        <v>11</v>
      </c>
      <c r="F1010" t="s">
        <v>14</v>
      </c>
      <c r="G1010">
        <v>23241.47453</v>
      </c>
      <c r="H1010" t="str">
        <f t="shared" si="15"/>
        <v>Obese</v>
      </c>
    </row>
    <row r="1011" spans="1:8" x14ac:dyDescent="0.35">
      <c r="A1011">
        <v>51</v>
      </c>
      <c r="B1011" t="s">
        <v>10</v>
      </c>
      <c r="C1011">
        <v>27.74</v>
      </c>
      <c r="D1011">
        <v>1</v>
      </c>
      <c r="E1011" t="s">
        <v>11</v>
      </c>
      <c r="F1011" t="s">
        <v>14</v>
      </c>
      <c r="G1011">
        <v>9957.7216000000008</v>
      </c>
      <c r="H1011" t="str">
        <f t="shared" si="15"/>
        <v>Overweight</v>
      </c>
    </row>
    <row r="1012" spans="1:8" x14ac:dyDescent="0.35">
      <c r="A1012">
        <v>48</v>
      </c>
      <c r="B1012" t="s">
        <v>7</v>
      </c>
      <c r="C1012">
        <v>22.8</v>
      </c>
      <c r="D1012">
        <v>0</v>
      </c>
      <c r="E1012" t="s">
        <v>11</v>
      </c>
      <c r="F1012" t="s">
        <v>9</v>
      </c>
      <c r="G1012">
        <v>8269.0439999999999</v>
      </c>
      <c r="H1012" t="str">
        <f t="shared" si="15"/>
        <v>Normal</v>
      </c>
    </row>
    <row r="1013" spans="1:8" x14ac:dyDescent="0.35">
      <c r="A1013">
        <v>43</v>
      </c>
      <c r="B1013" t="s">
        <v>10</v>
      </c>
      <c r="C1013">
        <v>20.13</v>
      </c>
      <c r="D1013">
        <v>2</v>
      </c>
      <c r="E1013" t="s">
        <v>8</v>
      </c>
      <c r="F1013" t="s">
        <v>12</v>
      </c>
      <c r="G1013">
        <v>18767.737700000001</v>
      </c>
      <c r="H1013" t="str">
        <f t="shared" si="15"/>
        <v>Normal</v>
      </c>
    </row>
    <row r="1014" spans="1:8" x14ac:dyDescent="0.35">
      <c r="A1014">
        <v>61</v>
      </c>
      <c r="B1014" t="s">
        <v>7</v>
      </c>
      <c r="C1014">
        <v>33.33</v>
      </c>
      <c r="D1014">
        <v>4</v>
      </c>
      <c r="E1014" t="s">
        <v>11</v>
      </c>
      <c r="F1014" t="s">
        <v>12</v>
      </c>
      <c r="G1014">
        <v>36580.282160000002</v>
      </c>
      <c r="H1014" t="str">
        <f t="shared" si="15"/>
        <v>Obese</v>
      </c>
    </row>
    <row r="1015" spans="1:8" x14ac:dyDescent="0.35">
      <c r="A1015">
        <v>48</v>
      </c>
      <c r="B1015" t="s">
        <v>10</v>
      </c>
      <c r="C1015">
        <v>32.299999999999997</v>
      </c>
      <c r="D1015">
        <v>1</v>
      </c>
      <c r="E1015" t="s">
        <v>11</v>
      </c>
      <c r="F1015" t="s">
        <v>13</v>
      </c>
      <c r="G1015">
        <v>8765.2489999999998</v>
      </c>
      <c r="H1015" t="str">
        <f t="shared" si="15"/>
        <v>Obese</v>
      </c>
    </row>
    <row r="1016" spans="1:8" x14ac:dyDescent="0.35">
      <c r="A1016">
        <v>38</v>
      </c>
      <c r="B1016" t="s">
        <v>7</v>
      </c>
      <c r="C1016">
        <v>27.6</v>
      </c>
      <c r="D1016">
        <v>0</v>
      </c>
      <c r="E1016" t="s">
        <v>11</v>
      </c>
      <c r="F1016" t="s">
        <v>9</v>
      </c>
      <c r="G1016">
        <v>5383.5360000000001</v>
      </c>
      <c r="H1016" t="str">
        <f t="shared" si="15"/>
        <v>Overweight</v>
      </c>
    </row>
    <row r="1017" spans="1:8" x14ac:dyDescent="0.35">
      <c r="A1017">
        <v>59</v>
      </c>
      <c r="B1017" t="s">
        <v>10</v>
      </c>
      <c r="C1017">
        <v>25.46</v>
      </c>
      <c r="D1017">
        <v>0</v>
      </c>
      <c r="E1017" t="s">
        <v>11</v>
      </c>
      <c r="F1017" t="s">
        <v>13</v>
      </c>
      <c r="G1017">
        <v>12124.992399999999</v>
      </c>
      <c r="H1017" t="str">
        <f t="shared" si="15"/>
        <v>Overweight</v>
      </c>
    </row>
    <row r="1018" spans="1:8" x14ac:dyDescent="0.35">
      <c r="A1018">
        <v>19</v>
      </c>
      <c r="B1018" t="s">
        <v>7</v>
      </c>
      <c r="C1018">
        <v>24.605</v>
      </c>
      <c r="D1018">
        <v>1</v>
      </c>
      <c r="E1018" t="s">
        <v>11</v>
      </c>
      <c r="F1018" t="s">
        <v>13</v>
      </c>
      <c r="G1018">
        <v>2709.24395</v>
      </c>
      <c r="H1018" t="str">
        <f t="shared" si="15"/>
        <v>Normal</v>
      </c>
    </row>
    <row r="1019" spans="1:8" x14ac:dyDescent="0.35">
      <c r="A1019">
        <v>26</v>
      </c>
      <c r="B1019" t="s">
        <v>7</v>
      </c>
      <c r="C1019">
        <v>34.200000000000003</v>
      </c>
      <c r="D1019">
        <v>2</v>
      </c>
      <c r="E1019" t="s">
        <v>11</v>
      </c>
      <c r="F1019" t="s">
        <v>9</v>
      </c>
      <c r="G1019">
        <v>3987.9259999999999</v>
      </c>
      <c r="H1019" t="str">
        <f t="shared" si="15"/>
        <v>Obese</v>
      </c>
    </row>
    <row r="1020" spans="1:8" x14ac:dyDescent="0.35">
      <c r="A1020">
        <v>54</v>
      </c>
      <c r="B1020" t="s">
        <v>7</v>
      </c>
      <c r="C1020">
        <v>35.814999999999998</v>
      </c>
      <c r="D1020">
        <v>3</v>
      </c>
      <c r="E1020" t="s">
        <v>11</v>
      </c>
      <c r="F1020" t="s">
        <v>13</v>
      </c>
      <c r="G1020">
        <v>12495.290849999999</v>
      </c>
      <c r="H1020" t="str">
        <f t="shared" si="15"/>
        <v>Obese</v>
      </c>
    </row>
    <row r="1021" spans="1:8" x14ac:dyDescent="0.35">
      <c r="A1021">
        <v>21</v>
      </c>
      <c r="B1021" t="s">
        <v>7</v>
      </c>
      <c r="C1021">
        <v>32.68</v>
      </c>
      <c r="D1021">
        <v>2</v>
      </c>
      <c r="E1021" t="s">
        <v>11</v>
      </c>
      <c r="F1021" t="s">
        <v>13</v>
      </c>
      <c r="G1021">
        <v>26018.950519999999</v>
      </c>
      <c r="H1021" t="str">
        <f t="shared" si="15"/>
        <v>Obese</v>
      </c>
    </row>
    <row r="1022" spans="1:8" x14ac:dyDescent="0.35">
      <c r="A1022">
        <v>51</v>
      </c>
      <c r="B1022" t="s">
        <v>10</v>
      </c>
      <c r="C1022">
        <v>37</v>
      </c>
      <c r="D1022">
        <v>0</v>
      </c>
      <c r="E1022" t="s">
        <v>11</v>
      </c>
      <c r="F1022" t="s">
        <v>9</v>
      </c>
      <c r="G1022">
        <v>8798.5930000000008</v>
      </c>
      <c r="H1022" t="str">
        <f t="shared" si="15"/>
        <v>Obese</v>
      </c>
    </row>
    <row r="1023" spans="1:8" x14ac:dyDescent="0.35">
      <c r="A1023">
        <v>22</v>
      </c>
      <c r="B1023" t="s">
        <v>7</v>
      </c>
      <c r="C1023">
        <v>31.02</v>
      </c>
      <c r="D1023">
        <v>3</v>
      </c>
      <c r="E1023" t="s">
        <v>8</v>
      </c>
      <c r="F1023" t="s">
        <v>12</v>
      </c>
      <c r="G1023">
        <v>35595.589800000002</v>
      </c>
      <c r="H1023" t="str">
        <f t="shared" si="15"/>
        <v>Obese</v>
      </c>
    </row>
    <row r="1024" spans="1:8" x14ac:dyDescent="0.35">
      <c r="A1024">
        <v>47</v>
      </c>
      <c r="B1024" t="s">
        <v>10</v>
      </c>
      <c r="C1024">
        <v>36.08</v>
      </c>
      <c r="D1024">
        <v>1</v>
      </c>
      <c r="E1024" t="s">
        <v>8</v>
      </c>
      <c r="F1024" t="s">
        <v>12</v>
      </c>
      <c r="G1024">
        <v>42211.138200000001</v>
      </c>
      <c r="H1024" t="str">
        <f t="shared" si="15"/>
        <v>Obese</v>
      </c>
    </row>
    <row r="1025" spans="1:8" x14ac:dyDescent="0.35">
      <c r="A1025">
        <v>18</v>
      </c>
      <c r="B1025" t="s">
        <v>10</v>
      </c>
      <c r="C1025">
        <v>23.32</v>
      </c>
      <c r="D1025">
        <v>1</v>
      </c>
      <c r="E1025" t="s">
        <v>11</v>
      </c>
      <c r="F1025" t="s">
        <v>12</v>
      </c>
      <c r="G1025">
        <v>1711.0268000000001</v>
      </c>
      <c r="H1025" t="str">
        <f t="shared" si="15"/>
        <v>Normal</v>
      </c>
    </row>
    <row r="1026" spans="1:8" x14ac:dyDescent="0.35">
      <c r="A1026">
        <v>47</v>
      </c>
      <c r="B1026" t="s">
        <v>7</v>
      </c>
      <c r="C1026">
        <v>45.32</v>
      </c>
      <c r="D1026">
        <v>1</v>
      </c>
      <c r="E1026" t="s">
        <v>11</v>
      </c>
      <c r="F1026" t="s">
        <v>12</v>
      </c>
      <c r="G1026">
        <v>8569.8618000000006</v>
      </c>
      <c r="H1026" t="str">
        <f t="shared" si="15"/>
        <v>Obese</v>
      </c>
    </row>
    <row r="1027" spans="1:8" x14ac:dyDescent="0.35">
      <c r="A1027">
        <v>21</v>
      </c>
      <c r="B1027" t="s">
        <v>7</v>
      </c>
      <c r="C1027">
        <v>34.6</v>
      </c>
      <c r="D1027">
        <v>0</v>
      </c>
      <c r="E1027" t="s">
        <v>11</v>
      </c>
      <c r="F1027" t="s">
        <v>9</v>
      </c>
      <c r="G1027">
        <v>2020.1769999999999</v>
      </c>
      <c r="H1027" t="str">
        <f t="shared" ref="H1027:H1090" si="16">IF(C1027&lt;18.5,"Underweight",IF(AND(C1027&gt;=18.5,C1027&lt;=24.9),"Normal",IF(AND(C1027&gt;=25,C1027&lt;=29.5),"Overweight","Obese")))</f>
        <v>Obese</v>
      </c>
    </row>
    <row r="1028" spans="1:8" x14ac:dyDescent="0.35">
      <c r="A1028">
        <v>19</v>
      </c>
      <c r="B1028" t="s">
        <v>10</v>
      </c>
      <c r="C1028">
        <v>26.03</v>
      </c>
      <c r="D1028">
        <v>1</v>
      </c>
      <c r="E1028" t="s">
        <v>8</v>
      </c>
      <c r="F1028" t="s">
        <v>13</v>
      </c>
      <c r="G1028">
        <v>16450.894700000001</v>
      </c>
      <c r="H1028" t="str">
        <f t="shared" si="16"/>
        <v>Overweight</v>
      </c>
    </row>
    <row r="1029" spans="1:8" x14ac:dyDescent="0.35">
      <c r="A1029">
        <v>23</v>
      </c>
      <c r="B1029" t="s">
        <v>10</v>
      </c>
      <c r="C1029">
        <v>18.715</v>
      </c>
      <c r="D1029">
        <v>0</v>
      </c>
      <c r="E1029" t="s">
        <v>11</v>
      </c>
      <c r="F1029" t="s">
        <v>13</v>
      </c>
      <c r="G1029">
        <v>21595.382290000001</v>
      </c>
      <c r="H1029" t="str">
        <f t="shared" si="16"/>
        <v>Normal</v>
      </c>
    </row>
    <row r="1030" spans="1:8" x14ac:dyDescent="0.35">
      <c r="A1030">
        <v>54</v>
      </c>
      <c r="B1030" t="s">
        <v>10</v>
      </c>
      <c r="C1030">
        <v>31.6</v>
      </c>
      <c r="D1030">
        <v>0</v>
      </c>
      <c r="E1030" t="s">
        <v>11</v>
      </c>
      <c r="F1030" t="s">
        <v>9</v>
      </c>
      <c r="G1030">
        <v>9850.4320000000007</v>
      </c>
      <c r="H1030" t="str">
        <f t="shared" si="16"/>
        <v>Obese</v>
      </c>
    </row>
    <row r="1031" spans="1:8" x14ac:dyDescent="0.35">
      <c r="A1031">
        <v>37</v>
      </c>
      <c r="B1031" t="s">
        <v>7</v>
      </c>
      <c r="C1031">
        <v>17.29</v>
      </c>
      <c r="D1031">
        <v>2</v>
      </c>
      <c r="E1031" t="s">
        <v>11</v>
      </c>
      <c r="F1031" t="s">
        <v>14</v>
      </c>
      <c r="G1031">
        <v>6877.9800999999998</v>
      </c>
      <c r="H1031" t="str">
        <f t="shared" si="16"/>
        <v>Underweight</v>
      </c>
    </row>
    <row r="1032" spans="1:8" x14ac:dyDescent="0.35">
      <c r="A1032">
        <v>46</v>
      </c>
      <c r="B1032" t="s">
        <v>7</v>
      </c>
      <c r="C1032">
        <v>23.655000000000001</v>
      </c>
      <c r="D1032">
        <v>1</v>
      </c>
      <c r="E1032" t="s">
        <v>8</v>
      </c>
      <c r="F1032" t="s">
        <v>13</v>
      </c>
      <c r="G1032">
        <v>21677.283449999999</v>
      </c>
      <c r="H1032" t="str">
        <f t="shared" si="16"/>
        <v>Normal</v>
      </c>
    </row>
    <row r="1033" spans="1:8" x14ac:dyDescent="0.35">
      <c r="A1033">
        <v>55</v>
      </c>
      <c r="B1033" t="s">
        <v>7</v>
      </c>
      <c r="C1033">
        <v>35.200000000000003</v>
      </c>
      <c r="D1033">
        <v>0</v>
      </c>
      <c r="E1033" t="s">
        <v>8</v>
      </c>
      <c r="F1033" t="s">
        <v>12</v>
      </c>
      <c r="G1033">
        <v>44423.803</v>
      </c>
      <c r="H1033" t="str">
        <f t="shared" si="16"/>
        <v>Obese</v>
      </c>
    </row>
    <row r="1034" spans="1:8" x14ac:dyDescent="0.35">
      <c r="A1034">
        <v>30</v>
      </c>
      <c r="B1034" t="s">
        <v>7</v>
      </c>
      <c r="C1034">
        <v>27.93</v>
      </c>
      <c r="D1034">
        <v>0</v>
      </c>
      <c r="E1034" t="s">
        <v>11</v>
      </c>
      <c r="F1034" t="s">
        <v>14</v>
      </c>
      <c r="G1034">
        <v>4137.5227000000004</v>
      </c>
      <c r="H1034" t="str">
        <f t="shared" si="16"/>
        <v>Overweight</v>
      </c>
    </row>
    <row r="1035" spans="1:8" x14ac:dyDescent="0.35">
      <c r="A1035">
        <v>18</v>
      </c>
      <c r="B1035" t="s">
        <v>10</v>
      </c>
      <c r="C1035">
        <v>21.565000000000001</v>
      </c>
      <c r="D1035">
        <v>0</v>
      </c>
      <c r="E1035" t="s">
        <v>8</v>
      </c>
      <c r="F1035" t="s">
        <v>14</v>
      </c>
      <c r="G1035">
        <v>13747.87235</v>
      </c>
      <c r="H1035" t="str">
        <f t="shared" si="16"/>
        <v>Normal</v>
      </c>
    </row>
    <row r="1036" spans="1:8" x14ac:dyDescent="0.35">
      <c r="A1036">
        <v>61</v>
      </c>
      <c r="B1036" t="s">
        <v>10</v>
      </c>
      <c r="C1036">
        <v>38.380000000000003</v>
      </c>
      <c r="D1036">
        <v>0</v>
      </c>
      <c r="E1036" t="s">
        <v>11</v>
      </c>
      <c r="F1036" t="s">
        <v>13</v>
      </c>
      <c r="G1036">
        <v>12950.0712</v>
      </c>
      <c r="H1036" t="str">
        <f t="shared" si="16"/>
        <v>Obese</v>
      </c>
    </row>
    <row r="1037" spans="1:8" x14ac:dyDescent="0.35">
      <c r="A1037">
        <v>54</v>
      </c>
      <c r="B1037" t="s">
        <v>7</v>
      </c>
      <c r="C1037">
        <v>23</v>
      </c>
      <c r="D1037">
        <v>3</v>
      </c>
      <c r="E1037" t="s">
        <v>11</v>
      </c>
      <c r="F1037" t="s">
        <v>9</v>
      </c>
      <c r="G1037">
        <v>12094.477999999999</v>
      </c>
      <c r="H1037" t="str">
        <f t="shared" si="16"/>
        <v>Normal</v>
      </c>
    </row>
    <row r="1038" spans="1:8" x14ac:dyDescent="0.35">
      <c r="A1038">
        <v>22</v>
      </c>
      <c r="B1038" t="s">
        <v>10</v>
      </c>
      <c r="C1038">
        <v>37.07</v>
      </c>
      <c r="D1038">
        <v>2</v>
      </c>
      <c r="E1038" t="s">
        <v>8</v>
      </c>
      <c r="F1038" t="s">
        <v>12</v>
      </c>
      <c r="G1038">
        <v>37484.4493</v>
      </c>
      <c r="H1038" t="str">
        <f t="shared" si="16"/>
        <v>Obese</v>
      </c>
    </row>
    <row r="1039" spans="1:8" x14ac:dyDescent="0.35">
      <c r="A1039">
        <v>45</v>
      </c>
      <c r="B1039" t="s">
        <v>7</v>
      </c>
      <c r="C1039">
        <v>30.495000000000001</v>
      </c>
      <c r="D1039">
        <v>1</v>
      </c>
      <c r="E1039" t="s">
        <v>8</v>
      </c>
      <c r="F1039" t="s">
        <v>13</v>
      </c>
      <c r="G1039">
        <v>39725.518049999999</v>
      </c>
      <c r="H1039" t="str">
        <f t="shared" si="16"/>
        <v>Obese</v>
      </c>
    </row>
    <row r="1040" spans="1:8" x14ac:dyDescent="0.35">
      <c r="A1040">
        <v>22</v>
      </c>
      <c r="B1040" t="s">
        <v>10</v>
      </c>
      <c r="C1040">
        <v>28.88</v>
      </c>
      <c r="D1040">
        <v>0</v>
      </c>
      <c r="E1040" t="s">
        <v>11</v>
      </c>
      <c r="F1040" t="s">
        <v>14</v>
      </c>
      <c r="G1040">
        <v>2250.8352</v>
      </c>
      <c r="H1040" t="str">
        <f t="shared" si="16"/>
        <v>Overweight</v>
      </c>
    </row>
    <row r="1041" spans="1:8" x14ac:dyDescent="0.35">
      <c r="A1041">
        <v>19</v>
      </c>
      <c r="B1041" t="s">
        <v>10</v>
      </c>
      <c r="C1041">
        <v>27.265000000000001</v>
      </c>
      <c r="D1041">
        <v>2</v>
      </c>
      <c r="E1041" t="s">
        <v>11</v>
      </c>
      <c r="F1041" t="s">
        <v>13</v>
      </c>
      <c r="G1041">
        <v>22493.659640000002</v>
      </c>
      <c r="H1041" t="str">
        <f t="shared" si="16"/>
        <v>Overweight</v>
      </c>
    </row>
    <row r="1042" spans="1:8" x14ac:dyDescent="0.35">
      <c r="A1042">
        <v>35</v>
      </c>
      <c r="B1042" t="s">
        <v>7</v>
      </c>
      <c r="C1042">
        <v>28.024999999999999</v>
      </c>
      <c r="D1042">
        <v>0</v>
      </c>
      <c r="E1042" t="s">
        <v>8</v>
      </c>
      <c r="F1042" t="s">
        <v>13</v>
      </c>
      <c r="G1042">
        <v>20234.854749999999</v>
      </c>
      <c r="H1042" t="str">
        <f t="shared" si="16"/>
        <v>Overweight</v>
      </c>
    </row>
    <row r="1043" spans="1:8" x14ac:dyDescent="0.35">
      <c r="A1043">
        <v>18</v>
      </c>
      <c r="B1043" t="s">
        <v>10</v>
      </c>
      <c r="C1043">
        <v>23.085000000000001</v>
      </c>
      <c r="D1043">
        <v>0</v>
      </c>
      <c r="E1043" t="s">
        <v>11</v>
      </c>
      <c r="F1043" t="s">
        <v>14</v>
      </c>
      <c r="G1043">
        <v>1704.7001499999999</v>
      </c>
      <c r="H1043" t="str">
        <f t="shared" si="16"/>
        <v>Normal</v>
      </c>
    </row>
    <row r="1044" spans="1:8" x14ac:dyDescent="0.35">
      <c r="A1044">
        <v>20</v>
      </c>
      <c r="B1044" t="s">
        <v>10</v>
      </c>
      <c r="C1044">
        <v>30.684999999999999</v>
      </c>
      <c r="D1044">
        <v>0</v>
      </c>
      <c r="E1044" t="s">
        <v>8</v>
      </c>
      <c r="F1044" t="s">
        <v>14</v>
      </c>
      <c r="G1044">
        <v>33475.817150000003</v>
      </c>
      <c r="H1044" t="str">
        <f t="shared" si="16"/>
        <v>Obese</v>
      </c>
    </row>
    <row r="1045" spans="1:8" x14ac:dyDescent="0.35">
      <c r="A1045">
        <v>28</v>
      </c>
      <c r="B1045" t="s">
        <v>7</v>
      </c>
      <c r="C1045">
        <v>25.8</v>
      </c>
      <c r="D1045">
        <v>0</v>
      </c>
      <c r="E1045" t="s">
        <v>11</v>
      </c>
      <c r="F1045" t="s">
        <v>9</v>
      </c>
      <c r="G1045">
        <v>3161.4540000000002</v>
      </c>
      <c r="H1045" t="str">
        <f t="shared" si="16"/>
        <v>Overweight</v>
      </c>
    </row>
    <row r="1046" spans="1:8" x14ac:dyDescent="0.35">
      <c r="A1046">
        <v>55</v>
      </c>
      <c r="B1046" t="s">
        <v>10</v>
      </c>
      <c r="C1046">
        <v>35.244999999999997</v>
      </c>
      <c r="D1046">
        <v>1</v>
      </c>
      <c r="E1046" t="s">
        <v>11</v>
      </c>
      <c r="F1046" t="s">
        <v>14</v>
      </c>
      <c r="G1046">
        <v>11394.065549999999</v>
      </c>
      <c r="H1046" t="str">
        <f t="shared" si="16"/>
        <v>Obese</v>
      </c>
    </row>
    <row r="1047" spans="1:8" x14ac:dyDescent="0.35">
      <c r="A1047">
        <v>43</v>
      </c>
      <c r="B1047" t="s">
        <v>7</v>
      </c>
      <c r="C1047">
        <v>24.7</v>
      </c>
      <c r="D1047">
        <v>2</v>
      </c>
      <c r="E1047" t="s">
        <v>8</v>
      </c>
      <c r="F1047" t="s">
        <v>13</v>
      </c>
      <c r="G1047">
        <v>21880.82</v>
      </c>
      <c r="H1047" t="str">
        <f t="shared" si="16"/>
        <v>Normal</v>
      </c>
    </row>
    <row r="1048" spans="1:8" x14ac:dyDescent="0.35">
      <c r="A1048">
        <v>43</v>
      </c>
      <c r="B1048" t="s">
        <v>7</v>
      </c>
      <c r="C1048">
        <v>25.08</v>
      </c>
      <c r="D1048">
        <v>0</v>
      </c>
      <c r="E1048" t="s">
        <v>11</v>
      </c>
      <c r="F1048" t="s">
        <v>14</v>
      </c>
      <c r="G1048">
        <v>7325.0482000000002</v>
      </c>
      <c r="H1048" t="str">
        <f t="shared" si="16"/>
        <v>Overweight</v>
      </c>
    </row>
    <row r="1049" spans="1:8" x14ac:dyDescent="0.35">
      <c r="A1049">
        <v>22</v>
      </c>
      <c r="B1049" t="s">
        <v>10</v>
      </c>
      <c r="C1049">
        <v>52.58</v>
      </c>
      <c r="D1049">
        <v>1</v>
      </c>
      <c r="E1049" t="s">
        <v>8</v>
      </c>
      <c r="F1049" t="s">
        <v>12</v>
      </c>
      <c r="G1049">
        <v>44501.398200000003</v>
      </c>
      <c r="H1049" t="str">
        <f t="shared" si="16"/>
        <v>Obese</v>
      </c>
    </row>
    <row r="1050" spans="1:8" x14ac:dyDescent="0.35">
      <c r="A1050">
        <v>25</v>
      </c>
      <c r="B1050" t="s">
        <v>7</v>
      </c>
      <c r="C1050">
        <v>22.515000000000001</v>
      </c>
      <c r="D1050">
        <v>1</v>
      </c>
      <c r="E1050" t="s">
        <v>11</v>
      </c>
      <c r="F1050" t="s">
        <v>13</v>
      </c>
      <c r="G1050">
        <v>3594.17085</v>
      </c>
      <c r="H1050" t="str">
        <f t="shared" si="16"/>
        <v>Normal</v>
      </c>
    </row>
    <row r="1051" spans="1:8" x14ac:dyDescent="0.35">
      <c r="A1051">
        <v>49</v>
      </c>
      <c r="B1051" t="s">
        <v>10</v>
      </c>
      <c r="C1051">
        <v>30.9</v>
      </c>
      <c r="D1051">
        <v>0</v>
      </c>
      <c r="E1051" t="s">
        <v>8</v>
      </c>
      <c r="F1051" t="s">
        <v>9</v>
      </c>
      <c r="G1051">
        <v>39727.614000000001</v>
      </c>
      <c r="H1051" t="str">
        <f t="shared" si="16"/>
        <v>Obese</v>
      </c>
    </row>
    <row r="1052" spans="1:8" x14ac:dyDescent="0.35">
      <c r="A1052">
        <v>44</v>
      </c>
      <c r="B1052" t="s">
        <v>7</v>
      </c>
      <c r="C1052">
        <v>36.954999999999998</v>
      </c>
      <c r="D1052">
        <v>1</v>
      </c>
      <c r="E1052" t="s">
        <v>11</v>
      </c>
      <c r="F1052" t="s">
        <v>13</v>
      </c>
      <c r="G1052">
        <v>8023.1354499999998</v>
      </c>
      <c r="H1052" t="str">
        <f t="shared" si="16"/>
        <v>Obese</v>
      </c>
    </row>
    <row r="1053" spans="1:8" x14ac:dyDescent="0.35">
      <c r="A1053">
        <v>64</v>
      </c>
      <c r="B1053" t="s">
        <v>10</v>
      </c>
      <c r="C1053">
        <v>26.41</v>
      </c>
      <c r="D1053">
        <v>0</v>
      </c>
      <c r="E1053" t="s">
        <v>11</v>
      </c>
      <c r="F1053" t="s">
        <v>14</v>
      </c>
      <c r="G1053">
        <v>14394.5579</v>
      </c>
      <c r="H1053" t="str">
        <f t="shared" si="16"/>
        <v>Overweight</v>
      </c>
    </row>
    <row r="1054" spans="1:8" x14ac:dyDescent="0.35">
      <c r="A1054">
        <v>49</v>
      </c>
      <c r="B1054" t="s">
        <v>10</v>
      </c>
      <c r="C1054">
        <v>29.83</v>
      </c>
      <c r="D1054">
        <v>1</v>
      </c>
      <c r="E1054" t="s">
        <v>11</v>
      </c>
      <c r="F1054" t="s">
        <v>14</v>
      </c>
      <c r="G1054">
        <v>9288.0267000000003</v>
      </c>
      <c r="H1054" t="str">
        <f t="shared" si="16"/>
        <v>Obese</v>
      </c>
    </row>
    <row r="1055" spans="1:8" x14ac:dyDescent="0.35">
      <c r="A1055">
        <v>47</v>
      </c>
      <c r="B1055" t="s">
        <v>10</v>
      </c>
      <c r="C1055">
        <v>29.8</v>
      </c>
      <c r="D1055">
        <v>3</v>
      </c>
      <c r="E1055" t="s">
        <v>8</v>
      </c>
      <c r="F1055" t="s">
        <v>9</v>
      </c>
      <c r="G1055">
        <v>25309.489000000001</v>
      </c>
      <c r="H1055" t="str">
        <f t="shared" si="16"/>
        <v>Obese</v>
      </c>
    </row>
    <row r="1056" spans="1:8" x14ac:dyDescent="0.35">
      <c r="A1056">
        <v>27</v>
      </c>
      <c r="B1056" t="s">
        <v>7</v>
      </c>
      <c r="C1056">
        <v>21.47</v>
      </c>
      <c r="D1056">
        <v>0</v>
      </c>
      <c r="E1056" t="s">
        <v>11</v>
      </c>
      <c r="F1056" t="s">
        <v>13</v>
      </c>
      <c r="G1056">
        <v>3353.4703</v>
      </c>
      <c r="H1056" t="str">
        <f t="shared" si="16"/>
        <v>Normal</v>
      </c>
    </row>
    <row r="1057" spans="1:8" x14ac:dyDescent="0.35">
      <c r="A1057">
        <v>55</v>
      </c>
      <c r="B1057" t="s">
        <v>10</v>
      </c>
      <c r="C1057">
        <v>27.645</v>
      </c>
      <c r="D1057">
        <v>0</v>
      </c>
      <c r="E1057" t="s">
        <v>11</v>
      </c>
      <c r="F1057" t="s">
        <v>13</v>
      </c>
      <c r="G1057">
        <v>10594.501550000001</v>
      </c>
      <c r="H1057" t="str">
        <f t="shared" si="16"/>
        <v>Overweight</v>
      </c>
    </row>
    <row r="1058" spans="1:8" x14ac:dyDescent="0.35">
      <c r="A1058">
        <v>48</v>
      </c>
      <c r="B1058" t="s">
        <v>7</v>
      </c>
      <c r="C1058">
        <v>28.9</v>
      </c>
      <c r="D1058">
        <v>0</v>
      </c>
      <c r="E1058" t="s">
        <v>11</v>
      </c>
      <c r="F1058" t="s">
        <v>9</v>
      </c>
      <c r="G1058">
        <v>8277.5229999999992</v>
      </c>
      <c r="H1058" t="str">
        <f t="shared" si="16"/>
        <v>Overweight</v>
      </c>
    </row>
    <row r="1059" spans="1:8" x14ac:dyDescent="0.35">
      <c r="A1059">
        <v>45</v>
      </c>
      <c r="B1059" t="s">
        <v>7</v>
      </c>
      <c r="C1059">
        <v>31.79</v>
      </c>
      <c r="D1059">
        <v>0</v>
      </c>
      <c r="E1059" t="s">
        <v>11</v>
      </c>
      <c r="F1059" t="s">
        <v>12</v>
      </c>
      <c r="G1059">
        <v>17929.303370000001</v>
      </c>
      <c r="H1059" t="str">
        <f t="shared" si="16"/>
        <v>Obese</v>
      </c>
    </row>
    <row r="1060" spans="1:8" x14ac:dyDescent="0.35">
      <c r="A1060">
        <v>24</v>
      </c>
      <c r="B1060" t="s">
        <v>7</v>
      </c>
      <c r="C1060">
        <v>39.49</v>
      </c>
      <c r="D1060">
        <v>0</v>
      </c>
      <c r="E1060" t="s">
        <v>11</v>
      </c>
      <c r="F1060" t="s">
        <v>12</v>
      </c>
      <c r="G1060">
        <v>2480.9791</v>
      </c>
      <c r="H1060" t="str">
        <f t="shared" si="16"/>
        <v>Obese</v>
      </c>
    </row>
    <row r="1061" spans="1:8" x14ac:dyDescent="0.35">
      <c r="A1061">
        <v>32</v>
      </c>
      <c r="B1061" t="s">
        <v>10</v>
      </c>
      <c r="C1061">
        <v>33.82</v>
      </c>
      <c r="D1061">
        <v>1</v>
      </c>
      <c r="E1061" t="s">
        <v>11</v>
      </c>
      <c r="F1061" t="s">
        <v>13</v>
      </c>
      <c r="G1061">
        <v>4462.7218000000003</v>
      </c>
      <c r="H1061" t="str">
        <f t="shared" si="16"/>
        <v>Obese</v>
      </c>
    </row>
    <row r="1062" spans="1:8" x14ac:dyDescent="0.35">
      <c r="A1062">
        <v>24</v>
      </c>
      <c r="B1062" t="s">
        <v>10</v>
      </c>
      <c r="C1062">
        <v>32.01</v>
      </c>
      <c r="D1062">
        <v>0</v>
      </c>
      <c r="E1062" t="s">
        <v>11</v>
      </c>
      <c r="F1062" t="s">
        <v>12</v>
      </c>
      <c r="G1062">
        <v>1981.5818999999999</v>
      </c>
      <c r="H1062" t="str">
        <f t="shared" si="16"/>
        <v>Obese</v>
      </c>
    </row>
    <row r="1063" spans="1:8" x14ac:dyDescent="0.35">
      <c r="A1063">
        <v>57</v>
      </c>
      <c r="B1063" t="s">
        <v>10</v>
      </c>
      <c r="C1063">
        <v>27.94</v>
      </c>
      <c r="D1063">
        <v>1</v>
      </c>
      <c r="E1063" t="s">
        <v>11</v>
      </c>
      <c r="F1063" t="s">
        <v>12</v>
      </c>
      <c r="G1063">
        <v>11554.223599999999</v>
      </c>
      <c r="H1063" t="str">
        <f t="shared" si="16"/>
        <v>Overweight</v>
      </c>
    </row>
    <row r="1064" spans="1:8" x14ac:dyDescent="0.35">
      <c r="A1064">
        <v>59</v>
      </c>
      <c r="B1064" t="s">
        <v>10</v>
      </c>
      <c r="C1064">
        <v>41.14</v>
      </c>
      <c r="D1064">
        <v>1</v>
      </c>
      <c r="E1064" t="s">
        <v>8</v>
      </c>
      <c r="F1064" t="s">
        <v>12</v>
      </c>
      <c r="G1064">
        <v>48970.247600000002</v>
      </c>
      <c r="H1064" t="str">
        <f t="shared" si="16"/>
        <v>Obese</v>
      </c>
    </row>
    <row r="1065" spans="1:8" x14ac:dyDescent="0.35">
      <c r="A1065">
        <v>36</v>
      </c>
      <c r="B1065" t="s">
        <v>10</v>
      </c>
      <c r="C1065">
        <v>28.594999999999999</v>
      </c>
      <c r="D1065">
        <v>3</v>
      </c>
      <c r="E1065" t="s">
        <v>11</v>
      </c>
      <c r="F1065" t="s">
        <v>13</v>
      </c>
      <c r="G1065">
        <v>6548.1950500000003</v>
      </c>
      <c r="H1065" t="str">
        <f t="shared" si="16"/>
        <v>Overweight</v>
      </c>
    </row>
    <row r="1066" spans="1:8" x14ac:dyDescent="0.35">
      <c r="A1066">
        <v>29</v>
      </c>
      <c r="B1066" t="s">
        <v>7</v>
      </c>
      <c r="C1066">
        <v>25.6</v>
      </c>
      <c r="D1066">
        <v>4</v>
      </c>
      <c r="E1066" t="s">
        <v>11</v>
      </c>
      <c r="F1066" t="s">
        <v>9</v>
      </c>
      <c r="G1066">
        <v>5708.8670000000002</v>
      </c>
      <c r="H1066" t="str">
        <f t="shared" si="16"/>
        <v>Overweight</v>
      </c>
    </row>
    <row r="1067" spans="1:8" x14ac:dyDescent="0.35">
      <c r="A1067">
        <v>42</v>
      </c>
      <c r="B1067" t="s">
        <v>7</v>
      </c>
      <c r="C1067">
        <v>25.3</v>
      </c>
      <c r="D1067">
        <v>1</v>
      </c>
      <c r="E1067" t="s">
        <v>11</v>
      </c>
      <c r="F1067" t="s">
        <v>9</v>
      </c>
      <c r="G1067">
        <v>7045.4989999999998</v>
      </c>
      <c r="H1067" t="str">
        <f t="shared" si="16"/>
        <v>Overweight</v>
      </c>
    </row>
    <row r="1068" spans="1:8" x14ac:dyDescent="0.35">
      <c r="A1068">
        <v>48</v>
      </c>
      <c r="B1068" t="s">
        <v>10</v>
      </c>
      <c r="C1068">
        <v>37.29</v>
      </c>
      <c r="D1068">
        <v>2</v>
      </c>
      <c r="E1068" t="s">
        <v>11</v>
      </c>
      <c r="F1068" t="s">
        <v>12</v>
      </c>
      <c r="G1068">
        <v>8978.1851000000006</v>
      </c>
      <c r="H1068" t="str">
        <f t="shared" si="16"/>
        <v>Obese</v>
      </c>
    </row>
    <row r="1069" spans="1:8" x14ac:dyDescent="0.35">
      <c r="A1069">
        <v>39</v>
      </c>
      <c r="B1069" t="s">
        <v>10</v>
      </c>
      <c r="C1069">
        <v>42.655000000000001</v>
      </c>
      <c r="D1069">
        <v>0</v>
      </c>
      <c r="E1069" t="s">
        <v>11</v>
      </c>
      <c r="F1069" t="s">
        <v>14</v>
      </c>
      <c r="G1069">
        <v>5757.41345</v>
      </c>
      <c r="H1069" t="str">
        <f t="shared" si="16"/>
        <v>Obese</v>
      </c>
    </row>
    <row r="1070" spans="1:8" x14ac:dyDescent="0.35">
      <c r="A1070">
        <v>63</v>
      </c>
      <c r="B1070" t="s">
        <v>10</v>
      </c>
      <c r="C1070">
        <v>21.66</v>
      </c>
      <c r="D1070">
        <v>1</v>
      </c>
      <c r="E1070" t="s">
        <v>11</v>
      </c>
      <c r="F1070" t="s">
        <v>13</v>
      </c>
      <c r="G1070">
        <v>14349.8544</v>
      </c>
      <c r="H1070" t="str">
        <f t="shared" si="16"/>
        <v>Normal</v>
      </c>
    </row>
    <row r="1071" spans="1:8" x14ac:dyDescent="0.35">
      <c r="A1071">
        <v>54</v>
      </c>
      <c r="B1071" t="s">
        <v>7</v>
      </c>
      <c r="C1071">
        <v>31.9</v>
      </c>
      <c r="D1071">
        <v>1</v>
      </c>
      <c r="E1071" t="s">
        <v>11</v>
      </c>
      <c r="F1071" t="s">
        <v>12</v>
      </c>
      <c r="G1071">
        <v>10928.849</v>
      </c>
      <c r="H1071" t="str">
        <f t="shared" si="16"/>
        <v>Obese</v>
      </c>
    </row>
    <row r="1072" spans="1:8" x14ac:dyDescent="0.35">
      <c r="A1072">
        <v>37</v>
      </c>
      <c r="B1072" t="s">
        <v>10</v>
      </c>
      <c r="C1072">
        <v>37.07</v>
      </c>
      <c r="D1072">
        <v>1</v>
      </c>
      <c r="E1072" t="s">
        <v>8</v>
      </c>
      <c r="F1072" t="s">
        <v>12</v>
      </c>
      <c r="G1072">
        <v>39871.704299999998</v>
      </c>
      <c r="H1072" t="str">
        <f t="shared" si="16"/>
        <v>Obese</v>
      </c>
    </row>
    <row r="1073" spans="1:8" x14ac:dyDescent="0.35">
      <c r="A1073">
        <v>63</v>
      </c>
      <c r="B1073" t="s">
        <v>10</v>
      </c>
      <c r="C1073">
        <v>31.445</v>
      </c>
      <c r="D1073">
        <v>0</v>
      </c>
      <c r="E1073" t="s">
        <v>11</v>
      </c>
      <c r="F1073" t="s">
        <v>14</v>
      </c>
      <c r="G1073">
        <v>13974.455550000001</v>
      </c>
      <c r="H1073" t="str">
        <f t="shared" si="16"/>
        <v>Obese</v>
      </c>
    </row>
    <row r="1074" spans="1:8" x14ac:dyDescent="0.35">
      <c r="A1074">
        <v>21</v>
      </c>
      <c r="B1074" t="s">
        <v>10</v>
      </c>
      <c r="C1074">
        <v>31.254999999999999</v>
      </c>
      <c r="D1074">
        <v>0</v>
      </c>
      <c r="E1074" t="s">
        <v>11</v>
      </c>
      <c r="F1074" t="s">
        <v>13</v>
      </c>
      <c r="G1074">
        <v>1909.52745</v>
      </c>
      <c r="H1074" t="str">
        <f t="shared" si="16"/>
        <v>Obese</v>
      </c>
    </row>
    <row r="1075" spans="1:8" x14ac:dyDescent="0.35">
      <c r="A1075">
        <v>54</v>
      </c>
      <c r="B1075" t="s">
        <v>7</v>
      </c>
      <c r="C1075">
        <v>28.88</v>
      </c>
      <c r="D1075">
        <v>2</v>
      </c>
      <c r="E1075" t="s">
        <v>11</v>
      </c>
      <c r="F1075" t="s">
        <v>14</v>
      </c>
      <c r="G1075">
        <v>12096.6512</v>
      </c>
      <c r="H1075" t="str">
        <f t="shared" si="16"/>
        <v>Overweight</v>
      </c>
    </row>
    <row r="1076" spans="1:8" x14ac:dyDescent="0.35">
      <c r="A1076">
        <v>60</v>
      </c>
      <c r="B1076" t="s">
        <v>7</v>
      </c>
      <c r="C1076">
        <v>18.335000000000001</v>
      </c>
      <c r="D1076">
        <v>0</v>
      </c>
      <c r="E1076" t="s">
        <v>11</v>
      </c>
      <c r="F1076" t="s">
        <v>14</v>
      </c>
      <c r="G1076">
        <v>13204.28565</v>
      </c>
      <c r="H1076" t="str">
        <f t="shared" si="16"/>
        <v>Underweight</v>
      </c>
    </row>
    <row r="1077" spans="1:8" x14ac:dyDescent="0.35">
      <c r="A1077">
        <v>32</v>
      </c>
      <c r="B1077" t="s">
        <v>7</v>
      </c>
      <c r="C1077">
        <v>29.59</v>
      </c>
      <c r="D1077">
        <v>1</v>
      </c>
      <c r="E1077" t="s">
        <v>11</v>
      </c>
      <c r="F1077" t="s">
        <v>12</v>
      </c>
      <c r="G1077">
        <v>4562.8420999999998</v>
      </c>
      <c r="H1077" t="str">
        <f t="shared" si="16"/>
        <v>Obese</v>
      </c>
    </row>
    <row r="1078" spans="1:8" x14ac:dyDescent="0.35">
      <c r="A1078">
        <v>47</v>
      </c>
      <c r="B1078" t="s">
        <v>7</v>
      </c>
      <c r="C1078">
        <v>32</v>
      </c>
      <c r="D1078">
        <v>1</v>
      </c>
      <c r="E1078" t="s">
        <v>11</v>
      </c>
      <c r="F1078" t="s">
        <v>9</v>
      </c>
      <c r="G1078">
        <v>8551.3469999999998</v>
      </c>
      <c r="H1078" t="str">
        <f t="shared" si="16"/>
        <v>Obese</v>
      </c>
    </row>
    <row r="1079" spans="1:8" x14ac:dyDescent="0.35">
      <c r="A1079">
        <v>21</v>
      </c>
      <c r="B1079" t="s">
        <v>10</v>
      </c>
      <c r="C1079">
        <v>26.03</v>
      </c>
      <c r="D1079">
        <v>0</v>
      </c>
      <c r="E1079" t="s">
        <v>11</v>
      </c>
      <c r="F1079" t="s">
        <v>14</v>
      </c>
      <c r="G1079">
        <v>2102.2647000000002</v>
      </c>
      <c r="H1079" t="str">
        <f t="shared" si="16"/>
        <v>Overweight</v>
      </c>
    </row>
    <row r="1080" spans="1:8" x14ac:dyDescent="0.35">
      <c r="A1080">
        <v>28</v>
      </c>
      <c r="B1080" t="s">
        <v>10</v>
      </c>
      <c r="C1080">
        <v>31.68</v>
      </c>
      <c r="D1080">
        <v>0</v>
      </c>
      <c r="E1080" t="s">
        <v>8</v>
      </c>
      <c r="F1080" t="s">
        <v>12</v>
      </c>
      <c r="G1080">
        <v>34672.147199999999</v>
      </c>
      <c r="H1080" t="str">
        <f t="shared" si="16"/>
        <v>Obese</v>
      </c>
    </row>
    <row r="1081" spans="1:8" x14ac:dyDescent="0.35">
      <c r="A1081">
        <v>63</v>
      </c>
      <c r="B1081" t="s">
        <v>10</v>
      </c>
      <c r="C1081">
        <v>33.659999999999997</v>
      </c>
      <c r="D1081">
        <v>3</v>
      </c>
      <c r="E1081" t="s">
        <v>11</v>
      </c>
      <c r="F1081" t="s">
        <v>12</v>
      </c>
      <c r="G1081">
        <v>15161.5344</v>
      </c>
      <c r="H1081" t="str">
        <f t="shared" si="16"/>
        <v>Obese</v>
      </c>
    </row>
    <row r="1082" spans="1:8" x14ac:dyDescent="0.35">
      <c r="A1082">
        <v>18</v>
      </c>
      <c r="B1082" t="s">
        <v>10</v>
      </c>
      <c r="C1082">
        <v>21.78</v>
      </c>
      <c r="D1082">
        <v>2</v>
      </c>
      <c r="E1082" t="s">
        <v>11</v>
      </c>
      <c r="F1082" t="s">
        <v>12</v>
      </c>
      <c r="G1082">
        <v>11884.048580000001</v>
      </c>
      <c r="H1082" t="str">
        <f t="shared" si="16"/>
        <v>Normal</v>
      </c>
    </row>
    <row r="1083" spans="1:8" x14ac:dyDescent="0.35">
      <c r="A1083">
        <v>32</v>
      </c>
      <c r="B1083" t="s">
        <v>10</v>
      </c>
      <c r="C1083">
        <v>27.835000000000001</v>
      </c>
      <c r="D1083">
        <v>1</v>
      </c>
      <c r="E1083" t="s">
        <v>11</v>
      </c>
      <c r="F1083" t="s">
        <v>13</v>
      </c>
      <c r="G1083">
        <v>4454.40265</v>
      </c>
      <c r="H1083" t="str">
        <f t="shared" si="16"/>
        <v>Overweight</v>
      </c>
    </row>
    <row r="1084" spans="1:8" x14ac:dyDescent="0.35">
      <c r="A1084">
        <v>38</v>
      </c>
      <c r="B1084" t="s">
        <v>10</v>
      </c>
      <c r="C1084">
        <v>19.95</v>
      </c>
      <c r="D1084">
        <v>1</v>
      </c>
      <c r="E1084" t="s">
        <v>11</v>
      </c>
      <c r="F1084" t="s">
        <v>13</v>
      </c>
      <c r="G1084">
        <v>5855.9025000000001</v>
      </c>
      <c r="H1084" t="str">
        <f t="shared" si="16"/>
        <v>Normal</v>
      </c>
    </row>
    <row r="1085" spans="1:8" x14ac:dyDescent="0.35">
      <c r="A1085">
        <v>32</v>
      </c>
      <c r="B1085" t="s">
        <v>10</v>
      </c>
      <c r="C1085">
        <v>31.5</v>
      </c>
      <c r="D1085">
        <v>1</v>
      </c>
      <c r="E1085" t="s">
        <v>11</v>
      </c>
      <c r="F1085" t="s">
        <v>9</v>
      </c>
      <c r="G1085">
        <v>4076.4969999999998</v>
      </c>
      <c r="H1085" t="str">
        <f t="shared" si="16"/>
        <v>Obese</v>
      </c>
    </row>
    <row r="1086" spans="1:8" x14ac:dyDescent="0.35">
      <c r="A1086">
        <v>62</v>
      </c>
      <c r="B1086" t="s">
        <v>7</v>
      </c>
      <c r="C1086">
        <v>30.495000000000001</v>
      </c>
      <c r="D1086">
        <v>2</v>
      </c>
      <c r="E1086" t="s">
        <v>11</v>
      </c>
      <c r="F1086" t="s">
        <v>13</v>
      </c>
      <c r="G1086">
        <v>15019.760050000001</v>
      </c>
      <c r="H1086" t="str">
        <f t="shared" si="16"/>
        <v>Obese</v>
      </c>
    </row>
    <row r="1087" spans="1:8" x14ac:dyDescent="0.35">
      <c r="A1087">
        <v>39</v>
      </c>
      <c r="B1087" t="s">
        <v>7</v>
      </c>
      <c r="C1087">
        <v>18.3</v>
      </c>
      <c r="D1087">
        <v>5</v>
      </c>
      <c r="E1087" t="s">
        <v>8</v>
      </c>
      <c r="F1087" t="s">
        <v>9</v>
      </c>
      <c r="G1087">
        <v>19023.259999999998</v>
      </c>
      <c r="H1087" t="str">
        <f t="shared" si="16"/>
        <v>Underweight</v>
      </c>
    </row>
    <row r="1088" spans="1:8" x14ac:dyDescent="0.35">
      <c r="A1088">
        <v>55</v>
      </c>
      <c r="B1088" t="s">
        <v>10</v>
      </c>
      <c r="C1088">
        <v>28.975000000000001</v>
      </c>
      <c r="D1088">
        <v>0</v>
      </c>
      <c r="E1088" t="s">
        <v>11</v>
      </c>
      <c r="F1088" t="s">
        <v>14</v>
      </c>
      <c r="G1088">
        <v>10796.35025</v>
      </c>
      <c r="H1088" t="str">
        <f t="shared" si="16"/>
        <v>Overweight</v>
      </c>
    </row>
    <row r="1089" spans="1:8" x14ac:dyDescent="0.35">
      <c r="A1089">
        <v>57</v>
      </c>
      <c r="B1089" t="s">
        <v>10</v>
      </c>
      <c r="C1089">
        <v>31.54</v>
      </c>
      <c r="D1089">
        <v>0</v>
      </c>
      <c r="E1089" t="s">
        <v>11</v>
      </c>
      <c r="F1089" t="s">
        <v>13</v>
      </c>
      <c r="G1089">
        <v>11353.2276</v>
      </c>
      <c r="H1089" t="str">
        <f t="shared" si="16"/>
        <v>Obese</v>
      </c>
    </row>
    <row r="1090" spans="1:8" x14ac:dyDescent="0.35">
      <c r="A1090">
        <v>52</v>
      </c>
      <c r="B1090" t="s">
        <v>10</v>
      </c>
      <c r="C1090">
        <v>47.74</v>
      </c>
      <c r="D1090">
        <v>1</v>
      </c>
      <c r="E1090" t="s">
        <v>11</v>
      </c>
      <c r="F1090" t="s">
        <v>12</v>
      </c>
      <c r="G1090">
        <v>9748.9105999999992</v>
      </c>
      <c r="H1090" t="str">
        <f t="shared" si="16"/>
        <v>Obese</v>
      </c>
    </row>
    <row r="1091" spans="1:8" x14ac:dyDescent="0.35">
      <c r="A1091">
        <v>56</v>
      </c>
      <c r="B1091" t="s">
        <v>10</v>
      </c>
      <c r="C1091">
        <v>22.1</v>
      </c>
      <c r="D1091">
        <v>0</v>
      </c>
      <c r="E1091" t="s">
        <v>11</v>
      </c>
      <c r="F1091" t="s">
        <v>9</v>
      </c>
      <c r="G1091">
        <v>10577.087</v>
      </c>
      <c r="H1091" t="str">
        <f t="shared" ref="H1091:H1154" si="17">IF(C1091&lt;18.5,"Underweight",IF(AND(C1091&gt;=18.5,C1091&lt;=24.9),"Normal",IF(AND(C1091&gt;=25,C1091&lt;=29.5),"Overweight","Obese")))</f>
        <v>Normal</v>
      </c>
    </row>
    <row r="1092" spans="1:8" x14ac:dyDescent="0.35">
      <c r="A1092">
        <v>47</v>
      </c>
      <c r="B1092" t="s">
        <v>10</v>
      </c>
      <c r="C1092">
        <v>36.19</v>
      </c>
      <c r="D1092">
        <v>0</v>
      </c>
      <c r="E1092" t="s">
        <v>8</v>
      </c>
      <c r="F1092" t="s">
        <v>12</v>
      </c>
      <c r="G1092">
        <v>41676.081100000003</v>
      </c>
      <c r="H1092" t="str">
        <f t="shared" si="17"/>
        <v>Obese</v>
      </c>
    </row>
    <row r="1093" spans="1:8" x14ac:dyDescent="0.35">
      <c r="A1093">
        <v>55</v>
      </c>
      <c r="B1093" t="s">
        <v>7</v>
      </c>
      <c r="C1093">
        <v>29.83</v>
      </c>
      <c r="D1093">
        <v>0</v>
      </c>
      <c r="E1093" t="s">
        <v>11</v>
      </c>
      <c r="F1093" t="s">
        <v>14</v>
      </c>
      <c r="G1093">
        <v>11286.538699999999</v>
      </c>
      <c r="H1093" t="str">
        <f t="shared" si="17"/>
        <v>Obese</v>
      </c>
    </row>
    <row r="1094" spans="1:8" x14ac:dyDescent="0.35">
      <c r="A1094">
        <v>23</v>
      </c>
      <c r="B1094" t="s">
        <v>10</v>
      </c>
      <c r="C1094">
        <v>32.700000000000003</v>
      </c>
      <c r="D1094">
        <v>3</v>
      </c>
      <c r="E1094" t="s">
        <v>11</v>
      </c>
      <c r="F1094" t="s">
        <v>9</v>
      </c>
      <c r="G1094">
        <v>3591.48</v>
      </c>
      <c r="H1094" t="str">
        <f t="shared" si="17"/>
        <v>Obese</v>
      </c>
    </row>
    <row r="1095" spans="1:8" x14ac:dyDescent="0.35">
      <c r="A1095">
        <v>22</v>
      </c>
      <c r="B1095" t="s">
        <v>7</v>
      </c>
      <c r="C1095">
        <v>30.4</v>
      </c>
      <c r="D1095">
        <v>0</v>
      </c>
      <c r="E1095" t="s">
        <v>8</v>
      </c>
      <c r="F1095" t="s">
        <v>13</v>
      </c>
      <c r="G1095">
        <v>33907.548000000003</v>
      </c>
      <c r="H1095" t="str">
        <f t="shared" si="17"/>
        <v>Obese</v>
      </c>
    </row>
    <row r="1096" spans="1:8" x14ac:dyDescent="0.35">
      <c r="A1096">
        <v>50</v>
      </c>
      <c r="B1096" t="s">
        <v>7</v>
      </c>
      <c r="C1096">
        <v>33.700000000000003</v>
      </c>
      <c r="D1096">
        <v>4</v>
      </c>
      <c r="E1096" t="s">
        <v>11</v>
      </c>
      <c r="F1096" t="s">
        <v>9</v>
      </c>
      <c r="G1096">
        <v>11299.343000000001</v>
      </c>
      <c r="H1096" t="str">
        <f t="shared" si="17"/>
        <v>Obese</v>
      </c>
    </row>
    <row r="1097" spans="1:8" x14ac:dyDescent="0.35">
      <c r="A1097">
        <v>18</v>
      </c>
      <c r="B1097" t="s">
        <v>7</v>
      </c>
      <c r="C1097">
        <v>31.35</v>
      </c>
      <c r="D1097">
        <v>4</v>
      </c>
      <c r="E1097" t="s">
        <v>11</v>
      </c>
      <c r="F1097" t="s">
        <v>14</v>
      </c>
      <c r="G1097">
        <v>4561.1885000000002</v>
      </c>
      <c r="H1097" t="str">
        <f t="shared" si="17"/>
        <v>Obese</v>
      </c>
    </row>
    <row r="1098" spans="1:8" x14ac:dyDescent="0.35">
      <c r="A1098">
        <v>51</v>
      </c>
      <c r="B1098" t="s">
        <v>7</v>
      </c>
      <c r="C1098">
        <v>34.96</v>
      </c>
      <c r="D1098">
        <v>2</v>
      </c>
      <c r="E1098" t="s">
        <v>8</v>
      </c>
      <c r="F1098" t="s">
        <v>14</v>
      </c>
      <c r="G1098">
        <v>44641.197399999997</v>
      </c>
      <c r="H1098" t="str">
        <f t="shared" si="17"/>
        <v>Obese</v>
      </c>
    </row>
    <row r="1099" spans="1:8" x14ac:dyDescent="0.35">
      <c r="A1099">
        <v>22</v>
      </c>
      <c r="B1099" t="s">
        <v>10</v>
      </c>
      <c r="C1099">
        <v>33.770000000000003</v>
      </c>
      <c r="D1099">
        <v>0</v>
      </c>
      <c r="E1099" t="s">
        <v>11</v>
      </c>
      <c r="F1099" t="s">
        <v>12</v>
      </c>
      <c r="G1099">
        <v>1674.6323</v>
      </c>
      <c r="H1099" t="str">
        <f t="shared" si="17"/>
        <v>Obese</v>
      </c>
    </row>
    <row r="1100" spans="1:8" x14ac:dyDescent="0.35">
      <c r="A1100">
        <v>52</v>
      </c>
      <c r="B1100" t="s">
        <v>7</v>
      </c>
      <c r="C1100">
        <v>30.875</v>
      </c>
      <c r="D1100">
        <v>0</v>
      </c>
      <c r="E1100" t="s">
        <v>11</v>
      </c>
      <c r="F1100" t="s">
        <v>14</v>
      </c>
      <c r="G1100">
        <v>23045.566159999998</v>
      </c>
      <c r="H1100" t="str">
        <f t="shared" si="17"/>
        <v>Obese</v>
      </c>
    </row>
    <row r="1101" spans="1:8" x14ac:dyDescent="0.35">
      <c r="A1101">
        <v>25</v>
      </c>
      <c r="B1101" t="s">
        <v>7</v>
      </c>
      <c r="C1101">
        <v>33.99</v>
      </c>
      <c r="D1101">
        <v>1</v>
      </c>
      <c r="E1101" t="s">
        <v>11</v>
      </c>
      <c r="F1101" t="s">
        <v>12</v>
      </c>
      <c r="G1101">
        <v>3227.1210999999998</v>
      </c>
      <c r="H1101" t="str">
        <f t="shared" si="17"/>
        <v>Obese</v>
      </c>
    </row>
    <row r="1102" spans="1:8" x14ac:dyDescent="0.35">
      <c r="A1102">
        <v>33</v>
      </c>
      <c r="B1102" t="s">
        <v>7</v>
      </c>
      <c r="C1102">
        <v>19.094999999999999</v>
      </c>
      <c r="D1102">
        <v>2</v>
      </c>
      <c r="E1102" t="s">
        <v>8</v>
      </c>
      <c r="F1102" t="s">
        <v>14</v>
      </c>
      <c r="G1102">
        <v>16776.304049999999</v>
      </c>
      <c r="H1102" t="str">
        <f t="shared" si="17"/>
        <v>Normal</v>
      </c>
    </row>
    <row r="1103" spans="1:8" x14ac:dyDescent="0.35">
      <c r="A1103">
        <v>53</v>
      </c>
      <c r="B1103" t="s">
        <v>10</v>
      </c>
      <c r="C1103">
        <v>28.6</v>
      </c>
      <c r="D1103">
        <v>3</v>
      </c>
      <c r="E1103" t="s">
        <v>11</v>
      </c>
      <c r="F1103" t="s">
        <v>9</v>
      </c>
      <c r="G1103">
        <v>11253.421</v>
      </c>
      <c r="H1103" t="str">
        <f t="shared" si="17"/>
        <v>Overweight</v>
      </c>
    </row>
    <row r="1104" spans="1:8" x14ac:dyDescent="0.35">
      <c r="A1104">
        <v>29</v>
      </c>
      <c r="B1104" t="s">
        <v>10</v>
      </c>
      <c r="C1104">
        <v>38.94</v>
      </c>
      <c r="D1104">
        <v>1</v>
      </c>
      <c r="E1104" t="s">
        <v>11</v>
      </c>
      <c r="F1104" t="s">
        <v>12</v>
      </c>
      <c r="G1104">
        <v>3471.4096</v>
      </c>
      <c r="H1104" t="str">
        <f t="shared" si="17"/>
        <v>Obese</v>
      </c>
    </row>
    <row r="1105" spans="1:8" x14ac:dyDescent="0.35">
      <c r="A1105">
        <v>58</v>
      </c>
      <c r="B1105" t="s">
        <v>10</v>
      </c>
      <c r="C1105">
        <v>36.08</v>
      </c>
      <c r="D1105">
        <v>0</v>
      </c>
      <c r="E1105" t="s">
        <v>11</v>
      </c>
      <c r="F1105" t="s">
        <v>12</v>
      </c>
      <c r="G1105">
        <v>11363.2832</v>
      </c>
      <c r="H1105" t="str">
        <f t="shared" si="17"/>
        <v>Obese</v>
      </c>
    </row>
    <row r="1106" spans="1:8" x14ac:dyDescent="0.35">
      <c r="A1106">
        <v>37</v>
      </c>
      <c r="B1106" t="s">
        <v>10</v>
      </c>
      <c r="C1106">
        <v>29.8</v>
      </c>
      <c r="D1106">
        <v>0</v>
      </c>
      <c r="E1106" t="s">
        <v>11</v>
      </c>
      <c r="F1106" t="s">
        <v>9</v>
      </c>
      <c r="G1106">
        <v>20420.604650000001</v>
      </c>
      <c r="H1106" t="str">
        <f t="shared" si="17"/>
        <v>Obese</v>
      </c>
    </row>
    <row r="1107" spans="1:8" x14ac:dyDescent="0.35">
      <c r="A1107">
        <v>54</v>
      </c>
      <c r="B1107" t="s">
        <v>7</v>
      </c>
      <c r="C1107">
        <v>31.24</v>
      </c>
      <c r="D1107">
        <v>0</v>
      </c>
      <c r="E1107" t="s">
        <v>11</v>
      </c>
      <c r="F1107" t="s">
        <v>12</v>
      </c>
      <c r="G1107">
        <v>10338.9316</v>
      </c>
      <c r="H1107" t="str">
        <f t="shared" si="17"/>
        <v>Obese</v>
      </c>
    </row>
    <row r="1108" spans="1:8" x14ac:dyDescent="0.35">
      <c r="A1108">
        <v>49</v>
      </c>
      <c r="B1108" t="s">
        <v>7</v>
      </c>
      <c r="C1108">
        <v>29.925000000000001</v>
      </c>
      <c r="D1108">
        <v>0</v>
      </c>
      <c r="E1108" t="s">
        <v>11</v>
      </c>
      <c r="F1108" t="s">
        <v>13</v>
      </c>
      <c r="G1108">
        <v>8988.1587500000005</v>
      </c>
      <c r="H1108" t="str">
        <f t="shared" si="17"/>
        <v>Obese</v>
      </c>
    </row>
    <row r="1109" spans="1:8" x14ac:dyDescent="0.35">
      <c r="A1109">
        <v>50</v>
      </c>
      <c r="B1109" t="s">
        <v>7</v>
      </c>
      <c r="C1109">
        <v>26.22</v>
      </c>
      <c r="D1109">
        <v>2</v>
      </c>
      <c r="E1109" t="s">
        <v>11</v>
      </c>
      <c r="F1109" t="s">
        <v>13</v>
      </c>
      <c r="G1109">
        <v>10493.9458</v>
      </c>
      <c r="H1109" t="str">
        <f t="shared" si="17"/>
        <v>Overweight</v>
      </c>
    </row>
    <row r="1110" spans="1:8" x14ac:dyDescent="0.35">
      <c r="A1110">
        <v>26</v>
      </c>
      <c r="B1110" t="s">
        <v>10</v>
      </c>
      <c r="C1110">
        <v>30</v>
      </c>
      <c r="D1110">
        <v>1</v>
      </c>
      <c r="E1110" t="s">
        <v>11</v>
      </c>
      <c r="F1110" t="s">
        <v>9</v>
      </c>
      <c r="G1110">
        <v>2904.0880000000002</v>
      </c>
      <c r="H1110" t="str">
        <f t="shared" si="17"/>
        <v>Obese</v>
      </c>
    </row>
    <row r="1111" spans="1:8" x14ac:dyDescent="0.35">
      <c r="A1111">
        <v>45</v>
      </c>
      <c r="B1111" t="s">
        <v>10</v>
      </c>
      <c r="C1111">
        <v>20.350000000000001</v>
      </c>
      <c r="D1111">
        <v>3</v>
      </c>
      <c r="E1111" t="s">
        <v>11</v>
      </c>
      <c r="F1111" t="s">
        <v>12</v>
      </c>
      <c r="G1111">
        <v>8605.3615000000009</v>
      </c>
      <c r="H1111" t="str">
        <f t="shared" si="17"/>
        <v>Normal</v>
      </c>
    </row>
    <row r="1112" spans="1:8" x14ac:dyDescent="0.35">
      <c r="A1112">
        <v>54</v>
      </c>
      <c r="B1112" t="s">
        <v>7</v>
      </c>
      <c r="C1112">
        <v>32.299999999999997</v>
      </c>
      <c r="D1112">
        <v>1</v>
      </c>
      <c r="E1112" t="s">
        <v>11</v>
      </c>
      <c r="F1112" t="s">
        <v>14</v>
      </c>
      <c r="G1112">
        <v>11512.405000000001</v>
      </c>
      <c r="H1112" t="str">
        <f t="shared" si="17"/>
        <v>Obese</v>
      </c>
    </row>
    <row r="1113" spans="1:8" x14ac:dyDescent="0.35">
      <c r="A1113">
        <v>38</v>
      </c>
      <c r="B1113" t="s">
        <v>10</v>
      </c>
      <c r="C1113">
        <v>38.39</v>
      </c>
      <c r="D1113">
        <v>3</v>
      </c>
      <c r="E1113" t="s">
        <v>8</v>
      </c>
      <c r="F1113" t="s">
        <v>12</v>
      </c>
      <c r="G1113">
        <v>41949.244100000004</v>
      </c>
      <c r="H1113" t="str">
        <f t="shared" si="17"/>
        <v>Obese</v>
      </c>
    </row>
    <row r="1114" spans="1:8" x14ac:dyDescent="0.35">
      <c r="A1114">
        <v>48</v>
      </c>
      <c r="B1114" t="s">
        <v>7</v>
      </c>
      <c r="C1114">
        <v>25.85</v>
      </c>
      <c r="D1114">
        <v>3</v>
      </c>
      <c r="E1114" t="s">
        <v>8</v>
      </c>
      <c r="F1114" t="s">
        <v>12</v>
      </c>
      <c r="G1114">
        <v>24180.933499999999</v>
      </c>
      <c r="H1114" t="str">
        <f t="shared" si="17"/>
        <v>Overweight</v>
      </c>
    </row>
    <row r="1115" spans="1:8" x14ac:dyDescent="0.35">
      <c r="A1115">
        <v>28</v>
      </c>
      <c r="B1115" t="s">
        <v>7</v>
      </c>
      <c r="C1115">
        <v>26.315000000000001</v>
      </c>
      <c r="D1115">
        <v>3</v>
      </c>
      <c r="E1115" t="s">
        <v>11</v>
      </c>
      <c r="F1115" t="s">
        <v>13</v>
      </c>
      <c r="G1115">
        <v>5312.1698500000002</v>
      </c>
      <c r="H1115" t="str">
        <f t="shared" si="17"/>
        <v>Overweight</v>
      </c>
    </row>
    <row r="1116" spans="1:8" x14ac:dyDescent="0.35">
      <c r="A1116">
        <v>23</v>
      </c>
      <c r="B1116" t="s">
        <v>10</v>
      </c>
      <c r="C1116">
        <v>24.51</v>
      </c>
      <c r="D1116">
        <v>0</v>
      </c>
      <c r="E1116" t="s">
        <v>11</v>
      </c>
      <c r="F1116" t="s">
        <v>14</v>
      </c>
      <c r="G1116">
        <v>2396.0958999999998</v>
      </c>
      <c r="H1116" t="str">
        <f t="shared" si="17"/>
        <v>Normal</v>
      </c>
    </row>
    <row r="1117" spans="1:8" x14ac:dyDescent="0.35">
      <c r="A1117">
        <v>55</v>
      </c>
      <c r="B1117" t="s">
        <v>10</v>
      </c>
      <c r="C1117">
        <v>32.67</v>
      </c>
      <c r="D1117">
        <v>1</v>
      </c>
      <c r="E1117" t="s">
        <v>11</v>
      </c>
      <c r="F1117" t="s">
        <v>12</v>
      </c>
      <c r="G1117">
        <v>10807.4863</v>
      </c>
      <c r="H1117" t="str">
        <f t="shared" si="17"/>
        <v>Obese</v>
      </c>
    </row>
    <row r="1118" spans="1:8" x14ac:dyDescent="0.35">
      <c r="A1118">
        <v>41</v>
      </c>
      <c r="B1118" t="s">
        <v>10</v>
      </c>
      <c r="C1118">
        <v>29.64</v>
      </c>
      <c r="D1118">
        <v>5</v>
      </c>
      <c r="E1118" t="s">
        <v>11</v>
      </c>
      <c r="F1118" t="s">
        <v>14</v>
      </c>
      <c r="G1118">
        <v>9222.4025999999994</v>
      </c>
      <c r="H1118" t="str">
        <f t="shared" si="17"/>
        <v>Obese</v>
      </c>
    </row>
    <row r="1119" spans="1:8" x14ac:dyDescent="0.35">
      <c r="A1119">
        <v>25</v>
      </c>
      <c r="B1119" t="s">
        <v>10</v>
      </c>
      <c r="C1119">
        <v>33.33</v>
      </c>
      <c r="D1119">
        <v>2</v>
      </c>
      <c r="E1119" t="s">
        <v>8</v>
      </c>
      <c r="F1119" t="s">
        <v>12</v>
      </c>
      <c r="G1119">
        <v>36124.573700000001</v>
      </c>
      <c r="H1119" t="str">
        <f t="shared" si="17"/>
        <v>Obese</v>
      </c>
    </row>
    <row r="1120" spans="1:8" x14ac:dyDescent="0.35">
      <c r="A1120">
        <v>33</v>
      </c>
      <c r="B1120" t="s">
        <v>10</v>
      </c>
      <c r="C1120">
        <v>35.75</v>
      </c>
      <c r="D1120">
        <v>1</v>
      </c>
      <c r="E1120" t="s">
        <v>8</v>
      </c>
      <c r="F1120" t="s">
        <v>12</v>
      </c>
      <c r="G1120">
        <v>38282.749499999998</v>
      </c>
      <c r="H1120" t="str">
        <f t="shared" si="17"/>
        <v>Obese</v>
      </c>
    </row>
    <row r="1121" spans="1:8" x14ac:dyDescent="0.35">
      <c r="A1121">
        <v>30</v>
      </c>
      <c r="B1121" t="s">
        <v>7</v>
      </c>
      <c r="C1121">
        <v>19.95</v>
      </c>
      <c r="D1121">
        <v>3</v>
      </c>
      <c r="E1121" t="s">
        <v>11</v>
      </c>
      <c r="F1121" t="s">
        <v>13</v>
      </c>
      <c r="G1121">
        <v>5693.4305000000004</v>
      </c>
      <c r="H1121" t="str">
        <f t="shared" si="17"/>
        <v>Normal</v>
      </c>
    </row>
    <row r="1122" spans="1:8" x14ac:dyDescent="0.35">
      <c r="A1122">
        <v>23</v>
      </c>
      <c r="B1122" t="s">
        <v>7</v>
      </c>
      <c r="C1122">
        <v>31.4</v>
      </c>
      <c r="D1122">
        <v>0</v>
      </c>
      <c r="E1122" t="s">
        <v>8</v>
      </c>
      <c r="F1122" t="s">
        <v>9</v>
      </c>
      <c r="G1122">
        <v>34166.273000000001</v>
      </c>
      <c r="H1122" t="str">
        <f t="shared" si="17"/>
        <v>Obese</v>
      </c>
    </row>
    <row r="1123" spans="1:8" x14ac:dyDescent="0.35">
      <c r="A1123">
        <v>46</v>
      </c>
      <c r="B1123" t="s">
        <v>10</v>
      </c>
      <c r="C1123">
        <v>38.17</v>
      </c>
      <c r="D1123">
        <v>2</v>
      </c>
      <c r="E1123" t="s">
        <v>11</v>
      </c>
      <c r="F1123" t="s">
        <v>12</v>
      </c>
      <c r="G1123">
        <v>8347.1643000000004</v>
      </c>
      <c r="H1123" t="str">
        <f t="shared" si="17"/>
        <v>Obese</v>
      </c>
    </row>
    <row r="1124" spans="1:8" x14ac:dyDescent="0.35">
      <c r="A1124">
        <v>53</v>
      </c>
      <c r="B1124" t="s">
        <v>7</v>
      </c>
      <c r="C1124">
        <v>36.86</v>
      </c>
      <c r="D1124">
        <v>3</v>
      </c>
      <c r="E1124" t="s">
        <v>8</v>
      </c>
      <c r="F1124" t="s">
        <v>13</v>
      </c>
      <c r="G1124">
        <v>46661.4424</v>
      </c>
      <c r="H1124" t="str">
        <f t="shared" si="17"/>
        <v>Obese</v>
      </c>
    </row>
    <row r="1125" spans="1:8" x14ac:dyDescent="0.35">
      <c r="A1125">
        <v>27</v>
      </c>
      <c r="B1125" t="s">
        <v>7</v>
      </c>
      <c r="C1125">
        <v>32.395000000000003</v>
      </c>
      <c r="D1125">
        <v>1</v>
      </c>
      <c r="E1125" t="s">
        <v>11</v>
      </c>
      <c r="F1125" t="s">
        <v>14</v>
      </c>
      <c r="G1125">
        <v>18903.491409999999</v>
      </c>
      <c r="H1125" t="str">
        <f t="shared" si="17"/>
        <v>Obese</v>
      </c>
    </row>
    <row r="1126" spans="1:8" x14ac:dyDescent="0.35">
      <c r="A1126">
        <v>23</v>
      </c>
      <c r="B1126" t="s">
        <v>7</v>
      </c>
      <c r="C1126">
        <v>42.75</v>
      </c>
      <c r="D1126">
        <v>1</v>
      </c>
      <c r="E1126" t="s">
        <v>8</v>
      </c>
      <c r="F1126" t="s">
        <v>14</v>
      </c>
      <c r="G1126">
        <v>40904.199500000002</v>
      </c>
      <c r="H1126" t="str">
        <f t="shared" si="17"/>
        <v>Obese</v>
      </c>
    </row>
    <row r="1127" spans="1:8" x14ac:dyDescent="0.35">
      <c r="A1127">
        <v>63</v>
      </c>
      <c r="B1127" t="s">
        <v>7</v>
      </c>
      <c r="C1127">
        <v>25.08</v>
      </c>
      <c r="D1127">
        <v>0</v>
      </c>
      <c r="E1127" t="s">
        <v>11</v>
      </c>
      <c r="F1127" t="s">
        <v>13</v>
      </c>
      <c r="G1127">
        <v>14254.608200000001</v>
      </c>
      <c r="H1127" t="str">
        <f t="shared" si="17"/>
        <v>Overweight</v>
      </c>
    </row>
    <row r="1128" spans="1:8" x14ac:dyDescent="0.35">
      <c r="A1128">
        <v>55</v>
      </c>
      <c r="B1128" t="s">
        <v>10</v>
      </c>
      <c r="C1128">
        <v>29.9</v>
      </c>
      <c r="D1128">
        <v>0</v>
      </c>
      <c r="E1128" t="s">
        <v>11</v>
      </c>
      <c r="F1128" t="s">
        <v>9</v>
      </c>
      <c r="G1128">
        <v>10214.636</v>
      </c>
      <c r="H1128" t="str">
        <f t="shared" si="17"/>
        <v>Obese</v>
      </c>
    </row>
    <row r="1129" spans="1:8" x14ac:dyDescent="0.35">
      <c r="A1129">
        <v>35</v>
      </c>
      <c r="B1129" t="s">
        <v>7</v>
      </c>
      <c r="C1129">
        <v>35.86</v>
      </c>
      <c r="D1129">
        <v>2</v>
      </c>
      <c r="E1129" t="s">
        <v>11</v>
      </c>
      <c r="F1129" t="s">
        <v>12</v>
      </c>
      <c r="G1129">
        <v>5836.5204000000003</v>
      </c>
      <c r="H1129" t="str">
        <f t="shared" si="17"/>
        <v>Obese</v>
      </c>
    </row>
    <row r="1130" spans="1:8" x14ac:dyDescent="0.35">
      <c r="A1130">
        <v>34</v>
      </c>
      <c r="B1130" t="s">
        <v>10</v>
      </c>
      <c r="C1130">
        <v>32.799999999999997</v>
      </c>
      <c r="D1130">
        <v>1</v>
      </c>
      <c r="E1130" t="s">
        <v>11</v>
      </c>
      <c r="F1130" t="s">
        <v>9</v>
      </c>
      <c r="G1130">
        <v>14358.364369999999</v>
      </c>
      <c r="H1130" t="str">
        <f t="shared" si="17"/>
        <v>Obese</v>
      </c>
    </row>
    <row r="1131" spans="1:8" x14ac:dyDescent="0.35">
      <c r="A1131">
        <v>19</v>
      </c>
      <c r="B1131" t="s">
        <v>7</v>
      </c>
      <c r="C1131">
        <v>18.600000000000001</v>
      </c>
      <c r="D1131">
        <v>0</v>
      </c>
      <c r="E1131" t="s">
        <v>11</v>
      </c>
      <c r="F1131" t="s">
        <v>9</v>
      </c>
      <c r="G1131">
        <v>1728.8969999999999</v>
      </c>
      <c r="H1131" t="str">
        <f t="shared" si="17"/>
        <v>Normal</v>
      </c>
    </row>
    <row r="1132" spans="1:8" x14ac:dyDescent="0.35">
      <c r="A1132">
        <v>39</v>
      </c>
      <c r="B1132" t="s">
        <v>7</v>
      </c>
      <c r="C1132">
        <v>23.87</v>
      </c>
      <c r="D1132">
        <v>5</v>
      </c>
      <c r="E1132" t="s">
        <v>11</v>
      </c>
      <c r="F1132" t="s">
        <v>12</v>
      </c>
      <c r="G1132">
        <v>8582.3022999999994</v>
      </c>
      <c r="H1132" t="str">
        <f t="shared" si="17"/>
        <v>Normal</v>
      </c>
    </row>
    <row r="1133" spans="1:8" x14ac:dyDescent="0.35">
      <c r="A1133">
        <v>27</v>
      </c>
      <c r="B1133" t="s">
        <v>10</v>
      </c>
      <c r="C1133">
        <v>45.9</v>
      </c>
      <c r="D1133">
        <v>2</v>
      </c>
      <c r="E1133" t="s">
        <v>11</v>
      </c>
      <c r="F1133" t="s">
        <v>9</v>
      </c>
      <c r="G1133">
        <v>3693.4279999999999</v>
      </c>
      <c r="H1133" t="str">
        <f t="shared" si="17"/>
        <v>Obese</v>
      </c>
    </row>
    <row r="1134" spans="1:8" x14ac:dyDescent="0.35">
      <c r="A1134">
        <v>57</v>
      </c>
      <c r="B1134" t="s">
        <v>10</v>
      </c>
      <c r="C1134">
        <v>40.28</v>
      </c>
      <c r="D1134">
        <v>0</v>
      </c>
      <c r="E1134" t="s">
        <v>11</v>
      </c>
      <c r="F1134" t="s">
        <v>14</v>
      </c>
      <c r="G1134">
        <v>20709.020339999999</v>
      </c>
      <c r="H1134" t="str">
        <f t="shared" si="17"/>
        <v>Obese</v>
      </c>
    </row>
    <row r="1135" spans="1:8" x14ac:dyDescent="0.35">
      <c r="A1135">
        <v>52</v>
      </c>
      <c r="B1135" t="s">
        <v>7</v>
      </c>
      <c r="C1135">
        <v>18.335000000000001</v>
      </c>
      <c r="D1135">
        <v>0</v>
      </c>
      <c r="E1135" t="s">
        <v>11</v>
      </c>
      <c r="F1135" t="s">
        <v>13</v>
      </c>
      <c r="G1135">
        <v>9991.0376500000002</v>
      </c>
      <c r="H1135" t="str">
        <f t="shared" si="17"/>
        <v>Underweight</v>
      </c>
    </row>
    <row r="1136" spans="1:8" x14ac:dyDescent="0.35">
      <c r="A1136">
        <v>28</v>
      </c>
      <c r="B1136" t="s">
        <v>10</v>
      </c>
      <c r="C1136">
        <v>33.82</v>
      </c>
      <c r="D1136">
        <v>0</v>
      </c>
      <c r="E1136" t="s">
        <v>11</v>
      </c>
      <c r="F1136" t="s">
        <v>13</v>
      </c>
      <c r="G1136">
        <v>19673.335729999999</v>
      </c>
      <c r="H1136" t="str">
        <f t="shared" si="17"/>
        <v>Obese</v>
      </c>
    </row>
    <row r="1137" spans="1:8" x14ac:dyDescent="0.35">
      <c r="A1137">
        <v>50</v>
      </c>
      <c r="B1137" t="s">
        <v>7</v>
      </c>
      <c r="C1137">
        <v>28.12</v>
      </c>
      <c r="D1137">
        <v>3</v>
      </c>
      <c r="E1137" t="s">
        <v>11</v>
      </c>
      <c r="F1137" t="s">
        <v>13</v>
      </c>
      <c r="G1137">
        <v>11085.586799999999</v>
      </c>
      <c r="H1137" t="str">
        <f t="shared" si="17"/>
        <v>Overweight</v>
      </c>
    </row>
    <row r="1138" spans="1:8" x14ac:dyDescent="0.35">
      <c r="A1138">
        <v>44</v>
      </c>
      <c r="B1138" t="s">
        <v>7</v>
      </c>
      <c r="C1138">
        <v>25</v>
      </c>
      <c r="D1138">
        <v>1</v>
      </c>
      <c r="E1138" t="s">
        <v>11</v>
      </c>
      <c r="F1138" t="s">
        <v>9</v>
      </c>
      <c r="G1138">
        <v>7623.518</v>
      </c>
      <c r="H1138" t="str">
        <f t="shared" si="17"/>
        <v>Overweight</v>
      </c>
    </row>
    <row r="1139" spans="1:8" x14ac:dyDescent="0.35">
      <c r="A1139">
        <v>26</v>
      </c>
      <c r="B1139" t="s">
        <v>7</v>
      </c>
      <c r="C1139">
        <v>22.23</v>
      </c>
      <c r="D1139">
        <v>0</v>
      </c>
      <c r="E1139" t="s">
        <v>11</v>
      </c>
      <c r="F1139" t="s">
        <v>13</v>
      </c>
      <c r="G1139">
        <v>3176.2876999999999</v>
      </c>
      <c r="H1139" t="str">
        <f t="shared" si="17"/>
        <v>Normal</v>
      </c>
    </row>
    <row r="1140" spans="1:8" x14ac:dyDescent="0.35">
      <c r="A1140">
        <v>33</v>
      </c>
      <c r="B1140" t="s">
        <v>10</v>
      </c>
      <c r="C1140">
        <v>30.25</v>
      </c>
      <c r="D1140">
        <v>0</v>
      </c>
      <c r="E1140" t="s">
        <v>11</v>
      </c>
      <c r="F1140" t="s">
        <v>12</v>
      </c>
      <c r="G1140">
        <v>3704.3544999999999</v>
      </c>
      <c r="H1140" t="str">
        <f t="shared" si="17"/>
        <v>Obese</v>
      </c>
    </row>
    <row r="1141" spans="1:8" x14ac:dyDescent="0.35">
      <c r="A1141">
        <v>19</v>
      </c>
      <c r="B1141" t="s">
        <v>7</v>
      </c>
      <c r="C1141">
        <v>32.49</v>
      </c>
      <c r="D1141">
        <v>0</v>
      </c>
      <c r="E1141" t="s">
        <v>8</v>
      </c>
      <c r="F1141" t="s">
        <v>13</v>
      </c>
      <c r="G1141">
        <v>36898.733079999998</v>
      </c>
      <c r="H1141" t="str">
        <f t="shared" si="17"/>
        <v>Obese</v>
      </c>
    </row>
    <row r="1142" spans="1:8" x14ac:dyDescent="0.35">
      <c r="A1142">
        <v>50</v>
      </c>
      <c r="B1142" t="s">
        <v>10</v>
      </c>
      <c r="C1142">
        <v>37.07</v>
      </c>
      <c r="D1142">
        <v>1</v>
      </c>
      <c r="E1142" t="s">
        <v>11</v>
      </c>
      <c r="F1142" t="s">
        <v>12</v>
      </c>
      <c r="G1142">
        <v>9048.0272999999997</v>
      </c>
      <c r="H1142" t="str">
        <f t="shared" si="17"/>
        <v>Obese</v>
      </c>
    </row>
    <row r="1143" spans="1:8" x14ac:dyDescent="0.35">
      <c r="A1143">
        <v>41</v>
      </c>
      <c r="B1143" t="s">
        <v>7</v>
      </c>
      <c r="C1143">
        <v>32.6</v>
      </c>
      <c r="D1143">
        <v>3</v>
      </c>
      <c r="E1143" t="s">
        <v>11</v>
      </c>
      <c r="F1143" t="s">
        <v>9</v>
      </c>
      <c r="G1143">
        <v>7954.5169999999998</v>
      </c>
      <c r="H1143" t="str">
        <f t="shared" si="17"/>
        <v>Obese</v>
      </c>
    </row>
    <row r="1144" spans="1:8" x14ac:dyDescent="0.35">
      <c r="A1144">
        <v>52</v>
      </c>
      <c r="B1144" t="s">
        <v>7</v>
      </c>
      <c r="C1144">
        <v>24.86</v>
      </c>
      <c r="D1144">
        <v>0</v>
      </c>
      <c r="E1144" t="s">
        <v>11</v>
      </c>
      <c r="F1144" t="s">
        <v>12</v>
      </c>
      <c r="G1144">
        <v>27117.993780000001</v>
      </c>
      <c r="H1144" t="str">
        <f t="shared" si="17"/>
        <v>Normal</v>
      </c>
    </row>
    <row r="1145" spans="1:8" x14ac:dyDescent="0.35">
      <c r="A1145">
        <v>39</v>
      </c>
      <c r="B1145" t="s">
        <v>10</v>
      </c>
      <c r="C1145">
        <v>32.340000000000003</v>
      </c>
      <c r="D1145">
        <v>2</v>
      </c>
      <c r="E1145" t="s">
        <v>11</v>
      </c>
      <c r="F1145" t="s">
        <v>12</v>
      </c>
      <c r="G1145">
        <v>6338.0756000000001</v>
      </c>
      <c r="H1145" t="str">
        <f t="shared" si="17"/>
        <v>Obese</v>
      </c>
    </row>
    <row r="1146" spans="1:8" x14ac:dyDescent="0.35">
      <c r="A1146">
        <v>50</v>
      </c>
      <c r="B1146" t="s">
        <v>10</v>
      </c>
      <c r="C1146">
        <v>32.299999999999997</v>
      </c>
      <c r="D1146">
        <v>2</v>
      </c>
      <c r="E1146" t="s">
        <v>11</v>
      </c>
      <c r="F1146" t="s">
        <v>9</v>
      </c>
      <c r="G1146">
        <v>9630.3970000000008</v>
      </c>
      <c r="H1146" t="str">
        <f t="shared" si="17"/>
        <v>Obese</v>
      </c>
    </row>
    <row r="1147" spans="1:8" x14ac:dyDescent="0.35">
      <c r="A1147">
        <v>52</v>
      </c>
      <c r="B1147" t="s">
        <v>10</v>
      </c>
      <c r="C1147">
        <v>32.774999999999999</v>
      </c>
      <c r="D1147">
        <v>3</v>
      </c>
      <c r="E1147" t="s">
        <v>11</v>
      </c>
      <c r="F1147" t="s">
        <v>13</v>
      </c>
      <c r="G1147">
        <v>11289.10925</v>
      </c>
      <c r="H1147" t="str">
        <f t="shared" si="17"/>
        <v>Obese</v>
      </c>
    </row>
    <row r="1148" spans="1:8" x14ac:dyDescent="0.35">
      <c r="A1148">
        <v>60</v>
      </c>
      <c r="B1148" t="s">
        <v>10</v>
      </c>
      <c r="C1148">
        <v>32.799999999999997</v>
      </c>
      <c r="D1148">
        <v>0</v>
      </c>
      <c r="E1148" t="s">
        <v>8</v>
      </c>
      <c r="F1148" t="s">
        <v>9</v>
      </c>
      <c r="G1148">
        <v>52590.829389999999</v>
      </c>
      <c r="H1148" t="str">
        <f t="shared" si="17"/>
        <v>Obese</v>
      </c>
    </row>
    <row r="1149" spans="1:8" x14ac:dyDescent="0.35">
      <c r="A1149">
        <v>20</v>
      </c>
      <c r="B1149" t="s">
        <v>7</v>
      </c>
      <c r="C1149">
        <v>31.92</v>
      </c>
      <c r="D1149">
        <v>0</v>
      </c>
      <c r="E1149" t="s">
        <v>11</v>
      </c>
      <c r="F1149" t="s">
        <v>13</v>
      </c>
      <c r="G1149">
        <v>2261.5688</v>
      </c>
      <c r="H1149" t="str">
        <f t="shared" si="17"/>
        <v>Obese</v>
      </c>
    </row>
    <row r="1150" spans="1:8" x14ac:dyDescent="0.35">
      <c r="A1150">
        <v>55</v>
      </c>
      <c r="B1150" t="s">
        <v>10</v>
      </c>
      <c r="C1150">
        <v>21.5</v>
      </c>
      <c r="D1150">
        <v>1</v>
      </c>
      <c r="E1150" t="s">
        <v>11</v>
      </c>
      <c r="F1150" t="s">
        <v>9</v>
      </c>
      <c r="G1150">
        <v>10791.96</v>
      </c>
      <c r="H1150" t="str">
        <f t="shared" si="17"/>
        <v>Normal</v>
      </c>
    </row>
    <row r="1151" spans="1:8" x14ac:dyDescent="0.35">
      <c r="A1151">
        <v>42</v>
      </c>
      <c r="B1151" t="s">
        <v>10</v>
      </c>
      <c r="C1151">
        <v>34.1</v>
      </c>
      <c r="D1151">
        <v>0</v>
      </c>
      <c r="E1151" t="s">
        <v>11</v>
      </c>
      <c r="F1151" t="s">
        <v>9</v>
      </c>
      <c r="G1151">
        <v>5979.7309999999998</v>
      </c>
      <c r="H1151" t="str">
        <f t="shared" si="17"/>
        <v>Obese</v>
      </c>
    </row>
    <row r="1152" spans="1:8" x14ac:dyDescent="0.35">
      <c r="A1152">
        <v>18</v>
      </c>
      <c r="B1152" t="s">
        <v>7</v>
      </c>
      <c r="C1152">
        <v>30.305</v>
      </c>
      <c r="D1152">
        <v>0</v>
      </c>
      <c r="E1152" t="s">
        <v>11</v>
      </c>
      <c r="F1152" t="s">
        <v>14</v>
      </c>
      <c r="G1152">
        <v>2203.7359499999998</v>
      </c>
      <c r="H1152" t="str">
        <f t="shared" si="17"/>
        <v>Obese</v>
      </c>
    </row>
    <row r="1153" spans="1:8" x14ac:dyDescent="0.35">
      <c r="A1153">
        <v>58</v>
      </c>
      <c r="B1153" t="s">
        <v>7</v>
      </c>
      <c r="C1153">
        <v>36.479999999999997</v>
      </c>
      <c r="D1153">
        <v>0</v>
      </c>
      <c r="E1153" t="s">
        <v>11</v>
      </c>
      <c r="F1153" t="s">
        <v>13</v>
      </c>
      <c r="G1153">
        <v>12235.8392</v>
      </c>
      <c r="H1153" t="str">
        <f t="shared" si="17"/>
        <v>Obese</v>
      </c>
    </row>
    <row r="1154" spans="1:8" x14ac:dyDescent="0.35">
      <c r="A1154">
        <v>43</v>
      </c>
      <c r="B1154" t="s">
        <v>7</v>
      </c>
      <c r="C1154">
        <v>32.56</v>
      </c>
      <c r="D1154">
        <v>3</v>
      </c>
      <c r="E1154" t="s">
        <v>8</v>
      </c>
      <c r="F1154" t="s">
        <v>12</v>
      </c>
      <c r="G1154">
        <v>40941.285400000001</v>
      </c>
      <c r="H1154" t="str">
        <f t="shared" si="17"/>
        <v>Obese</v>
      </c>
    </row>
    <row r="1155" spans="1:8" x14ac:dyDescent="0.35">
      <c r="A1155">
        <v>35</v>
      </c>
      <c r="B1155" t="s">
        <v>7</v>
      </c>
      <c r="C1155">
        <v>35.814999999999998</v>
      </c>
      <c r="D1155">
        <v>1</v>
      </c>
      <c r="E1155" t="s">
        <v>11</v>
      </c>
      <c r="F1155" t="s">
        <v>13</v>
      </c>
      <c r="G1155">
        <v>5630.4578499999998</v>
      </c>
      <c r="H1155" t="str">
        <f t="shared" ref="H1155:H1218" si="18">IF(C1155&lt;18.5,"Underweight",IF(AND(C1155&gt;=18.5,C1155&lt;=24.9),"Normal",IF(AND(C1155&gt;=25,C1155&lt;=29.5),"Overweight","Obese")))</f>
        <v>Obese</v>
      </c>
    </row>
    <row r="1156" spans="1:8" x14ac:dyDescent="0.35">
      <c r="A1156">
        <v>48</v>
      </c>
      <c r="B1156" t="s">
        <v>7</v>
      </c>
      <c r="C1156">
        <v>27.93</v>
      </c>
      <c r="D1156">
        <v>4</v>
      </c>
      <c r="E1156" t="s">
        <v>11</v>
      </c>
      <c r="F1156" t="s">
        <v>13</v>
      </c>
      <c r="G1156">
        <v>11015.1747</v>
      </c>
      <c r="H1156" t="str">
        <f t="shared" si="18"/>
        <v>Overweight</v>
      </c>
    </row>
    <row r="1157" spans="1:8" x14ac:dyDescent="0.35">
      <c r="A1157">
        <v>36</v>
      </c>
      <c r="B1157" t="s">
        <v>7</v>
      </c>
      <c r="C1157">
        <v>22.135000000000002</v>
      </c>
      <c r="D1157">
        <v>3</v>
      </c>
      <c r="E1157" t="s">
        <v>11</v>
      </c>
      <c r="F1157" t="s">
        <v>14</v>
      </c>
      <c r="G1157">
        <v>7228.2156500000001</v>
      </c>
      <c r="H1157" t="str">
        <f t="shared" si="18"/>
        <v>Normal</v>
      </c>
    </row>
    <row r="1158" spans="1:8" x14ac:dyDescent="0.35">
      <c r="A1158">
        <v>19</v>
      </c>
      <c r="B1158" t="s">
        <v>10</v>
      </c>
      <c r="C1158">
        <v>44.88</v>
      </c>
      <c r="D1158">
        <v>0</v>
      </c>
      <c r="E1158" t="s">
        <v>8</v>
      </c>
      <c r="F1158" t="s">
        <v>12</v>
      </c>
      <c r="G1158">
        <v>39722.746200000001</v>
      </c>
      <c r="H1158" t="str">
        <f t="shared" si="18"/>
        <v>Obese</v>
      </c>
    </row>
    <row r="1159" spans="1:8" x14ac:dyDescent="0.35">
      <c r="A1159">
        <v>23</v>
      </c>
      <c r="B1159" t="s">
        <v>7</v>
      </c>
      <c r="C1159">
        <v>23.18</v>
      </c>
      <c r="D1159">
        <v>2</v>
      </c>
      <c r="E1159" t="s">
        <v>11</v>
      </c>
      <c r="F1159" t="s">
        <v>13</v>
      </c>
      <c r="G1159">
        <v>14426.073850000001</v>
      </c>
      <c r="H1159" t="str">
        <f t="shared" si="18"/>
        <v>Normal</v>
      </c>
    </row>
    <row r="1160" spans="1:8" x14ac:dyDescent="0.35">
      <c r="A1160">
        <v>20</v>
      </c>
      <c r="B1160" t="s">
        <v>7</v>
      </c>
      <c r="C1160">
        <v>30.59</v>
      </c>
      <c r="D1160">
        <v>0</v>
      </c>
      <c r="E1160" t="s">
        <v>11</v>
      </c>
      <c r="F1160" t="s">
        <v>14</v>
      </c>
      <c r="G1160">
        <v>2459.7201</v>
      </c>
      <c r="H1160" t="str">
        <f t="shared" si="18"/>
        <v>Obese</v>
      </c>
    </row>
    <row r="1161" spans="1:8" x14ac:dyDescent="0.35">
      <c r="A1161">
        <v>32</v>
      </c>
      <c r="B1161" t="s">
        <v>7</v>
      </c>
      <c r="C1161">
        <v>41.1</v>
      </c>
      <c r="D1161">
        <v>0</v>
      </c>
      <c r="E1161" t="s">
        <v>11</v>
      </c>
      <c r="F1161" t="s">
        <v>9</v>
      </c>
      <c r="G1161">
        <v>3989.8409999999999</v>
      </c>
      <c r="H1161" t="str">
        <f t="shared" si="18"/>
        <v>Obese</v>
      </c>
    </row>
    <row r="1162" spans="1:8" x14ac:dyDescent="0.35">
      <c r="A1162">
        <v>43</v>
      </c>
      <c r="B1162" t="s">
        <v>7</v>
      </c>
      <c r="C1162">
        <v>34.58</v>
      </c>
      <c r="D1162">
        <v>1</v>
      </c>
      <c r="E1162" t="s">
        <v>11</v>
      </c>
      <c r="F1162" t="s">
        <v>13</v>
      </c>
      <c r="G1162">
        <v>7727.2532000000001</v>
      </c>
      <c r="H1162" t="str">
        <f t="shared" si="18"/>
        <v>Obese</v>
      </c>
    </row>
    <row r="1163" spans="1:8" x14ac:dyDescent="0.35">
      <c r="A1163">
        <v>34</v>
      </c>
      <c r="B1163" t="s">
        <v>10</v>
      </c>
      <c r="C1163">
        <v>42.13</v>
      </c>
      <c r="D1163">
        <v>2</v>
      </c>
      <c r="E1163" t="s">
        <v>11</v>
      </c>
      <c r="F1163" t="s">
        <v>12</v>
      </c>
      <c r="G1163">
        <v>5124.1886999999997</v>
      </c>
      <c r="H1163" t="str">
        <f t="shared" si="18"/>
        <v>Obese</v>
      </c>
    </row>
    <row r="1164" spans="1:8" x14ac:dyDescent="0.35">
      <c r="A1164">
        <v>30</v>
      </c>
      <c r="B1164" t="s">
        <v>10</v>
      </c>
      <c r="C1164">
        <v>38.83</v>
      </c>
      <c r="D1164">
        <v>1</v>
      </c>
      <c r="E1164" t="s">
        <v>11</v>
      </c>
      <c r="F1164" t="s">
        <v>12</v>
      </c>
      <c r="G1164">
        <v>18963.171920000001</v>
      </c>
      <c r="H1164" t="str">
        <f t="shared" si="18"/>
        <v>Obese</v>
      </c>
    </row>
    <row r="1165" spans="1:8" x14ac:dyDescent="0.35">
      <c r="A1165">
        <v>18</v>
      </c>
      <c r="B1165" t="s">
        <v>7</v>
      </c>
      <c r="C1165">
        <v>28.215</v>
      </c>
      <c r="D1165">
        <v>0</v>
      </c>
      <c r="E1165" t="s">
        <v>11</v>
      </c>
      <c r="F1165" t="s">
        <v>14</v>
      </c>
      <c r="G1165">
        <v>2200.8308499999998</v>
      </c>
      <c r="H1165" t="str">
        <f t="shared" si="18"/>
        <v>Overweight</v>
      </c>
    </row>
    <row r="1166" spans="1:8" x14ac:dyDescent="0.35">
      <c r="A1166">
        <v>41</v>
      </c>
      <c r="B1166" t="s">
        <v>7</v>
      </c>
      <c r="C1166">
        <v>28.31</v>
      </c>
      <c r="D1166">
        <v>1</v>
      </c>
      <c r="E1166" t="s">
        <v>11</v>
      </c>
      <c r="F1166" t="s">
        <v>13</v>
      </c>
      <c r="G1166">
        <v>7153.5538999999999</v>
      </c>
      <c r="H1166" t="str">
        <f t="shared" si="18"/>
        <v>Overweight</v>
      </c>
    </row>
    <row r="1167" spans="1:8" x14ac:dyDescent="0.35">
      <c r="A1167">
        <v>35</v>
      </c>
      <c r="B1167" t="s">
        <v>7</v>
      </c>
      <c r="C1167">
        <v>26.125</v>
      </c>
      <c r="D1167">
        <v>0</v>
      </c>
      <c r="E1167" t="s">
        <v>11</v>
      </c>
      <c r="F1167" t="s">
        <v>14</v>
      </c>
      <c r="G1167">
        <v>5227.9887500000004</v>
      </c>
      <c r="H1167" t="str">
        <f t="shared" si="18"/>
        <v>Overweight</v>
      </c>
    </row>
    <row r="1168" spans="1:8" x14ac:dyDescent="0.35">
      <c r="A1168">
        <v>57</v>
      </c>
      <c r="B1168" t="s">
        <v>10</v>
      </c>
      <c r="C1168">
        <v>40.369999999999997</v>
      </c>
      <c r="D1168">
        <v>0</v>
      </c>
      <c r="E1168" t="s">
        <v>11</v>
      </c>
      <c r="F1168" t="s">
        <v>12</v>
      </c>
      <c r="G1168">
        <v>10982.5013</v>
      </c>
      <c r="H1168" t="str">
        <f t="shared" si="18"/>
        <v>Obese</v>
      </c>
    </row>
    <row r="1169" spans="1:8" x14ac:dyDescent="0.35">
      <c r="A1169">
        <v>29</v>
      </c>
      <c r="B1169" t="s">
        <v>7</v>
      </c>
      <c r="C1169">
        <v>24.6</v>
      </c>
      <c r="D1169">
        <v>2</v>
      </c>
      <c r="E1169" t="s">
        <v>11</v>
      </c>
      <c r="F1169" t="s">
        <v>9</v>
      </c>
      <c r="G1169">
        <v>4529.4769999999999</v>
      </c>
      <c r="H1169" t="str">
        <f t="shared" si="18"/>
        <v>Normal</v>
      </c>
    </row>
    <row r="1170" spans="1:8" x14ac:dyDescent="0.35">
      <c r="A1170">
        <v>32</v>
      </c>
      <c r="B1170" t="s">
        <v>10</v>
      </c>
      <c r="C1170">
        <v>35.200000000000003</v>
      </c>
      <c r="D1170">
        <v>2</v>
      </c>
      <c r="E1170" t="s">
        <v>11</v>
      </c>
      <c r="F1170" t="s">
        <v>9</v>
      </c>
      <c r="G1170">
        <v>4670.6400000000003</v>
      </c>
      <c r="H1170" t="str">
        <f t="shared" si="18"/>
        <v>Obese</v>
      </c>
    </row>
    <row r="1171" spans="1:8" x14ac:dyDescent="0.35">
      <c r="A1171">
        <v>37</v>
      </c>
      <c r="B1171" t="s">
        <v>7</v>
      </c>
      <c r="C1171">
        <v>34.104999999999997</v>
      </c>
      <c r="D1171">
        <v>1</v>
      </c>
      <c r="E1171" t="s">
        <v>11</v>
      </c>
      <c r="F1171" t="s">
        <v>13</v>
      </c>
      <c r="G1171">
        <v>6112.3529500000004</v>
      </c>
      <c r="H1171" t="str">
        <f t="shared" si="18"/>
        <v>Obese</v>
      </c>
    </row>
    <row r="1172" spans="1:8" x14ac:dyDescent="0.35">
      <c r="A1172">
        <v>18</v>
      </c>
      <c r="B1172" t="s">
        <v>10</v>
      </c>
      <c r="C1172">
        <v>27.36</v>
      </c>
      <c r="D1172">
        <v>1</v>
      </c>
      <c r="E1172" t="s">
        <v>8</v>
      </c>
      <c r="F1172" t="s">
        <v>14</v>
      </c>
      <c r="G1172">
        <v>17178.682400000002</v>
      </c>
      <c r="H1172" t="str">
        <f t="shared" si="18"/>
        <v>Overweight</v>
      </c>
    </row>
    <row r="1173" spans="1:8" x14ac:dyDescent="0.35">
      <c r="A1173">
        <v>43</v>
      </c>
      <c r="B1173" t="s">
        <v>7</v>
      </c>
      <c r="C1173">
        <v>26.7</v>
      </c>
      <c r="D1173">
        <v>2</v>
      </c>
      <c r="E1173" t="s">
        <v>8</v>
      </c>
      <c r="F1173" t="s">
        <v>9</v>
      </c>
      <c r="G1173">
        <v>22478.6</v>
      </c>
      <c r="H1173" t="str">
        <f t="shared" si="18"/>
        <v>Overweight</v>
      </c>
    </row>
    <row r="1174" spans="1:8" x14ac:dyDescent="0.35">
      <c r="A1174">
        <v>56</v>
      </c>
      <c r="B1174" t="s">
        <v>7</v>
      </c>
      <c r="C1174">
        <v>41.91</v>
      </c>
      <c r="D1174">
        <v>0</v>
      </c>
      <c r="E1174" t="s">
        <v>11</v>
      </c>
      <c r="F1174" t="s">
        <v>12</v>
      </c>
      <c r="G1174">
        <v>11093.6229</v>
      </c>
      <c r="H1174" t="str">
        <f t="shared" si="18"/>
        <v>Obese</v>
      </c>
    </row>
    <row r="1175" spans="1:8" x14ac:dyDescent="0.35">
      <c r="A1175">
        <v>38</v>
      </c>
      <c r="B1175" t="s">
        <v>10</v>
      </c>
      <c r="C1175">
        <v>29.26</v>
      </c>
      <c r="D1175">
        <v>2</v>
      </c>
      <c r="E1175" t="s">
        <v>11</v>
      </c>
      <c r="F1175" t="s">
        <v>13</v>
      </c>
      <c r="G1175">
        <v>6457.8433999999997</v>
      </c>
      <c r="H1175" t="str">
        <f t="shared" si="18"/>
        <v>Overweight</v>
      </c>
    </row>
    <row r="1176" spans="1:8" x14ac:dyDescent="0.35">
      <c r="A1176">
        <v>29</v>
      </c>
      <c r="B1176" t="s">
        <v>10</v>
      </c>
      <c r="C1176">
        <v>32.11</v>
      </c>
      <c r="D1176">
        <v>2</v>
      </c>
      <c r="E1176" t="s">
        <v>11</v>
      </c>
      <c r="F1176" t="s">
        <v>13</v>
      </c>
      <c r="G1176">
        <v>4433.9159</v>
      </c>
      <c r="H1176" t="str">
        <f t="shared" si="18"/>
        <v>Obese</v>
      </c>
    </row>
    <row r="1177" spans="1:8" x14ac:dyDescent="0.35">
      <c r="A1177">
        <v>22</v>
      </c>
      <c r="B1177" t="s">
        <v>7</v>
      </c>
      <c r="C1177">
        <v>27.1</v>
      </c>
      <c r="D1177">
        <v>0</v>
      </c>
      <c r="E1177" t="s">
        <v>11</v>
      </c>
      <c r="F1177" t="s">
        <v>9</v>
      </c>
      <c r="G1177">
        <v>2154.3609999999999</v>
      </c>
      <c r="H1177" t="str">
        <f t="shared" si="18"/>
        <v>Overweight</v>
      </c>
    </row>
    <row r="1178" spans="1:8" x14ac:dyDescent="0.35">
      <c r="A1178">
        <v>52</v>
      </c>
      <c r="B1178" t="s">
        <v>7</v>
      </c>
      <c r="C1178">
        <v>24.13</v>
      </c>
      <c r="D1178">
        <v>1</v>
      </c>
      <c r="E1178" t="s">
        <v>8</v>
      </c>
      <c r="F1178" t="s">
        <v>13</v>
      </c>
      <c r="G1178">
        <v>23887.662700000001</v>
      </c>
      <c r="H1178" t="str">
        <f t="shared" si="18"/>
        <v>Normal</v>
      </c>
    </row>
    <row r="1179" spans="1:8" x14ac:dyDescent="0.35">
      <c r="A1179">
        <v>40</v>
      </c>
      <c r="B1179" t="s">
        <v>7</v>
      </c>
      <c r="C1179">
        <v>27.4</v>
      </c>
      <c r="D1179">
        <v>1</v>
      </c>
      <c r="E1179" t="s">
        <v>11</v>
      </c>
      <c r="F1179" t="s">
        <v>9</v>
      </c>
      <c r="G1179">
        <v>6496.8860000000004</v>
      </c>
      <c r="H1179" t="str">
        <f t="shared" si="18"/>
        <v>Overweight</v>
      </c>
    </row>
    <row r="1180" spans="1:8" x14ac:dyDescent="0.35">
      <c r="A1180">
        <v>23</v>
      </c>
      <c r="B1180" t="s">
        <v>7</v>
      </c>
      <c r="C1180">
        <v>34.865000000000002</v>
      </c>
      <c r="D1180">
        <v>0</v>
      </c>
      <c r="E1180" t="s">
        <v>11</v>
      </c>
      <c r="F1180" t="s">
        <v>14</v>
      </c>
      <c r="G1180">
        <v>2899.4893499999998</v>
      </c>
      <c r="H1180" t="str">
        <f t="shared" si="18"/>
        <v>Obese</v>
      </c>
    </row>
    <row r="1181" spans="1:8" x14ac:dyDescent="0.35">
      <c r="A1181">
        <v>31</v>
      </c>
      <c r="B1181" t="s">
        <v>10</v>
      </c>
      <c r="C1181">
        <v>29.81</v>
      </c>
      <c r="D1181">
        <v>0</v>
      </c>
      <c r="E1181" t="s">
        <v>8</v>
      </c>
      <c r="F1181" t="s">
        <v>12</v>
      </c>
      <c r="G1181">
        <v>19350.368900000001</v>
      </c>
      <c r="H1181" t="str">
        <f t="shared" si="18"/>
        <v>Obese</v>
      </c>
    </row>
    <row r="1182" spans="1:8" x14ac:dyDescent="0.35">
      <c r="A1182">
        <v>42</v>
      </c>
      <c r="B1182" t="s">
        <v>7</v>
      </c>
      <c r="C1182">
        <v>41.325000000000003</v>
      </c>
      <c r="D1182">
        <v>1</v>
      </c>
      <c r="E1182" t="s">
        <v>11</v>
      </c>
      <c r="F1182" t="s">
        <v>14</v>
      </c>
      <c r="G1182">
        <v>7650.7737500000003</v>
      </c>
      <c r="H1182" t="str">
        <f t="shared" si="18"/>
        <v>Obese</v>
      </c>
    </row>
    <row r="1183" spans="1:8" x14ac:dyDescent="0.35">
      <c r="A1183">
        <v>24</v>
      </c>
      <c r="B1183" t="s">
        <v>7</v>
      </c>
      <c r="C1183">
        <v>29.925000000000001</v>
      </c>
      <c r="D1183">
        <v>0</v>
      </c>
      <c r="E1183" t="s">
        <v>11</v>
      </c>
      <c r="F1183" t="s">
        <v>13</v>
      </c>
      <c r="G1183">
        <v>2850.6837500000001</v>
      </c>
      <c r="H1183" t="str">
        <f t="shared" si="18"/>
        <v>Obese</v>
      </c>
    </row>
    <row r="1184" spans="1:8" x14ac:dyDescent="0.35">
      <c r="A1184">
        <v>25</v>
      </c>
      <c r="B1184" t="s">
        <v>7</v>
      </c>
      <c r="C1184">
        <v>30.3</v>
      </c>
      <c r="D1184">
        <v>0</v>
      </c>
      <c r="E1184" t="s">
        <v>11</v>
      </c>
      <c r="F1184" t="s">
        <v>9</v>
      </c>
      <c r="G1184">
        <v>2632.9920000000002</v>
      </c>
      <c r="H1184" t="str">
        <f t="shared" si="18"/>
        <v>Obese</v>
      </c>
    </row>
    <row r="1185" spans="1:8" x14ac:dyDescent="0.35">
      <c r="A1185">
        <v>48</v>
      </c>
      <c r="B1185" t="s">
        <v>7</v>
      </c>
      <c r="C1185">
        <v>27.36</v>
      </c>
      <c r="D1185">
        <v>1</v>
      </c>
      <c r="E1185" t="s">
        <v>11</v>
      </c>
      <c r="F1185" t="s">
        <v>14</v>
      </c>
      <c r="G1185">
        <v>9447.3824000000004</v>
      </c>
      <c r="H1185" t="str">
        <f t="shared" si="18"/>
        <v>Overweight</v>
      </c>
    </row>
    <row r="1186" spans="1:8" x14ac:dyDescent="0.35">
      <c r="A1186">
        <v>23</v>
      </c>
      <c r="B1186" t="s">
        <v>7</v>
      </c>
      <c r="C1186">
        <v>28.49</v>
      </c>
      <c r="D1186">
        <v>1</v>
      </c>
      <c r="E1186" t="s">
        <v>8</v>
      </c>
      <c r="F1186" t="s">
        <v>12</v>
      </c>
      <c r="G1186">
        <v>18328.238099999999</v>
      </c>
      <c r="H1186" t="str">
        <f t="shared" si="18"/>
        <v>Overweight</v>
      </c>
    </row>
    <row r="1187" spans="1:8" x14ac:dyDescent="0.35">
      <c r="A1187">
        <v>45</v>
      </c>
      <c r="B1187" t="s">
        <v>10</v>
      </c>
      <c r="C1187">
        <v>23.56</v>
      </c>
      <c r="D1187">
        <v>2</v>
      </c>
      <c r="E1187" t="s">
        <v>11</v>
      </c>
      <c r="F1187" t="s">
        <v>14</v>
      </c>
      <c r="G1187">
        <v>8603.8233999999993</v>
      </c>
      <c r="H1187" t="str">
        <f t="shared" si="18"/>
        <v>Normal</v>
      </c>
    </row>
    <row r="1188" spans="1:8" x14ac:dyDescent="0.35">
      <c r="A1188">
        <v>20</v>
      </c>
      <c r="B1188" t="s">
        <v>10</v>
      </c>
      <c r="C1188">
        <v>35.625</v>
      </c>
      <c r="D1188">
        <v>3</v>
      </c>
      <c r="E1188" t="s">
        <v>8</v>
      </c>
      <c r="F1188" t="s">
        <v>13</v>
      </c>
      <c r="G1188">
        <v>37465.34375</v>
      </c>
      <c r="H1188" t="str">
        <f t="shared" si="18"/>
        <v>Obese</v>
      </c>
    </row>
    <row r="1189" spans="1:8" x14ac:dyDescent="0.35">
      <c r="A1189">
        <v>62</v>
      </c>
      <c r="B1189" t="s">
        <v>7</v>
      </c>
      <c r="C1189">
        <v>32.68</v>
      </c>
      <c r="D1189">
        <v>0</v>
      </c>
      <c r="E1189" t="s">
        <v>11</v>
      </c>
      <c r="F1189" t="s">
        <v>13</v>
      </c>
      <c r="G1189">
        <v>13844.797200000001</v>
      </c>
      <c r="H1189" t="str">
        <f t="shared" si="18"/>
        <v>Obese</v>
      </c>
    </row>
    <row r="1190" spans="1:8" x14ac:dyDescent="0.35">
      <c r="A1190">
        <v>43</v>
      </c>
      <c r="B1190" t="s">
        <v>7</v>
      </c>
      <c r="C1190">
        <v>25.27</v>
      </c>
      <c r="D1190">
        <v>1</v>
      </c>
      <c r="E1190" t="s">
        <v>8</v>
      </c>
      <c r="F1190" t="s">
        <v>14</v>
      </c>
      <c r="G1190">
        <v>21771.3423</v>
      </c>
      <c r="H1190" t="str">
        <f t="shared" si="18"/>
        <v>Overweight</v>
      </c>
    </row>
    <row r="1191" spans="1:8" x14ac:dyDescent="0.35">
      <c r="A1191">
        <v>23</v>
      </c>
      <c r="B1191" t="s">
        <v>7</v>
      </c>
      <c r="C1191">
        <v>28</v>
      </c>
      <c r="D1191">
        <v>0</v>
      </c>
      <c r="E1191" t="s">
        <v>11</v>
      </c>
      <c r="F1191" t="s">
        <v>9</v>
      </c>
      <c r="G1191">
        <v>13126.677449999999</v>
      </c>
      <c r="H1191" t="str">
        <f t="shared" si="18"/>
        <v>Overweight</v>
      </c>
    </row>
    <row r="1192" spans="1:8" x14ac:dyDescent="0.35">
      <c r="A1192">
        <v>31</v>
      </c>
      <c r="B1192" t="s">
        <v>7</v>
      </c>
      <c r="C1192">
        <v>32.774999999999999</v>
      </c>
      <c r="D1192">
        <v>2</v>
      </c>
      <c r="E1192" t="s">
        <v>11</v>
      </c>
      <c r="F1192" t="s">
        <v>13</v>
      </c>
      <c r="G1192">
        <v>5327.4002499999997</v>
      </c>
      <c r="H1192" t="str">
        <f t="shared" si="18"/>
        <v>Obese</v>
      </c>
    </row>
    <row r="1193" spans="1:8" x14ac:dyDescent="0.35">
      <c r="A1193">
        <v>41</v>
      </c>
      <c r="B1193" t="s">
        <v>7</v>
      </c>
      <c r="C1193">
        <v>21.754999999999999</v>
      </c>
      <c r="D1193">
        <v>1</v>
      </c>
      <c r="E1193" t="s">
        <v>11</v>
      </c>
      <c r="F1193" t="s">
        <v>14</v>
      </c>
      <c r="G1193">
        <v>13725.47184</v>
      </c>
      <c r="H1193" t="str">
        <f t="shared" si="18"/>
        <v>Normal</v>
      </c>
    </row>
    <row r="1194" spans="1:8" x14ac:dyDescent="0.35">
      <c r="A1194">
        <v>58</v>
      </c>
      <c r="B1194" t="s">
        <v>7</v>
      </c>
      <c r="C1194">
        <v>32.395000000000003</v>
      </c>
      <c r="D1194">
        <v>1</v>
      </c>
      <c r="E1194" t="s">
        <v>11</v>
      </c>
      <c r="F1194" t="s">
        <v>14</v>
      </c>
      <c r="G1194">
        <v>13019.161050000001</v>
      </c>
      <c r="H1194" t="str">
        <f t="shared" si="18"/>
        <v>Obese</v>
      </c>
    </row>
    <row r="1195" spans="1:8" x14ac:dyDescent="0.35">
      <c r="A1195">
        <v>48</v>
      </c>
      <c r="B1195" t="s">
        <v>7</v>
      </c>
      <c r="C1195">
        <v>36.575000000000003</v>
      </c>
      <c r="D1195">
        <v>0</v>
      </c>
      <c r="E1195" t="s">
        <v>11</v>
      </c>
      <c r="F1195" t="s">
        <v>13</v>
      </c>
      <c r="G1195">
        <v>8671.1912499999999</v>
      </c>
      <c r="H1195" t="str">
        <f t="shared" si="18"/>
        <v>Obese</v>
      </c>
    </row>
    <row r="1196" spans="1:8" x14ac:dyDescent="0.35">
      <c r="A1196">
        <v>31</v>
      </c>
      <c r="B1196" t="s">
        <v>7</v>
      </c>
      <c r="C1196">
        <v>21.754999999999999</v>
      </c>
      <c r="D1196">
        <v>0</v>
      </c>
      <c r="E1196" t="s">
        <v>11</v>
      </c>
      <c r="F1196" t="s">
        <v>13</v>
      </c>
      <c r="G1196">
        <v>4134.0824499999999</v>
      </c>
      <c r="H1196" t="str">
        <f t="shared" si="18"/>
        <v>Normal</v>
      </c>
    </row>
    <row r="1197" spans="1:8" x14ac:dyDescent="0.35">
      <c r="A1197">
        <v>19</v>
      </c>
      <c r="B1197" t="s">
        <v>7</v>
      </c>
      <c r="C1197">
        <v>27.93</v>
      </c>
      <c r="D1197">
        <v>3</v>
      </c>
      <c r="E1197" t="s">
        <v>11</v>
      </c>
      <c r="F1197" t="s">
        <v>13</v>
      </c>
      <c r="G1197">
        <v>18838.703659999999</v>
      </c>
      <c r="H1197" t="str">
        <f t="shared" si="18"/>
        <v>Overweight</v>
      </c>
    </row>
    <row r="1198" spans="1:8" x14ac:dyDescent="0.35">
      <c r="A1198">
        <v>19</v>
      </c>
      <c r="B1198" t="s">
        <v>7</v>
      </c>
      <c r="C1198">
        <v>30.02</v>
      </c>
      <c r="D1198">
        <v>0</v>
      </c>
      <c r="E1198" t="s">
        <v>8</v>
      </c>
      <c r="F1198" t="s">
        <v>13</v>
      </c>
      <c r="G1198">
        <v>33307.550799999997</v>
      </c>
      <c r="H1198" t="str">
        <f t="shared" si="18"/>
        <v>Obese</v>
      </c>
    </row>
    <row r="1199" spans="1:8" x14ac:dyDescent="0.35">
      <c r="A1199">
        <v>41</v>
      </c>
      <c r="B1199" t="s">
        <v>10</v>
      </c>
      <c r="C1199">
        <v>33.549999999999997</v>
      </c>
      <c r="D1199">
        <v>0</v>
      </c>
      <c r="E1199" t="s">
        <v>11</v>
      </c>
      <c r="F1199" t="s">
        <v>12</v>
      </c>
      <c r="G1199">
        <v>5699.8374999999996</v>
      </c>
      <c r="H1199" t="str">
        <f t="shared" si="18"/>
        <v>Obese</v>
      </c>
    </row>
    <row r="1200" spans="1:8" x14ac:dyDescent="0.35">
      <c r="A1200">
        <v>40</v>
      </c>
      <c r="B1200" t="s">
        <v>10</v>
      </c>
      <c r="C1200">
        <v>29.355</v>
      </c>
      <c r="D1200">
        <v>1</v>
      </c>
      <c r="E1200" t="s">
        <v>11</v>
      </c>
      <c r="F1200" t="s">
        <v>13</v>
      </c>
      <c r="G1200">
        <v>6393.6034499999996</v>
      </c>
      <c r="H1200" t="str">
        <f t="shared" si="18"/>
        <v>Overweight</v>
      </c>
    </row>
    <row r="1201" spans="1:8" x14ac:dyDescent="0.35">
      <c r="A1201">
        <v>31</v>
      </c>
      <c r="B1201" t="s">
        <v>7</v>
      </c>
      <c r="C1201">
        <v>25.8</v>
      </c>
      <c r="D1201">
        <v>2</v>
      </c>
      <c r="E1201" t="s">
        <v>11</v>
      </c>
      <c r="F1201" t="s">
        <v>9</v>
      </c>
      <c r="G1201">
        <v>4934.7049999999999</v>
      </c>
      <c r="H1201" t="str">
        <f t="shared" si="18"/>
        <v>Overweight</v>
      </c>
    </row>
    <row r="1202" spans="1:8" x14ac:dyDescent="0.35">
      <c r="A1202">
        <v>37</v>
      </c>
      <c r="B1202" t="s">
        <v>10</v>
      </c>
      <c r="C1202">
        <v>24.32</v>
      </c>
      <c r="D1202">
        <v>2</v>
      </c>
      <c r="E1202" t="s">
        <v>11</v>
      </c>
      <c r="F1202" t="s">
        <v>13</v>
      </c>
      <c r="G1202">
        <v>6198.7518</v>
      </c>
      <c r="H1202" t="str">
        <f t="shared" si="18"/>
        <v>Normal</v>
      </c>
    </row>
    <row r="1203" spans="1:8" x14ac:dyDescent="0.35">
      <c r="A1203">
        <v>46</v>
      </c>
      <c r="B1203" t="s">
        <v>10</v>
      </c>
      <c r="C1203">
        <v>40.375</v>
      </c>
      <c r="D1203">
        <v>2</v>
      </c>
      <c r="E1203" t="s">
        <v>11</v>
      </c>
      <c r="F1203" t="s">
        <v>13</v>
      </c>
      <c r="G1203">
        <v>8733.2292500000003</v>
      </c>
      <c r="H1203" t="str">
        <f t="shared" si="18"/>
        <v>Obese</v>
      </c>
    </row>
    <row r="1204" spans="1:8" x14ac:dyDescent="0.35">
      <c r="A1204">
        <v>22</v>
      </c>
      <c r="B1204" t="s">
        <v>10</v>
      </c>
      <c r="C1204">
        <v>32.11</v>
      </c>
      <c r="D1204">
        <v>0</v>
      </c>
      <c r="E1204" t="s">
        <v>11</v>
      </c>
      <c r="F1204" t="s">
        <v>13</v>
      </c>
      <c r="G1204">
        <v>2055.3249000000001</v>
      </c>
      <c r="H1204" t="str">
        <f t="shared" si="18"/>
        <v>Obese</v>
      </c>
    </row>
    <row r="1205" spans="1:8" x14ac:dyDescent="0.35">
      <c r="A1205">
        <v>51</v>
      </c>
      <c r="B1205" t="s">
        <v>10</v>
      </c>
      <c r="C1205">
        <v>32.299999999999997</v>
      </c>
      <c r="D1205">
        <v>1</v>
      </c>
      <c r="E1205" t="s">
        <v>11</v>
      </c>
      <c r="F1205" t="s">
        <v>14</v>
      </c>
      <c r="G1205">
        <v>9964.06</v>
      </c>
      <c r="H1205" t="str">
        <f t="shared" si="18"/>
        <v>Obese</v>
      </c>
    </row>
    <row r="1206" spans="1:8" x14ac:dyDescent="0.35">
      <c r="A1206">
        <v>18</v>
      </c>
      <c r="B1206" t="s">
        <v>7</v>
      </c>
      <c r="C1206">
        <v>27.28</v>
      </c>
      <c r="D1206">
        <v>3</v>
      </c>
      <c r="E1206" t="s">
        <v>8</v>
      </c>
      <c r="F1206" t="s">
        <v>12</v>
      </c>
      <c r="G1206">
        <v>18223.4512</v>
      </c>
      <c r="H1206" t="str">
        <f t="shared" si="18"/>
        <v>Overweight</v>
      </c>
    </row>
    <row r="1207" spans="1:8" x14ac:dyDescent="0.35">
      <c r="A1207">
        <v>35</v>
      </c>
      <c r="B1207" t="s">
        <v>10</v>
      </c>
      <c r="C1207">
        <v>17.86</v>
      </c>
      <c r="D1207">
        <v>1</v>
      </c>
      <c r="E1207" t="s">
        <v>11</v>
      </c>
      <c r="F1207" t="s">
        <v>13</v>
      </c>
      <c r="G1207">
        <v>5116.5003999999999</v>
      </c>
      <c r="H1207" t="str">
        <f t="shared" si="18"/>
        <v>Underweight</v>
      </c>
    </row>
    <row r="1208" spans="1:8" x14ac:dyDescent="0.35">
      <c r="A1208">
        <v>59</v>
      </c>
      <c r="B1208" t="s">
        <v>7</v>
      </c>
      <c r="C1208">
        <v>34.799999999999997</v>
      </c>
      <c r="D1208">
        <v>2</v>
      </c>
      <c r="E1208" t="s">
        <v>11</v>
      </c>
      <c r="F1208" t="s">
        <v>9</v>
      </c>
      <c r="G1208">
        <v>36910.608030000003</v>
      </c>
      <c r="H1208" t="str">
        <f t="shared" si="18"/>
        <v>Obese</v>
      </c>
    </row>
    <row r="1209" spans="1:8" x14ac:dyDescent="0.35">
      <c r="A1209">
        <v>36</v>
      </c>
      <c r="B1209" t="s">
        <v>10</v>
      </c>
      <c r="C1209">
        <v>33.4</v>
      </c>
      <c r="D1209">
        <v>2</v>
      </c>
      <c r="E1209" t="s">
        <v>8</v>
      </c>
      <c r="F1209" t="s">
        <v>9</v>
      </c>
      <c r="G1209">
        <v>38415.474000000002</v>
      </c>
      <c r="H1209" t="str">
        <f t="shared" si="18"/>
        <v>Obese</v>
      </c>
    </row>
    <row r="1210" spans="1:8" x14ac:dyDescent="0.35">
      <c r="A1210">
        <v>37</v>
      </c>
      <c r="B1210" t="s">
        <v>7</v>
      </c>
      <c r="C1210">
        <v>25.555</v>
      </c>
      <c r="D1210">
        <v>1</v>
      </c>
      <c r="E1210" t="s">
        <v>8</v>
      </c>
      <c r="F1210" t="s">
        <v>14</v>
      </c>
      <c r="G1210">
        <v>20296.863450000001</v>
      </c>
      <c r="H1210" t="str">
        <f t="shared" si="18"/>
        <v>Overweight</v>
      </c>
    </row>
    <row r="1211" spans="1:8" x14ac:dyDescent="0.35">
      <c r="A1211">
        <v>59</v>
      </c>
      <c r="B1211" t="s">
        <v>10</v>
      </c>
      <c r="C1211">
        <v>37.1</v>
      </c>
      <c r="D1211">
        <v>1</v>
      </c>
      <c r="E1211" t="s">
        <v>11</v>
      </c>
      <c r="F1211" t="s">
        <v>9</v>
      </c>
      <c r="G1211">
        <v>12347.172</v>
      </c>
      <c r="H1211" t="str">
        <f t="shared" si="18"/>
        <v>Obese</v>
      </c>
    </row>
    <row r="1212" spans="1:8" x14ac:dyDescent="0.35">
      <c r="A1212">
        <v>36</v>
      </c>
      <c r="B1212" t="s">
        <v>10</v>
      </c>
      <c r="C1212">
        <v>30.875</v>
      </c>
      <c r="D1212">
        <v>1</v>
      </c>
      <c r="E1212" t="s">
        <v>11</v>
      </c>
      <c r="F1212" t="s">
        <v>13</v>
      </c>
      <c r="G1212">
        <v>5373.3642499999996</v>
      </c>
      <c r="H1212" t="str">
        <f t="shared" si="18"/>
        <v>Obese</v>
      </c>
    </row>
    <row r="1213" spans="1:8" x14ac:dyDescent="0.35">
      <c r="A1213">
        <v>39</v>
      </c>
      <c r="B1213" t="s">
        <v>10</v>
      </c>
      <c r="C1213">
        <v>34.1</v>
      </c>
      <c r="D1213">
        <v>2</v>
      </c>
      <c r="E1213" t="s">
        <v>11</v>
      </c>
      <c r="F1213" t="s">
        <v>12</v>
      </c>
      <c r="G1213">
        <v>23563.016179999999</v>
      </c>
      <c r="H1213" t="str">
        <f t="shared" si="18"/>
        <v>Obese</v>
      </c>
    </row>
    <row r="1214" spans="1:8" x14ac:dyDescent="0.35">
      <c r="A1214">
        <v>18</v>
      </c>
      <c r="B1214" t="s">
        <v>10</v>
      </c>
      <c r="C1214">
        <v>21.47</v>
      </c>
      <c r="D1214">
        <v>0</v>
      </c>
      <c r="E1214" t="s">
        <v>11</v>
      </c>
      <c r="F1214" t="s">
        <v>14</v>
      </c>
      <c r="G1214">
        <v>1702.4553000000001</v>
      </c>
      <c r="H1214" t="str">
        <f t="shared" si="18"/>
        <v>Normal</v>
      </c>
    </row>
    <row r="1215" spans="1:8" x14ac:dyDescent="0.35">
      <c r="A1215">
        <v>52</v>
      </c>
      <c r="B1215" t="s">
        <v>7</v>
      </c>
      <c r="C1215">
        <v>33.299999999999997</v>
      </c>
      <c r="D1215">
        <v>2</v>
      </c>
      <c r="E1215" t="s">
        <v>11</v>
      </c>
      <c r="F1215" t="s">
        <v>9</v>
      </c>
      <c r="G1215">
        <v>10806.839</v>
      </c>
      <c r="H1215" t="str">
        <f t="shared" si="18"/>
        <v>Obese</v>
      </c>
    </row>
    <row r="1216" spans="1:8" x14ac:dyDescent="0.35">
      <c r="A1216">
        <v>27</v>
      </c>
      <c r="B1216" t="s">
        <v>7</v>
      </c>
      <c r="C1216">
        <v>31.254999999999999</v>
      </c>
      <c r="D1216">
        <v>1</v>
      </c>
      <c r="E1216" t="s">
        <v>11</v>
      </c>
      <c r="F1216" t="s">
        <v>13</v>
      </c>
      <c r="G1216">
        <v>3956.0714499999999</v>
      </c>
      <c r="H1216" t="str">
        <f t="shared" si="18"/>
        <v>Obese</v>
      </c>
    </row>
    <row r="1217" spans="1:8" x14ac:dyDescent="0.35">
      <c r="A1217">
        <v>18</v>
      </c>
      <c r="B1217" t="s">
        <v>10</v>
      </c>
      <c r="C1217">
        <v>39.14</v>
      </c>
      <c r="D1217">
        <v>0</v>
      </c>
      <c r="E1217" t="s">
        <v>11</v>
      </c>
      <c r="F1217" t="s">
        <v>14</v>
      </c>
      <c r="G1217">
        <v>12890.057650000001</v>
      </c>
      <c r="H1217" t="str">
        <f t="shared" si="18"/>
        <v>Obese</v>
      </c>
    </row>
    <row r="1218" spans="1:8" x14ac:dyDescent="0.35">
      <c r="A1218">
        <v>40</v>
      </c>
      <c r="B1218" t="s">
        <v>10</v>
      </c>
      <c r="C1218">
        <v>25.08</v>
      </c>
      <c r="D1218">
        <v>0</v>
      </c>
      <c r="E1218" t="s">
        <v>11</v>
      </c>
      <c r="F1218" t="s">
        <v>12</v>
      </c>
      <c r="G1218">
        <v>5415.6611999999996</v>
      </c>
      <c r="H1218" t="str">
        <f t="shared" si="18"/>
        <v>Overweight</v>
      </c>
    </row>
    <row r="1219" spans="1:8" x14ac:dyDescent="0.35">
      <c r="A1219">
        <v>29</v>
      </c>
      <c r="B1219" t="s">
        <v>10</v>
      </c>
      <c r="C1219">
        <v>37.29</v>
      </c>
      <c r="D1219">
        <v>2</v>
      </c>
      <c r="E1219" t="s">
        <v>11</v>
      </c>
      <c r="F1219" t="s">
        <v>12</v>
      </c>
      <c r="G1219">
        <v>4058.1161000000002</v>
      </c>
      <c r="H1219" t="str">
        <f t="shared" ref="H1219:H1282" si="19">IF(C1219&lt;18.5,"Underweight",IF(AND(C1219&gt;=18.5,C1219&lt;=24.9),"Normal",IF(AND(C1219&gt;=25,C1219&lt;=29.5),"Overweight","Obese")))</f>
        <v>Obese</v>
      </c>
    </row>
    <row r="1220" spans="1:8" x14ac:dyDescent="0.35">
      <c r="A1220">
        <v>46</v>
      </c>
      <c r="B1220" t="s">
        <v>7</v>
      </c>
      <c r="C1220">
        <v>34.6</v>
      </c>
      <c r="D1220">
        <v>1</v>
      </c>
      <c r="E1220" t="s">
        <v>8</v>
      </c>
      <c r="F1220" t="s">
        <v>9</v>
      </c>
      <c r="G1220">
        <v>41661.601999999999</v>
      </c>
      <c r="H1220" t="str">
        <f t="shared" si="19"/>
        <v>Obese</v>
      </c>
    </row>
    <row r="1221" spans="1:8" x14ac:dyDescent="0.35">
      <c r="A1221">
        <v>38</v>
      </c>
      <c r="B1221" t="s">
        <v>7</v>
      </c>
      <c r="C1221">
        <v>30.21</v>
      </c>
      <c r="D1221">
        <v>3</v>
      </c>
      <c r="E1221" t="s">
        <v>11</v>
      </c>
      <c r="F1221" t="s">
        <v>13</v>
      </c>
      <c r="G1221">
        <v>7537.1638999999996</v>
      </c>
      <c r="H1221" t="str">
        <f t="shared" si="19"/>
        <v>Obese</v>
      </c>
    </row>
    <row r="1222" spans="1:8" x14ac:dyDescent="0.35">
      <c r="A1222">
        <v>30</v>
      </c>
      <c r="B1222" t="s">
        <v>7</v>
      </c>
      <c r="C1222">
        <v>21.945</v>
      </c>
      <c r="D1222">
        <v>1</v>
      </c>
      <c r="E1222" t="s">
        <v>11</v>
      </c>
      <c r="F1222" t="s">
        <v>14</v>
      </c>
      <c r="G1222">
        <v>4718.2035500000002</v>
      </c>
      <c r="H1222" t="str">
        <f t="shared" si="19"/>
        <v>Normal</v>
      </c>
    </row>
    <row r="1223" spans="1:8" x14ac:dyDescent="0.35">
      <c r="A1223">
        <v>40</v>
      </c>
      <c r="B1223" t="s">
        <v>10</v>
      </c>
      <c r="C1223">
        <v>24.97</v>
      </c>
      <c r="D1223">
        <v>2</v>
      </c>
      <c r="E1223" t="s">
        <v>11</v>
      </c>
      <c r="F1223" t="s">
        <v>12</v>
      </c>
      <c r="G1223">
        <v>6593.5083000000004</v>
      </c>
      <c r="H1223" t="str">
        <f t="shared" si="19"/>
        <v>Obese</v>
      </c>
    </row>
    <row r="1224" spans="1:8" x14ac:dyDescent="0.35">
      <c r="A1224">
        <v>50</v>
      </c>
      <c r="B1224" t="s">
        <v>10</v>
      </c>
      <c r="C1224">
        <v>25.3</v>
      </c>
      <c r="D1224">
        <v>0</v>
      </c>
      <c r="E1224" t="s">
        <v>11</v>
      </c>
      <c r="F1224" t="s">
        <v>12</v>
      </c>
      <c r="G1224">
        <v>8442.6669999999995</v>
      </c>
      <c r="H1224" t="str">
        <f t="shared" si="19"/>
        <v>Overweight</v>
      </c>
    </row>
    <row r="1225" spans="1:8" x14ac:dyDescent="0.35">
      <c r="A1225">
        <v>20</v>
      </c>
      <c r="B1225" t="s">
        <v>7</v>
      </c>
      <c r="C1225">
        <v>24.42</v>
      </c>
      <c r="D1225">
        <v>0</v>
      </c>
      <c r="E1225" t="s">
        <v>8</v>
      </c>
      <c r="F1225" t="s">
        <v>12</v>
      </c>
      <c r="G1225">
        <v>26125.674770000001</v>
      </c>
      <c r="H1225" t="str">
        <f t="shared" si="19"/>
        <v>Normal</v>
      </c>
    </row>
    <row r="1226" spans="1:8" x14ac:dyDescent="0.35">
      <c r="A1226">
        <v>41</v>
      </c>
      <c r="B1226" t="s">
        <v>10</v>
      </c>
      <c r="C1226">
        <v>23.94</v>
      </c>
      <c r="D1226">
        <v>1</v>
      </c>
      <c r="E1226" t="s">
        <v>11</v>
      </c>
      <c r="F1226" t="s">
        <v>14</v>
      </c>
      <c r="G1226">
        <v>6858.4795999999997</v>
      </c>
      <c r="H1226" t="str">
        <f t="shared" si="19"/>
        <v>Normal</v>
      </c>
    </row>
    <row r="1227" spans="1:8" x14ac:dyDescent="0.35">
      <c r="A1227">
        <v>33</v>
      </c>
      <c r="B1227" t="s">
        <v>7</v>
      </c>
      <c r="C1227">
        <v>39.82</v>
      </c>
      <c r="D1227">
        <v>1</v>
      </c>
      <c r="E1227" t="s">
        <v>11</v>
      </c>
      <c r="F1227" t="s">
        <v>12</v>
      </c>
      <c r="G1227">
        <v>4795.6567999999997</v>
      </c>
      <c r="H1227" t="str">
        <f t="shared" si="19"/>
        <v>Obese</v>
      </c>
    </row>
    <row r="1228" spans="1:8" x14ac:dyDescent="0.35">
      <c r="A1228">
        <v>38</v>
      </c>
      <c r="B1228" t="s">
        <v>10</v>
      </c>
      <c r="C1228">
        <v>16.815000000000001</v>
      </c>
      <c r="D1228">
        <v>2</v>
      </c>
      <c r="E1228" t="s">
        <v>11</v>
      </c>
      <c r="F1228" t="s">
        <v>14</v>
      </c>
      <c r="G1228">
        <v>6640.5448500000002</v>
      </c>
      <c r="H1228" t="str">
        <f t="shared" si="19"/>
        <v>Underweight</v>
      </c>
    </row>
    <row r="1229" spans="1:8" x14ac:dyDescent="0.35">
      <c r="A1229">
        <v>42</v>
      </c>
      <c r="B1229" t="s">
        <v>10</v>
      </c>
      <c r="C1229">
        <v>37.18</v>
      </c>
      <c r="D1229">
        <v>2</v>
      </c>
      <c r="E1229" t="s">
        <v>11</v>
      </c>
      <c r="F1229" t="s">
        <v>12</v>
      </c>
      <c r="G1229">
        <v>7162.0122000000001</v>
      </c>
      <c r="H1229" t="str">
        <f t="shared" si="19"/>
        <v>Obese</v>
      </c>
    </row>
    <row r="1230" spans="1:8" x14ac:dyDescent="0.35">
      <c r="A1230">
        <v>56</v>
      </c>
      <c r="B1230" t="s">
        <v>10</v>
      </c>
      <c r="C1230">
        <v>34.43</v>
      </c>
      <c r="D1230">
        <v>0</v>
      </c>
      <c r="E1230" t="s">
        <v>11</v>
      </c>
      <c r="F1230" t="s">
        <v>12</v>
      </c>
      <c r="G1230">
        <v>10594.225700000001</v>
      </c>
      <c r="H1230" t="str">
        <f t="shared" si="19"/>
        <v>Obese</v>
      </c>
    </row>
    <row r="1231" spans="1:8" x14ac:dyDescent="0.35">
      <c r="A1231">
        <v>58</v>
      </c>
      <c r="B1231" t="s">
        <v>10</v>
      </c>
      <c r="C1231">
        <v>30.305</v>
      </c>
      <c r="D1231">
        <v>0</v>
      </c>
      <c r="E1231" t="s">
        <v>11</v>
      </c>
      <c r="F1231" t="s">
        <v>14</v>
      </c>
      <c r="G1231">
        <v>11938.255950000001</v>
      </c>
      <c r="H1231" t="str">
        <f t="shared" si="19"/>
        <v>Obese</v>
      </c>
    </row>
    <row r="1232" spans="1:8" x14ac:dyDescent="0.35">
      <c r="A1232">
        <v>52</v>
      </c>
      <c r="B1232" t="s">
        <v>10</v>
      </c>
      <c r="C1232">
        <v>34.484999999999999</v>
      </c>
      <c r="D1232">
        <v>3</v>
      </c>
      <c r="E1232" t="s">
        <v>8</v>
      </c>
      <c r="F1232" t="s">
        <v>13</v>
      </c>
      <c r="G1232">
        <v>60021.398970000002</v>
      </c>
      <c r="H1232" t="str">
        <f t="shared" si="19"/>
        <v>Obese</v>
      </c>
    </row>
    <row r="1233" spans="1:8" x14ac:dyDescent="0.35">
      <c r="A1233">
        <v>20</v>
      </c>
      <c r="B1233" t="s">
        <v>7</v>
      </c>
      <c r="C1233">
        <v>21.8</v>
      </c>
      <c r="D1233">
        <v>0</v>
      </c>
      <c r="E1233" t="s">
        <v>8</v>
      </c>
      <c r="F1233" t="s">
        <v>9</v>
      </c>
      <c r="G1233">
        <v>20167.336029999999</v>
      </c>
      <c r="H1233" t="str">
        <f t="shared" si="19"/>
        <v>Normal</v>
      </c>
    </row>
    <row r="1234" spans="1:8" x14ac:dyDescent="0.35">
      <c r="A1234">
        <v>54</v>
      </c>
      <c r="B1234" t="s">
        <v>7</v>
      </c>
      <c r="C1234">
        <v>24.605</v>
      </c>
      <c r="D1234">
        <v>3</v>
      </c>
      <c r="E1234" t="s">
        <v>11</v>
      </c>
      <c r="F1234" t="s">
        <v>13</v>
      </c>
      <c r="G1234">
        <v>12479.70895</v>
      </c>
      <c r="H1234" t="str">
        <f t="shared" si="19"/>
        <v>Normal</v>
      </c>
    </row>
    <row r="1235" spans="1:8" x14ac:dyDescent="0.35">
      <c r="A1235">
        <v>58</v>
      </c>
      <c r="B1235" t="s">
        <v>10</v>
      </c>
      <c r="C1235">
        <v>23.3</v>
      </c>
      <c r="D1235">
        <v>0</v>
      </c>
      <c r="E1235" t="s">
        <v>11</v>
      </c>
      <c r="F1235" t="s">
        <v>9</v>
      </c>
      <c r="G1235">
        <v>11345.519</v>
      </c>
      <c r="H1235" t="str">
        <f t="shared" si="19"/>
        <v>Normal</v>
      </c>
    </row>
    <row r="1236" spans="1:8" x14ac:dyDescent="0.35">
      <c r="A1236">
        <v>45</v>
      </c>
      <c r="B1236" t="s">
        <v>7</v>
      </c>
      <c r="C1236">
        <v>27.83</v>
      </c>
      <c r="D1236">
        <v>2</v>
      </c>
      <c r="E1236" t="s">
        <v>11</v>
      </c>
      <c r="F1236" t="s">
        <v>12</v>
      </c>
      <c r="G1236">
        <v>8515.7587000000003</v>
      </c>
      <c r="H1236" t="str">
        <f t="shared" si="19"/>
        <v>Overweight</v>
      </c>
    </row>
    <row r="1237" spans="1:8" x14ac:dyDescent="0.35">
      <c r="A1237">
        <v>26</v>
      </c>
      <c r="B1237" t="s">
        <v>10</v>
      </c>
      <c r="C1237">
        <v>31.065000000000001</v>
      </c>
      <c r="D1237">
        <v>0</v>
      </c>
      <c r="E1237" t="s">
        <v>11</v>
      </c>
      <c r="F1237" t="s">
        <v>13</v>
      </c>
      <c r="G1237">
        <v>2699.56835</v>
      </c>
      <c r="H1237" t="str">
        <f t="shared" si="19"/>
        <v>Obese</v>
      </c>
    </row>
    <row r="1238" spans="1:8" x14ac:dyDescent="0.35">
      <c r="A1238">
        <v>63</v>
      </c>
      <c r="B1238" t="s">
        <v>7</v>
      </c>
      <c r="C1238">
        <v>21.66</v>
      </c>
      <c r="D1238">
        <v>0</v>
      </c>
      <c r="E1238" t="s">
        <v>11</v>
      </c>
      <c r="F1238" t="s">
        <v>14</v>
      </c>
      <c r="G1238">
        <v>14449.8544</v>
      </c>
      <c r="H1238" t="str">
        <f t="shared" si="19"/>
        <v>Normal</v>
      </c>
    </row>
    <row r="1239" spans="1:8" x14ac:dyDescent="0.35">
      <c r="A1239">
        <v>58</v>
      </c>
      <c r="B1239" t="s">
        <v>7</v>
      </c>
      <c r="C1239">
        <v>28.215</v>
      </c>
      <c r="D1239">
        <v>0</v>
      </c>
      <c r="E1239" t="s">
        <v>11</v>
      </c>
      <c r="F1239" t="s">
        <v>13</v>
      </c>
      <c r="G1239">
        <v>12224.350850000001</v>
      </c>
      <c r="H1239" t="str">
        <f t="shared" si="19"/>
        <v>Overweight</v>
      </c>
    </row>
    <row r="1240" spans="1:8" x14ac:dyDescent="0.35">
      <c r="A1240">
        <v>37</v>
      </c>
      <c r="B1240" t="s">
        <v>10</v>
      </c>
      <c r="C1240">
        <v>22.704999999999998</v>
      </c>
      <c r="D1240">
        <v>3</v>
      </c>
      <c r="E1240" t="s">
        <v>11</v>
      </c>
      <c r="F1240" t="s">
        <v>14</v>
      </c>
      <c r="G1240">
        <v>6985.50695</v>
      </c>
      <c r="H1240" t="str">
        <f t="shared" si="19"/>
        <v>Normal</v>
      </c>
    </row>
    <row r="1241" spans="1:8" x14ac:dyDescent="0.35">
      <c r="A1241">
        <v>25</v>
      </c>
      <c r="B1241" t="s">
        <v>7</v>
      </c>
      <c r="C1241">
        <v>42.13</v>
      </c>
      <c r="D1241">
        <v>1</v>
      </c>
      <c r="E1241" t="s">
        <v>11</v>
      </c>
      <c r="F1241" t="s">
        <v>12</v>
      </c>
      <c r="G1241">
        <v>3238.4357</v>
      </c>
      <c r="H1241" t="str">
        <f t="shared" si="19"/>
        <v>Obese</v>
      </c>
    </row>
    <row r="1242" spans="1:8" x14ac:dyDescent="0.35">
      <c r="A1242">
        <v>52</v>
      </c>
      <c r="B1242" t="s">
        <v>10</v>
      </c>
      <c r="C1242">
        <v>41.8</v>
      </c>
      <c r="D1242">
        <v>2</v>
      </c>
      <c r="E1242" t="s">
        <v>8</v>
      </c>
      <c r="F1242" t="s">
        <v>12</v>
      </c>
      <c r="G1242">
        <v>47269.853999999999</v>
      </c>
      <c r="H1242" t="str">
        <f t="shared" si="19"/>
        <v>Obese</v>
      </c>
    </row>
    <row r="1243" spans="1:8" x14ac:dyDescent="0.35">
      <c r="A1243">
        <v>64</v>
      </c>
      <c r="B1243" t="s">
        <v>10</v>
      </c>
      <c r="C1243">
        <v>36.96</v>
      </c>
      <c r="D1243">
        <v>2</v>
      </c>
      <c r="E1243" t="s">
        <v>8</v>
      </c>
      <c r="F1243" t="s">
        <v>12</v>
      </c>
      <c r="G1243">
        <v>49577.662400000001</v>
      </c>
      <c r="H1243" t="str">
        <f t="shared" si="19"/>
        <v>Obese</v>
      </c>
    </row>
    <row r="1244" spans="1:8" x14ac:dyDescent="0.35">
      <c r="A1244">
        <v>22</v>
      </c>
      <c r="B1244" t="s">
        <v>7</v>
      </c>
      <c r="C1244">
        <v>21.28</v>
      </c>
      <c r="D1244">
        <v>3</v>
      </c>
      <c r="E1244" t="s">
        <v>11</v>
      </c>
      <c r="F1244" t="s">
        <v>13</v>
      </c>
      <c r="G1244">
        <v>4296.2712000000001</v>
      </c>
      <c r="H1244" t="str">
        <f t="shared" si="19"/>
        <v>Normal</v>
      </c>
    </row>
    <row r="1245" spans="1:8" x14ac:dyDescent="0.35">
      <c r="A1245">
        <v>28</v>
      </c>
      <c r="B1245" t="s">
        <v>7</v>
      </c>
      <c r="C1245">
        <v>33.11</v>
      </c>
      <c r="D1245">
        <v>0</v>
      </c>
      <c r="E1245" t="s">
        <v>11</v>
      </c>
      <c r="F1245" t="s">
        <v>12</v>
      </c>
      <c r="G1245">
        <v>3171.6149</v>
      </c>
      <c r="H1245" t="str">
        <f t="shared" si="19"/>
        <v>Obese</v>
      </c>
    </row>
    <row r="1246" spans="1:8" x14ac:dyDescent="0.35">
      <c r="A1246">
        <v>18</v>
      </c>
      <c r="B1246" t="s">
        <v>10</v>
      </c>
      <c r="C1246">
        <v>33.33</v>
      </c>
      <c r="D1246">
        <v>0</v>
      </c>
      <c r="E1246" t="s">
        <v>11</v>
      </c>
      <c r="F1246" t="s">
        <v>12</v>
      </c>
      <c r="G1246">
        <v>1135.9407000000001</v>
      </c>
      <c r="H1246" t="str">
        <f t="shared" si="19"/>
        <v>Obese</v>
      </c>
    </row>
    <row r="1247" spans="1:8" x14ac:dyDescent="0.35">
      <c r="A1247">
        <v>28</v>
      </c>
      <c r="B1247" t="s">
        <v>10</v>
      </c>
      <c r="C1247">
        <v>24.3</v>
      </c>
      <c r="D1247">
        <v>5</v>
      </c>
      <c r="E1247" t="s">
        <v>11</v>
      </c>
      <c r="F1247" t="s">
        <v>9</v>
      </c>
      <c r="G1247">
        <v>5615.3689999999997</v>
      </c>
      <c r="H1247" t="str">
        <f t="shared" si="19"/>
        <v>Normal</v>
      </c>
    </row>
    <row r="1248" spans="1:8" x14ac:dyDescent="0.35">
      <c r="A1248">
        <v>45</v>
      </c>
      <c r="B1248" t="s">
        <v>7</v>
      </c>
      <c r="C1248">
        <v>25.7</v>
      </c>
      <c r="D1248">
        <v>3</v>
      </c>
      <c r="E1248" t="s">
        <v>11</v>
      </c>
      <c r="F1248" t="s">
        <v>9</v>
      </c>
      <c r="G1248">
        <v>9101.7980000000007</v>
      </c>
      <c r="H1248" t="str">
        <f t="shared" si="19"/>
        <v>Overweight</v>
      </c>
    </row>
    <row r="1249" spans="1:8" x14ac:dyDescent="0.35">
      <c r="A1249">
        <v>33</v>
      </c>
      <c r="B1249" t="s">
        <v>10</v>
      </c>
      <c r="C1249">
        <v>29.4</v>
      </c>
      <c r="D1249">
        <v>4</v>
      </c>
      <c r="E1249" t="s">
        <v>11</v>
      </c>
      <c r="F1249" t="s">
        <v>9</v>
      </c>
      <c r="G1249">
        <v>6059.1729999999998</v>
      </c>
      <c r="H1249" t="str">
        <f t="shared" si="19"/>
        <v>Overweight</v>
      </c>
    </row>
    <row r="1250" spans="1:8" x14ac:dyDescent="0.35">
      <c r="A1250">
        <v>18</v>
      </c>
      <c r="B1250" t="s">
        <v>7</v>
      </c>
      <c r="C1250">
        <v>39.82</v>
      </c>
      <c r="D1250">
        <v>0</v>
      </c>
      <c r="E1250" t="s">
        <v>11</v>
      </c>
      <c r="F1250" t="s">
        <v>12</v>
      </c>
      <c r="G1250">
        <v>1633.9618</v>
      </c>
      <c r="H1250" t="str">
        <f t="shared" si="19"/>
        <v>Obese</v>
      </c>
    </row>
    <row r="1251" spans="1:8" x14ac:dyDescent="0.35">
      <c r="A1251">
        <v>32</v>
      </c>
      <c r="B1251" t="s">
        <v>10</v>
      </c>
      <c r="C1251">
        <v>33.630000000000003</v>
      </c>
      <c r="D1251">
        <v>1</v>
      </c>
      <c r="E1251" t="s">
        <v>8</v>
      </c>
      <c r="F1251" t="s">
        <v>14</v>
      </c>
      <c r="G1251">
        <v>37607.527699999999</v>
      </c>
      <c r="H1251" t="str">
        <f t="shared" si="19"/>
        <v>Obese</v>
      </c>
    </row>
    <row r="1252" spans="1:8" x14ac:dyDescent="0.35">
      <c r="A1252">
        <v>24</v>
      </c>
      <c r="B1252" t="s">
        <v>10</v>
      </c>
      <c r="C1252">
        <v>29.83</v>
      </c>
      <c r="D1252">
        <v>0</v>
      </c>
      <c r="E1252" t="s">
        <v>8</v>
      </c>
      <c r="F1252" t="s">
        <v>14</v>
      </c>
      <c r="G1252">
        <v>18648.421699999999</v>
      </c>
      <c r="H1252" t="str">
        <f t="shared" si="19"/>
        <v>Obese</v>
      </c>
    </row>
    <row r="1253" spans="1:8" x14ac:dyDescent="0.35">
      <c r="A1253">
        <v>19</v>
      </c>
      <c r="B1253" t="s">
        <v>10</v>
      </c>
      <c r="C1253">
        <v>19.8</v>
      </c>
      <c r="D1253">
        <v>0</v>
      </c>
      <c r="E1253" t="s">
        <v>11</v>
      </c>
      <c r="F1253" t="s">
        <v>9</v>
      </c>
      <c r="G1253">
        <v>1241.5650000000001</v>
      </c>
      <c r="H1253" t="str">
        <f t="shared" si="19"/>
        <v>Normal</v>
      </c>
    </row>
    <row r="1254" spans="1:8" x14ac:dyDescent="0.35">
      <c r="A1254">
        <v>20</v>
      </c>
      <c r="B1254" t="s">
        <v>10</v>
      </c>
      <c r="C1254">
        <v>27.3</v>
      </c>
      <c r="D1254">
        <v>0</v>
      </c>
      <c r="E1254" t="s">
        <v>8</v>
      </c>
      <c r="F1254" t="s">
        <v>9</v>
      </c>
      <c r="G1254">
        <v>16232.847</v>
      </c>
      <c r="H1254" t="str">
        <f t="shared" si="19"/>
        <v>Overweight</v>
      </c>
    </row>
    <row r="1255" spans="1:8" x14ac:dyDescent="0.35">
      <c r="A1255">
        <v>40</v>
      </c>
      <c r="B1255" t="s">
        <v>7</v>
      </c>
      <c r="C1255">
        <v>29.3</v>
      </c>
      <c r="D1255">
        <v>4</v>
      </c>
      <c r="E1255" t="s">
        <v>11</v>
      </c>
      <c r="F1255" t="s">
        <v>9</v>
      </c>
      <c r="G1255">
        <v>15828.82173</v>
      </c>
      <c r="H1255" t="str">
        <f t="shared" si="19"/>
        <v>Overweight</v>
      </c>
    </row>
    <row r="1256" spans="1:8" x14ac:dyDescent="0.35">
      <c r="A1256">
        <v>34</v>
      </c>
      <c r="B1256" t="s">
        <v>7</v>
      </c>
      <c r="C1256">
        <v>27.72</v>
      </c>
      <c r="D1256">
        <v>0</v>
      </c>
      <c r="E1256" t="s">
        <v>11</v>
      </c>
      <c r="F1256" t="s">
        <v>12</v>
      </c>
      <c r="G1256">
        <v>4415.1588000000002</v>
      </c>
      <c r="H1256" t="str">
        <f t="shared" si="19"/>
        <v>Overweight</v>
      </c>
    </row>
    <row r="1257" spans="1:8" x14ac:dyDescent="0.35">
      <c r="A1257">
        <v>42</v>
      </c>
      <c r="B1257" t="s">
        <v>7</v>
      </c>
      <c r="C1257">
        <v>37.9</v>
      </c>
      <c r="D1257">
        <v>0</v>
      </c>
      <c r="E1257" t="s">
        <v>11</v>
      </c>
      <c r="F1257" t="s">
        <v>9</v>
      </c>
      <c r="G1257">
        <v>6474.0129999999999</v>
      </c>
      <c r="H1257" t="str">
        <f t="shared" si="19"/>
        <v>Obese</v>
      </c>
    </row>
    <row r="1258" spans="1:8" x14ac:dyDescent="0.35">
      <c r="A1258">
        <v>51</v>
      </c>
      <c r="B1258" t="s">
        <v>7</v>
      </c>
      <c r="C1258">
        <v>36.384999999999998</v>
      </c>
      <c r="D1258">
        <v>3</v>
      </c>
      <c r="E1258" t="s">
        <v>11</v>
      </c>
      <c r="F1258" t="s">
        <v>13</v>
      </c>
      <c r="G1258">
        <v>11436.738149999999</v>
      </c>
      <c r="H1258" t="str">
        <f t="shared" si="19"/>
        <v>Obese</v>
      </c>
    </row>
    <row r="1259" spans="1:8" x14ac:dyDescent="0.35">
      <c r="A1259">
        <v>54</v>
      </c>
      <c r="B1259" t="s">
        <v>7</v>
      </c>
      <c r="C1259">
        <v>27.645</v>
      </c>
      <c r="D1259">
        <v>1</v>
      </c>
      <c r="E1259" t="s">
        <v>11</v>
      </c>
      <c r="F1259" t="s">
        <v>13</v>
      </c>
      <c r="G1259">
        <v>11305.93455</v>
      </c>
      <c r="H1259" t="str">
        <f t="shared" si="19"/>
        <v>Overweight</v>
      </c>
    </row>
    <row r="1260" spans="1:8" x14ac:dyDescent="0.35">
      <c r="A1260">
        <v>55</v>
      </c>
      <c r="B1260" t="s">
        <v>10</v>
      </c>
      <c r="C1260">
        <v>37.715000000000003</v>
      </c>
      <c r="D1260">
        <v>3</v>
      </c>
      <c r="E1260" t="s">
        <v>11</v>
      </c>
      <c r="F1260" t="s">
        <v>13</v>
      </c>
      <c r="G1260">
        <v>30063.580549999999</v>
      </c>
      <c r="H1260" t="str">
        <f t="shared" si="19"/>
        <v>Obese</v>
      </c>
    </row>
    <row r="1261" spans="1:8" x14ac:dyDescent="0.35">
      <c r="A1261">
        <v>52</v>
      </c>
      <c r="B1261" t="s">
        <v>7</v>
      </c>
      <c r="C1261">
        <v>23.18</v>
      </c>
      <c r="D1261">
        <v>0</v>
      </c>
      <c r="E1261" t="s">
        <v>11</v>
      </c>
      <c r="F1261" t="s">
        <v>14</v>
      </c>
      <c r="G1261">
        <v>10197.772199999999</v>
      </c>
      <c r="H1261" t="str">
        <f t="shared" si="19"/>
        <v>Normal</v>
      </c>
    </row>
    <row r="1262" spans="1:8" x14ac:dyDescent="0.35">
      <c r="A1262">
        <v>32</v>
      </c>
      <c r="B1262" t="s">
        <v>7</v>
      </c>
      <c r="C1262">
        <v>20.52</v>
      </c>
      <c r="D1262">
        <v>0</v>
      </c>
      <c r="E1262" t="s">
        <v>11</v>
      </c>
      <c r="F1262" t="s">
        <v>14</v>
      </c>
      <c r="G1262">
        <v>4544.2348000000002</v>
      </c>
      <c r="H1262" t="str">
        <f t="shared" si="19"/>
        <v>Normal</v>
      </c>
    </row>
    <row r="1263" spans="1:8" x14ac:dyDescent="0.35">
      <c r="A1263">
        <v>28</v>
      </c>
      <c r="B1263" t="s">
        <v>10</v>
      </c>
      <c r="C1263">
        <v>37.1</v>
      </c>
      <c r="D1263">
        <v>1</v>
      </c>
      <c r="E1263" t="s">
        <v>11</v>
      </c>
      <c r="F1263" t="s">
        <v>9</v>
      </c>
      <c r="G1263">
        <v>3277.1610000000001</v>
      </c>
      <c r="H1263" t="str">
        <f t="shared" si="19"/>
        <v>Obese</v>
      </c>
    </row>
    <row r="1264" spans="1:8" x14ac:dyDescent="0.35">
      <c r="A1264">
        <v>41</v>
      </c>
      <c r="B1264" t="s">
        <v>7</v>
      </c>
      <c r="C1264">
        <v>28.05</v>
      </c>
      <c r="D1264">
        <v>1</v>
      </c>
      <c r="E1264" t="s">
        <v>11</v>
      </c>
      <c r="F1264" t="s">
        <v>12</v>
      </c>
      <c r="G1264">
        <v>6770.1925000000001</v>
      </c>
      <c r="H1264" t="str">
        <f t="shared" si="19"/>
        <v>Overweight</v>
      </c>
    </row>
    <row r="1265" spans="1:8" x14ac:dyDescent="0.35">
      <c r="A1265">
        <v>43</v>
      </c>
      <c r="B1265" t="s">
        <v>7</v>
      </c>
      <c r="C1265">
        <v>29.9</v>
      </c>
      <c r="D1265">
        <v>1</v>
      </c>
      <c r="E1265" t="s">
        <v>11</v>
      </c>
      <c r="F1265" t="s">
        <v>9</v>
      </c>
      <c r="G1265">
        <v>7337.7479999999996</v>
      </c>
      <c r="H1265" t="str">
        <f t="shared" si="19"/>
        <v>Obese</v>
      </c>
    </row>
    <row r="1266" spans="1:8" x14ac:dyDescent="0.35">
      <c r="A1266">
        <v>49</v>
      </c>
      <c r="B1266" t="s">
        <v>7</v>
      </c>
      <c r="C1266">
        <v>33.344999999999999</v>
      </c>
      <c r="D1266">
        <v>2</v>
      </c>
      <c r="E1266" t="s">
        <v>11</v>
      </c>
      <c r="F1266" t="s">
        <v>14</v>
      </c>
      <c r="G1266">
        <v>10370.912549999999</v>
      </c>
      <c r="H1266" t="str">
        <f t="shared" si="19"/>
        <v>Obese</v>
      </c>
    </row>
    <row r="1267" spans="1:8" x14ac:dyDescent="0.35">
      <c r="A1267">
        <v>64</v>
      </c>
      <c r="B1267" t="s">
        <v>10</v>
      </c>
      <c r="C1267">
        <v>23.76</v>
      </c>
      <c r="D1267">
        <v>0</v>
      </c>
      <c r="E1267" t="s">
        <v>8</v>
      </c>
      <c r="F1267" t="s">
        <v>12</v>
      </c>
      <c r="G1267">
        <v>26926.5144</v>
      </c>
      <c r="H1267" t="str">
        <f t="shared" si="19"/>
        <v>Normal</v>
      </c>
    </row>
    <row r="1268" spans="1:8" x14ac:dyDescent="0.35">
      <c r="A1268">
        <v>55</v>
      </c>
      <c r="B1268" t="s">
        <v>7</v>
      </c>
      <c r="C1268">
        <v>30.5</v>
      </c>
      <c r="D1268">
        <v>0</v>
      </c>
      <c r="E1268" t="s">
        <v>11</v>
      </c>
      <c r="F1268" t="s">
        <v>9</v>
      </c>
      <c r="G1268">
        <v>10704.47</v>
      </c>
      <c r="H1268" t="str">
        <f t="shared" si="19"/>
        <v>Obese</v>
      </c>
    </row>
    <row r="1269" spans="1:8" x14ac:dyDescent="0.35">
      <c r="A1269">
        <v>24</v>
      </c>
      <c r="B1269" t="s">
        <v>10</v>
      </c>
      <c r="C1269">
        <v>31.065000000000001</v>
      </c>
      <c r="D1269">
        <v>0</v>
      </c>
      <c r="E1269" t="s">
        <v>8</v>
      </c>
      <c r="F1269" t="s">
        <v>14</v>
      </c>
      <c r="G1269">
        <v>34254.053350000002</v>
      </c>
      <c r="H1269" t="str">
        <f t="shared" si="19"/>
        <v>Obese</v>
      </c>
    </row>
    <row r="1270" spans="1:8" x14ac:dyDescent="0.35">
      <c r="A1270">
        <v>20</v>
      </c>
      <c r="B1270" t="s">
        <v>7</v>
      </c>
      <c r="C1270">
        <v>33.299999999999997</v>
      </c>
      <c r="D1270">
        <v>0</v>
      </c>
      <c r="E1270" t="s">
        <v>11</v>
      </c>
      <c r="F1270" t="s">
        <v>9</v>
      </c>
      <c r="G1270">
        <v>1880.4870000000001</v>
      </c>
      <c r="H1270" t="str">
        <f t="shared" si="19"/>
        <v>Obese</v>
      </c>
    </row>
    <row r="1271" spans="1:8" x14ac:dyDescent="0.35">
      <c r="A1271">
        <v>45</v>
      </c>
      <c r="B1271" t="s">
        <v>10</v>
      </c>
      <c r="C1271">
        <v>27.5</v>
      </c>
      <c r="D1271">
        <v>3</v>
      </c>
      <c r="E1271" t="s">
        <v>11</v>
      </c>
      <c r="F1271" t="s">
        <v>9</v>
      </c>
      <c r="G1271">
        <v>8615.2999999999993</v>
      </c>
      <c r="H1271" t="str">
        <f t="shared" si="19"/>
        <v>Overweight</v>
      </c>
    </row>
    <row r="1272" spans="1:8" x14ac:dyDescent="0.35">
      <c r="A1272">
        <v>26</v>
      </c>
      <c r="B1272" t="s">
        <v>10</v>
      </c>
      <c r="C1272">
        <v>33.914999999999999</v>
      </c>
      <c r="D1272">
        <v>1</v>
      </c>
      <c r="E1272" t="s">
        <v>11</v>
      </c>
      <c r="F1272" t="s">
        <v>13</v>
      </c>
      <c r="G1272">
        <v>3292.5298499999999</v>
      </c>
      <c r="H1272" t="str">
        <f t="shared" si="19"/>
        <v>Obese</v>
      </c>
    </row>
    <row r="1273" spans="1:8" x14ac:dyDescent="0.35">
      <c r="A1273">
        <v>25</v>
      </c>
      <c r="B1273" t="s">
        <v>7</v>
      </c>
      <c r="C1273">
        <v>34.484999999999999</v>
      </c>
      <c r="D1273">
        <v>0</v>
      </c>
      <c r="E1273" t="s">
        <v>11</v>
      </c>
      <c r="F1273" t="s">
        <v>13</v>
      </c>
      <c r="G1273">
        <v>3021.80915</v>
      </c>
      <c r="H1273" t="str">
        <f t="shared" si="19"/>
        <v>Obese</v>
      </c>
    </row>
    <row r="1274" spans="1:8" x14ac:dyDescent="0.35">
      <c r="A1274">
        <v>43</v>
      </c>
      <c r="B1274" t="s">
        <v>10</v>
      </c>
      <c r="C1274">
        <v>25.52</v>
      </c>
      <c r="D1274">
        <v>5</v>
      </c>
      <c r="E1274" t="s">
        <v>11</v>
      </c>
      <c r="F1274" t="s">
        <v>12</v>
      </c>
      <c r="G1274">
        <v>14478.33015</v>
      </c>
      <c r="H1274" t="str">
        <f t="shared" si="19"/>
        <v>Overweight</v>
      </c>
    </row>
    <row r="1275" spans="1:8" x14ac:dyDescent="0.35">
      <c r="A1275">
        <v>35</v>
      </c>
      <c r="B1275" t="s">
        <v>10</v>
      </c>
      <c r="C1275">
        <v>27.61</v>
      </c>
      <c r="D1275">
        <v>1</v>
      </c>
      <c r="E1275" t="s">
        <v>11</v>
      </c>
      <c r="F1275" t="s">
        <v>12</v>
      </c>
      <c r="G1275">
        <v>4747.0528999999997</v>
      </c>
      <c r="H1275" t="str">
        <f t="shared" si="19"/>
        <v>Overweight</v>
      </c>
    </row>
    <row r="1276" spans="1:8" x14ac:dyDescent="0.35">
      <c r="A1276">
        <v>26</v>
      </c>
      <c r="B1276" t="s">
        <v>10</v>
      </c>
      <c r="C1276">
        <v>27.06</v>
      </c>
      <c r="D1276">
        <v>0</v>
      </c>
      <c r="E1276" t="s">
        <v>8</v>
      </c>
      <c r="F1276" t="s">
        <v>12</v>
      </c>
      <c r="G1276">
        <v>17043.341400000001</v>
      </c>
      <c r="H1276" t="str">
        <f t="shared" si="19"/>
        <v>Overweight</v>
      </c>
    </row>
    <row r="1277" spans="1:8" x14ac:dyDescent="0.35">
      <c r="A1277">
        <v>57</v>
      </c>
      <c r="B1277" t="s">
        <v>10</v>
      </c>
      <c r="C1277">
        <v>23.7</v>
      </c>
      <c r="D1277">
        <v>0</v>
      </c>
      <c r="E1277" t="s">
        <v>11</v>
      </c>
      <c r="F1277" t="s">
        <v>9</v>
      </c>
      <c r="G1277">
        <v>10959.33</v>
      </c>
      <c r="H1277" t="str">
        <f t="shared" si="19"/>
        <v>Normal</v>
      </c>
    </row>
    <row r="1278" spans="1:8" x14ac:dyDescent="0.35">
      <c r="A1278">
        <v>22</v>
      </c>
      <c r="B1278" t="s">
        <v>7</v>
      </c>
      <c r="C1278">
        <v>30.4</v>
      </c>
      <c r="D1278">
        <v>0</v>
      </c>
      <c r="E1278" t="s">
        <v>11</v>
      </c>
      <c r="F1278" t="s">
        <v>14</v>
      </c>
      <c r="G1278">
        <v>2741.9479999999999</v>
      </c>
      <c r="H1278" t="str">
        <f t="shared" si="19"/>
        <v>Obese</v>
      </c>
    </row>
    <row r="1279" spans="1:8" x14ac:dyDescent="0.35">
      <c r="A1279">
        <v>32</v>
      </c>
      <c r="B1279" t="s">
        <v>7</v>
      </c>
      <c r="C1279">
        <v>29.734999999999999</v>
      </c>
      <c r="D1279">
        <v>0</v>
      </c>
      <c r="E1279" t="s">
        <v>11</v>
      </c>
      <c r="F1279" t="s">
        <v>13</v>
      </c>
      <c r="G1279">
        <v>4357.0436499999996</v>
      </c>
      <c r="H1279" t="str">
        <f t="shared" si="19"/>
        <v>Obese</v>
      </c>
    </row>
    <row r="1280" spans="1:8" x14ac:dyDescent="0.35">
      <c r="A1280">
        <v>39</v>
      </c>
      <c r="B1280" t="s">
        <v>10</v>
      </c>
      <c r="C1280">
        <v>29.925000000000001</v>
      </c>
      <c r="D1280">
        <v>1</v>
      </c>
      <c r="E1280" t="s">
        <v>8</v>
      </c>
      <c r="F1280" t="s">
        <v>14</v>
      </c>
      <c r="G1280">
        <v>22462.043750000001</v>
      </c>
      <c r="H1280" t="str">
        <f t="shared" si="19"/>
        <v>Obese</v>
      </c>
    </row>
    <row r="1281" spans="1:8" x14ac:dyDescent="0.35">
      <c r="A1281">
        <v>25</v>
      </c>
      <c r="B1281" t="s">
        <v>7</v>
      </c>
      <c r="C1281">
        <v>26.79</v>
      </c>
      <c r="D1281">
        <v>2</v>
      </c>
      <c r="E1281" t="s">
        <v>11</v>
      </c>
      <c r="F1281" t="s">
        <v>13</v>
      </c>
      <c r="G1281">
        <v>4189.1130999999996</v>
      </c>
      <c r="H1281" t="str">
        <f t="shared" si="19"/>
        <v>Overweight</v>
      </c>
    </row>
    <row r="1282" spans="1:8" x14ac:dyDescent="0.35">
      <c r="A1282">
        <v>48</v>
      </c>
      <c r="B1282" t="s">
        <v>7</v>
      </c>
      <c r="C1282">
        <v>33.33</v>
      </c>
      <c r="D1282">
        <v>0</v>
      </c>
      <c r="E1282" t="s">
        <v>11</v>
      </c>
      <c r="F1282" t="s">
        <v>12</v>
      </c>
      <c r="G1282">
        <v>8283.6807000000008</v>
      </c>
      <c r="H1282" t="str">
        <f t="shared" si="19"/>
        <v>Obese</v>
      </c>
    </row>
    <row r="1283" spans="1:8" x14ac:dyDescent="0.35">
      <c r="A1283">
        <v>47</v>
      </c>
      <c r="B1283" t="s">
        <v>7</v>
      </c>
      <c r="C1283">
        <v>27.645</v>
      </c>
      <c r="D1283">
        <v>2</v>
      </c>
      <c r="E1283" t="s">
        <v>8</v>
      </c>
      <c r="F1283" t="s">
        <v>13</v>
      </c>
      <c r="G1283">
        <v>24535.698550000001</v>
      </c>
      <c r="H1283" t="str">
        <f t="shared" ref="H1283:H1339" si="20">IF(C1283&lt;18.5,"Underweight",IF(AND(C1283&gt;=18.5,C1283&lt;=24.9),"Normal",IF(AND(C1283&gt;=25,C1283&lt;=29.5),"Overweight","Obese")))</f>
        <v>Overweight</v>
      </c>
    </row>
    <row r="1284" spans="1:8" x14ac:dyDescent="0.35">
      <c r="A1284">
        <v>18</v>
      </c>
      <c r="B1284" t="s">
        <v>7</v>
      </c>
      <c r="C1284">
        <v>21.66</v>
      </c>
      <c r="D1284">
        <v>0</v>
      </c>
      <c r="E1284" t="s">
        <v>8</v>
      </c>
      <c r="F1284" t="s">
        <v>14</v>
      </c>
      <c r="G1284">
        <v>14283.4594</v>
      </c>
      <c r="H1284" t="str">
        <f t="shared" si="20"/>
        <v>Normal</v>
      </c>
    </row>
    <row r="1285" spans="1:8" x14ac:dyDescent="0.35">
      <c r="A1285">
        <v>18</v>
      </c>
      <c r="B1285" t="s">
        <v>10</v>
      </c>
      <c r="C1285">
        <v>30.03</v>
      </c>
      <c r="D1285">
        <v>1</v>
      </c>
      <c r="E1285" t="s">
        <v>11</v>
      </c>
      <c r="F1285" t="s">
        <v>12</v>
      </c>
      <c r="G1285">
        <v>1720.3536999999999</v>
      </c>
      <c r="H1285" t="str">
        <f t="shared" si="20"/>
        <v>Obese</v>
      </c>
    </row>
    <row r="1286" spans="1:8" x14ac:dyDescent="0.35">
      <c r="A1286">
        <v>61</v>
      </c>
      <c r="B1286" t="s">
        <v>10</v>
      </c>
      <c r="C1286">
        <v>36.299999999999997</v>
      </c>
      <c r="D1286">
        <v>1</v>
      </c>
      <c r="E1286" t="s">
        <v>8</v>
      </c>
      <c r="F1286" t="s">
        <v>9</v>
      </c>
      <c r="G1286">
        <v>47403.88</v>
      </c>
      <c r="H1286" t="str">
        <f t="shared" si="20"/>
        <v>Obese</v>
      </c>
    </row>
    <row r="1287" spans="1:8" x14ac:dyDescent="0.35">
      <c r="A1287">
        <v>47</v>
      </c>
      <c r="B1287" t="s">
        <v>7</v>
      </c>
      <c r="C1287">
        <v>24.32</v>
      </c>
      <c r="D1287">
        <v>0</v>
      </c>
      <c r="E1287" t="s">
        <v>11</v>
      </c>
      <c r="F1287" t="s">
        <v>14</v>
      </c>
      <c r="G1287">
        <v>8534.6718000000001</v>
      </c>
      <c r="H1287" t="str">
        <f t="shared" si="20"/>
        <v>Normal</v>
      </c>
    </row>
    <row r="1288" spans="1:8" x14ac:dyDescent="0.35">
      <c r="A1288">
        <v>28</v>
      </c>
      <c r="B1288" t="s">
        <v>7</v>
      </c>
      <c r="C1288">
        <v>17.29</v>
      </c>
      <c r="D1288">
        <v>0</v>
      </c>
      <c r="E1288" t="s">
        <v>11</v>
      </c>
      <c r="F1288" t="s">
        <v>14</v>
      </c>
      <c r="G1288">
        <v>3732.6251000000002</v>
      </c>
      <c r="H1288" t="str">
        <f t="shared" si="20"/>
        <v>Underweight</v>
      </c>
    </row>
    <row r="1289" spans="1:8" x14ac:dyDescent="0.35">
      <c r="A1289">
        <v>36</v>
      </c>
      <c r="B1289" t="s">
        <v>7</v>
      </c>
      <c r="C1289">
        <v>25.9</v>
      </c>
      <c r="D1289">
        <v>1</v>
      </c>
      <c r="E1289" t="s">
        <v>11</v>
      </c>
      <c r="F1289" t="s">
        <v>9</v>
      </c>
      <c r="G1289">
        <v>5472.4489999999996</v>
      </c>
      <c r="H1289" t="str">
        <f t="shared" si="20"/>
        <v>Overweight</v>
      </c>
    </row>
    <row r="1290" spans="1:8" x14ac:dyDescent="0.35">
      <c r="A1290">
        <v>20</v>
      </c>
      <c r="B1290" t="s">
        <v>10</v>
      </c>
      <c r="C1290">
        <v>39.4</v>
      </c>
      <c r="D1290">
        <v>2</v>
      </c>
      <c r="E1290" t="s">
        <v>8</v>
      </c>
      <c r="F1290" t="s">
        <v>9</v>
      </c>
      <c r="G1290">
        <v>38344.565999999999</v>
      </c>
      <c r="H1290" t="str">
        <f t="shared" si="20"/>
        <v>Obese</v>
      </c>
    </row>
    <row r="1291" spans="1:8" x14ac:dyDescent="0.35">
      <c r="A1291">
        <v>44</v>
      </c>
      <c r="B1291" t="s">
        <v>10</v>
      </c>
      <c r="C1291">
        <v>34.32</v>
      </c>
      <c r="D1291">
        <v>1</v>
      </c>
      <c r="E1291" t="s">
        <v>11</v>
      </c>
      <c r="F1291" t="s">
        <v>12</v>
      </c>
      <c r="G1291">
        <v>7147.4727999999996</v>
      </c>
      <c r="H1291" t="str">
        <f t="shared" si="20"/>
        <v>Obese</v>
      </c>
    </row>
    <row r="1292" spans="1:8" x14ac:dyDescent="0.35">
      <c r="A1292">
        <v>38</v>
      </c>
      <c r="B1292" t="s">
        <v>7</v>
      </c>
      <c r="C1292">
        <v>19.95</v>
      </c>
      <c r="D1292">
        <v>2</v>
      </c>
      <c r="E1292" t="s">
        <v>11</v>
      </c>
      <c r="F1292" t="s">
        <v>14</v>
      </c>
      <c r="G1292">
        <v>7133.9025000000001</v>
      </c>
      <c r="H1292" t="str">
        <f t="shared" si="20"/>
        <v>Normal</v>
      </c>
    </row>
    <row r="1293" spans="1:8" x14ac:dyDescent="0.35">
      <c r="A1293">
        <v>19</v>
      </c>
      <c r="B1293" t="s">
        <v>10</v>
      </c>
      <c r="C1293">
        <v>34.9</v>
      </c>
      <c r="D1293">
        <v>0</v>
      </c>
      <c r="E1293" t="s">
        <v>8</v>
      </c>
      <c r="F1293" t="s">
        <v>9</v>
      </c>
      <c r="G1293">
        <v>34828.654000000002</v>
      </c>
      <c r="H1293" t="str">
        <f t="shared" si="20"/>
        <v>Obese</v>
      </c>
    </row>
    <row r="1294" spans="1:8" x14ac:dyDescent="0.35">
      <c r="A1294">
        <v>21</v>
      </c>
      <c r="B1294" t="s">
        <v>10</v>
      </c>
      <c r="C1294">
        <v>23.21</v>
      </c>
      <c r="D1294">
        <v>0</v>
      </c>
      <c r="E1294" t="s">
        <v>11</v>
      </c>
      <c r="F1294" t="s">
        <v>12</v>
      </c>
      <c r="G1294">
        <v>1515.3449000000001</v>
      </c>
      <c r="H1294" t="str">
        <f t="shared" si="20"/>
        <v>Normal</v>
      </c>
    </row>
    <row r="1295" spans="1:8" x14ac:dyDescent="0.35">
      <c r="A1295">
        <v>46</v>
      </c>
      <c r="B1295" t="s">
        <v>10</v>
      </c>
      <c r="C1295">
        <v>25.745000000000001</v>
      </c>
      <c r="D1295">
        <v>3</v>
      </c>
      <c r="E1295" t="s">
        <v>11</v>
      </c>
      <c r="F1295" t="s">
        <v>13</v>
      </c>
      <c r="G1295">
        <v>9301.8935500000007</v>
      </c>
      <c r="H1295" t="str">
        <f t="shared" si="20"/>
        <v>Overweight</v>
      </c>
    </row>
    <row r="1296" spans="1:8" x14ac:dyDescent="0.35">
      <c r="A1296">
        <v>58</v>
      </c>
      <c r="B1296" t="s">
        <v>10</v>
      </c>
      <c r="C1296">
        <v>25.175000000000001</v>
      </c>
      <c r="D1296">
        <v>0</v>
      </c>
      <c r="E1296" t="s">
        <v>11</v>
      </c>
      <c r="F1296" t="s">
        <v>14</v>
      </c>
      <c r="G1296">
        <v>11931.125249999999</v>
      </c>
      <c r="H1296" t="str">
        <f t="shared" si="20"/>
        <v>Overweight</v>
      </c>
    </row>
    <row r="1297" spans="1:8" x14ac:dyDescent="0.35">
      <c r="A1297">
        <v>20</v>
      </c>
      <c r="B1297" t="s">
        <v>10</v>
      </c>
      <c r="C1297">
        <v>22</v>
      </c>
      <c r="D1297">
        <v>1</v>
      </c>
      <c r="E1297" t="s">
        <v>11</v>
      </c>
      <c r="F1297" t="s">
        <v>9</v>
      </c>
      <c r="G1297">
        <v>1964.78</v>
      </c>
      <c r="H1297" t="str">
        <f t="shared" si="20"/>
        <v>Normal</v>
      </c>
    </row>
    <row r="1298" spans="1:8" x14ac:dyDescent="0.35">
      <c r="A1298">
        <v>18</v>
      </c>
      <c r="B1298" t="s">
        <v>10</v>
      </c>
      <c r="C1298">
        <v>26.125</v>
      </c>
      <c r="D1298">
        <v>0</v>
      </c>
      <c r="E1298" t="s">
        <v>11</v>
      </c>
      <c r="F1298" t="s">
        <v>14</v>
      </c>
      <c r="G1298">
        <v>1708.9257500000001</v>
      </c>
      <c r="H1298" t="str">
        <f t="shared" si="20"/>
        <v>Overweight</v>
      </c>
    </row>
    <row r="1299" spans="1:8" x14ac:dyDescent="0.35">
      <c r="A1299">
        <v>28</v>
      </c>
      <c r="B1299" t="s">
        <v>7</v>
      </c>
      <c r="C1299">
        <v>26.51</v>
      </c>
      <c r="D1299">
        <v>2</v>
      </c>
      <c r="E1299" t="s">
        <v>11</v>
      </c>
      <c r="F1299" t="s">
        <v>12</v>
      </c>
      <c r="G1299">
        <v>4340.4408999999996</v>
      </c>
      <c r="H1299" t="str">
        <f t="shared" si="20"/>
        <v>Overweight</v>
      </c>
    </row>
    <row r="1300" spans="1:8" x14ac:dyDescent="0.35">
      <c r="A1300">
        <v>33</v>
      </c>
      <c r="B1300" t="s">
        <v>10</v>
      </c>
      <c r="C1300">
        <v>27.454999999999998</v>
      </c>
      <c r="D1300">
        <v>2</v>
      </c>
      <c r="E1300" t="s">
        <v>11</v>
      </c>
      <c r="F1300" t="s">
        <v>13</v>
      </c>
      <c r="G1300">
        <v>5261.4694499999996</v>
      </c>
      <c r="H1300" t="str">
        <f t="shared" si="20"/>
        <v>Overweight</v>
      </c>
    </row>
    <row r="1301" spans="1:8" x14ac:dyDescent="0.35">
      <c r="A1301">
        <v>19</v>
      </c>
      <c r="B1301" t="s">
        <v>7</v>
      </c>
      <c r="C1301">
        <v>25.745000000000001</v>
      </c>
      <c r="D1301">
        <v>1</v>
      </c>
      <c r="E1301" t="s">
        <v>11</v>
      </c>
      <c r="F1301" t="s">
        <v>13</v>
      </c>
      <c r="G1301">
        <v>2710.8285500000002</v>
      </c>
      <c r="H1301" t="str">
        <f t="shared" si="20"/>
        <v>Overweight</v>
      </c>
    </row>
    <row r="1302" spans="1:8" x14ac:dyDescent="0.35">
      <c r="A1302">
        <v>45</v>
      </c>
      <c r="B1302" t="s">
        <v>10</v>
      </c>
      <c r="C1302">
        <v>30.36</v>
      </c>
      <c r="D1302">
        <v>0</v>
      </c>
      <c r="E1302" t="s">
        <v>8</v>
      </c>
      <c r="F1302" t="s">
        <v>12</v>
      </c>
      <c r="G1302">
        <v>62592.873090000001</v>
      </c>
      <c r="H1302" t="str">
        <f t="shared" si="20"/>
        <v>Obese</v>
      </c>
    </row>
    <row r="1303" spans="1:8" x14ac:dyDescent="0.35">
      <c r="A1303">
        <v>62</v>
      </c>
      <c r="B1303" t="s">
        <v>10</v>
      </c>
      <c r="C1303">
        <v>30.875</v>
      </c>
      <c r="D1303">
        <v>3</v>
      </c>
      <c r="E1303" t="s">
        <v>8</v>
      </c>
      <c r="F1303" t="s">
        <v>13</v>
      </c>
      <c r="G1303">
        <v>46718.163249999998</v>
      </c>
      <c r="H1303" t="str">
        <f t="shared" si="20"/>
        <v>Obese</v>
      </c>
    </row>
    <row r="1304" spans="1:8" x14ac:dyDescent="0.35">
      <c r="A1304">
        <v>25</v>
      </c>
      <c r="B1304" t="s">
        <v>7</v>
      </c>
      <c r="C1304">
        <v>20.8</v>
      </c>
      <c r="D1304">
        <v>1</v>
      </c>
      <c r="E1304" t="s">
        <v>11</v>
      </c>
      <c r="F1304" t="s">
        <v>9</v>
      </c>
      <c r="G1304">
        <v>3208.7869999999998</v>
      </c>
      <c r="H1304" t="str">
        <f t="shared" si="20"/>
        <v>Normal</v>
      </c>
    </row>
    <row r="1305" spans="1:8" x14ac:dyDescent="0.35">
      <c r="A1305">
        <v>43</v>
      </c>
      <c r="B1305" t="s">
        <v>10</v>
      </c>
      <c r="C1305">
        <v>27.8</v>
      </c>
      <c r="D1305">
        <v>0</v>
      </c>
      <c r="E1305" t="s">
        <v>8</v>
      </c>
      <c r="F1305" t="s">
        <v>9</v>
      </c>
      <c r="G1305">
        <v>37829.724199999997</v>
      </c>
      <c r="H1305" t="str">
        <f t="shared" si="20"/>
        <v>Overweight</v>
      </c>
    </row>
    <row r="1306" spans="1:8" x14ac:dyDescent="0.35">
      <c r="A1306">
        <v>42</v>
      </c>
      <c r="B1306" t="s">
        <v>10</v>
      </c>
      <c r="C1306">
        <v>24.605</v>
      </c>
      <c r="D1306">
        <v>2</v>
      </c>
      <c r="E1306" t="s">
        <v>8</v>
      </c>
      <c r="F1306" t="s">
        <v>14</v>
      </c>
      <c r="G1306">
        <v>21259.377949999998</v>
      </c>
      <c r="H1306" t="str">
        <f t="shared" si="20"/>
        <v>Normal</v>
      </c>
    </row>
    <row r="1307" spans="1:8" x14ac:dyDescent="0.35">
      <c r="A1307">
        <v>24</v>
      </c>
      <c r="B1307" t="s">
        <v>7</v>
      </c>
      <c r="C1307">
        <v>27.72</v>
      </c>
      <c r="D1307">
        <v>0</v>
      </c>
      <c r="E1307" t="s">
        <v>11</v>
      </c>
      <c r="F1307" t="s">
        <v>12</v>
      </c>
      <c r="G1307">
        <v>2464.6188000000002</v>
      </c>
      <c r="H1307" t="str">
        <f t="shared" si="20"/>
        <v>Overweight</v>
      </c>
    </row>
    <row r="1308" spans="1:8" x14ac:dyDescent="0.35">
      <c r="A1308">
        <v>29</v>
      </c>
      <c r="B1308" t="s">
        <v>7</v>
      </c>
      <c r="C1308">
        <v>21.85</v>
      </c>
      <c r="D1308">
        <v>0</v>
      </c>
      <c r="E1308" t="s">
        <v>8</v>
      </c>
      <c r="F1308" t="s">
        <v>14</v>
      </c>
      <c r="G1308">
        <v>16115.3045</v>
      </c>
      <c r="H1308" t="str">
        <f t="shared" si="20"/>
        <v>Normal</v>
      </c>
    </row>
    <row r="1309" spans="1:8" x14ac:dyDescent="0.35">
      <c r="A1309">
        <v>32</v>
      </c>
      <c r="B1309" t="s">
        <v>10</v>
      </c>
      <c r="C1309">
        <v>28.12</v>
      </c>
      <c r="D1309">
        <v>4</v>
      </c>
      <c r="E1309" t="s">
        <v>8</v>
      </c>
      <c r="F1309" t="s">
        <v>13</v>
      </c>
      <c r="G1309">
        <v>21472.478800000001</v>
      </c>
      <c r="H1309" t="str">
        <f t="shared" si="20"/>
        <v>Overweight</v>
      </c>
    </row>
    <row r="1310" spans="1:8" x14ac:dyDescent="0.35">
      <c r="A1310">
        <v>25</v>
      </c>
      <c r="B1310" t="s">
        <v>7</v>
      </c>
      <c r="C1310">
        <v>30.2</v>
      </c>
      <c r="D1310">
        <v>0</v>
      </c>
      <c r="E1310" t="s">
        <v>8</v>
      </c>
      <c r="F1310" t="s">
        <v>9</v>
      </c>
      <c r="G1310">
        <v>33900.652999999998</v>
      </c>
      <c r="H1310" t="str">
        <f t="shared" si="20"/>
        <v>Obese</v>
      </c>
    </row>
    <row r="1311" spans="1:8" x14ac:dyDescent="0.35">
      <c r="A1311">
        <v>41</v>
      </c>
      <c r="B1311" t="s">
        <v>10</v>
      </c>
      <c r="C1311">
        <v>32.200000000000003</v>
      </c>
      <c r="D1311">
        <v>2</v>
      </c>
      <c r="E1311" t="s">
        <v>11</v>
      </c>
      <c r="F1311" t="s">
        <v>9</v>
      </c>
      <c r="G1311">
        <v>6875.9610000000002</v>
      </c>
      <c r="H1311" t="str">
        <f t="shared" si="20"/>
        <v>Obese</v>
      </c>
    </row>
    <row r="1312" spans="1:8" x14ac:dyDescent="0.35">
      <c r="A1312">
        <v>42</v>
      </c>
      <c r="B1312" t="s">
        <v>10</v>
      </c>
      <c r="C1312">
        <v>26.315000000000001</v>
      </c>
      <c r="D1312">
        <v>1</v>
      </c>
      <c r="E1312" t="s">
        <v>11</v>
      </c>
      <c r="F1312" t="s">
        <v>13</v>
      </c>
      <c r="G1312">
        <v>6940.90985</v>
      </c>
      <c r="H1312" t="str">
        <f t="shared" si="20"/>
        <v>Overweight</v>
      </c>
    </row>
    <row r="1313" spans="1:8" x14ac:dyDescent="0.35">
      <c r="A1313">
        <v>33</v>
      </c>
      <c r="B1313" t="s">
        <v>7</v>
      </c>
      <c r="C1313">
        <v>26.695</v>
      </c>
      <c r="D1313">
        <v>0</v>
      </c>
      <c r="E1313" t="s">
        <v>11</v>
      </c>
      <c r="F1313" t="s">
        <v>13</v>
      </c>
      <c r="G1313">
        <v>4571.4130500000001</v>
      </c>
      <c r="H1313" t="str">
        <f t="shared" si="20"/>
        <v>Overweight</v>
      </c>
    </row>
    <row r="1314" spans="1:8" x14ac:dyDescent="0.35">
      <c r="A1314">
        <v>34</v>
      </c>
      <c r="B1314" t="s">
        <v>10</v>
      </c>
      <c r="C1314">
        <v>42.9</v>
      </c>
      <c r="D1314">
        <v>1</v>
      </c>
      <c r="E1314" t="s">
        <v>11</v>
      </c>
      <c r="F1314" t="s">
        <v>9</v>
      </c>
      <c r="G1314">
        <v>4536.259</v>
      </c>
      <c r="H1314" t="str">
        <f t="shared" si="20"/>
        <v>Obese</v>
      </c>
    </row>
    <row r="1315" spans="1:8" x14ac:dyDescent="0.35">
      <c r="A1315">
        <v>19</v>
      </c>
      <c r="B1315" t="s">
        <v>7</v>
      </c>
      <c r="C1315">
        <v>34.700000000000003</v>
      </c>
      <c r="D1315">
        <v>2</v>
      </c>
      <c r="E1315" t="s">
        <v>8</v>
      </c>
      <c r="F1315" t="s">
        <v>9</v>
      </c>
      <c r="G1315">
        <v>36397.576000000001</v>
      </c>
      <c r="H1315" t="str">
        <f t="shared" si="20"/>
        <v>Obese</v>
      </c>
    </row>
    <row r="1316" spans="1:8" x14ac:dyDescent="0.35">
      <c r="A1316">
        <v>30</v>
      </c>
      <c r="B1316" t="s">
        <v>7</v>
      </c>
      <c r="C1316">
        <v>23.655000000000001</v>
      </c>
      <c r="D1316">
        <v>3</v>
      </c>
      <c r="E1316" t="s">
        <v>8</v>
      </c>
      <c r="F1316" t="s">
        <v>13</v>
      </c>
      <c r="G1316">
        <v>18765.87545</v>
      </c>
      <c r="H1316" t="str">
        <f t="shared" si="20"/>
        <v>Normal</v>
      </c>
    </row>
    <row r="1317" spans="1:8" x14ac:dyDescent="0.35">
      <c r="A1317">
        <v>18</v>
      </c>
      <c r="B1317" t="s">
        <v>10</v>
      </c>
      <c r="C1317">
        <v>28.31</v>
      </c>
      <c r="D1317">
        <v>1</v>
      </c>
      <c r="E1317" t="s">
        <v>11</v>
      </c>
      <c r="F1317" t="s">
        <v>14</v>
      </c>
      <c r="G1317">
        <v>11272.331389999999</v>
      </c>
      <c r="H1317" t="str">
        <f t="shared" si="20"/>
        <v>Overweight</v>
      </c>
    </row>
    <row r="1318" spans="1:8" x14ac:dyDescent="0.35">
      <c r="A1318">
        <v>19</v>
      </c>
      <c r="B1318" t="s">
        <v>7</v>
      </c>
      <c r="C1318">
        <v>20.6</v>
      </c>
      <c r="D1318">
        <v>0</v>
      </c>
      <c r="E1318" t="s">
        <v>11</v>
      </c>
      <c r="F1318" t="s">
        <v>9</v>
      </c>
      <c r="G1318">
        <v>1731.6769999999999</v>
      </c>
      <c r="H1318" t="str">
        <f t="shared" si="20"/>
        <v>Normal</v>
      </c>
    </row>
    <row r="1319" spans="1:8" x14ac:dyDescent="0.35">
      <c r="A1319">
        <v>18</v>
      </c>
      <c r="B1319" t="s">
        <v>10</v>
      </c>
      <c r="C1319">
        <v>53.13</v>
      </c>
      <c r="D1319">
        <v>0</v>
      </c>
      <c r="E1319" t="s">
        <v>11</v>
      </c>
      <c r="F1319" t="s">
        <v>12</v>
      </c>
      <c r="G1319">
        <v>1163.4627</v>
      </c>
      <c r="H1319" t="str">
        <f t="shared" si="20"/>
        <v>Obese</v>
      </c>
    </row>
    <row r="1320" spans="1:8" x14ac:dyDescent="0.35">
      <c r="A1320">
        <v>35</v>
      </c>
      <c r="B1320" t="s">
        <v>10</v>
      </c>
      <c r="C1320">
        <v>39.71</v>
      </c>
      <c r="D1320">
        <v>4</v>
      </c>
      <c r="E1320" t="s">
        <v>11</v>
      </c>
      <c r="F1320" t="s">
        <v>14</v>
      </c>
      <c r="G1320">
        <v>19496.71917</v>
      </c>
      <c r="H1320" t="str">
        <f t="shared" si="20"/>
        <v>Obese</v>
      </c>
    </row>
    <row r="1321" spans="1:8" x14ac:dyDescent="0.35">
      <c r="A1321">
        <v>39</v>
      </c>
      <c r="B1321" t="s">
        <v>7</v>
      </c>
      <c r="C1321">
        <v>26.315000000000001</v>
      </c>
      <c r="D1321">
        <v>2</v>
      </c>
      <c r="E1321" t="s">
        <v>11</v>
      </c>
      <c r="F1321" t="s">
        <v>13</v>
      </c>
      <c r="G1321">
        <v>7201.7008500000002</v>
      </c>
      <c r="H1321" t="str">
        <f t="shared" si="20"/>
        <v>Overweight</v>
      </c>
    </row>
    <row r="1322" spans="1:8" x14ac:dyDescent="0.35">
      <c r="A1322">
        <v>31</v>
      </c>
      <c r="B1322" t="s">
        <v>10</v>
      </c>
      <c r="C1322">
        <v>31.065000000000001</v>
      </c>
      <c r="D1322">
        <v>3</v>
      </c>
      <c r="E1322" t="s">
        <v>11</v>
      </c>
      <c r="F1322" t="s">
        <v>13</v>
      </c>
      <c r="G1322">
        <v>5425.0233500000004</v>
      </c>
      <c r="H1322" t="str">
        <f t="shared" si="20"/>
        <v>Obese</v>
      </c>
    </row>
    <row r="1323" spans="1:8" x14ac:dyDescent="0.35">
      <c r="A1323">
        <v>62</v>
      </c>
      <c r="B1323" t="s">
        <v>10</v>
      </c>
      <c r="C1323">
        <v>26.695</v>
      </c>
      <c r="D1323">
        <v>0</v>
      </c>
      <c r="E1323" t="s">
        <v>8</v>
      </c>
      <c r="F1323" t="s">
        <v>14</v>
      </c>
      <c r="G1323">
        <v>28101.333050000001</v>
      </c>
      <c r="H1323" t="str">
        <f t="shared" si="20"/>
        <v>Overweight</v>
      </c>
    </row>
    <row r="1324" spans="1:8" x14ac:dyDescent="0.35">
      <c r="A1324">
        <v>62</v>
      </c>
      <c r="B1324" t="s">
        <v>10</v>
      </c>
      <c r="C1324">
        <v>38.83</v>
      </c>
      <c r="D1324">
        <v>0</v>
      </c>
      <c r="E1324" t="s">
        <v>11</v>
      </c>
      <c r="F1324" t="s">
        <v>12</v>
      </c>
      <c r="G1324">
        <v>12981.3457</v>
      </c>
      <c r="H1324" t="str">
        <f t="shared" si="20"/>
        <v>Obese</v>
      </c>
    </row>
    <row r="1325" spans="1:8" x14ac:dyDescent="0.35">
      <c r="A1325">
        <v>42</v>
      </c>
      <c r="B1325" t="s">
        <v>7</v>
      </c>
      <c r="C1325">
        <v>40.369999999999997</v>
      </c>
      <c r="D1325">
        <v>2</v>
      </c>
      <c r="E1325" t="s">
        <v>8</v>
      </c>
      <c r="F1325" t="s">
        <v>12</v>
      </c>
      <c r="G1325">
        <v>43896.376300000004</v>
      </c>
      <c r="H1325" t="str">
        <f t="shared" si="20"/>
        <v>Obese</v>
      </c>
    </row>
    <row r="1326" spans="1:8" x14ac:dyDescent="0.35">
      <c r="A1326">
        <v>31</v>
      </c>
      <c r="B1326" t="s">
        <v>10</v>
      </c>
      <c r="C1326">
        <v>25.934999999999999</v>
      </c>
      <c r="D1326">
        <v>1</v>
      </c>
      <c r="E1326" t="s">
        <v>11</v>
      </c>
      <c r="F1326" t="s">
        <v>13</v>
      </c>
      <c r="G1326">
        <v>4239.8926499999998</v>
      </c>
      <c r="H1326" t="str">
        <f t="shared" si="20"/>
        <v>Overweight</v>
      </c>
    </row>
    <row r="1327" spans="1:8" x14ac:dyDescent="0.35">
      <c r="A1327">
        <v>61</v>
      </c>
      <c r="B1327" t="s">
        <v>10</v>
      </c>
      <c r="C1327">
        <v>33.534999999999997</v>
      </c>
      <c r="D1327">
        <v>0</v>
      </c>
      <c r="E1327" t="s">
        <v>11</v>
      </c>
      <c r="F1327" t="s">
        <v>14</v>
      </c>
      <c r="G1327">
        <v>13143.336649999999</v>
      </c>
      <c r="H1327" t="str">
        <f t="shared" si="20"/>
        <v>Obese</v>
      </c>
    </row>
    <row r="1328" spans="1:8" x14ac:dyDescent="0.35">
      <c r="A1328">
        <v>42</v>
      </c>
      <c r="B1328" t="s">
        <v>7</v>
      </c>
      <c r="C1328">
        <v>32.869999999999997</v>
      </c>
      <c r="D1328">
        <v>0</v>
      </c>
      <c r="E1328" t="s">
        <v>11</v>
      </c>
      <c r="F1328" t="s">
        <v>14</v>
      </c>
      <c r="G1328">
        <v>7050.0213000000003</v>
      </c>
      <c r="H1328" t="str">
        <f t="shared" si="20"/>
        <v>Obese</v>
      </c>
    </row>
    <row r="1329" spans="1:8" x14ac:dyDescent="0.35">
      <c r="A1329">
        <v>51</v>
      </c>
      <c r="B1329" t="s">
        <v>10</v>
      </c>
      <c r="C1329">
        <v>30.03</v>
      </c>
      <c r="D1329">
        <v>1</v>
      </c>
      <c r="E1329" t="s">
        <v>11</v>
      </c>
      <c r="F1329" t="s">
        <v>12</v>
      </c>
      <c r="G1329">
        <v>9377.9046999999991</v>
      </c>
      <c r="H1329" t="str">
        <f t="shared" si="20"/>
        <v>Obese</v>
      </c>
    </row>
    <row r="1330" spans="1:8" x14ac:dyDescent="0.35">
      <c r="A1330">
        <v>23</v>
      </c>
      <c r="B1330" t="s">
        <v>7</v>
      </c>
      <c r="C1330">
        <v>24.225000000000001</v>
      </c>
      <c r="D1330">
        <v>2</v>
      </c>
      <c r="E1330" t="s">
        <v>11</v>
      </c>
      <c r="F1330" t="s">
        <v>14</v>
      </c>
      <c r="G1330">
        <v>22395.74424</v>
      </c>
      <c r="H1330" t="str">
        <f t="shared" si="20"/>
        <v>Normal</v>
      </c>
    </row>
    <row r="1331" spans="1:8" x14ac:dyDescent="0.35">
      <c r="A1331">
        <v>52</v>
      </c>
      <c r="B1331" t="s">
        <v>10</v>
      </c>
      <c r="C1331">
        <v>38.6</v>
      </c>
      <c r="D1331">
        <v>2</v>
      </c>
      <c r="E1331" t="s">
        <v>11</v>
      </c>
      <c r="F1331" t="s">
        <v>9</v>
      </c>
      <c r="G1331">
        <v>10325.206</v>
      </c>
      <c r="H1331" t="str">
        <f t="shared" si="20"/>
        <v>Obese</v>
      </c>
    </row>
    <row r="1332" spans="1:8" x14ac:dyDescent="0.35">
      <c r="A1332">
        <v>57</v>
      </c>
      <c r="B1332" t="s">
        <v>7</v>
      </c>
      <c r="C1332">
        <v>25.74</v>
      </c>
      <c r="D1332">
        <v>2</v>
      </c>
      <c r="E1332" t="s">
        <v>11</v>
      </c>
      <c r="F1332" t="s">
        <v>12</v>
      </c>
      <c r="G1332">
        <v>12629.1656</v>
      </c>
      <c r="H1332" t="str">
        <f t="shared" si="20"/>
        <v>Overweight</v>
      </c>
    </row>
    <row r="1333" spans="1:8" x14ac:dyDescent="0.35">
      <c r="A1333">
        <v>23</v>
      </c>
      <c r="B1333" t="s">
        <v>7</v>
      </c>
      <c r="C1333">
        <v>33.4</v>
      </c>
      <c r="D1333">
        <v>0</v>
      </c>
      <c r="E1333" t="s">
        <v>11</v>
      </c>
      <c r="F1333" t="s">
        <v>9</v>
      </c>
      <c r="G1333">
        <v>10795.937330000001</v>
      </c>
      <c r="H1333" t="str">
        <f t="shared" si="20"/>
        <v>Obese</v>
      </c>
    </row>
    <row r="1334" spans="1:8" x14ac:dyDescent="0.35">
      <c r="A1334">
        <v>52</v>
      </c>
      <c r="B1334" t="s">
        <v>7</v>
      </c>
      <c r="C1334">
        <v>44.7</v>
      </c>
      <c r="D1334">
        <v>3</v>
      </c>
      <c r="E1334" t="s">
        <v>11</v>
      </c>
      <c r="F1334" t="s">
        <v>9</v>
      </c>
      <c r="G1334">
        <v>11411.684999999999</v>
      </c>
      <c r="H1334" t="str">
        <f t="shared" si="20"/>
        <v>Obese</v>
      </c>
    </row>
    <row r="1335" spans="1:8" x14ac:dyDescent="0.35">
      <c r="A1335">
        <v>50</v>
      </c>
      <c r="B1335" t="s">
        <v>10</v>
      </c>
      <c r="C1335">
        <v>30.97</v>
      </c>
      <c r="D1335">
        <v>3</v>
      </c>
      <c r="E1335" t="s">
        <v>11</v>
      </c>
      <c r="F1335" t="s">
        <v>13</v>
      </c>
      <c r="G1335">
        <v>10600.5483</v>
      </c>
      <c r="H1335" t="str">
        <f t="shared" si="20"/>
        <v>Obese</v>
      </c>
    </row>
    <row r="1336" spans="1:8" x14ac:dyDescent="0.35">
      <c r="A1336">
        <v>18</v>
      </c>
      <c r="B1336" t="s">
        <v>7</v>
      </c>
      <c r="C1336">
        <v>31.92</v>
      </c>
      <c r="D1336">
        <v>0</v>
      </c>
      <c r="E1336" t="s">
        <v>11</v>
      </c>
      <c r="F1336" t="s">
        <v>14</v>
      </c>
      <c r="G1336">
        <v>2205.9807999999998</v>
      </c>
      <c r="H1336" t="str">
        <f t="shared" si="20"/>
        <v>Obese</v>
      </c>
    </row>
    <row r="1337" spans="1:8" x14ac:dyDescent="0.35">
      <c r="A1337">
        <v>18</v>
      </c>
      <c r="B1337" t="s">
        <v>7</v>
      </c>
      <c r="C1337">
        <v>36.85</v>
      </c>
      <c r="D1337">
        <v>0</v>
      </c>
      <c r="E1337" t="s">
        <v>11</v>
      </c>
      <c r="F1337" t="s">
        <v>12</v>
      </c>
      <c r="G1337">
        <v>1629.8335</v>
      </c>
      <c r="H1337" t="str">
        <f t="shared" si="20"/>
        <v>Obese</v>
      </c>
    </row>
    <row r="1338" spans="1:8" x14ac:dyDescent="0.35">
      <c r="A1338">
        <v>21</v>
      </c>
      <c r="B1338" t="s">
        <v>7</v>
      </c>
      <c r="C1338">
        <v>25.8</v>
      </c>
      <c r="D1338">
        <v>0</v>
      </c>
      <c r="E1338" t="s">
        <v>11</v>
      </c>
      <c r="F1338" t="s">
        <v>9</v>
      </c>
      <c r="G1338">
        <v>2007.9449999999999</v>
      </c>
      <c r="H1338" t="str">
        <f t="shared" si="20"/>
        <v>Overweight</v>
      </c>
    </row>
    <row r="1339" spans="1:8" x14ac:dyDescent="0.35">
      <c r="A1339">
        <v>61</v>
      </c>
      <c r="B1339" t="s">
        <v>7</v>
      </c>
      <c r="C1339">
        <v>29.07</v>
      </c>
      <c r="D1339">
        <v>0</v>
      </c>
      <c r="E1339" t="s">
        <v>8</v>
      </c>
      <c r="F1339" t="s">
        <v>13</v>
      </c>
      <c r="G1339">
        <v>29141.3603</v>
      </c>
      <c r="H1339" t="str">
        <f t="shared" si="20"/>
        <v>Overweight</v>
      </c>
    </row>
  </sheetData>
  <autoFilter ref="A1:H1339" xr:uid="{B460A8FD-AA85-43A3-99B9-BB1E536C27D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1352F-DA04-4D09-BD1B-1DA76C925C9E}">
  <dimension ref="A2:D7"/>
  <sheetViews>
    <sheetView workbookViewId="0">
      <selection activeCell="D5" sqref="D5"/>
    </sheetView>
  </sheetViews>
  <sheetFormatPr defaultRowHeight="14.5" x14ac:dyDescent="0.35"/>
  <cols>
    <col min="1" max="1" width="17" bestFit="1" customWidth="1"/>
    <col min="2" max="2" width="10.36328125" bestFit="1" customWidth="1"/>
  </cols>
  <sheetData>
    <row r="2" spans="1:4" x14ac:dyDescent="0.35">
      <c r="A2" s="1" t="s">
        <v>15</v>
      </c>
    </row>
    <row r="4" spans="1:4" x14ac:dyDescent="0.35">
      <c r="A4" s="15" t="s">
        <v>16</v>
      </c>
      <c r="B4" s="15" t="s">
        <v>17</v>
      </c>
      <c r="C4" s="15" t="s">
        <v>18</v>
      </c>
      <c r="D4" s="15" t="s">
        <v>19</v>
      </c>
    </row>
    <row r="5" spans="1:4" x14ac:dyDescent="0.35">
      <c r="A5" s="24" t="s">
        <v>20</v>
      </c>
      <c r="B5" s="25">
        <f>AVERAGE(age)</f>
        <v>39.207025411061288</v>
      </c>
      <c r="C5" s="25">
        <f>AVERAGE(bmi)</f>
        <v>30.663396860986538</v>
      </c>
      <c r="D5" s="25">
        <f>AVERAGE(charges)</f>
        <v>13270.422265141257</v>
      </c>
    </row>
    <row r="6" spans="1:4" x14ac:dyDescent="0.35">
      <c r="A6" s="24" t="s">
        <v>21</v>
      </c>
      <c r="B6" s="25">
        <f>MEDIAN(age)</f>
        <v>39</v>
      </c>
      <c r="C6" s="25">
        <f>MEDIAN(bmi)</f>
        <v>30.4</v>
      </c>
      <c r="D6" s="25">
        <f>MEDIAN(charges)</f>
        <v>9382.0329999999994</v>
      </c>
    </row>
    <row r="7" spans="1:4" x14ac:dyDescent="0.35">
      <c r="A7" s="24" t="s">
        <v>22</v>
      </c>
      <c r="B7" s="25">
        <f>_xlfn.STDEV.P(age)</f>
        <v>14.044709038954522</v>
      </c>
      <c r="C7" s="25">
        <f>_xlfn.STDEV.P(bmi)</f>
        <v>6.0959076415893865</v>
      </c>
      <c r="D7" s="25">
        <f>_xlfn.STDEV.P(charges)</f>
        <v>12105.484975561621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C2F0-60D1-4F88-A2A0-7F78CAC8BF1F}">
  <dimension ref="A1:G10"/>
  <sheetViews>
    <sheetView workbookViewId="0">
      <selection activeCell="G6" sqref="G6"/>
    </sheetView>
  </sheetViews>
  <sheetFormatPr defaultRowHeight="14.5" x14ac:dyDescent="0.35"/>
  <cols>
    <col min="1" max="1" width="12.36328125" bestFit="1" customWidth="1"/>
    <col min="2" max="2" width="16.6328125" bestFit="1" customWidth="1"/>
    <col min="3" max="3" width="13.453125" bestFit="1" customWidth="1"/>
  </cols>
  <sheetData>
    <row r="1" spans="1:7" x14ac:dyDescent="0.35">
      <c r="A1" s="3" t="s">
        <v>23</v>
      </c>
    </row>
    <row r="2" spans="1:7" x14ac:dyDescent="0.35">
      <c r="A2" s="3" t="s">
        <v>24</v>
      </c>
    </row>
    <row r="3" spans="1:7" x14ac:dyDescent="0.35">
      <c r="A3" s="3" t="s">
        <v>25</v>
      </c>
    </row>
    <row r="5" spans="1:7" x14ac:dyDescent="0.35">
      <c r="A5" s="4" t="s">
        <v>27</v>
      </c>
      <c r="B5" t="s">
        <v>29</v>
      </c>
      <c r="C5" t="s">
        <v>28</v>
      </c>
      <c r="E5" s="23" t="s">
        <v>45</v>
      </c>
      <c r="F5" s="23" t="s">
        <v>44</v>
      </c>
      <c r="G5" s="23" t="s">
        <v>18</v>
      </c>
    </row>
    <row r="6" spans="1:7" x14ac:dyDescent="0.35">
      <c r="A6" s="5" t="s">
        <v>7</v>
      </c>
      <c r="B6" s="6">
        <v>12569.578843835339</v>
      </c>
      <c r="C6" s="6">
        <v>30.377749244713023</v>
      </c>
      <c r="E6" s="26" t="str" cm="1">
        <f t="array" ref="E6:E7">_xlfn.UNIQUE(sex)</f>
        <v>female</v>
      </c>
      <c r="F6">
        <f>AVERAGEIF(sex,E6,charges)</f>
        <v>12569.578843835339</v>
      </c>
      <c r="G6">
        <f>AVERAGEIF(sex,E6,bmi)</f>
        <v>30.377749244713023</v>
      </c>
    </row>
    <row r="7" spans="1:7" x14ac:dyDescent="0.35">
      <c r="A7" s="5" t="s">
        <v>10</v>
      </c>
      <c r="B7" s="6">
        <v>13956.751177721886</v>
      </c>
      <c r="C7" s="6">
        <v>30.943128698224832</v>
      </c>
      <c r="E7" s="26" t="str">
        <v>male</v>
      </c>
      <c r="F7">
        <f>AVERAGEIF(sex,E7,charges)</f>
        <v>13956.751177721886</v>
      </c>
      <c r="G7">
        <f>AVERAGEIF(sex,E7,bmi)</f>
        <v>30.943128698224832</v>
      </c>
    </row>
    <row r="8" spans="1:7" x14ac:dyDescent="0.35">
      <c r="A8" s="5" t="s">
        <v>26</v>
      </c>
      <c r="B8" s="6">
        <v>13270.422265141258</v>
      </c>
      <c r="C8" s="6">
        <v>30.663396860986584</v>
      </c>
    </row>
    <row r="10" spans="1:7" x14ac:dyDescent="0.35">
      <c r="B10"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909ED-F162-45BE-9956-AD5091DDFBD4}">
  <dimension ref="A2:E10"/>
  <sheetViews>
    <sheetView workbookViewId="0">
      <selection activeCell="F5" sqref="F5"/>
    </sheetView>
  </sheetViews>
  <sheetFormatPr defaultRowHeight="14.5" x14ac:dyDescent="0.35"/>
  <cols>
    <col min="1" max="1" width="12.36328125" bestFit="1" customWidth="1"/>
    <col min="2" max="2" width="16.6328125" bestFit="1" customWidth="1"/>
  </cols>
  <sheetData>
    <row r="2" spans="1:5" x14ac:dyDescent="0.35">
      <c r="A2" s="3"/>
    </row>
    <row r="3" spans="1:5" x14ac:dyDescent="0.35">
      <c r="A3" s="3" t="s">
        <v>31</v>
      </c>
    </row>
    <row r="4" spans="1:5" x14ac:dyDescent="0.35">
      <c r="A4" s="3" t="s">
        <v>32</v>
      </c>
    </row>
    <row r="5" spans="1:5" x14ac:dyDescent="0.35">
      <c r="A5" s="3" t="s">
        <v>33</v>
      </c>
    </row>
    <row r="7" spans="1:5" x14ac:dyDescent="0.35">
      <c r="A7" s="4" t="s">
        <v>27</v>
      </c>
      <c r="B7" t="s">
        <v>29</v>
      </c>
      <c r="D7" s="15" t="s">
        <v>46</v>
      </c>
      <c r="E7" s="15" t="s">
        <v>47</v>
      </c>
    </row>
    <row r="8" spans="1:5" x14ac:dyDescent="0.35">
      <c r="A8" s="5" t="s">
        <v>11</v>
      </c>
      <c r="B8" s="2">
        <v>8434.2682978561988</v>
      </c>
      <c r="D8" s="27" t="str" cm="1">
        <f t="array" ref="D8:D9">_xlfn.UNIQUE(smoker)</f>
        <v>yes</v>
      </c>
      <c r="E8" s="28">
        <f>AVERAGEIFS(charges,smoker,D8)</f>
        <v>32050.231831532848</v>
      </c>
    </row>
    <row r="9" spans="1:5" x14ac:dyDescent="0.35">
      <c r="A9" s="5" t="s">
        <v>8</v>
      </c>
      <c r="B9" s="2">
        <v>32050.231831532848</v>
      </c>
      <c r="D9" s="27" t="str">
        <v>no</v>
      </c>
      <c r="E9" s="28">
        <f>AVERAGEIFS(charges,smoker,D9)</f>
        <v>8434.2682978561988</v>
      </c>
    </row>
    <row r="10" spans="1:5" x14ac:dyDescent="0.35">
      <c r="A10" s="5" t="s">
        <v>26</v>
      </c>
      <c r="B10" s="6">
        <v>13270.422265141251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324C4-EB1C-42AF-9088-59D5B41F8B5C}">
  <dimension ref="A1:AA15"/>
  <sheetViews>
    <sheetView topLeftCell="H1" workbookViewId="0">
      <selection activeCell="A9" sqref="A9:B15"/>
    </sheetView>
  </sheetViews>
  <sheetFormatPr defaultRowHeight="14.5" x14ac:dyDescent="0.35"/>
  <cols>
    <col min="2" max="2" width="11.81640625" bestFit="1" customWidth="1"/>
    <col min="3" max="3" width="13.1796875" customWidth="1"/>
    <col min="22" max="22" width="12.36328125" bestFit="1" customWidth="1"/>
    <col min="23" max="23" width="13.54296875" bestFit="1" customWidth="1"/>
    <col min="24" max="27" width="16.7265625" customWidth="1"/>
  </cols>
  <sheetData>
    <row r="1" spans="1:27" x14ac:dyDescent="0.35">
      <c r="A1" s="3" t="s">
        <v>34</v>
      </c>
    </row>
    <row r="2" spans="1:27" x14ac:dyDescent="0.35">
      <c r="A2" s="3" t="s">
        <v>35</v>
      </c>
    </row>
    <row r="3" spans="1:27" x14ac:dyDescent="0.35">
      <c r="A3" s="3" t="s">
        <v>36</v>
      </c>
    </row>
    <row r="6" spans="1:27" x14ac:dyDescent="0.35">
      <c r="A6" s="30" t="s">
        <v>37</v>
      </c>
    </row>
    <row r="7" spans="1:27" x14ac:dyDescent="0.35">
      <c r="A7" s="31">
        <f>CORREL(child,charges)</f>
        <v>6.7998226847905102E-2</v>
      </c>
    </row>
    <row r="9" spans="1:27" x14ac:dyDescent="0.35">
      <c r="A9" s="23" t="s">
        <v>57</v>
      </c>
      <c r="B9" s="23" t="s">
        <v>58</v>
      </c>
    </row>
    <row r="10" spans="1:27" x14ac:dyDescent="0.35">
      <c r="A10" s="29">
        <v>0</v>
      </c>
      <c r="B10">
        <f t="shared" ref="B10:B15" si="0">SUMIF(child,A10,charges)</f>
        <v>7098069.9953389969</v>
      </c>
      <c r="C10" s="6"/>
    </row>
    <row r="11" spans="1:27" x14ac:dyDescent="0.35">
      <c r="A11" s="29">
        <v>1</v>
      </c>
      <c r="B11">
        <f t="shared" si="0"/>
        <v>4124899.6734499969</v>
      </c>
      <c r="C11" s="6"/>
      <c r="Y11" s="2"/>
      <c r="Z11" s="2"/>
      <c r="AA11" s="2"/>
    </row>
    <row r="12" spans="1:27" x14ac:dyDescent="0.35">
      <c r="A12" s="29">
        <v>2</v>
      </c>
      <c r="B12">
        <f t="shared" si="0"/>
        <v>3617655.2961499989</v>
      </c>
      <c r="C12" s="6"/>
      <c r="Y12" s="2"/>
      <c r="Z12" s="2"/>
      <c r="AA12" s="2"/>
    </row>
    <row r="13" spans="1:27" x14ac:dyDescent="0.35">
      <c r="A13" s="29">
        <v>3</v>
      </c>
      <c r="B13">
        <f t="shared" si="0"/>
        <v>2410784.9835899989</v>
      </c>
      <c r="C13" s="6"/>
    </row>
    <row r="14" spans="1:27" x14ac:dyDescent="0.35">
      <c r="A14" s="29">
        <v>4</v>
      </c>
      <c r="B14">
        <f t="shared" si="0"/>
        <v>346266.40777999995</v>
      </c>
      <c r="C14" s="6"/>
    </row>
    <row r="15" spans="1:27" x14ac:dyDescent="0.35">
      <c r="A15" s="29">
        <v>5</v>
      </c>
      <c r="B15">
        <f t="shared" si="0"/>
        <v>158148.63445000001</v>
      </c>
      <c r="C15"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0A292-B8DC-45C7-B2B8-689F4DC2407D}">
  <dimension ref="A1:C16"/>
  <sheetViews>
    <sheetView showGridLines="0" workbookViewId="0">
      <selection activeCell="C12" sqref="C12"/>
    </sheetView>
  </sheetViews>
  <sheetFormatPr defaultRowHeight="14.5" x14ac:dyDescent="0.35"/>
  <cols>
    <col min="1" max="1" width="12.36328125" bestFit="1" customWidth="1"/>
    <col min="2" max="2" width="16.6328125" bestFit="1" customWidth="1"/>
    <col min="3" max="3" width="13.453125" bestFit="1" customWidth="1"/>
    <col min="4" max="4" width="16.6328125" bestFit="1" customWidth="1"/>
    <col min="5" max="5" width="13.453125" bestFit="1" customWidth="1"/>
    <col min="7" max="7" width="12.36328125" bestFit="1" customWidth="1"/>
    <col min="8" max="8" width="16.6328125" bestFit="1" customWidth="1"/>
    <col min="9" max="9" width="13.453125" bestFit="1" customWidth="1"/>
  </cols>
  <sheetData>
    <row r="1" spans="1:3" x14ac:dyDescent="0.35">
      <c r="A1" s="3" t="s">
        <v>38</v>
      </c>
    </row>
    <row r="2" spans="1:3" x14ac:dyDescent="0.35">
      <c r="A2" s="3" t="s">
        <v>39</v>
      </c>
    </row>
    <row r="3" spans="1:3" x14ac:dyDescent="0.35">
      <c r="A3" s="3" t="s">
        <v>40</v>
      </c>
    </row>
    <row r="5" spans="1:3" x14ac:dyDescent="0.35">
      <c r="A5" s="32" t="s">
        <v>41</v>
      </c>
      <c r="B5" s="33" t="s">
        <v>42</v>
      </c>
      <c r="C5" s="33" t="s">
        <v>43</v>
      </c>
    </row>
    <row r="6" spans="1:3" x14ac:dyDescent="0.35">
      <c r="A6" s="34" t="s">
        <v>12</v>
      </c>
      <c r="B6" s="2">
        <f>AVERAGEIFS(charges,region,A6)</f>
        <v>14735.411437609895</v>
      </c>
      <c r="C6" s="2">
        <f>AVERAGEIFS(bmi,region,A6)</f>
        <v>33.355989010989028</v>
      </c>
    </row>
    <row r="7" spans="1:3" x14ac:dyDescent="0.35">
      <c r="A7" s="34" t="s">
        <v>14</v>
      </c>
      <c r="B7" s="2">
        <f>AVERAGEIFS(charges,region,A7)</f>
        <v>13406.3845163858</v>
      </c>
      <c r="C7" s="2">
        <f>AVERAGEIFS(bmi,region,A7)</f>
        <v>29.17350308641976</v>
      </c>
    </row>
    <row r="8" spans="1:3" x14ac:dyDescent="0.35">
      <c r="A8" s="34" t="s">
        <v>13</v>
      </c>
      <c r="B8" s="2">
        <f>AVERAGEIFS(charges,region,A8)</f>
        <v>12417.575373969228</v>
      </c>
      <c r="C8" s="2">
        <f>AVERAGEIFS(bmi,region,A8)</f>
        <v>29.199784615384626</v>
      </c>
    </row>
    <row r="9" spans="1:3" x14ac:dyDescent="0.35">
      <c r="A9" s="34" t="s">
        <v>9</v>
      </c>
      <c r="B9" s="2">
        <f>AVERAGEIFS(charges,region,A9)</f>
        <v>12346.93737729231</v>
      </c>
      <c r="C9" s="2">
        <f>AVERAGEIFS(bmi,region,A9)</f>
        <v>30.596615384615379</v>
      </c>
    </row>
    <row r="11" spans="1:3" x14ac:dyDescent="0.35">
      <c r="A11" s="4" t="s">
        <v>27</v>
      </c>
      <c r="B11" t="s">
        <v>29</v>
      </c>
      <c r="C11" t="s">
        <v>28</v>
      </c>
    </row>
    <row r="12" spans="1:3" x14ac:dyDescent="0.35">
      <c r="A12" s="5" t="s">
        <v>12</v>
      </c>
      <c r="B12" s="2">
        <v>14735.411437609895</v>
      </c>
      <c r="C12" s="2">
        <v>33.355989010989028</v>
      </c>
    </row>
    <row r="13" spans="1:3" x14ac:dyDescent="0.35">
      <c r="A13" s="5" t="s">
        <v>14</v>
      </c>
      <c r="B13" s="2">
        <v>13406.3845163858</v>
      </c>
      <c r="C13" s="2">
        <v>29.17350308641976</v>
      </c>
    </row>
    <row r="14" spans="1:3" x14ac:dyDescent="0.35">
      <c r="A14" s="5" t="s">
        <v>13</v>
      </c>
      <c r="B14" s="2">
        <v>12417.575373969228</v>
      </c>
      <c r="C14" s="2">
        <v>29.199784615384626</v>
      </c>
    </row>
    <row r="15" spans="1:3" x14ac:dyDescent="0.35">
      <c r="A15" s="5" t="s">
        <v>9</v>
      </c>
      <c r="B15" s="2">
        <v>12346.93737729231</v>
      </c>
      <c r="C15" s="2">
        <v>30.596615384615379</v>
      </c>
    </row>
    <row r="16" spans="1:3" x14ac:dyDescent="0.35">
      <c r="A16" s="5" t="s">
        <v>26</v>
      </c>
      <c r="B16" s="2">
        <v>13270.422265141242</v>
      </c>
      <c r="C16" s="2">
        <v>30.663396860986559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43188-E9F5-4DBC-B19E-618C3239D796}">
  <dimension ref="A2:H35"/>
  <sheetViews>
    <sheetView workbookViewId="0">
      <selection activeCell="Q13" sqref="Q13"/>
    </sheetView>
  </sheetViews>
  <sheetFormatPr defaultRowHeight="14.5" x14ac:dyDescent="0.35"/>
  <cols>
    <col min="2" max="2" width="9.81640625" bestFit="1" customWidth="1"/>
    <col min="4" max="4" width="9.453125" bestFit="1" customWidth="1"/>
    <col min="7" max="7" width="12.36328125" bestFit="1" customWidth="1"/>
  </cols>
  <sheetData>
    <row r="2" spans="1:8" x14ac:dyDescent="0.35">
      <c r="A2" s="3" t="s">
        <v>48</v>
      </c>
    </row>
    <row r="3" spans="1:8" x14ac:dyDescent="0.35">
      <c r="A3" s="3" t="s">
        <v>49</v>
      </c>
    </row>
    <row r="4" spans="1:8" x14ac:dyDescent="0.35">
      <c r="A4" s="3" t="s">
        <v>50</v>
      </c>
    </row>
    <row r="5" spans="1:8" ht="15" thickBot="1" x14ac:dyDescent="0.4">
      <c r="E5" s="11"/>
      <c r="F5" s="11"/>
      <c r="G5" s="11"/>
      <c r="H5" s="11"/>
    </row>
    <row r="6" spans="1:8" x14ac:dyDescent="0.35">
      <c r="B6" t="s">
        <v>53</v>
      </c>
      <c r="D6" s="34" t="s">
        <v>51</v>
      </c>
      <c r="E6" s="11"/>
      <c r="F6" s="10" t="s">
        <v>53</v>
      </c>
      <c r="G6" s="10" t="s">
        <v>51</v>
      </c>
      <c r="H6" s="11"/>
    </row>
    <row r="7" spans="1:8" x14ac:dyDescent="0.35">
      <c r="B7">
        <v>6378</v>
      </c>
      <c r="D7" cm="1">
        <f t="array" ref="D7:D17">FREQUENCY(charges,B7:B21)</f>
        <v>457</v>
      </c>
      <c r="E7" s="11"/>
      <c r="F7" s="7">
        <v>6378</v>
      </c>
      <c r="G7" s="8">
        <v>457</v>
      </c>
      <c r="H7" s="11"/>
    </row>
    <row r="8" spans="1:8" x14ac:dyDescent="0.35">
      <c r="B8">
        <v>12756</v>
      </c>
      <c r="D8">
        <v>433</v>
      </c>
      <c r="E8" s="11"/>
      <c r="F8" s="7">
        <v>12756</v>
      </c>
      <c r="G8" s="8">
        <v>433</v>
      </c>
      <c r="H8" s="11"/>
    </row>
    <row r="9" spans="1:8" x14ac:dyDescent="0.35">
      <c r="B9">
        <v>19134</v>
      </c>
      <c r="D9">
        <v>157</v>
      </c>
      <c r="E9" s="11"/>
      <c r="F9" s="7">
        <v>19134</v>
      </c>
      <c r="G9" s="8">
        <v>156</v>
      </c>
      <c r="H9" s="11"/>
    </row>
    <row r="10" spans="1:8" x14ac:dyDescent="0.35">
      <c r="B10">
        <v>25512</v>
      </c>
      <c r="D10">
        <v>94</v>
      </c>
      <c r="E10" s="11"/>
      <c r="F10" s="7">
        <v>25512</v>
      </c>
      <c r="G10" s="8">
        <v>94</v>
      </c>
      <c r="H10" s="11"/>
    </row>
    <row r="11" spans="1:8" x14ac:dyDescent="0.35">
      <c r="B11">
        <v>31890</v>
      </c>
      <c r="D11">
        <v>42</v>
      </c>
      <c r="E11" s="11"/>
      <c r="F11" s="7">
        <v>31890</v>
      </c>
      <c r="G11" s="8">
        <v>42</v>
      </c>
      <c r="H11" s="11"/>
    </row>
    <row r="12" spans="1:8" x14ac:dyDescent="0.35">
      <c r="B12">
        <v>38268</v>
      </c>
      <c r="D12">
        <v>54</v>
      </c>
      <c r="E12" s="11"/>
      <c r="F12" s="7">
        <v>38268</v>
      </c>
      <c r="G12" s="8">
        <v>54</v>
      </c>
      <c r="H12" s="11"/>
    </row>
    <row r="13" spans="1:8" x14ac:dyDescent="0.35">
      <c r="B13">
        <v>44646</v>
      </c>
      <c r="D13">
        <v>63</v>
      </c>
      <c r="E13" s="11"/>
      <c r="F13" s="7">
        <v>44646</v>
      </c>
      <c r="G13" s="8">
        <v>63</v>
      </c>
      <c r="H13" s="11"/>
    </row>
    <row r="14" spans="1:8" x14ac:dyDescent="0.35">
      <c r="B14">
        <v>51024</v>
      </c>
      <c r="D14">
        <v>31</v>
      </c>
      <c r="E14" s="11"/>
      <c r="F14" s="7">
        <v>51024</v>
      </c>
      <c r="G14" s="8">
        <v>31</v>
      </c>
      <c r="H14" s="11"/>
    </row>
    <row r="15" spans="1:8" x14ac:dyDescent="0.35">
      <c r="B15">
        <v>57402</v>
      </c>
      <c r="D15">
        <v>3</v>
      </c>
      <c r="E15" s="11"/>
      <c r="F15" s="7">
        <v>57402</v>
      </c>
      <c r="G15" s="8">
        <v>3</v>
      </c>
      <c r="H15" s="11"/>
    </row>
    <row r="16" spans="1:8" x14ac:dyDescent="0.35">
      <c r="B16">
        <v>63780</v>
      </c>
      <c r="D16">
        <v>4</v>
      </c>
      <c r="E16" s="11"/>
      <c r="F16" s="7">
        <v>63780</v>
      </c>
      <c r="G16" s="8">
        <v>4</v>
      </c>
      <c r="H16" s="11"/>
    </row>
    <row r="17" spans="4:8" ht="15" thickBot="1" x14ac:dyDescent="0.4">
      <c r="D17">
        <v>0</v>
      </c>
      <c r="E17" s="11"/>
      <c r="F17" s="9" t="s">
        <v>52</v>
      </c>
      <c r="G17" s="9">
        <v>0</v>
      </c>
      <c r="H17" s="11"/>
    </row>
    <row r="18" spans="4:8" x14ac:dyDescent="0.35">
      <c r="E18" s="11"/>
      <c r="F18" s="7"/>
      <c r="G18" s="8"/>
      <c r="H18" s="11"/>
    </row>
    <row r="19" spans="4:8" x14ac:dyDescent="0.35">
      <c r="E19" s="11"/>
      <c r="F19" s="7"/>
      <c r="G19" s="8"/>
      <c r="H19" s="11"/>
    </row>
    <row r="20" spans="4:8" x14ac:dyDescent="0.35">
      <c r="E20" s="11"/>
      <c r="F20" s="7"/>
      <c r="G20" s="12"/>
      <c r="H20" s="11"/>
    </row>
    <row r="21" spans="4:8" x14ac:dyDescent="0.35">
      <c r="E21" s="11"/>
      <c r="F21" s="7"/>
      <c r="G21" s="12"/>
      <c r="H21" s="11"/>
    </row>
    <row r="22" spans="4:8" x14ac:dyDescent="0.35">
      <c r="E22" s="11"/>
      <c r="F22" s="8"/>
      <c r="G22" s="12"/>
      <c r="H22" s="11"/>
    </row>
    <row r="23" spans="4:8" x14ac:dyDescent="0.35">
      <c r="G23" s="12"/>
    </row>
    <row r="24" spans="4:8" x14ac:dyDescent="0.35">
      <c r="G24" s="12"/>
    </row>
    <row r="25" spans="4:8" x14ac:dyDescent="0.35">
      <c r="G25" s="12"/>
    </row>
    <row r="26" spans="4:8" x14ac:dyDescent="0.35">
      <c r="G26" s="12"/>
    </row>
    <row r="27" spans="4:8" x14ac:dyDescent="0.35">
      <c r="G27" s="12"/>
    </row>
    <row r="28" spans="4:8" x14ac:dyDescent="0.35">
      <c r="G28" s="12"/>
    </row>
    <row r="29" spans="4:8" x14ac:dyDescent="0.35">
      <c r="G29" s="12"/>
    </row>
    <row r="30" spans="4:8" x14ac:dyDescent="0.35">
      <c r="G30" s="8"/>
    </row>
    <row r="31" spans="4:8" x14ac:dyDescent="0.35">
      <c r="G31" s="8"/>
    </row>
    <row r="32" spans="4:8" x14ac:dyDescent="0.35">
      <c r="G32" s="8"/>
    </row>
    <row r="33" spans="7:7" x14ac:dyDescent="0.35">
      <c r="G33" s="8"/>
    </row>
    <row r="34" spans="7:7" x14ac:dyDescent="0.35">
      <c r="G34" s="8"/>
    </row>
    <row r="35" spans="7:7" x14ac:dyDescent="0.35">
      <c r="G35" s="8"/>
    </row>
  </sheetData>
  <sortState xmlns:xlrd2="http://schemas.microsoft.com/office/spreadsheetml/2017/richdata2" ref="F7:F16">
    <sortCondition ref="F7"/>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C309-EF52-47CA-B1D8-025EB8187EE2}">
  <dimension ref="A2:C15"/>
  <sheetViews>
    <sheetView topLeftCell="A2" workbookViewId="0">
      <selection activeCell="A7" sqref="A7"/>
    </sheetView>
  </sheetViews>
  <sheetFormatPr defaultRowHeight="14.5" x14ac:dyDescent="0.35"/>
  <cols>
    <col min="1" max="1" width="12.08984375" customWidth="1"/>
    <col min="5" max="5" width="15.453125" bestFit="1" customWidth="1"/>
  </cols>
  <sheetData>
    <row r="2" spans="1:3" x14ac:dyDescent="0.35">
      <c r="A2" s="3"/>
    </row>
    <row r="3" spans="1:3" x14ac:dyDescent="0.35">
      <c r="A3" s="3" t="s">
        <v>54</v>
      </c>
    </row>
    <row r="4" spans="1:3" x14ac:dyDescent="0.35">
      <c r="A4" s="3" t="s">
        <v>55</v>
      </c>
    </row>
    <row r="5" spans="1:3" x14ac:dyDescent="0.35">
      <c r="A5" s="3" t="s">
        <v>85</v>
      </c>
    </row>
    <row r="6" spans="1:3" x14ac:dyDescent="0.35">
      <c r="A6" s="3"/>
    </row>
    <row r="7" spans="1:3" x14ac:dyDescent="0.35">
      <c r="A7" s="3" t="s">
        <v>67</v>
      </c>
    </row>
    <row r="8" spans="1:3" x14ac:dyDescent="0.35">
      <c r="A8" s="3"/>
    </row>
    <row r="9" spans="1:3" x14ac:dyDescent="0.35">
      <c r="A9" s="3"/>
    </row>
    <row r="10" spans="1:3" x14ac:dyDescent="0.35">
      <c r="A10" s="34" t="s">
        <v>65</v>
      </c>
    </row>
    <row r="11" spans="1:3" x14ac:dyDescent="0.35">
      <c r="A11" s="35" t="s">
        <v>64</v>
      </c>
      <c r="B11" s="36" t="s">
        <v>66</v>
      </c>
      <c r="C11" s="38"/>
    </row>
    <row r="12" spans="1:3" x14ac:dyDescent="0.35">
      <c r="A12" s="37" t="str" cm="1">
        <f t="array" ref="A12:A15">_xlfn.UNIQUE(category)</f>
        <v>Overweight</v>
      </c>
      <c r="B12">
        <f>COUNTIFS(category,A12)</f>
        <v>339</v>
      </c>
    </row>
    <row r="13" spans="1:3" x14ac:dyDescent="0.35">
      <c r="A13" s="37" t="str">
        <v>Obese</v>
      </c>
      <c r="B13">
        <f>COUNTIFS(category,A13)</f>
        <v>757</v>
      </c>
    </row>
    <row r="14" spans="1:3" x14ac:dyDescent="0.35">
      <c r="A14" s="37" t="str">
        <v>Normal</v>
      </c>
      <c r="B14">
        <f>COUNTIFS(category,A14)</f>
        <v>222</v>
      </c>
    </row>
    <row r="15" spans="1:3" x14ac:dyDescent="0.35">
      <c r="A15" s="37" t="str">
        <v>Underweight</v>
      </c>
      <c r="B15">
        <f>COUNTIFS(category,A15)</f>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AB2B-5AF8-478C-80D0-568E22D7F061}">
  <dimension ref="A2:B7"/>
  <sheetViews>
    <sheetView workbookViewId="0">
      <selection activeCell="B7" sqref="B7"/>
    </sheetView>
  </sheetViews>
  <sheetFormatPr defaultRowHeight="14.5" x14ac:dyDescent="0.35"/>
  <sheetData>
    <row r="2" spans="1:2" x14ac:dyDescent="0.35">
      <c r="A2" s="3" t="s">
        <v>68</v>
      </c>
    </row>
    <row r="3" spans="1:2" x14ac:dyDescent="0.35">
      <c r="A3" s="3" t="s">
        <v>69</v>
      </c>
    </row>
    <row r="4" spans="1:2" x14ac:dyDescent="0.35">
      <c r="A4" s="3" t="s">
        <v>70</v>
      </c>
    </row>
    <row r="6" spans="1:2" x14ac:dyDescent="0.35">
      <c r="B6" t="s">
        <v>71</v>
      </c>
    </row>
    <row r="7" spans="1:2" x14ac:dyDescent="0.35">
      <c r="B7">
        <f>CORREL(charges,bmi)</f>
        <v>0.19834096883362906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B126-9625-4A29-8C66-D695A94043C7}">
  <dimension ref="X2:AF24"/>
  <sheetViews>
    <sheetView showGridLines="0" topLeftCell="V4" workbookViewId="0">
      <selection activeCell="AD18" sqref="AD18"/>
    </sheetView>
  </sheetViews>
  <sheetFormatPr defaultRowHeight="14.5" x14ac:dyDescent="0.35"/>
  <cols>
    <col min="25" max="25" width="14.81640625" bestFit="1" customWidth="1"/>
    <col min="26" max="27" width="11.81640625" bestFit="1" customWidth="1"/>
    <col min="30" max="30" width="16.6328125" bestFit="1" customWidth="1"/>
    <col min="31" max="31" width="15.26953125" bestFit="1" customWidth="1"/>
    <col min="32" max="32" width="9.36328125" bestFit="1" customWidth="1"/>
    <col min="33" max="34" width="10.7265625" bestFit="1" customWidth="1"/>
  </cols>
  <sheetData>
    <row r="2" spans="24:30" x14ac:dyDescent="0.35">
      <c r="X2" s="3" t="s">
        <v>72</v>
      </c>
    </row>
    <row r="3" spans="24:30" x14ac:dyDescent="0.35">
      <c r="X3" s="3" t="s">
        <v>73</v>
      </c>
    </row>
    <row r="4" spans="24:30" x14ac:dyDescent="0.35">
      <c r="X4" s="3" t="s">
        <v>74</v>
      </c>
    </row>
    <row r="7" spans="24:30" x14ac:dyDescent="0.35">
      <c r="Y7" s="14" t="s">
        <v>75</v>
      </c>
      <c r="AD7" s="14" t="s">
        <v>79</v>
      </c>
    </row>
    <row r="10" spans="24:30" x14ac:dyDescent="0.35">
      <c r="Y10" s="15" t="s">
        <v>76</v>
      </c>
      <c r="Z10" s="16" t="s">
        <v>77</v>
      </c>
      <c r="AA10" s="16" t="s">
        <v>78</v>
      </c>
    </row>
    <row r="11" spans="24:30" x14ac:dyDescent="0.35">
      <c r="Y11" s="17" t="str" cm="1">
        <f t="array" ref="Y11:Y14">_xlfn.UNIQUE(PROPER(region))</f>
        <v>Southwest</v>
      </c>
      <c r="Z11" s="18">
        <f>AVERAGEIFS(charges,region,$Y11,smoker,LOWER(Z$10))</f>
        <v>32269.063493620699</v>
      </c>
      <c r="AA11" s="18">
        <f t="shared" ref="Z11:AA14" si="0">AVERAGEIFS(charges,region,$Y11,smoker,LOWER(AA$10))</f>
        <v>8019.2845130711621</v>
      </c>
    </row>
    <row r="12" spans="24:30" x14ac:dyDescent="0.35">
      <c r="Y12" s="17" t="str">
        <v>Southeast</v>
      </c>
      <c r="Z12" s="18">
        <f t="shared" si="0"/>
        <v>34844.996823626367</v>
      </c>
      <c r="AA12" s="18">
        <f t="shared" si="0"/>
        <v>8032.2163089377273</v>
      </c>
    </row>
    <row r="13" spans="24:30" x14ac:dyDescent="0.35">
      <c r="Y13" s="17" t="str">
        <v>Northwest</v>
      </c>
      <c r="Z13" s="18">
        <f t="shared" si="0"/>
        <v>30192.003182413791</v>
      </c>
      <c r="AA13" s="18">
        <f t="shared" si="0"/>
        <v>8556.4637152059931</v>
      </c>
    </row>
    <row r="14" spans="24:30" x14ac:dyDescent="0.35">
      <c r="Y14" s="17" t="str">
        <v>Northeast</v>
      </c>
      <c r="Z14" s="18">
        <f t="shared" si="0"/>
        <v>29673.536472835818</v>
      </c>
      <c r="AA14" s="18">
        <f t="shared" si="0"/>
        <v>9165.5316717081714</v>
      </c>
    </row>
    <row r="18" spans="30:32" x14ac:dyDescent="0.35">
      <c r="AD18" s="4" t="s">
        <v>29</v>
      </c>
      <c r="AE18" s="4" t="s">
        <v>80</v>
      </c>
    </row>
    <row r="19" spans="30:32" x14ac:dyDescent="0.35">
      <c r="AD19" s="4" t="s">
        <v>27</v>
      </c>
      <c r="AE19" t="s">
        <v>11</v>
      </c>
      <c r="AF19" t="s">
        <v>8</v>
      </c>
    </row>
    <row r="20" spans="30:32" x14ac:dyDescent="0.35">
      <c r="AD20" s="5" t="s">
        <v>14</v>
      </c>
      <c r="AE20" s="2">
        <v>9165.5316717081714</v>
      </c>
      <c r="AF20" s="2">
        <v>29673.536472835818</v>
      </c>
    </row>
    <row r="21" spans="30:32" x14ac:dyDescent="0.35">
      <c r="AD21" s="5" t="s">
        <v>13</v>
      </c>
      <c r="AE21" s="2">
        <v>8556.4637152059931</v>
      </c>
      <c r="AF21" s="2">
        <v>30192.003182413791</v>
      </c>
    </row>
    <row r="22" spans="30:32" x14ac:dyDescent="0.35">
      <c r="AD22" s="5" t="s">
        <v>12</v>
      </c>
      <c r="AE22" s="2">
        <v>8032.2163089377273</v>
      </c>
      <c r="AF22" s="2">
        <v>34844.996823626367</v>
      </c>
    </row>
    <row r="23" spans="30:32" x14ac:dyDescent="0.35">
      <c r="AD23" s="5" t="s">
        <v>9</v>
      </c>
      <c r="AE23" s="2">
        <v>8019.2845130711621</v>
      </c>
      <c r="AF23" s="2">
        <v>32269.063493620699</v>
      </c>
    </row>
    <row r="24" spans="30:32" x14ac:dyDescent="0.35">
      <c r="AD24" s="5" t="s">
        <v>26</v>
      </c>
      <c r="AE24" s="13">
        <v>8434.2682978562061</v>
      </c>
      <c r="AF24" s="13">
        <v>32050.231831532841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D67C9-89F5-42D8-9E5C-7E213CD1CE35}">
  <dimension ref="B2:BA19"/>
  <sheetViews>
    <sheetView showGridLines="0" workbookViewId="0">
      <selection activeCell="M22" sqref="M22"/>
    </sheetView>
  </sheetViews>
  <sheetFormatPr defaultRowHeight="14.5" x14ac:dyDescent="0.35"/>
  <cols>
    <col min="3" max="3" width="12.36328125" bestFit="1" customWidth="1"/>
    <col min="4" max="4" width="14" bestFit="1" customWidth="1"/>
    <col min="5" max="5" width="12.36328125" bestFit="1" customWidth="1"/>
    <col min="6" max="6" width="14" bestFit="1" customWidth="1"/>
    <col min="7" max="7" width="7.6328125" bestFit="1" customWidth="1"/>
    <col min="8" max="8" width="10.7265625" bestFit="1" customWidth="1"/>
    <col min="9" max="9" width="12.36328125" bestFit="1" customWidth="1"/>
    <col min="10" max="10" width="14" bestFit="1" customWidth="1"/>
    <col min="11" max="11" width="10.26953125" bestFit="1" customWidth="1"/>
    <col min="12" max="12" width="12.36328125" bestFit="1" customWidth="1"/>
    <col min="13" max="13" width="14" bestFit="1" customWidth="1"/>
    <col min="14" max="14" width="11.81640625" bestFit="1" customWidth="1"/>
    <col min="16" max="16" width="12.36328125" bestFit="1" customWidth="1"/>
    <col min="17" max="17" width="14" bestFit="1" customWidth="1"/>
    <col min="18" max="18" width="13.453125" bestFit="1" customWidth="1"/>
  </cols>
  <sheetData>
    <row r="2" spans="2:53" x14ac:dyDescent="0.35">
      <c r="B2" s="3" t="s">
        <v>81</v>
      </c>
    </row>
    <row r="3" spans="2:53" x14ac:dyDescent="0.35">
      <c r="B3" s="3" t="s">
        <v>82</v>
      </c>
    </row>
    <row r="4" spans="2:53" x14ac:dyDescent="0.35">
      <c r="B4" s="3" t="s">
        <v>83</v>
      </c>
    </row>
    <row r="7" spans="2:53" x14ac:dyDescent="0.35">
      <c r="P7" s="4" t="s">
        <v>27</v>
      </c>
      <c r="Q7" t="s">
        <v>56</v>
      </c>
    </row>
    <row r="8" spans="2:53" x14ac:dyDescent="0.35">
      <c r="C8" t="s">
        <v>56</v>
      </c>
      <c r="E8" s="4" t="s">
        <v>27</v>
      </c>
      <c r="F8" t="s">
        <v>56</v>
      </c>
      <c r="I8" s="4" t="s">
        <v>27</v>
      </c>
      <c r="J8" t="s">
        <v>56</v>
      </c>
      <c r="P8" s="5">
        <v>0</v>
      </c>
      <c r="Q8" s="20">
        <v>7098069.9953389969</v>
      </c>
    </row>
    <row r="9" spans="2:53" x14ac:dyDescent="0.35">
      <c r="C9" s="20">
        <v>17755824.990759</v>
      </c>
      <c r="E9" s="5" t="s">
        <v>14</v>
      </c>
      <c r="F9" s="21">
        <v>4343668.5833089994</v>
      </c>
      <c r="I9" s="5" t="s">
        <v>11</v>
      </c>
      <c r="J9" s="21">
        <v>8974061.4689189959</v>
      </c>
      <c r="P9" s="5">
        <v>1</v>
      </c>
      <c r="Q9" s="20">
        <v>4124899.6734499969</v>
      </c>
    </row>
    <row r="10" spans="2:53" x14ac:dyDescent="0.35">
      <c r="E10" s="5" t="s">
        <v>13</v>
      </c>
      <c r="F10" s="21">
        <v>4035711.9965399993</v>
      </c>
      <c r="I10" s="5" t="s">
        <v>8</v>
      </c>
      <c r="J10" s="21">
        <v>8781763.5218400005</v>
      </c>
      <c r="P10" s="5">
        <v>2</v>
      </c>
      <c r="Q10" s="20">
        <v>3617655.2961499989</v>
      </c>
    </row>
    <row r="11" spans="2:53" x14ac:dyDescent="0.35">
      <c r="C11" t="s">
        <v>84</v>
      </c>
      <c r="E11" s="5" t="s">
        <v>12</v>
      </c>
      <c r="F11" s="21">
        <v>5363689.763290002</v>
      </c>
      <c r="I11" s="5" t="s">
        <v>26</v>
      </c>
      <c r="J11" s="21">
        <v>17755824.990758996</v>
      </c>
      <c r="P11" s="5">
        <v>3</v>
      </c>
      <c r="Q11" s="20">
        <v>2410784.9835899989</v>
      </c>
    </row>
    <row r="12" spans="2:53" x14ac:dyDescent="0.35">
      <c r="C12" s="22">
        <v>1338</v>
      </c>
      <c r="E12" s="5" t="s">
        <v>9</v>
      </c>
      <c r="F12" s="21">
        <v>4012754.6476200009</v>
      </c>
      <c r="P12" s="5">
        <v>4</v>
      </c>
      <c r="Q12" s="20">
        <v>346266.40777999995</v>
      </c>
    </row>
    <row r="13" spans="2:53" x14ac:dyDescent="0.35">
      <c r="E13" s="5" t="s">
        <v>26</v>
      </c>
      <c r="F13" s="21">
        <v>17755824.990759</v>
      </c>
      <c r="P13" s="5">
        <v>5</v>
      </c>
      <c r="Q13" s="20">
        <v>158148.63445000001</v>
      </c>
    </row>
    <row r="14" spans="2:53" x14ac:dyDescent="0.35">
      <c r="I14" s="4" t="s">
        <v>27</v>
      </c>
      <c r="J14" t="s">
        <v>56</v>
      </c>
      <c r="L14" s="4" t="s">
        <v>27</v>
      </c>
      <c r="M14" t="s">
        <v>56</v>
      </c>
      <c r="P14" s="5" t="s">
        <v>26</v>
      </c>
      <c r="Q14" s="20">
        <v>17755824.990758989</v>
      </c>
    </row>
    <row r="15" spans="2:53" x14ac:dyDescent="0.35">
      <c r="C15" s="4" t="s">
        <v>27</v>
      </c>
      <c r="D15" t="s">
        <v>56</v>
      </c>
      <c r="I15" s="5" t="s">
        <v>61</v>
      </c>
      <c r="J15" s="20">
        <v>2304248.9405400003</v>
      </c>
      <c r="L15" s="5" t="s">
        <v>61</v>
      </c>
      <c r="M15" s="20">
        <v>2304248.9405400003</v>
      </c>
      <c r="O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row>
    <row r="16" spans="2:53" x14ac:dyDescent="0.35">
      <c r="C16" s="5" t="s">
        <v>7</v>
      </c>
      <c r="D16" s="21">
        <v>8321061.1946189944</v>
      </c>
      <c r="I16" s="5" t="s">
        <v>63</v>
      </c>
      <c r="J16" s="20">
        <v>11592840.239749994</v>
      </c>
      <c r="L16" s="5" t="s">
        <v>63</v>
      </c>
      <c r="M16" s="20">
        <v>11592840.239749994</v>
      </c>
      <c r="O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row>
    <row r="17" spans="3:53" x14ac:dyDescent="0.35">
      <c r="C17" s="5" t="s">
        <v>10</v>
      </c>
      <c r="D17" s="21">
        <v>9434763.7961399946</v>
      </c>
      <c r="I17" s="5" t="s">
        <v>62</v>
      </c>
      <c r="J17" s="20">
        <v>3681691.798769</v>
      </c>
      <c r="L17" s="5" t="s">
        <v>62</v>
      </c>
      <c r="M17" s="20">
        <v>3681691.798769</v>
      </c>
      <c r="O17" s="2"/>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row>
    <row r="18" spans="3:53" x14ac:dyDescent="0.35">
      <c r="C18" s="5" t="s">
        <v>26</v>
      </c>
      <c r="D18" s="21">
        <v>17755824.990758989</v>
      </c>
      <c r="I18" s="5" t="s">
        <v>60</v>
      </c>
      <c r="J18" s="20">
        <v>177044.01170000003</v>
      </c>
      <c r="L18" s="5" t="s">
        <v>60</v>
      </c>
      <c r="M18" s="20">
        <v>177044.01170000003</v>
      </c>
      <c r="O18" s="2"/>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row>
    <row r="19" spans="3:53" x14ac:dyDescent="0.35">
      <c r="I19" s="5" t="s">
        <v>26</v>
      </c>
      <c r="J19" s="20">
        <v>17755824.990758996</v>
      </c>
      <c r="L19" s="5" t="s">
        <v>26</v>
      </c>
      <c r="M19" s="20">
        <v>17755824.990758996</v>
      </c>
      <c r="O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2737E-CFD1-4065-9FE3-3495E59841F9}">
  <dimension ref="A1"/>
  <sheetViews>
    <sheetView showGridLines="0" tabSelected="1" zoomScale="85" zoomScaleNormal="85" workbookViewId="0">
      <selection activeCell="P26" sqref="P26"/>
    </sheetView>
  </sheetViews>
  <sheetFormatPr defaultRowHeight="14.5" x14ac:dyDescent="0.35"/>
  <cols>
    <col min="1" max="5" width="8.7265625" style="19"/>
    <col min="6" max="7" width="8.54296875" style="19" customWidth="1"/>
    <col min="8" max="8" width="9.08984375" style="19" customWidth="1"/>
    <col min="9" max="19" width="8.7265625" style="19"/>
    <col min="20" max="20" width="2.1796875" style="19" customWidth="1"/>
    <col min="21" max="16384" width="8.7265625" style="1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8</vt:i4>
      </vt:variant>
    </vt:vector>
  </HeadingPairs>
  <TitlesOfParts>
    <vt:vector size="20" baseType="lpstr">
      <vt:lpstr>insurance</vt:lpstr>
      <vt:lpstr>Q1</vt:lpstr>
      <vt:lpstr>Q2</vt:lpstr>
      <vt:lpstr>Q3</vt:lpstr>
      <vt:lpstr>Q4</vt:lpstr>
      <vt:lpstr>Q5</vt:lpstr>
      <vt:lpstr>Q6</vt:lpstr>
      <vt:lpstr>Q7</vt:lpstr>
      <vt:lpstr>Q8</vt:lpstr>
      <vt:lpstr>Q9</vt:lpstr>
      <vt:lpstr>Q10</vt:lpstr>
      <vt:lpstr>Dashboard</vt:lpstr>
      <vt:lpstr>age</vt:lpstr>
      <vt:lpstr>bmi</vt:lpstr>
      <vt:lpstr>category</vt:lpstr>
      <vt:lpstr>charges</vt:lpstr>
      <vt:lpstr>child</vt:lpstr>
      <vt:lpstr>region</vt:lpstr>
      <vt:lpstr>sex</vt:lpstr>
      <vt:lpstr>smoker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Rathee</dc:creator>
  <cp:lastModifiedBy>Sumit Rathee</cp:lastModifiedBy>
  <dcterms:created xsi:type="dcterms:W3CDTF">2024-08-22T12:20:46Z</dcterms:created>
  <dcterms:modified xsi:type="dcterms:W3CDTF">2024-08-31T02:45:01Z</dcterms:modified>
</cp:coreProperties>
</file>