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umit\"/>
    </mc:Choice>
  </mc:AlternateContent>
  <bookViews>
    <workbookView xWindow="0" yWindow="0" windowWidth="20490" windowHeight="7620"/>
  </bookViews>
  <sheets>
    <sheet name="Income_Deduction_Details" sheetId="1" r:id="rId1"/>
    <sheet name="Tax_Sheet" sheetId="3" r:id="rId2"/>
    <sheet name="HRA_Exemption_Tax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D6" i="1"/>
  <c r="C13" i="1"/>
  <c r="D17" i="1"/>
  <c r="D21" i="1" s="1"/>
  <c r="D12" i="1"/>
  <c r="D13" i="1" s="1"/>
  <c r="D5" i="1"/>
  <c r="D4" i="1"/>
  <c r="D3" i="1"/>
  <c r="D2" i="1"/>
  <c r="C3" i="2"/>
  <c r="C5" i="2"/>
  <c r="B5" i="2"/>
  <c r="B6" i="2"/>
  <c r="C6" i="2" s="1"/>
  <c r="C4" i="2"/>
  <c r="C2" i="2"/>
  <c r="B4" i="2"/>
  <c r="B7" i="2"/>
  <c r="C7" i="2" s="1"/>
  <c r="C9" i="1" l="1"/>
  <c r="D9" i="1" s="1"/>
  <c r="D23" i="1" s="1"/>
  <c r="D5" i="3" s="1"/>
  <c r="E6" i="3" l="1"/>
  <c r="D6" i="3"/>
  <c r="D7" i="3" l="1"/>
  <c r="E7" i="3"/>
  <c r="D8" i="3" l="1"/>
  <c r="E8" i="3"/>
  <c r="D9" i="3" l="1"/>
  <c r="E9" i="3"/>
  <c r="E10" i="3" s="1"/>
  <c r="E11" i="3" l="1"/>
  <c r="E13" i="3"/>
  <c r="E12" i="3"/>
  <c r="E14" i="3" l="1"/>
</calcChain>
</file>

<file path=xl/sharedStrings.xml><?xml version="1.0" encoding="utf-8"?>
<sst xmlns="http://schemas.openxmlformats.org/spreadsheetml/2006/main" count="53" uniqueCount="46">
  <si>
    <t>Monthly</t>
  </si>
  <si>
    <t>Yearly</t>
  </si>
  <si>
    <t>Basic</t>
  </si>
  <si>
    <t>Conveyance</t>
  </si>
  <si>
    <t>HRA</t>
  </si>
  <si>
    <t>Factor (In Months)</t>
  </si>
  <si>
    <r>
      <t xml:space="preserve">Actual HRA Received From Employer </t>
    </r>
    <r>
      <rPr>
        <b/>
        <sz val="10"/>
        <color theme="1"/>
        <rFont val="Calibri"/>
        <family val="2"/>
        <scheme val="minor"/>
      </rPr>
      <t>(A)</t>
    </r>
  </si>
  <si>
    <r>
      <t xml:space="preserve">50% of Base Salary </t>
    </r>
    <r>
      <rPr>
        <b/>
        <sz val="10"/>
        <color theme="1"/>
        <rFont val="Calibri"/>
        <family val="2"/>
        <scheme val="minor"/>
      </rPr>
      <t>(B)</t>
    </r>
  </si>
  <si>
    <r>
      <t xml:space="preserve">10% of the annual Salary </t>
    </r>
    <r>
      <rPr>
        <b/>
        <sz val="10"/>
        <color theme="1"/>
        <rFont val="Calibri"/>
        <family val="2"/>
        <scheme val="minor"/>
      </rPr>
      <t>(C)</t>
    </r>
  </si>
  <si>
    <r>
      <t xml:space="preserve">Excess Rent Paid over 10% of the annual Salary </t>
    </r>
    <r>
      <rPr>
        <b/>
        <sz val="10"/>
        <color theme="1"/>
        <rFont val="Calibri"/>
        <family val="2"/>
        <scheme val="minor"/>
      </rPr>
      <t>(D) [A-C]</t>
    </r>
  </si>
  <si>
    <r>
      <t xml:space="preserve">HRA Exemptions </t>
    </r>
    <r>
      <rPr>
        <b/>
        <sz val="10"/>
        <color theme="1"/>
        <rFont val="Calibri"/>
        <family val="2"/>
        <scheme val="minor"/>
      </rPr>
      <t>[MIN (A,B,D)]</t>
    </r>
  </si>
  <si>
    <t>Type</t>
  </si>
  <si>
    <t>Total</t>
  </si>
  <si>
    <t>Standrad Deduction</t>
  </si>
  <si>
    <t>Professional Tax</t>
  </si>
  <si>
    <r>
      <t xml:space="preserve">Deduction - U/S 16 (1) </t>
    </r>
    <r>
      <rPr>
        <b/>
        <sz val="12"/>
        <color rgb="FFFF0000"/>
        <rFont val="Calibri"/>
        <family val="2"/>
        <scheme val="minor"/>
      </rPr>
      <t>(C)</t>
    </r>
  </si>
  <si>
    <r>
      <t xml:space="preserve">Exemption </t>
    </r>
    <r>
      <rPr>
        <b/>
        <sz val="12"/>
        <color rgb="FFFF0000"/>
        <rFont val="Calibri"/>
        <family val="2"/>
        <scheme val="minor"/>
      </rPr>
      <t>(B)</t>
    </r>
  </si>
  <si>
    <r>
      <t xml:space="preserve">Earnings </t>
    </r>
    <r>
      <rPr>
        <b/>
        <sz val="12"/>
        <color rgb="FF00B050"/>
        <rFont val="Calibri"/>
        <family val="2"/>
        <scheme val="minor"/>
      </rPr>
      <t>(A)</t>
    </r>
  </si>
  <si>
    <t>Home Loan Interest</t>
  </si>
  <si>
    <r>
      <t xml:space="preserve">Deduction - U/S 80C </t>
    </r>
    <r>
      <rPr>
        <b/>
        <sz val="12"/>
        <color rgb="FFFF0000"/>
        <rFont val="Calibri"/>
        <family val="2"/>
        <scheme val="minor"/>
      </rPr>
      <t>(E)</t>
    </r>
  </si>
  <si>
    <t>PF</t>
  </si>
  <si>
    <t>LIC Premium</t>
  </si>
  <si>
    <t>Home Loan Repayment</t>
  </si>
  <si>
    <t>PPF</t>
  </si>
  <si>
    <t>Total Taxable Income</t>
  </si>
  <si>
    <t>Residual / Others Pay</t>
  </si>
  <si>
    <t>Tax Calculation</t>
  </si>
  <si>
    <t>Slab</t>
  </si>
  <si>
    <t>Rate</t>
  </si>
  <si>
    <t>Tax Amount</t>
  </si>
  <si>
    <t>Head</t>
  </si>
  <si>
    <r>
      <t xml:space="preserve">Loss From House Property </t>
    </r>
    <r>
      <rPr>
        <b/>
        <sz val="12"/>
        <color rgb="FFFF0000"/>
        <rFont val="Calibri"/>
        <family val="2"/>
        <scheme val="minor"/>
      </rPr>
      <t>(D)</t>
    </r>
  </si>
  <si>
    <t>Lower</t>
  </si>
  <si>
    <t>Upper</t>
  </si>
  <si>
    <t>Remaining Taxable Amount</t>
  </si>
  <si>
    <t>Total Tax</t>
  </si>
  <si>
    <r>
      <t xml:space="preserve">Total Taxable Income </t>
    </r>
    <r>
      <rPr>
        <b/>
        <sz val="12"/>
        <color rgb="FFFF0000"/>
        <rFont val="Calibri"/>
        <family val="2"/>
        <scheme val="minor"/>
      </rPr>
      <t>(</t>
    </r>
    <r>
      <rPr>
        <b/>
        <sz val="12"/>
        <color rgb="FF00B050"/>
        <rFont val="Calibri"/>
        <family val="2"/>
        <scheme val="minor"/>
      </rPr>
      <t>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C00000"/>
        <rFont val="Calibri"/>
        <family val="2"/>
        <scheme val="minor"/>
      </rPr>
      <t>-</t>
    </r>
    <r>
      <rPr>
        <b/>
        <sz val="12"/>
        <color rgb="FFFF0000"/>
        <rFont val="Calibri"/>
        <family val="2"/>
        <scheme val="minor"/>
      </rPr>
      <t xml:space="preserve"> (B+C+D+E))</t>
    </r>
  </si>
  <si>
    <t>Bonus</t>
  </si>
  <si>
    <t>First</t>
  </si>
  <si>
    <t>Next</t>
  </si>
  <si>
    <t>Another</t>
  </si>
  <si>
    <t>Above</t>
  </si>
  <si>
    <t>Surcharge on Tax</t>
  </si>
  <si>
    <t>Education Cess</t>
  </si>
  <si>
    <t>Secondary &amp; Higher Education Cess</t>
  </si>
  <si>
    <t>Total Tax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</si>
</sst>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3" fillId="2" borderId="1" xfId="0" applyFont="1" applyFill="1" applyBorder="1"/>
    <xf numFmtId="0" fontId="3" fillId="0" borderId="1" xfId="0" applyFont="1" applyBorder="1"/>
    <xf numFmtId="3" fontId="2" fillId="0" borderId="1" xfId="0" applyNumberFormat="1" applyFont="1" applyBorder="1"/>
    <xf numFmtId="0" fontId="2" fillId="0" borderId="1" xfId="0" applyFont="1" applyBorder="1"/>
    <xf numFmtId="3" fontId="3" fillId="0" borderId="0" xfId="0" applyNumberFormat="1" applyFont="1"/>
    <xf numFmtId="3" fontId="3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3" fontId="3" fillId="2" borderId="1" xfId="0" applyNumberFormat="1" applyFont="1" applyFill="1" applyBorder="1"/>
    <xf numFmtId="0" fontId="3" fillId="3" borderId="1" xfId="0" applyFont="1" applyFill="1" applyBorder="1"/>
    <xf numFmtId="3" fontId="3" fillId="3" borderId="1" xfId="0" applyNumberFormat="1" applyFont="1" applyFill="1" applyBorder="1"/>
    <xf numFmtId="0" fontId="3" fillId="2" borderId="1" xfId="0" applyFont="1" applyFill="1" applyBorder="1" applyAlignment="1">
      <alignment horizontal="left"/>
    </xf>
    <xf numFmtId="0" fontId="3" fillId="0" borderId="3" xfId="0" applyFont="1" applyBorder="1" applyAlignment="1">
      <alignment vertical="center"/>
    </xf>
    <xf numFmtId="0" fontId="5" fillId="7" borderId="1" xfId="0" applyFont="1" applyFill="1" applyBorder="1" applyAlignment="1">
      <alignment horizontal="center"/>
    </xf>
    <xf numFmtId="0" fontId="2" fillId="5" borderId="0" xfId="0" applyFont="1" applyFill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3" fontId="3" fillId="0" borderId="0" xfId="0" applyNumberFormat="1" applyFont="1" applyFill="1" applyBorder="1"/>
    <xf numFmtId="0" fontId="2" fillId="0" borderId="0" xfId="0" applyFont="1" applyFill="1"/>
    <xf numFmtId="0" fontId="3" fillId="0" borderId="0" xfId="0" applyFont="1" applyFill="1" applyBorder="1" applyAlignment="1">
      <alignment horizontal="left" vertical="top"/>
    </xf>
    <xf numFmtId="0" fontId="3" fillId="8" borderId="0" xfId="0" applyFont="1" applyFill="1"/>
    <xf numFmtId="0" fontId="3" fillId="8" borderId="1" xfId="0" applyFont="1" applyFill="1" applyBorder="1"/>
    <xf numFmtId="0" fontId="2" fillId="6" borderId="1" xfId="0" applyFont="1" applyFill="1" applyBorder="1"/>
    <xf numFmtId="3" fontId="2" fillId="6" borderId="1" xfId="0" applyNumberFormat="1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10" borderId="1" xfId="0" applyFont="1" applyFill="1" applyBorder="1"/>
    <xf numFmtId="3" fontId="2" fillId="10" borderId="1" xfId="0" applyNumberFormat="1" applyFont="1" applyFill="1" applyBorder="1"/>
    <xf numFmtId="0" fontId="2" fillId="0" borderId="0" xfId="0" applyFont="1" applyBorder="1"/>
    <xf numFmtId="0" fontId="3" fillId="4" borderId="1" xfId="0" applyFont="1" applyFill="1" applyBorder="1" applyAlignment="1">
      <alignment horizontal="center"/>
    </xf>
    <xf numFmtId="9" fontId="3" fillId="4" borderId="1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/>
    <xf numFmtId="0" fontId="3" fillId="3" borderId="1" xfId="0" applyFont="1" applyFill="1" applyBorder="1" applyAlignment="1">
      <alignment horizontal="left"/>
    </xf>
    <xf numFmtId="3" fontId="4" fillId="3" borderId="1" xfId="0" applyNumberFormat="1" applyFont="1" applyFill="1" applyBorder="1"/>
    <xf numFmtId="0" fontId="10" fillId="3" borderId="1" xfId="0" applyFont="1" applyFill="1" applyBorder="1" applyAlignment="1">
      <alignment horizontal="left"/>
    </xf>
    <xf numFmtId="3" fontId="10" fillId="3" borderId="1" xfId="0" applyNumberFormat="1" applyFont="1" applyFill="1" applyBorder="1"/>
    <xf numFmtId="3" fontId="2" fillId="0" borderId="0" xfId="0" applyNumberFormat="1" applyFont="1" applyBorder="1" applyAlignment="1">
      <alignment vertical="center"/>
    </xf>
    <xf numFmtId="9" fontId="3" fillId="2" borderId="1" xfId="0" applyNumberFormat="1" applyFont="1" applyFill="1" applyBorder="1"/>
    <xf numFmtId="9" fontId="1" fillId="2" borderId="1" xfId="0" applyNumberFormat="1" applyFont="1" applyFill="1" applyBorder="1"/>
    <xf numFmtId="0" fontId="10" fillId="2" borderId="1" xfId="0" applyFont="1" applyFill="1" applyBorder="1" applyAlignment="1">
      <alignment horizontal="left"/>
    </xf>
    <xf numFmtId="3" fontId="10" fillId="2" borderId="1" xfId="0" applyNumberFormat="1" applyFont="1" applyFill="1" applyBorder="1" applyAlignment="1"/>
    <xf numFmtId="9" fontId="1" fillId="2" borderId="4" xfId="0" applyNumberFormat="1" applyFont="1" applyFill="1" applyBorder="1" applyAlignment="1">
      <alignment horizontal="left"/>
    </xf>
    <xf numFmtId="9" fontId="1" fillId="2" borderId="3" xfId="0" applyNumberFormat="1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3" fontId="10" fillId="2" borderId="2" xfId="0" applyNumberFormat="1" applyFont="1" applyFill="1" applyBorder="1" applyAlignment="1"/>
    <xf numFmtId="0" fontId="7" fillId="9" borderId="1" xfId="0" applyFont="1" applyFill="1" applyBorder="1" applyAlignment="1">
      <alignment horizontal="left"/>
    </xf>
    <xf numFmtId="3" fontId="12" fillId="9" borderId="1" xfId="0" applyNumberFormat="1" applyFont="1" applyFill="1" applyBorder="1"/>
    <xf numFmtId="3" fontId="4" fillId="3" borderId="1" xfId="0" applyNumberFormat="1" applyFont="1" applyFill="1" applyBorder="1" applyAlignment="1">
      <alignment horizontal="right" vertical="top"/>
    </xf>
    <xf numFmtId="3" fontId="6" fillId="2" borderId="1" xfId="0" applyNumberFormat="1" applyFont="1" applyFill="1" applyBorder="1"/>
    <xf numFmtId="3" fontId="4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G13" sqref="G13"/>
    </sheetView>
  </sheetViews>
  <sheetFormatPr defaultRowHeight="12.75" x14ac:dyDescent="0.2"/>
  <cols>
    <col min="1" max="1" width="33" style="2" bestFit="1" customWidth="1"/>
    <col min="2" max="2" width="19.5703125" style="2" bestFit="1" customWidth="1"/>
    <col min="3" max="3" width="7.85546875" style="2" bestFit="1" customWidth="1"/>
    <col min="4" max="4" width="13.42578125" style="2" bestFit="1" customWidth="1"/>
    <col min="5" max="5" width="19.85546875" style="2" bestFit="1" customWidth="1"/>
    <col min="6" max="6" width="10.140625" style="2" bestFit="1" customWidth="1"/>
    <col min="7" max="16384" width="9.140625" style="2"/>
  </cols>
  <sheetData>
    <row r="1" spans="1:8" x14ac:dyDescent="0.2">
      <c r="A1" s="11" t="s">
        <v>17</v>
      </c>
      <c r="B1" s="5" t="s">
        <v>11</v>
      </c>
      <c r="C1" s="5" t="s">
        <v>0</v>
      </c>
      <c r="D1" s="5" t="s">
        <v>1</v>
      </c>
      <c r="E1" s="5" t="s">
        <v>5</v>
      </c>
      <c r="H1" s="4"/>
    </row>
    <row r="2" spans="1:8" x14ac:dyDescent="0.2">
      <c r="A2" s="11"/>
      <c r="B2" s="6" t="s">
        <v>2</v>
      </c>
      <c r="C2" s="7">
        <v>39381</v>
      </c>
      <c r="D2" s="7">
        <f>C2*E$2</f>
        <v>472572</v>
      </c>
      <c r="E2" s="18">
        <v>12</v>
      </c>
    </row>
    <row r="3" spans="1:8" x14ac:dyDescent="0.2">
      <c r="A3" s="11"/>
      <c r="B3" s="6" t="s">
        <v>3</v>
      </c>
      <c r="C3" s="7">
        <v>1600</v>
      </c>
      <c r="D3" s="7">
        <f t="shared" ref="D3:D9" si="0">C3*E$2</f>
        <v>19200</v>
      </c>
      <c r="E3" s="12"/>
    </row>
    <row r="4" spans="1:8" x14ac:dyDescent="0.2">
      <c r="A4" s="11"/>
      <c r="B4" s="6" t="s">
        <v>4</v>
      </c>
      <c r="C4" s="7">
        <v>14000</v>
      </c>
      <c r="D4" s="7">
        <f t="shared" si="0"/>
        <v>168000</v>
      </c>
      <c r="E4" s="12"/>
    </row>
    <row r="5" spans="1:8" x14ac:dyDescent="0.2">
      <c r="A5" s="11"/>
      <c r="B5" s="6" t="s">
        <v>25</v>
      </c>
      <c r="C5" s="7">
        <v>51401</v>
      </c>
      <c r="D5" s="7">
        <f t="shared" si="0"/>
        <v>616812</v>
      </c>
      <c r="E5" s="12"/>
    </row>
    <row r="6" spans="1:8" x14ac:dyDescent="0.2">
      <c r="A6" s="11"/>
      <c r="B6" s="6" t="s">
        <v>37</v>
      </c>
      <c r="C6" s="7">
        <v>13800</v>
      </c>
      <c r="D6" s="7">
        <f t="shared" si="0"/>
        <v>165600</v>
      </c>
      <c r="E6" s="12"/>
    </row>
    <row r="7" spans="1:8" ht="15.75" x14ac:dyDescent="0.25">
      <c r="A7" s="11"/>
      <c r="B7" s="5" t="s">
        <v>12</v>
      </c>
      <c r="C7" s="14">
        <f>SUM(C2:C6)</f>
        <v>120182</v>
      </c>
      <c r="D7" s="56">
        <f t="shared" si="0"/>
        <v>1442184</v>
      </c>
      <c r="E7" s="43"/>
      <c r="F7" s="4"/>
      <c r="G7" s="4"/>
    </row>
    <row r="8" spans="1:8" x14ac:dyDescent="0.2">
      <c r="A8" s="24"/>
      <c r="B8" s="24"/>
      <c r="C8" s="24"/>
      <c r="D8" s="24"/>
    </row>
    <row r="9" spans="1:8" ht="15.75" x14ac:dyDescent="0.25">
      <c r="A9" s="6" t="s">
        <v>16</v>
      </c>
      <c r="B9" s="15" t="s">
        <v>4</v>
      </c>
      <c r="C9" s="16">
        <f>HRA_Exemption_Tax!B7</f>
        <v>10061.9</v>
      </c>
      <c r="D9" s="40">
        <f t="shared" si="0"/>
        <v>120742.79999999999</v>
      </c>
    </row>
    <row r="10" spans="1:8" s="20" customFormat="1" x14ac:dyDescent="0.2">
      <c r="A10" s="22"/>
      <c r="B10" s="22"/>
      <c r="C10" s="23"/>
      <c r="D10" s="23"/>
    </row>
    <row r="11" spans="1:8" ht="12.75" customHeight="1" x14ac:dyDescent="0.2">
      <c r="A11" s="11" t="s">
        <v>15</v>
      </c>
      <c r="B11" s="6" t="s">
        <v>13</v>
      </c>
      <c r="C11" s="10"/>
      <c r="D11" s="10">
        <v>40000</v>
      </c>
    </row>
    <row r="12" spans="1:8" x14ac:dyDescent="0.2">
      <c r="A12" s="11"/>
      <c r="B12" s="6" t="s">
        <v>14</v>
      </c>
      <c r="C12" s="10">
        <v>200</v>
      </c>
      <c r="D12" s="10">
        <f>C12*E$2</f>
        <v>2400</v>
      </c>
    </row>
    <row r="13" spans="1:8" ht="15.75" x14ac:dyDescent="0.25">
      <c r="A13" s="11"/>
      <c r="B13" s="15" t="s">
        <v>12</v>
      </c>
      <c r="C13" s="16">
        <f>SUM(C11:C12)</f>
        <v>200</v>
      </c>
      <c r="D13" s="40">
        <f>SUM(D11:D12)</f>
        <v>42400</v>
      </c>
    </row>
    <row r="14" spans="1:8" s="20" customFormat="1" x14ac:dyDescent="0.2">
      <c r="A14" s="21"/>
      <c r="B14" s="22"/>
      <c r="C14" s="23"/>
      <c r="D14" s="23"/>
    </row>
    <row r="15" spans="1:8" ht="15.75" x14ac:dyDescent="0.25">
      <c r="A15" s="13" t="s">
        <v>31</v>
      </c>
      <c r="B15" s="15" t="s">
        <v>18</v>
      </c>
      <c r="C15" s="16"/>
      <c r="D15" s="40">
        <v>200000</v>
      </c>
    </row>
    <row r="16" spans="1:8" x14ac:dyDescent="0.2">
      <c r="A16" s="25"/>
      <c r="B16" s="22"/>
      <c r="C16" s="23"/>
      <c r="D16" s="23"/>
    </row>
    <row r="17" spans="1:4" ht="12.75" customHeight="1" x14ac:dyDescent="0.2">
      <c r="A17" s="11" t="s">
        <v>19</v>
      </c>
      <c r="B17" s="6" t="s">
        <v>20</v>
      </c>
      <c r="C17" s="10">
        <v>4726</v>
      </c>
      <c r="D17" s="10">
        <f>C17*E$2</f>
        <v>56712</v>
      </c>
    </row>
    <row r="18" spans="1:4" x14ac:dyDescent="0.2">
      <c r="A18" s="11"/>
      <c r="B18" s="6" t="s">
        <v>21</v>
      </c>
      <c r="C18" s="8"/>
      <c r="D18" s="10">
        <v>85436</v>
      </c>
    </row>
    <row r="19" spans="1:4" x14ac:dyDescent="0.2">
      <c r="A19" s="11"/>
      <c r="B19" s="6" t="s">
        <v>22</v>
      </c>
      <c r="C19" s="8"/>
      <c r="D19" s="10">
        <v>65582</v>
      </c>
    </row>
    <row r="20" spans="1:4" x14ac:dyDescent="0.2">
      <c r="A20" s="11"/>
      <c r="B20" s="6" t="s">
        <v>23</v>
      </c>
      <c r="C20" s="8"/>
      <c r="D20" s="10">
        <v>60000</v>
      </c>
    </row>
    <row r="21" spans="1:4" ht="12.75" customHeight="1" x14ac:dyDescent="0.25">
      <c r="A21" s="11"/>
      <c r="B21" s="15" t="s">
        <v>12</v>
      </c>
      <c r="C21" s="15"/>
      <c r="D21" s="40">
        <f>MIN(SUM(D17:D20),150000)</f>
        <v>150000</v>
      </c>
    </row>
    <row r="22" spans="1:4" ht="12.75" customHeight="1" x14ac:dyDescent="0.2">
      <c r="A22" s="21"/>
      <c r="B22" s="22"/>
      <c r="C22" s="22"/>
      <c r="D22" s="23"/>
    </row>
    <row r="23" spans="1:4" ht="21" x14ac:dyDescent="0.35">
      <c r="A23" s="17" t="s">
        <v>36</v>
      </c>
      <c r="B23" s="17"/>
      <c r="C23" s="17"/>
      <c r="D23" s="55">
        <f>D7-(D9+D13+D15+D21)</f>
        <v>929041.2</v>
      </c>
    </row>
    <row r="25" spans="1:4" s="34" customFormat="1" ht="15" customHeight="1" x14ac:dyDescent="0.2"/>
    <row r="26" spans="1:4" s="34" customFormat="1" x14ac:dyDescent="0.2"/>
    <row r="27" spans="1:4" s="34" customFormat="1" x14ac:dyDescent="0.2"/>
    <row r="28" spans="1:4" s="34" customFormat="1" x14ac:dyDescent="0.2"/>
    <row r="29" spans="1:4" s="34" customFormat="1" x14ac:dyDescent="0.2"/>
    <row r="30" spans="1:4" s="34" customFormat="1" x14ac:dyDescent="0.2"/>
    <row r="31" spans="1:4" s="34" customFormat="1" x14ac:dyDescent="0.2"/>
    <row r="32" spans="1:4" s="34" customFormat="1" x14ac:dyDescent="0.2"/>
    <row r="33" s="34" customFormat="1" x14ac:dyDescent="0.2"/>
    <row r="34" s="34" customFormat="1" x14ac:dyDescent="0.2"/>
    <row r="35" s="34" customFormat="1" x14ac:dyDescent="0.2"/>
  </sheetData>
  <mergeCells count="4">
    <mergeCell ref="A17:A21"/>
    <mergeCell ref="A11:A13"/>
    <mergeCell ref="A23:C23"/>
    <mergeCell ref="A1:A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4" sqref="F14"/>
    </sheetView>
  </sheetViews>
  <sheetFormatPr defaultRowHeight="15" x14ac:dyDescent="0.25"/>
  <cols>
    <col min="1" max="1" width="38.5703125" customWidth="1"/>
    <col min="2" max="2" width="8" bestFit="1" customWidth="1"/>
    <col min="3" max="3" width="4.5703125" bestFit="1" customWidth="1"/>
    <col min="4" max="4" width="22.7109375" bestFit="1" customWidth="1"/>
    <col min="5" max="5" width="15.7109375" bestFit="1" customWidth="1"/>
  </cols>
  <sheetData>
    <row r="1" spans="1:7" ht="18.75" x14ac:dyDescent="0.3">
      <c r="A1" s="19" t="s">
        <v>26</v>
      </c>
      <c r="B1" s="19"/>
      <c r="C1" s="19"/>
      <c r="D1" s="19"/>
      <c r="E1" s="19"/>
    </row>
    <row r="2" spans="1:7" x14ac:dyDescent="0.25">
      <c r="A2" s="3"/>
      <c r="B2" s="9"/>
      <c r="C2" s="2"/>
      <c r="D2" s="2"/>
      <c r="E2" s="2"/>
    </row>
    <row r="3" spans="1:7" x14ac:dyDescent="0.25">
      <c r="A3" s="35" t="s">
        <v>27</v>
      </c>
      <c r="B3" s="35"/>
      <c r="C3" s="36" t="s">
        <v>28</v>
      </c>
      <c r="D3" s="37" t="s">
        <v>34</v>
      </c>
      <c r="E3" s="37" t="s">
        <v>29</v>
      </c>
    </row>
    <row r="4" spans="1:7" x14ac:dyDescent="0.25">
      <c r="A4" s="38" t="s">
        <v>32</v>
      </c>
      <c r="B4" s="38" t="s">
        <v>33</v>
      </c>
      <c r="C4" s="36"/>
      <c r="D4" s="37"/>
      <c r="E4" s="37"/>
    </row>
    <row r="5" spans="1:7" ht="15.75" x14ac:dyDescent="0.25">
      <c r="A5" s="39" t="s">
        <v>24</v>
      </c>
      <c r="B5" s="39"/>
      <c r="C5" s="39"/>
      <c r="D5" s="54">
        <f>Income_Deduction_Details!D23</f>
        <v>929041.2</v>
      </c>
      <c r="E5" s="54"/>
    </row>
    <row r="6" spans="1:7" x14ac:dyDescent="0.25">
      <c r="A6" s="30" t="s">
        <v>38</v>
      </c>
      <c r="B6" s="30">
        <v>250000</v>
      </c>
      <c r="C6" s="44">
        <v>0</v>
      </c>
      <c r="D6" s="31">
        <f>IF(D5&gt;B6,D5-B6,0)</f>
        <v>679041.2</v>
      </c>
      <c r="E6" s="31">
        <f>IF(D5&gt;0,IF(D5&gt;B6,B6*C6,D5*C6),0)</f>
        <v>0</v>
      </c>
    </row>
    <row r="7" spans="1:7" x14ac:dyDescent="0.25">
      <c r="A7" s="30" t="s">
        <v>39</v>
      </c>
      <c r="B7" s="30">
        <v>250000</v>
      </c>
      <c r="C7" s="44">
        <v>0.05</v>
      </c>
      <c r="D7" s="31">
        <f>IF(D6&gt;B7,D6-B7,0)</f>
        <v>429041.19999999995</v>
      </c>
      <c r="E7" s="31">
        <f>IF(D6&gt;0,IF(D6&gt;B7,B7*C7,D6*C7),0)</f>
        <v>12500</v>
      </c>
    </row>
    <row r="8" spans="1:7" x14ac:dyDescent="0.25">
      <c r="A8" s="30" t="s">
        <v>40</v>
      </c>
      <c r="B8" s="30">
        <v>500000</v>
      </c>
      <c r="C8" s="44">
        <v>0.2</v>
      </c>
      <c r="D8" s="31">
        <f>IF(D7&gt;B8,D7-B8,0)</f>
        <v>0</v>
      </c>
      <c r="E8" s="31">
        <f>IF(D7&gt;0,IF(D7&gt;B8,B8*C8,D7*C8),0)</f>
        <v>85808.239999999991</v>
      </c>
    </row>
    <row r="9" spans="1:7" x14ac:dyDescent="0.25">
      <c r="A9" s="30" t="s">
        <v>41</v>
      </c>
      <c r="B9" s="30">
        <v>1000000</v>
      </c>
      <c r="C9" s="45">
        <v>0.3</v>
      </c>
      <c r="D9" s="31">
        <f>IF(D8&gt;B9,D8-B9,0)</f>
        <v>0</v>
      </c>
      <c r="E9" s="31">
        <f>IF(D8&gt;0,IF(D8&gt;B9,B9*C9,D8*C9),0)</f>
        <v>0</v>
      </c>
    </row>
    <row r="10" spans="1:7" ht="17.25" x14ac:dyDescent="0.3">
      <c r="A10" s="41" t="s">
        <v>35</v>
      </c>
      <c r="B10" s="41"/>
      <c r="C10" s="41"/>
      <c r="D10" s="41"/>
      <c r="E10" s="42">
        <f>SUM(E6:E9)</f>
        <v>98308.239999999991</v>
      </c>
    </row>
    <row r="11" spans="1:7" ht="17.25" x14ac:dyDescent="0.3">
      <c r="A11" s="46" t="s">
        <v>42</v>
      </c>
      <c r="B11" s="46"/>
      <c r="C11" s="48">
        <v>0</v>
      </c>
      <c r="D11" s="49"/>
      <c r="E11" s="47">
        <f>E$10*C11</f>
        <v>0</v>
      </c>
    </row>
    <row r="12" spans="1:7" ht="17.25" x14ac:dyDescent="0.3">
      <c r="A12" s="46" t="s">
        <v>43</v>
      </c>
      <c r="B12" s="46"/>
      <c r="C12" s="48">
        <v>0.03</v>
      </c>
      <c r="D12" s="49"/>
      <c r="E12" s="47">
        <f>E$10*C12</f>
        <v>2949.2471999999998</v>
      </c>
      <c r="F12" s="1"/>
    </row>
    <row r="13" spans="1:7" ht="17.25" x14ac:dyDescent="0.3">
      <c r="A13" s="50" t="s">
        <v>44</v>
      </c>
      <c r="B13" s="50"/>
      <c r="C13" s="48">
        <v>0.01</v>
      </c>
      <c r="D13" s="49"/>
      <c r="E13" s="51">
        <f>E$10*C13</f>
        <v>983.08239999999989</v>
      </c>
    </row>
    <row r="14" spans="1:7" ht="26.25" x14ac:dyDescent="0.4">
      <c r="A14" s="52" t="s">
        <v>45</v>
      </c>
      <c r="B14" s="52"/>
      <c r="C14" s="52"/>
      <c r="D14" s="52"/>
      <c r="E14" s="53">
        <f>SUM(E10:E13)</f>
        <v>102240.56959999999</v>
      </c>
      <c r="F14" s="1"/>
      <c r="G14" s="1"/>
    </row>
  </sheetData>
  <mergeCells count="15">
    <mergeCell ref="C13:D13"/>
    <mergeCell ref="A14:D14"/>
    <mergeCell ref="A10:D10"/>
    <mergeCell ref="A11:B11"/>
    <mergeCell ref="A12:B12"/>
    <mergeCell ref="A13:B13"/>
    <mergeCell ref="C11:D11"/>
    <mergeCell ref="C12:D12"/>
    <mergeCell ref="A1:E1"/>
    <mergeCell ref="A3:B3"/>
    <mergeCell ref="C3:C4"/>
    <mergeCell ref="D3:D4"/>
    <mergeCell ref="E3:E4"/>
    <mergeCell ref="A5:C5"/>
    <mergeCell ref="D5:E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defaultColWidth="42.85546875" defaultRowHeight="12.75" x14ac:dyDescent="0.2"/>
  <cols>
    <col min="1" max="1" width="46" style="2" bestFit="1" customWidth="1"/>
    <col min="2" max="2" width="8" style="2" bestFit="1" customWidth="1"/>
    <col min="3" max="3" width="7.85546875" style="2" bestFit="1" customWidth="1"/>
    <col min="4" max="4" width="15.42578125" style="2" bestFit="1" customWidth="1"/>
    <col min="5" max="16384" width="42.85546875" style="2"/>
  </cols>
  <sheetData>
    <row r="1" spans="1:4" x14ac:dyDescent="0.2">
      <c r="A1" s="27" t="s">
        <v>30</v>
      </c>
      <c r="B1" s="27" t="s">
        <v>0</v>
      </c>
      <c r="C1" s="27" t="s">
        <v>1</v>
      </c>
      <c r="D1" s="26" t="s">
        <v>5</v>
      </c>
    </row>
    <row r="2" spans="1:4" x14ac:dyDescent="0.2">
      <c r="A2" s="32" t="s">
        <v>2</v>
      </c>
      <c r="B2" s="33">
        <v>39381</v>
      </c>
      <c r="C2" s="33">
        <f>B2*D$2</f>
        <v>472572</v>
      </c>
      <c r="D2" s="8">
        <v>12</v>
      </c>
    </row>
    <row r="3" spans="1:4" x14ac:dyDescent="0.2">
      <c r="A3" s="32" t="s">
        <v>6</v>
      </c>
      <c r="B3" s="33">
        <v>14000</v>
      </c>
      <c r="C3" s="33">
        <f>B3*D$2</f>
        <v>168000</v>
      </c>
    </row>
    <row r="4" spans="1:4" x14ac:dyDescent="0.2">
      <c r="A4" s="32" t="s">
        <v>7</v>
      </c>
      <c r="B4" s="33">
        <f>B2*50%</f>
        <v>19690.5</v>
      </c>
      <c r="C4" s="33">
        <f>B4*D$2</f>
        <v>236286</v>
      </c>
    </row>
    <row r="5" spans="1:4" x14ac:dyDescent="0.2">
      <c r="A5" s="32" t="s">
        <v>8</v>
      </c>
      <c r="B5" s="33">
        <f>B2*10%</f>
        <v>3938.1000000000004</v>
      </c>
      <c r="C5" s="33">
        <f>B5*D$2</f>
        <v>47257.200000000004</v>
      </c>
    </row>
    <row r="6" spans="1:4" x14ac:dyDescent="0.2">
      <c r="A6" s="32" t="s">
        <v>9</v>
      </c>
      <c r="B6" s="33">
        <f>B3-B5</f>
        <v>10061.9</v>
      </c>
      <c r="C6" s="33">
        <f>B6*D$2</f>
        <v>120742.79999999999</v>
      </c>
    </row>
    <row r="7" spans="1:4" x14ac:dyDescent="0.2">
      <c r="A7" s="28" t="s">
        <v>10</v>
      </c>
      <c r="B7" s="29">
        <f>MIN(B3,B4,B6)</f>
        <v>10061.9</v>
      </c>
      <c r="C7" s="29">
        <f>B7*D$2</f>
        <v>120742.79999999999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Income_Deduction_Details</vt:lpstr>
      <vt:lpstr>Tax_Sheet</vt:lpstr>
      <vt:lpstr>HRA_Exemption_Tax</vt:lpstr>
    </vt:vector>
  </TitlesOfParts>
  <Company>RIL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Sumit1 Ganguly</dc:creator>
  <cp:lastModifiedBy>Sumit1 Ganguly</cp:lastModifiedBy>
  <dcterms:created xsi:type="dcterms:W3CDTF">2018-11-06T06:03:27Z</dcterms:created>
  <dcterms:modified xsi:type="dcterms:W3CDTF">2018-11-06T13:52:29Z</dcterms:modified>
</cp:coreProperties>
</file>