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mc:AlternateContent xmlns:mc="http://schemas.openxmlformats.org/markup-compatibility/2006">
    <mc:Choice Requires="x15">
      <x15ac:absPath xmlns:x15ac="http://schemas.microsoft.com/office/spreadsheetml/2010/11/ac" url="https://d.docs.live.net/FF92FAA93C13848F/Documents/"/>
    </mc:Choice>
  </mc:AlternateContent>
  <xr:revisionPtr revIDLastSave="76" documentId="8_{A683D0D3-86A5-44FD-B336-68CE9AB70DB8}" xr6:coauthVersionLast="47" xr6:coauthVersionMax="47" xr10:uidLastSave="{F0B066C1-D69C-4A6C-B4A6-60EA424B4D07}"/>
  <bookViews>
    <workbookView xWindow="-108" yWindow="-108" windowWidth="23256" windowHeight="12456" activeTab="3" xr2:uid="{26D4546B-D2A1-4444-8EAF-A6228F96F0C1}"/>
  </bookViews>
  <sheets>
    <sheet name="Data" sheetId="2" r:id="rId1"/>
    <sheet name="Assets" sheetId="4" r:id="rId2"/>
    <sheet name="Pivot Tables" sheetId="5" r:id="rId3"/>
    <sheet name="Call Report" sheetId="6"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25" r:id="rId5"/>
    <pivotCache cacheId="26" r:id="rId6"/>
    <pivotCache cacheId="27" r:id="rId7"/>
    <pivotCache cacheId="28" r:id="rId8"/>
    <pivotCache cacheId="37" r:id="rId9"/>
    <pivotCache cacheId="40" r:id="rId10"/>
    <pivotCache cacheId="43" r:id="rId11"/>
    <pivotCache cacheId="46" r:id="rId12"/>
    <pivotCache cacheId="49" r:id="rId13"/>
  </pivotCaches>
  <extLst>
    <ext xmlns:x14="http://schemas.microsoft.com/office/spreadsheetml/2009/9/main" uri="{876F7934-8845-4945-9796-88D515C7AA90}">
      <x14:pivotCaches>
        <pivotCache cacheId="3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3" i="5" l="1"/>
  <c r="J36" i="5" s="1"/>
  <c r="J41" i="5" s="1"/>
  <c r="L36" i="6" s="1"/>
  <c r="J32" i="5"/>
  <c r="J35" i="5" s="1"/>
  <c r="J40" i="5" s="1"/>
  <c r="L35" i="6" s="1"/>
  <c r="J31" i="5"/>
  <c r="J39" i="5" s="1"/>
  <c r="L34" i="6" s="1"/>
  <c r="P18" i="6" a="1"/>
  <c r="P18" i="6" s="1"/>
  <c r="O19" i="6" a="1"/>
  <c r="O19" i="6" s="1"/>
  <c r="N16" i="5"/>
  <c r="N21" i="5" s="1"/>
  <c r="J20" i="5" a="1"/>
  <c r="J20" i="5" s="1"/>
  <c r="J5" i="2"/>
  <c r="J4"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s="1"/>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c r="K66" i="2" a="1"/>
  <c r="K66" i="2" s="1"/>
  <c r="K67" i="2" a="1"/>
  <c r="K67" i="2" s="1"/>
  <c r="K68" i="2" a="1"/>
  <c r="K68" i="2" s="1"/>
  <c r="K69" i="2" a="1"/>
  <c r="K69" i="2" s="1"/>
  <c r="K70" i="2" a="1"/>
  <c r="K70" i="2" s="1"/>
  <c r="K71" i="2" a="1"/>
  <c r="K71" i="2" s="1"/>
  <c r="K72" i="2" a="1"/>
  <c r="K72" i="2" s="1"/>
  <c r="K73" i="2" a="1"/>
  <c r="K73" i="2" s="1"/>
  <c r="K74" i="2" a="1"/>
  <c r="K74" i="2" s="1"/>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s="1"/>
  <c r="K95" i="2" a="1"/>
  <c r="K95" i="2"/>
  <c r="K96" i="2" a="1"/>
  <c r="K96" i="2" s="1"/>
  <c r="K97" i="2" a="1"/>
  <c r="K97" i="2" s="1"/>
  <c r="K98" i="2" a="1"/>
  <c r="K98" i="2" s="1"/>
  <c r="K99" i="2" a="1"/>
  <c r="K99" i="2" s="1"/>
  <c r="K100" i="2" a="1"/>
  <c r="K100" i="2" s="1"/>
  <c r="K101" i="2" a="1"/>
  <c r="K101" i="2" s="1"/>
  <c r="K102" i="2" a="1"/>
  <c r="K102" i="2" s="1"/>
  <c r="K103" i="2" a="1"/>
  <c r="K103" i="2" s="1"/>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s="1"/>
  <c r="K140" i="2" a="1"/>
  <c r="K140" i="2" s="1"/>
  <c r="K141" i="2" a="1"/>
  <c r="K141" i="2" s="1"/>
  <c r="K142" i="2" a="1"/>
  <c r="K142" i="2" s="1"/>
  <c r="K143" i="2" a="1"/>
  <c r="K143" i="2"/>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s="1"/>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s="1"/>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s="1"/>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s="1"/>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s="1"/>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c r="K754" i="2" a="1"/>
  <c r="K754" i="2" s="1"/>
  <c r="K755" i="2" a="1"/>
  <c r="K755" i="2" s="1"/>
  <c r="K756" i="2" a="1"/>
  <c r="K756" i="2" s="1"/>
  <c r="K757" i="2" a="1"/>
  <c r="K757" i="2" s="1"/>
  <c r="K758" i="2" a="1"/>
  <c r="K758" i="2" s="1"/>
  <c r="K759" i="2" a="1"/>
  <c r="K759" i="2"/>
  <c r="K760" i="2" a="1"/>
  <c r="K760" i="2" s="1"/>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s="1"/>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s="1"/>
  <c r="K1000" i="2" a="1"/>
  <c r="K1000" i="2" s="1"/>
  <c r="K1001" i="2" a="1"/>
  <c r="K1001" i="2" s="1"/>
  <c r="K1002" i="2" a="1"/>
  <c r="K1002" i="2" s="1"/>
  <c r="K1003" i="2" a="1"/>
  <c r="K1003" i="2" s="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M23" i="5" l="1"/>
  <c r="M22" i="5"/>
  <c r="M21" i="5"/>
  <c r="N20" i="5"/>
  <c r="N24" i="5"/>
  <c r="N23" i="5"/>
  <c r="M20" i="5"/>
  <c r="N22" i="5"/>
  <c r="M2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C93255-935F-42E8-A162-1F87A70C57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C37F56B-4732-4AD4-9478-BE603F007C90}"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7C5738EC-CAAF-4AA7-B892-49899A8C07C3}"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<sst xmlns="http://schemas.openxmlformats.org/spreadsheetml/2006/main" count="3176" uniqueCount="1090">
  <si>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</si>
  <si>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</si>
  <si>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</si>
  <si>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</si>
  <si>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</si>
  <si>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</si>
  <si>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</si>
  <si>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</si>
  <si>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</si>
  <si>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</si>
  <si>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</si>
  <si>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</si>
  <si>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</si>
  <si>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</si>
  <si>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</si>
  <si>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</si>
  <si>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</si>
  <si>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</si>
  <si>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</si>
  <si>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</si>
  <si>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</si>
  <si>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</si>
  <si>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</si>
  <si>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</si>
  <si>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</si>
  <si>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</si>
  <si>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</si>
  <si>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</si>
  <si>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</si>
  <si>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</si>
  <si>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</si>
  <si>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</si>
  <si>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</si>
  <si>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</si>
  <si>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</si>
  <si>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</si>
  <si>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</si>
  <si>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</si>
  <si>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</si>
  <si>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</si>
  <si>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</si>
  <si>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</si>
  <si>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</si>
  <si>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</si>
  <si>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</si>
  <si>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</si>
  <si>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</si>
  <si>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</si>
  <si>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</si>
  <si>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</si>
  <si>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</si>
  <si>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</si>
  <si>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</si>
  <si>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</si>
  <si>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</si>
  <si>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</si>
  <si>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</si>
  <si>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</si>
  <si>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</si>
  <si>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</si>
  <si>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</si>
  <si>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</si>
  <si>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</si>
  <si>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</si>
  <si>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</si>
  <si>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</si>
  <si>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</si>
  <si>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</si>
  <si>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</si>
  <si>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</si>
  <si>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</si>
  <si>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</si>
  <si>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</si>
  <si>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</si>
  <si>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</si>
  <si>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</si>
  <si>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</si>
  <si>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</si>
  <si>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</si>
  <si>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</si>
  <si>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</si>
  <si>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</si>
  <si>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</si>
  <si>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</si>
  <si>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</si>
  <si>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</si>
  <si>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</si>
  <si>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</si>
  <si>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</si>
  <si>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</si>
  <si>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</si>
  <si>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</si>
  <si>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</si>
  <si>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</si>
  <si>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</si>
  <si>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</si>
  <si>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</si>
  <si>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</si>
  <si>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</si>
  <si>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</si>
  <si>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</si>
  <si>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</si>
  <si>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</si>
  <si>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</si>
  <si>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</si>
  <si>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</si>
  <si>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</si>
  <si>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</si>
  <si>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</si>
  <si>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</si>
  <si>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</si>
  <si>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</si>
  <si>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</si>
  <si>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</si>
  <si>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</si>
  <si>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</si>
  <si>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</si>
  <si>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</si>
  <si>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</si>
  <si>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</si>
  <si>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</si>
  <si>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</si>
  <si>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</si>
  <si>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</si>
  <si>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</si>
  <si>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</si>
  <si>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</si>
  <si>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</si>
  <si>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</si>
  <si>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</si>
  <si>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</si>
  <si>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</si>
  <si>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</si>
  <si>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</si>
  <si>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</si>
  <si>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</si>
  <si>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</si>
  <si>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</si>
  <si>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</si>
  <si>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</si>
  <si>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</si>
  <si>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</si>
  <si>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</si>
  <si>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</si>
  <si>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</si>
  <si>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</si>
  <si>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</si>
  <si>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</si>
  <si>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</si>
  <si>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</si>
  <si>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</si>
  <si>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</si>
  <si>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</si>
  <si>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</si>
  <si>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</si>
  <si>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</si>
  <si>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</si>
  <si>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</si>
  <si>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</si>
  <si>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</si>
  <si>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</si>
  <si>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</si>
  <si>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</si>
  <si>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</si>
  <si>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</si>
  <si>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</si>
  <si>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</si>
  <si>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</si>
  <si>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</si>
  <si>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</si>
  <si>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</si>
  <si>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</si>
  <si>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</si>
  <si>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</si>
  <si>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</si>
  <si>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</si>
  <si>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</si>
  <si>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</si>
  <si>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</si>
  <si>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</si>
  <si>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</si>
  <si>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</si>
  <si>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</si>
  <si>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</si>
  <si>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</si>
  <si>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</si>
  <si>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</si>
  <si>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</si>
  <si>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</si>
  <si>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</si>
  <si>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</si>
  <si>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</si>
  <si>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</si>
  <si>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</si>
  <si>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</si>
  <si>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</si>
  <si>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</si>
  <si>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</si>
  <si>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</si>
  <si>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</si>
  <si>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</si>
  <si>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</si>
  <si>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</si>
  <si>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</si>
  <si>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</si>
  <si>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</si>
  <si>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</si>
  <si>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</si>
  <si>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</si>
  <si>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</si>
  <si>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</si>
  <si>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</si>
  <si>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</si>
  <si>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</si>
  <si>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</si>
  <si>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</si>
  <si>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</si>
  <si>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</si>
  <si>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</si>
  <si>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</si>
  <si>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</si>
  <si>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</si>
  <si>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</si>
  <si>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</si>
  <si>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</si>
  <si>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</si>
  <si>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</si>
  <si>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</si>
  <si>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</si>
  <si>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</si>
  <si>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</si>
  <si>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</si>
  <si>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</si>
  <si>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</si>
  <si>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</si>
  <si>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</si>
  <si>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</si>
  <si>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</si>
  <si>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</si>
  <si>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</si>
  <si>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</si>
  <si>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</si>
  <si>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</si>
  <si>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</si>
  <si>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</si>
  <si>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</si>
  <si>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</si>
  <si>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</si>
  <si>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</si>
  <si>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</si>
  <si>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</si>
  <si>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</si>
  <si>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</si>
  <si>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</si>
  <si>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</si>
  <si>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</si>
  <si>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</si>
  <si>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</si>
  <si>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</si>
  <si>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</si>
  <si>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</si>
  <si>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</si>
  <si>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</si>
  <si>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</si>
  <si>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</si>
  <si>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</si>
  <si>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</si>
  <si>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</si>
  <si>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</si>
  <si>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</si>
  <si>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</si>
  <si>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</si>
  <si>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</si>
  <si>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</si>
  <si>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</si>
  <si>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</si>
  <si>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</si>
  <si>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</si>
  <si>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</si>
  <si>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</si>
  <si>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</si>
  <si>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</si>
  <si>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</si>
  <si>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</si>
  <si>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</si>
  <si>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</si>
  <si>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</si>
  <si>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</si>
  <si>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</si>
  <si>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</si>
  <si>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</si>
  <si>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</si>
  <si>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</si>
  <si>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</si>
  <si>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</si>
  <si>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</si>
  <si>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</si>
  <si>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</si>
  <si>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</si>
  <si>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</si>
  <si>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</si>
  <si>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</si>
  <si>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</si>
  <si>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</si>
  <si>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</si>
  <si>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</si>
  <si>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</si>
  <si>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</si>
  <si>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</si>
  <si>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</si>
  <si>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</si>
  <si>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</si>
  <si>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</si>
  <si>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</si>
  <si>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</si>
  <si>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</si>
  <si>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</si>
  <si>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</si>
  <si>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</si>
  <si>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</si>
  <si>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</si>
  <si>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</si>
  <si>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</si>
  <si>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</si>
  <si>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</si>
  <si>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</si>
  <si>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</si>
  <si>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</si>
  <si>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</si>
  <si>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</si>
  <si>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</si>
  <si>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</si>
  <si>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</si>
  <si>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</si>
  <si>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</si>
  <si>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</si>
  <si>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</si>
  <si>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</si>
  <si>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</si>
  <si>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</si>
  <si>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</si>
  <si>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</si>
  <si>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</si>
  <si>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</si>
  <si>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</si>
  <si>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</si>
  <si>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</si>
  <si>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</si>
  <si>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</si>
  <si>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</si>
  <si>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</si>
  <si>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</si>
  <si>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</si>
  <si>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</si>
  <si>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</si>
  <si>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</si>
  <si>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</si>
  <si>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</si>
  <si>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</si>
  <si>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</si>
  <si>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</si>
  <si>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</si>
  <si>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</si>
  <si>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</si>
  <si>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</si>
  <si>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</si>
  <si>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</si>
  <si>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</si>
  <si>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</si>
  <si>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</si>
  <si>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</si>
  <si>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</si>
  <si>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</si>
  <si>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</si>
  <si>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</si>
  <si>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</si>
  <si>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</si>
  <si>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</si>
  <si>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</si>
  <si>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</si>
  <si>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</si>
  <si>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</si>
  <si>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</si>
  <si>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</si>
  <si>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</si>
  <si>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</si>
  <si>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</si>
  <si>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</si>
  <si>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</si>
  <si>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</si>
  <si>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</si>
  <si>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</si>
  <si>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</si>
  <si>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</si>
  <si>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</si>
  <si>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</si>
  <si>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</si>
  <si>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</si>
  <si>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</si>
  <si>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</si>
  <si>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</si>
  <si>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</si>
  <si>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</si>
  <si>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</si>
  <si>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</si>
  <si>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</si>
  <si>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</si>
  <si>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</si>
  <si>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</si>
  <si>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</si>
  <si>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</si>
  <si>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</si>
  <si>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</si>
  <si>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</si>
  <si>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</si>
  <si>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</si>
  <si>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</si>
  <si>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</si>
  <si>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</si>
  <si>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</si>
  <si>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</si>
  <si>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</si>
  <si>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</si>
  <si>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</si>
  <si>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</si>
  <si>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</si>
  <si>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</si>
  <si>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</si>
  <si>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</si>
  <si>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</si>
  <si>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</si>
  <si>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</si>
  <si>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</si>
  <si>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</si>
  <si>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</si>
  <si>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</si>
  <si>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</si>
  <si>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</si>
  <si>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</si>
  <si>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</si>
  <si>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</si>
  <si>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</si>
  <si>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</si>
  <si>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</si>
  <si>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</si>
  <si>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</si>
  <si>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</si>
  <si>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</si>
  <si>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</si>
  <si>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</si>
  <si>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</si>
  <si>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</si>
  <si>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</si>
  <si>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</si>
  <si>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</si>
  <si>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</si>
  <si>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</si>
  <si>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</si>
  <si>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</si>
  <si>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</si>
  <si>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</si>
  <si>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</si>
  <si>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</si>
  <si>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</si>
  <si>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</si>
  <si>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</si>
  <si>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</si>
  <si>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</si>
  <si>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</si>
  <si>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</si>
  <si>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</si>
  <si>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</si>
  <si>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</si>
  <si>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</si>
  <si>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</si>
  <si>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</si>
  <si>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</si>
  <si>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</si>
  <si>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</si>
  <si>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</si>
  <si>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</si>
  <si>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</si>
  <si>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</si>
  <si>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</si>
  <si>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</si>
  <si>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</si>
  <si>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</si>
  <si>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</si>
  <si>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</si>
  <si>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</si>
  <si>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</si>
  <si>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</si>
  <si>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</si>
  <si>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</si>
  <si>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</si>
  <si>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</si>
  <si>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</si>
  <si>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</si>
  <si>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</si>
  <si>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</si>
  <si>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</si>
  <si>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</si>
  <si>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</si>
  <si>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</si>
  <si>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</si>
  <si>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</si>
  <si>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</si>
  <si>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</si>
  <si>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</si>
  <si>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</si>
  <si>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</si>
  <si>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</si>
  <si>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</si>
  <si>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</si>
  <si>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</si>
  <si>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</si>
  <si>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</si>
  <si>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</si>
  <si>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</si>
  <si>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</si>
  <si>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</si>
  <si>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</si>
  <si>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</si>
  <si>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</si>
  <si>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</si>
  <si>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</si>
  <si>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</si>
  <si>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</si>
  <si>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</si>
  <si>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</si>
  <si>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</si>
  <si>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</si>
  <si>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</si>
  <si>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</si>
  <si>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</si>
  <si>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</si>
  <si>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</si>
  <si>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</si>
  <si>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</si>
  <si>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</si>
  <si>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</si>
  <si>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</si>
  <si>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</si>
  <si>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</si>
  <si>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</si>
  <si>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</si>
  <si>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</si>
  <si>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</si>
  <si>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</si>
  <si>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</si>
  <si>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</si>
  <si>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</si>
  <si>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</si>
  <si>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</si>
  <si>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</si>
  <si>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</si>
  <si>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</si>
  <si>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</si>
  <si>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</si>
  <si>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</si>
  <si>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</si>
  <si>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</si>
  <si>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</si>
  <si>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</si>
  <si>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</si>
  <si>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</si>
  <si>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</si>
  <si>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</si>
  <si>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</si>
  <si>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</si>
  <si>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</si>
  <si>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</si>
  <si>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</si>
  <si>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</si>
  <si>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</si>
  <si>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</si>
  <si>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</si>
  <si>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</si>
  <si>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</si>
  <si>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</si>
  <si>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</si>
  <si>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</si>
  <si>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</si>
  <si>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</si>
  <si>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</si>
  <si>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</si>
  <si>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</si>
  <si>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</si>
  <si>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</si>
  <si>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</si>
  <si>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</si>
  <si>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</si>
  <si>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</si>
  <si>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</si>
  <si>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</si>
  <si>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</si>
  <si>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</si>
  <si>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</si>
  <si>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</si>
  <si>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</si>
  <si>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</si>
  <si>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</si>
  <si>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</si>
  <si>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</si>
  <si>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</si>
  <si>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</si>
  <si>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</si>
  <si>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</si>
  <si>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</si>
  <si>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</si>
  <si>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</si>
  <si>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</si>
  <si>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</si>
  <si>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</si>
  <si>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</si>
  <si>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</si>
  <si>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</si>
  <si>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</si>
  <si>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</si>
  <si>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</si>
  <si>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</si>
  <si>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</si>
  <si>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</si>
  <si>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</si>
  <si>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</si>
  <si>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</si>
  <si>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</si>
  <si>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</si>
  <si>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</si>
  <si>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</si>
  <si>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</si>
  <si>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</si>
  <si>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</si>
  <si>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</si>
  <si>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</si>
  <si>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</si>
  <si>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</si>
  <si>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</si>
  <si>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</si>
  <si>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</si>
  <si>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</si>
  <si>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</si>
  <si>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</si>
  <si>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</si>
  <si>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</si>
  <si>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</si>
  <si>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</si>
  <si>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</si>
  <si>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</si>
  <si>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</si>
  <si>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</si>
  <si>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</si>
  <si>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</si>
  <si>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</si>
  <si>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</si>
  <si>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</si>
  <si>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</si>
  <si>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</si>
  <si>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</si>
  <si>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</si>
  <si>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</si>
  <si>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</si>
  <si>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</si>
  <si>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</si>
  <si>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</si>
  <si>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</si>
  <si>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</si>
  <si>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</si>
  <si>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</si>
  <si>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</si>
  <si>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</si>
  <si>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</si>
  <si>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</si>
  <si>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</si>
  <si>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</si>
  <si>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</si>
  <si>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</si>
  <si>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</si>
  <si>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</si>
  <si>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</si>
  <si>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</si>
  <si>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</si>
  <si>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</si>
  <si>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</si>
  <si>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</si>
  <si>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</si>
  <si>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</si>
  <si>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</si>
  <si>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</si>
  <si>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</si>
  <si>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</si>
  <si>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</si>
  <si>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</si>
  <si>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</si>
  <si>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</si>
  <si>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</si>
  <si>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</si>
  <si>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</si>
  <si>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</si>
  <si>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</si>
  <si>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</si>
  <si>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</si>
  <si>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</si>
  <si>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</si>
  <si>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</si>
  <si>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</si>
  <si>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</si>
  <si>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</si>
  <si>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</si>
  <si>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</si>
  <si>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</si>
  <si>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</si>
  <si>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</si>
  <si>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</si>
  <si>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</si>
  <si>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</si>
  <si>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</si>
  <si>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</si>
  <si>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</si>
  <si>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</si>
  <si>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</si>
  <si>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</si>
  <si>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</si>
  <si>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</si>
  <si>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</si>
  <si>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</si>
  <si>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</si>
  <si>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</si>
  <si>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</si>
  <si>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</si>
  <si>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</si>
  <si>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</si>
  <si>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</si>
  <si>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</si>
  <si>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</si>
  <si>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</si>
  <si>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</si>
  <si>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</si>
  <si>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</si>
  <si>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</si>
  <si>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</si>
  <si>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</si>
  <si>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</si>
  <si>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</si>
  <si>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</si>
  <si>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</si>
  <si>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</si>
  <si>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</si>
  <si>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</si>
  <si>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</si>
  <si>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</si>
  <si>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</si>
  <si>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</si>
  <si>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</si>
  <si>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</si>
  <si>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</si>
  <si>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</si>
  <si>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</si>
  <si>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</si>
  <si>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</si>
  <si>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</si>
  <si>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</si>
  <si>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</si>
  <si>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</si>
  <si>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</si>
  <si>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</si>
  <si>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</si>
  <si>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</si>
  <si>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</si>
  <si>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</si>
  <si>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</si>
  <si>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</si>
  <si>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</si>
  <si>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</si>
  <si>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</si>
  <si>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</si>
  <si>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</si>
  <si>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</si>
  <si>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</si>
  <si>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</si>
  <si>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</si>
  <si>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</si>
  <si>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</si>
  <si>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</si>
  <si>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</si>
  <si>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</si>
  <si>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</si>
  <si>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</si>
  <si>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</si>
  <si>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</si>
  <si>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</si>
  <si>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</si>
  <si>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</si>
  <si>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</si>
  <si>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</si>
  <si>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</si>
  <si>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</si>
  <si>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</si>
  <si>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</si>
  <si>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</si>
  <si>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</si>
  <si>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</si>
  <si>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</si>
  <si>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</si>
  <si>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</si>
  <si>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</si>
  <si>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</si>
  <si>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</si>
  <si>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</si>
  <si>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</si>
  <si>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</si>
  <si>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</si>
  <si>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</si>
  <si>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</si>
  <si>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</si>
  <si>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</si>
  <si>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</si>
  <si>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</si>
  <si>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</si>
  <si>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</si>
  <si>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</si>
  <si>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</si>
  <si>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</si>
  <si>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</si>
  <si>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</si>
  <si>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</si>
  <si>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</si>
  <si>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</si>
  <si>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</si>
  <si>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</si>
  <si>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</si>
  <si>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</si>
  <si>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</si>
  <si>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</si>
  <si>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</si>
  <si>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</si>
  <si>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</si>
  <si>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</si>
  <si>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</si>
  <si>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</si>
  <si>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</si>
  <si>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</si>
  <si>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</si>
  <si>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</si>
  <si>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</si>
  <si>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</si>
  <si>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</si>
  <si>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</si>
  <si>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</si>
  <si>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</si>
  <si>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</si>
  <si>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</si>
  <si>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</si>
  <si>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</si>
  <si>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</si>
  <si>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</si>
  <si>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</si>
  <si>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</si>
  <si>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</si>
  <si>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</si>
  <si>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</si>
  <si>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</si>
  <si>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</si>
  <si>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</si>
  <si>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</si>
  <si>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</si>
  <si>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</si>
  <si>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</si>
  <si>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</si>
  <si>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</si>
  <si>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</si>
  <si>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</si>
  <si>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</si>
  <si>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</si>
  <si>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</si>
  <si>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</si>
  <si>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</si>
  <si>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</si>
  <si>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</si>
  <si>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</si>
  <si>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</si>
  <si>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</si>
  <si>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</si>
  <si>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</si>
  <si>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</si>
  <si>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</si>
  <si>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</si>
  <si>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</si>
  <si>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</si>
  <si>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</si>
  <si>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</si>
  <si>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</si>
  <si>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</si>
  <si>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</si>
  <si>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</si>
  <si>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</si>
  <si>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</si>
  <si>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</si>
  <si>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</si>
  <si>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</si>
  <si>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</si>
  <si>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</si>
  <si>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</si>
  <si>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</si>
  <si>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</si>
  <si>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</si>
  <si>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</si>
  <si>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</si>
  <si>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</si>
  <si>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</si>
  <si>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</si>
  <si>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</si>
  <si>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</si>
  <si>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</si>
  <si>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</si>
  <si>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</si>
  <si>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</si>
  <si>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</si>
  <si>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</si>
  <si>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</si>
  <si>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</si>
  <si>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</si>
  <si>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</si>
  <si>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</si>
  <si>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</si>
  <si>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</si>
  <si>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</si>
  <si>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</si>
  <si>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</si>
  <si>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</si>
  <si>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</si>
  <si>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</si>
  <si>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</si>
  <si>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</si>
  <si>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</si>
  <si>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</si>
  <si>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</si>
  <si>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</si>
  <si>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</si>
  <si>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</si>
  <si>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</si>
  <si>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</si>
  <si>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</si>
  <si>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</si>
  <si>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</si>
  <si>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</si>
  <si>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</si>
  <si>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</si>
  <si>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</si>
  <si>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</si>
  <si>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</si>
  <si>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</si>
  <si>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</si>
  <si>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</si>
  <si>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</si>
  <si>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</si>
  <si>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</si>
  <si>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</si>
  <si>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</si>
  <si>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</si>
  <si>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</si>
  <si>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</si>
  <si>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</si>
  <si>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</si>
  <si>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</si>
  <si>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</si>
  <si>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</si>
  <si>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</si>
  <si>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</si>
  <si>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</si>
  <si>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</si>
  <si>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</si>
  <si>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</si>
  <si>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</si>
  <si>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</si>
  <si>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</si>
  <si>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</si>
  <si>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</si>
  <si>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</si>
  <si>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</si>
  <si>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</si>
  <si>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</si>
  <si>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</si>
  <si>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</si>
  <si>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</si>
  <si>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</si>
  <si>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</si>
  <si>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</si>
  <si>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</si>
  <si>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</si>
  <si>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</si>
  <si>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</si>
  <si>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</si>
  <si>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</si>
  <si>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</si>
  <si>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</si>
  <si>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</si>
  <si>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</si>
  <si>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</si>
  <si>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</si>
  <si>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</si>
  <si>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</si>
  <si>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</si>
  <si>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</si>
  <si>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</si>
  <si>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</si>
  <si>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</si>
  <si>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</si>
  <si>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</si>
  <si>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</si>
  <si>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</si>
  <si>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</si>
  <si>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</si>
  <si>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</si>
  <si>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</si>
  <si>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</si>
  <si>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</si>
  <si>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</si>
  <si>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</si>
  <si>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</si>
  <si>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</si>
  <si>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</si>
  <si>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</si>
  <si>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</si>
  <si>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</si>
  <si>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</si>
  <si>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</si>
  <si>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</si>
  <si>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</si>
  <si>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</si>
  <si>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</si>
  <si>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</si>
  <si>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</si>
  <si>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</si>
  <si>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</si>
  <si>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</si>
  <si>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</si>
  <si>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</si>
  <si>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</si>
  <si>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</si>
  <si>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</si>
  <si>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</si>
  <si>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YT Link</t>
  </si>
  <si>
    <t>Call Count</t>
  </si>
  <si>
    <t>Total Amount</t>
  </si>
  <si>
    <t>Total Duration</t>
  </si>
  <si>
    <t>Avg Rating</t>
  </si>
  <si>
    <t>5 * Calls</t>
  </si>
  <si>
    <t>Avg Duration</t>
  </si>
  <si>
    <t>Row Labels</t>
  </si>
  <si>
    <t>Friday</t>
  </si>
  <si>
    <t>Monday</t>
  </si>
  <si>
    <t>Saturday</t>
  </si>
  <si>
    <t>Sunday</t>
  </si>
  <si>
    <t>Thursday</t>
  </si>
  <si>
    <t>Tuesday</t>
  </si>
  <si>
    <t>Wednesday</t>
  </si>
  <si>
    <t>Grand Total</t>
  </si>
  <si>
    <t>Jan</t>
  </si>
  <si>
    <t>Feb</t>
  </si>
  <si>
    <t>Mar</t>
  </si>
  <si>
    <t>Apr</t>
  </si>
  <si>
    <t>May</t>
  </si>
  <si>
    <t>Jun</t>
  </si>
  <si>
    <t>Jul</t>
  </si>
  <si>
    <t>Aug</t>
  </si>
  <si>
    <t>Sep</t>
  </si>
  <si>
    <t>Oct</t>
  </si>
  <si>
    <t>Nov</t>
  </si>
  <si>
    <t>Dec</t>
  </si>
  <si>
    <t>Call Count2</t>
  </si>
  <si>
    <t>For Graph</t>
  </si>
  <si>
    <t>Sel Rep</t>
  </si>
  <si>
    <t>Sel Amount</t>
  </si>
  <si>
    <t>Selected Rep</t>
  </si>
  <si>
    <t>Column Labels</t>
  </si>
  <si>
    <t>TOTAL</t>
  </si>
  <si>
    <t>CALLS REPORT</t>
  </si>
  <si>
    <t>% of calls</t>
  </si>
  <si>
    <t>Amount Rank</t>
  </si>
  <si>
    <t>Call Rank</t>
  </si>
  <si>
    <t>Calls</t>
  </si>
  <si>
    <t>Amount</t>
  </si>
  <si>
    <t>XLOOKUP is used</t>
  </si>
  <si>
    <t>Reps Summary</t>
  </si>
  <si>
    <r>
      <rPr>
        <b/>
        <sz val="11"/>
        <color theme="1"/>
        <rFont val="Franklin Gothic Book"/>
        <family val="2"/>
        <scheme val="minor"/>
      </rPr>
      <t xml:space="preserve">Rank </t>
    </r>
    <r>
      <rPr>
        <sz val="11"/>
        <color theme="1"/>
        <rFont val="Franklin Gothic Book"/>
        <family val="2"/>
        <scheme val="minor"/>
      </rPr>
      <t>formula</t>
    </r>
  </si>
  <si>
    <t>Labels:</t>
  </si>
  <si>
    <t xml:space="preserve">When we multiselect, it only gives about 1 value rank, but we don’t want it </t>
  </si>
  <si>
    <r>
      <t xml:space="preserve">So we will implement a </t>
    </r>
    <r>
      <rPr>
        <b/>
        <sz val="11"/>
        <color theme="1"/>
        <rFont val="Franklin Gothic Book"/>
        <family val="2"/>
        <scheme val="minor"/>
      </rPr>
      <t xml:space="preserve">Failsafe </t>
    </r>
    <r>
      <rPr>
        <sz val="11"/>
        <color theme="1"/>
        <rFont val="Franklin Gothic Book"/>
        <family val="2"/>
        <scheme val="minor"/>
      </rPr>
      <t xml:space="preserve">mechanism uisng </t>
    </r>
    <r>
      <rPr>
        <b/>
        <sz val="11"/>
        <color theme="1"/>
        <rFont val="Franklin Gothic Book"/>
        <family val="2"/>
        <scheme val="minor"/>
      </rPr>
      <t xml:space="preserve">IF </t>
    </r>
    <r>
      <rPr>
        <sz val="11"/>
        <color theme="1"/>
        <rFont val="Franklin Gothic Book"/>
        <family val="2"/>
        <scheme val="minor"/>
      </rPr>
      <t xml:space="preserve">condition with </t>
    </r>
    <r>
      <rPr>
        <b/>
        <sz val="11"/>
        <color theme="1"/>
        <rFont val="Franklin Gothic Book"/>
        <family val="2"/>
        <scheme val="minor"/>
      </rPr>
      <t xml:space="preserve">COUNTA </t>
    </r>
    <r>
      <rPr>
        <sz val="11"/>
        <color theme="1"/>
        <rFont val="Franklin Gothic Book"/>
        <family val="2"/>
        <scheme val="minor"/>
      </rPr>
      <t>formula</t>
    </r>
  </si>
  <si>
    <r>
      <rPr>
        <b/>
        <sz val="11"/>
        <color theme="1"/>
        <rFont val="Franklin Gothic Book"/>
        <family val="2"/>
        <scheme val="minor"/>
      </rPr>
      <t xml:space="preserve">COUNTA </t>
    </r>
    <r>
      <rPr>
        <sz val="11"/>
        <color theme="1"/>
        <rFont val="Franklin Gothic Book"/>
        <family val="2"/>
        <scheme val="minor"/>
      </rPr>
      <t xml:space="preserve">func will make sure that they don’t multiselect it , seeing the </t>
    </r>
    <r>
      <rPr>
        <b/>
        <sz val="11"/>
        <color theme="1"/>
        <rFont val="Franklin Gothic Book"/>
        <family val="2"/>
        <scheme val="minor"/>
      </rPr>
      <t xml:space="preserve">NULL </t>
    </r>
    <r>
      <rPr>
        <sz val="11"/>
        <color theme="1"/>
        <rFont val="Franklin Gothic Book"/>
        <family val="2"/>
        <scheme val="minor"/>
      </rPr>
      <t>values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</si>
</sst>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1009]#,###.0,&quot;k&quot;"/>
    <numFmt numFmtId="168" formatCode="[$$-1009]#,##0"/>
  </numFmts>
  <fonts count="15" x14ac:knownFonts="1">
    <font>
      <sz val="11"/>
      <color theme="1"/>
      <name val="Franklin Gothic Book"/>
      <family val="2"/>
      <scheme val="minor"/>
    </font>
    <font>
      <b/>
      <sz val="11"/>
      <color theme="1"/>
      <name val="Franklin Gothic Book"/>
      <family val="2"/>
      <scheme val="minor"/>
    </font>
    <font>
      <sz val="8"/>
      <name val="Franklin Gothic Book"/>
      <family val="2"/>
      <scheme val="minor"/>
    </font>
    <font>
      <sz val="18"/>
      <color theme="1"/>
      <name val="Aptos ExtraBold"/>
      <family val="2"/>
    </font>
    <font>
      <u/>
      <sz val="11"/>
      <color theme="10"/>
      <name val="Franklin Gothic Book"/>
      <family val="2"/>
      <scheme val="minor"/>
    </font>
    <font>
      <b/>
      <u/>
      <sz val="21"/>
      <color rgb="FFFF0000"/>
      <name val="Franklin Gothic Book"/>
      <family val="2"/>
      <scheme val="minor"/>
    </font>
    <font>
      <b/>
      <sz val="11"/>
      <color theme="0"/>
      <name val="Franklin Gothic Book"/>
      <family val="2"/>
      <scheme val="minor"/>
    </font>
    <font>
      <sz val="11"/>
      <color rgb="FF1E1E1E"/>
      <name val="Franklin Gothic Book"/>
      <family val="2"/>
      <scheme val="minor"/>
    </font>
    <font>
      <sz val="11"/>
      <color theme="0"/>
      <name val="Franklin Gothic Book"/>
      <family val="2"/>
      <scheme val="minor"/>
    </font>
    <font>
      <b/>
      <sz val="27"/>
      <color theme="0" tint="-0.14999847407452621"/>
      <name val="Aptos ExtraBold"/>
      <family val="2"/>
    </font>
    <font>
      <sz val="11"/>
      <color theme="1"/>
      <name val="Franklin Gothic Book"/>
      <family val="2"/>
      <scheme val="minor"/>
    </font>
    <font>
      <i/>
      <sz val="11"/>
      <color rgb="FF1E1E1E"/>
      <name val="Franklin Gothic Book"/>
      <family val="2"/>
      <scheme val="minor"/>
    </font>
    <font>
      <b/>
      <i/>
      <sz val="11"/>
      <color theme="0"/>
      <name val="Franklin Gothic Book"/>
      <family val="2"/>
      <scheme val="minor"/>
    </font>
    <font>
      <i/>
      <sz val="11"/>
      <color theme="0"/>
      <name val="Franklin Gothic Book"/>
      <family val="2"/>
      <scheme val="minor"/>
    </font>
    <font>
      <b/>
      <sz val="10"/>
      <color theme="0"/>
      <name val="Franklin Gothic Book"/>
      <family val="2"/>
      <scheme val="minor"/>
    </font>
  </fonts>
  <fills count="6">
    <fill>
      <patternFill patternType="none"/>
    </fill>
    <fill>
      <patternFill patternType="gray125"/>
    </fill>
    <fill>
      <patternFill patternType="solid">
        <fgColor theme="7"/>
        <bgColor indexed="64"/>
      </patternFill>
    </fill>
    <fill>
      <patternFill patternType="solid">
        <fgColor theme="1" tint="0.14999847407452621"/>
        <bgColor indexed="64"/>
      </patternFill>
    </fill>
    <fill>
      <patternFill patternType="solid">
        <fgColor rgb="FF0070C0"/>
        <bgColor indexed="64"/>
      </patternFill>
    </fill>
    <fill>
      <patternFill patternType="solid">
        <fgColor theme="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theme="0" tint="-0.14999847407452621"/>
      </left>
      <right/>
      <top/>
      <bottom/>
      <diagonal/>
    </border>
    <border>
      <left/>
      <right style="thin">
        <color theme="0" tint="-0.14999847407452621"/>
      </right>
      <top/>
      <bottom/>
      <diagonal/>
    </border>
    <border>
      <left/>
      <right/>
      <top style="thin">
        <color theme="0" tint="-0.14999847407452621"/>
      </top>
      <bottom/>
      <diagonal/>
    </border>
    <border>
      <left/>
      <right/>
      <top/>
      <bottom style="thin">
        <color theme="0" tint="-0.14999847407452621"/>
      </bottom>
      <diagonal/>
    </border>
  </borders>
  <cellStyleXfs count="3">
    <xf numFmtId="0" fontId="0" fillId="0" borderId="0"/>
    <xf numFmtId="0" fontId="4" fillId="0" borderId="0" applyNumberFormat="0" applyFill="0" applyBorder="0" applyAlignment="0" applyProtection="0"/>
    <xf numFmtId="9" fontId="10" fillId="0" borderId="0" applyFont="0" applyFill="0" applyBorder="0" applyAlignment="0" applyProtection="0"/>
  </cellStyleXfs>
  <cellXfs count="6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5" fillId="2" borderId="0" xfId="1" applyFont="1" applyFill="1" applyAlignment="1">
      <alignment horizontal="center" vertical="center"/>
    </xf>
    <xf numFmtId="165" fontId="0" fillId="0" borderId="0" xfId="0" applyNumberFormat="1"/>
    <xf numFmtId="3" fontId="0" fillId="0" borderId="0" xfId="0" applyNumberFormat="1"/>
    <xf numFmtId="166" fontId="0" fillId="0" borderId="0" xfId="0" applyNumberFormat="1"/>
    <xf numFmtId="2"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6" fillId="4" borderId="0" xfId="0" applyFont="1" applyFill="1" applyAlignment="1">
      <alignment horizontal="left"/>
    </xf>
    <xf numFmtId="0" fontId="7" fillId="3" borderId="0" xfId="0" applyFont="1" applyFill="1"/>
    <xf numFmtId="0" fontId="0" fillId="0" borderId="0" xfId="0" applyAlignment="1">
      <alignment horizontal="left" indent="1"/>
    </xf>
    <xf numFmtId="9" fontId="0" fillId="0" borderId="0" xfId="2" applyFont="1"/>
    <xf numFmtId="0" fontId="7" fillId="3" borderId="0" xfId="0" applyFont="1" applyFill="1" applyAlignment="1">
      <alignment horizontal="center" vertical="center"/>
    </xf>
    <xf numFmtId="0" fontId="13" fillId="3" borderId="0" xfId="0" applyFont="1" applyFill="1"/>
    <xf numFmtId="168" fontId="13" fillId="3" borderId="0" xfId="0" applyNumberFormat="1" applyFont="1" applyFill="1"/>
    <xf numFmtId="0" fontId="13" fillId="3" borderId="12" xfId="0" applyFont="1" applyFill="1" applyBorder="1" applyAlignment="1">
      <alignment horizontal="center"/>
    </xf>
    <xf numFmtId="0" fontId="13" fillId="3" borderId="0" xfId="0" applyFont="1" applyFill="1" applyAlignment="1">
      <alignment horizontal="center"/>
    </xf>
    <xf numFmtId="0" fontId="7" fillId="3" borderId="13" xfId="0" applyFont="1" applyFill="1" applyBorder="1"/>
    <xf numFmtId="0" fontId="7" fillId="3" borderId="14" xfId="0" applyFont="1" applyFill="1" applyBorder="1"/>
    <xf numFmtId="168" fontId="13" fillId="3" borderId="15" xfId="0" applyNumberFormat="1" applyFont="1" applyFill="1" applyBorder="1"/>
    <xf numFmtId="0" fontId="11" fillId="3" borderId="12" xfId="0" applyFont="1" applyFill="1" applyBorder="1"/>
    <xf numFmtId="0" fontId="7" fillId="3" borderId="15" xfId="0" applyFont="1" applyFill="1" applyBorder="1"/>
    <xf numFmtId="0" fontId="12" fillId="3" borderId="14" xfId="0" applyFont="1" applyFill="1" applyBorder="1" applyAlignment="1">
      <alignment horizontal="right"/>
    </xf>
    <xf numFmtId="0" fontId="12" fillId="3" borderId="0" xfId="0" applyFont="1" applyFill="1" applyAlignment="1">
      <alignment horizontal="right"/>
    </xf>
    <xf numFmtId="0" fontId="7" fillId="3" borderId="12" xfId="0" applyFont="1" applyFill="1" applyBorder="1"/>
    <xf numFmtId="168" fontId="13" fillId="3" borderId="13" xfId="0" applyNumberFormat="1" applyFont="1" applyFill="1" applyBorder="1"/>
    <xf numFmtId="0" fontId="0" fillId="0" borderId="8" xfId="0"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center" vertical="center" wrapText="1"/>
    </xf>
    <xf numFmtId="0" fontId="0" fillId="0" borderId="7"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0" fillId="0" borderId="4" xfId="0" applyBorder="1" applyAlignment="1">
      <alignment horizontal="center" vertical="center" wrapText="1"/>
    </xf>
    <xf numFmtId="0" fontId="0" fillId="0" borderId="9" xfId="0" applyBorder="1" applyAlignment="1">
      <alignment horizontal="center" wrapText="1"/>
    </xf>
    <xf numFmtId="0" fontId="0" fillId="0" borderId="7"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6" xfId="0" applyBorder="1" applyAlignment="1">
      <alignment horizontal="center" wrapText="1"/>
    </xf>
    <xf numFmtId="0" fontId="0" fillId="0" borderId="4" xfId="0" applyBorder="1" applyAlignment="1">
      <alignment horizontal="center" wrapText="1"/>
    </xf>
    <xf numFmtId="0" fontId="9" fillId="5" borderId="0" xfId="0" applyFont="1" applyFill="1" applyAlignment="1">
      <alignment horizontal="left" vertical="center"/>
    </xf>
    <xf numFmtId="9" fontId="8" fillId="3" borderId="0" xfId="0" applyNumberFormat="1" applyFont="1" applyFill="1" applyAlignment="1">
      <alignment horizontal="center" vertical="center"/>
    </xf>
    <xf numFmtId="0" fontId="8" fillId="3" borderId="0" xfId="0" applyFont="1" applyFill="1" applyAlignment="1">
      <alignment horizontal="center" vertical="center"/>
    </xf>
    <xf numFmtId="0" fontId="14" fillId="3" borderId="12" xfId="0" applyFont="1" applyFill="1" applyBorder="1" applyAlignment="1">
      <alignment horizontal="center"/>
    </xf>
    <xf numFmtId="0" fontId="0" fillId="0" borderId="0" xfId="0" applyNumberFormat="1"/>
  </cellXfs>
  <cellStyles count="3">
    <cellStyle name="Hyperlink" xfId="1" builtinId="8"/>
    <cellStyle name="Normal" xfId="0" builtinId="0"/>
    <cellStyle name="Percent" xfId="2" builtinId="5"/>
  </cellStyles>
  <dxfs count="31">
    <dxf>
      <fill>
        <patternFill patternType="solid">
          <bgColor rgb="FF0070C0"/>
        </patternFill>
      </fill>
    </dxf>
    <dxf>
      <font>
        <color theme="0"/>
      </font>
    </dxf>
    <dxf>
      <font>
        <b/>
      </font>
    </dxf>
    <dxf>
      <font>
        <color theme="4" tint="0.59996337778862885"/>
      </font>
      <border>
        <left style="thin">
          <color auto="1"/>
        </left>
        <right style="thin">
          <color auto="1"/>
        </right>
        <vertical/>
        <horizontal/>
      </border>
    </dxf>
    <dxf>
      <font>
        <b/>
        <i val="0"/>
      </font>
      <fill>
        <patternFill>
          <bgColor theme="4" tint="0.59996337778862885"/>
        </patternFill>
      </fill>
      <border>
        <left style="thin">
          <color auto="1"/>
        </left>
        <right style="thin">
          <color auto="1"/>
        </right>
        <vertical/>
        <horizontal/>
      </border>
    </dxf>
    <dxf>
      <font>
        <b/>
        <i val="0"/>
        <color theme="1"/>
      </font>
      <fill>
        <patternFill>
          <bgColor rgb="FFFFE5FB"/>
        </patternFill>
      </fill>
      <border>
        <left style="thin">
          <color auto="1"/>
        </left>
        <right style="thin">
          <color auto="1"/>
        </right>
        <vertical/>
        <horizontal/>
      </border>
    </dxf>
    <dxf>
      <font>
        <b/>
      </font>
    </dxf>
    <dxf>
      <font>
        <color theme="0"/>
      </font>
    </dxf>
    <dxf>
      <fill>
        <patternFill patternType="solid">
          <bgColor rgb="FF0070C0"/>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Franklin Gothic Book"/>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b/>
        <i val="0"/>
        <strike val="0"/>
        <sz val="14"/>
        <color theme="1"/>
        <name val="Aptos Display"/>
        <family val="2"/>
        <scheme val="none"/>
      </font>
      <border>
        <left style="thin">
          <color theme="8"/>
        </left>
        <right style="thin">
          <color theme="8"/>
        </right>
        <top style="thin">
          <color theme="8"/>
        </top>
        <bottom style="thin">
          <color theme="8"/>
        </bottom>
        <vertical/>
        <horizontal/>
      </border>
    </dxf>
    <dxf>
      <font>
        <color theme="0" tint="-0.14996795556505021"/>
      </font>
      <fill>
        <patternFill>
          <bgColor theme="1"/>
        </patternFill>
      </fill>
    </dxf>
    <dxf>
      <font>
        <b/>
        <i val="0"/>
      </font>
      <fill>
        <patternFill>
          <bgColor theme="1"/>
        </patternFill>
      </fill>
      <border diagonalUp="0" diagonalDown="0">
        <left style="thin">
          <color auto="1"/>
        </left>
        <right style="thin">
          <color auto="1"/>
        </right>
        <top style="thin">
          <color auto="1"/>
        </top>
        <bottom style="thin">
          <color auto="1"/>
        </bottom>
        <vertical/>
        <horizontal/>
      </border>
    </dxf>
    <dxf>
      <fill>
        <patternFill>
          <bgColor theme="1"/>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30"/>
    </tableStyle>
    <tableStyle name="Slicer Style 2" pivot="0" table="0" count="1" xr9:uid="{B3D2C35D-CC39-41C3-BE7D-3BB711ADE31B}"/>
    <tableStyle name="Slicer Style 3" pivot="0" table="0" count="1" xr9:uid="{02D7C439-63C4-42B8-B428-77C02EFD6EBC}">
      <tableStyleElement type="wholeTable" dxfId="29"/>
    </tableStyle>
    <tableStyle name="Slicer Style 4" pivot="0" table="0" count="7" xr9:uid="{4F096808-FCA0-4357-BA2E-AC9BF0D86919}">
      <tableStyleElement type="wholeTable" dxfId="28"/>
      <tableStyleElement type="headerRow" dxfId="27"/>
    </tableStyle>
    <tableStyle name="SlicerStyleDark5 2" pivot="0" table="0" count="10" xr9:uid="{F22045F4-3A88-4BEE-BB6C-CE0EC50ACCE6}">
      <tableStyleElement type="wholeTable" dxfId="26"/>
      <tableStyleElement type="headerRow" dxfId="25"/>
    </tableStyle>
    <tableStyle name="SlicerStyleDark5 3" pivot="0" table="0" count="10" xr9:uid="{A08E52FA-B80C-4AF6-93D4-6D733A59A3D9}">
      <tableStyleElement type="wholeTable" dxfId="24"/>
      <tableStyleElement type="headerRow" dxfId="23"/>
    </tableStyle>
  </tableStyles>
  <colors>
    <mruColors>
      <color rgb="FF69B4FF"/>
      <color rgb="FF454545"/>
      <color rgb="FF1E1E1E"/>
      <color rgb="FF9E9E9E"/>
      <color rgb="FF438B97"/>
      <color rgb="FFFFE5FB"/>
      <color rgb="FFFFB9F5"/>
    </mruColors>
  </colors>
  <extLst>
    <ext xmlns:x14="http://schemas.microsoft.com/office/spreadsheetml/2009/9/main" uri="{46F421CA-312F-682f-3DD2-61675219B42D}">
      <x14:dxfs count="2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1" tint="0.499984740745262"/>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59996337778862885"/>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39994506668294322"/>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8" tint="-0.499984740745262"/>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color theme="1" tint="0.499984740745262"/>
          </font>
          <fill>
            <patternFill>
              <bgColor theme="8" tint="0.39994506668294322"/>
            </patternFill>
          </fill>
        </dxf>
        <dxf>
          <font>
            <b/>
            <i val="0"/>
            <color theme="1" tint="0.499984740745262"/>
          </font>
          <fill>
            <patternFill>
              <bgColor theme="8" tint="0.39994506668294322"/>
            </patternFill>
          </fill>
        </dxf>
        <dxf>
          <font>
            <b/>
            <i val="0"/>
            <color theme="1"/>
          </font>
          <fill>
            <gradientFill degree="225">
              <stop position="0">
                <color theme="0"/>
              </stop>
              <stop position="1">
                <color theme="8" tint="0.59999389629810485"/>
              </stop>
            </gradientFill>
          </fill>
        </dxf>
        <dxf>
          <fill>
            <patternFill>
              <bgColor rgb="FF00B0F0"/>
            </patternFill>
          </fill>
          <border diagonalUp="0" diagonalDown="0">
            <left/>
            <right/>
            <top/>
            <bottom/>
            <vertical/>
            <horizontal/>
          </border>
        </dxf>
        <dxf>
          <font>
            <color theme="0" tint="-0.14996795556505021"/>
          </font>
          <border diagonalUp="0" diagonalDown="0">
            <left/>
            <right/>
            <top/>
            <bottom/>
            <vertical/>
            <horizontal/>
          </border>
        </dxf>
        <dxf>
          <fill>
            <patternFill patternType="none">
              <bgColor auto="1"/>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NoData" dxfId="21"/>
          </x14:slicerStyleElements>
        </x14:slicerStyle>
        <x14:slicerStyle name="Slicer Style 3"/>
        <x14:slicerStyle name="Slicer Style 4">
          <x14:slicerStyleElements>
            <x14:slicerStyleElement type="unselectedItemWithData" dxfId="20"/>
            <x14:slicerStyleElement type="selectedItemWithData" dxfId="19"/>
            <x14:slicerStyleElement type="hoveredUnselectedItemWithData" dxfId="18"/>
            <x14:slicerStyleElement type="hoveredSelectedItemWithData" dxfId="17"/>
            <x14:slicerStyleElement type="hoveredSelectedItemWithNoData" dxfId="16"/>
          </x14:slicerStyleElements>
        </x14:slicerStyle>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7/06/relationships/rdRichValue" Target="richData/rdrichvalue.xml"/><Relationship Id="rId34"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10/relationships/person" Target="persons/person.xml"/><Relationship Id="rId33"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6.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28" Type="http://schemas.openxmlformats.org/officeDocument/2006/relationships/customXml" Target="../customXml/item2.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 Id="rId27" Type="http://schemas.openxmlformats.org/officeDocument/2006/relationships/customXml" Target="../customXml/item1.xml"/><Relationship Id="rId30" Type="http://schemas.openxmlformats.org/officeDocument/2006/relationships/customXml" Target="../customXml/item4.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[Calls_Data.xlsx]Pivot Tables!PivotTable1</c:name>
    <c:fmtId val="14"/>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IN" b="1"/>
              <a:t>Calls By Month</a:t>
            </a:r>
          </a:p>
        </c:rich>
      </c:tx>
      <c:layout>
        <c:manualLayout>
          <c:xMode val="edge"/>
          <c:yMode val="edge"/>
          <c:x val="2.6508706315016561E-2"/>
          <c:y val="2.9542922143932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5">
                  <a:lumMod val="40000"/>
                  <a:lumOff val="60000"/>
                </a:schemeClr>
              </a:gs>
              <a:gs pos="67800">
                <a:srgbClr val="3A5C91"/>
              </a:gs>
              <a:gs pos="100000">
                <a:srgbClr val="002060">
                  <a:alpha val="50000"/>
                </a:srgb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rgbClr val="69B4FF"/>
            </a:solidFill>
            <a:round/>
          </a:ln>
          <a:effectLst/>
        </c:spPr>
        <c:marker>
          <c:symbol val="circle"/>
          <c:size val="5"/>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Tables'!$D$15</c:f>
              <c:strCache>
                <c:ptCount val="1"/>
                <c:pt idx="0">
                  <c:v>Call Count2</c:v>
                </c:pt>
              </c:strCache>
            </c:strRef>
          </c:tx>
          <c:spPr>
            <a:gradFill flip="none" rotWithShape="1">
              <a:gsLst>
                <a:gs pos="0">
                  <a:schemeClr val="accent5">
                    <a:lumMod val="40000"/>
                    <a:lumOff val="60000"/>
                  </a:schemeClr>
                </a:gs>
                <a:gs pos="67800">
                  <a:srgbClr val="3A5C91"/>
                </a:gs>
                <a:gs pos="100000">
                  <a:srgbClr val="002060">
                    <a:alpha val="50000"/>
                  </a:srgbClr>
                </a:gs>
              </a:gsLst>
              <a:lin ang="16200000" scaled="1"/>
              <a:tileRect/>
            </a:gradFill>
            <a:ln>
              <a:noFill/>
            </a:ln>
            <a:effectLst/>
          </c:spPr>
          <c:cat>
            <c:strRef>
              <c:f>'Pivot Tables'!$B$16:$B$28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Tables'!$D$16:$D$28</c:f>
              <c:numCache>
                <c:formatCode>General</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49EE-4095-842C-978183DA5140}"/>
            </c:ext>
          </c:extLst>
        </c:ser>
        <c:dLbls>
          <c:showLegendKey val="0"/>
          <c:showVal val="0"/>
          <c:showCatName val="0"/>
          <c:showSerName val="0"/>
          <c:showPercent val="0"/>
          <c:showBubbleSize val="0"/>
        </c:dLbls>
        <c:axId val="1992177456"/>
        <c:axId val="1992178896"/>
      </c:areaChart>
      <c:lineChart>
        <c:grouping val="standard"/>
        <c:varyColors val="0"/>
        <c:ser>
          <c:idx val="0"/>
          <c:order val="0"/>
          <c:tx>
            <c:strRef>
              <c:f>'Pivot Tables'!$C$15</c:f>
              <c:strCache>
                <c:ptCount val="1"/>
                <c:pt idx="0">
                  <c:v>Call Count</c:v>
                </c:pt>
              </c:strCache>
            </c:strRef>
          </c:tx>
          <c:spPr>
            <a:ln w="34925" cap="rnd">
              <a:solidFill>
                <a:srgbClr val="69B4FF"/>
              </a:solidFill>
              <a:round/>
            </a:ln>
            <a:effectLst/>
          </c:spPr>
          <c:marker>
            <c:symbol val="circle"/>
            <c:size val="5"/>
            <c:spPr>
              <a:solidFill>
                <a:schemeClr val="bg1"/>
              </a:solidFill>
              <a:ln w="25400">
                <a:solidFill>
                  <a:schemeClr val="tx1"/>
                </a:solidFill>
              </a:ln>
              <a:effectLst/>
            </c:spPr>
          </c:marker>
          <c:cat>
            <c:strRef>
              <c:f>'Pivot Tables'!$B$16:$B$28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Tables'!$C$16:$C$28</c:f>
              <c:numCache>
                <c:formatCode>General</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49EE-4095-842C-978183DA5140}"/>
            </c:ext>
          </c:extLst>
        </c:ser>
        <c:dLbls>
          <c:showLegendKey val="0"/>
          <c:showVal val="0"/>
          <c:showCatName val="0"/>
          <c:showSerName val="0"/>
          <c:showPercent val="0"/>
          <c:showBubbleSize val="0"/>
        </c:dLbls>
        <c:marker val="1"/>
        <c:smooth val="0"/>
        <c:axId val="1992177456"/>
        <c:axId val="1992178896"/>
      </c:lineChart>
      <c:catAx>
        <c:axId val="199217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alpha val="49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992178896"/>
        <c:crosses val="autoZero"/>
        <c:auto val="1"/>
        <c:lblAlgn val="ctr"/>
        <c:lblOffset val="100"/>
        <c:noMultiLvlLbl val="0"/>
      </c:catAx>
      <c:valAx>
        <c:axId val="1992178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99217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rnd" cmpd="thinThick" algn="ctr">
      <a:solidFill>
        <a:schemeClr val="bg1">
          <a:lumMod val="65000"/>
          <a:alpha val="50000"/>
        </a:schemeClr>
      </a:solidFill>
      <a:round/>
    </a:ln>
    <a:effectLst>
      <a:glow rad="165100">
        <a:schemeClr val="tx1">
          <a:lumMod val="50000"/>
          <a:lumOff val="50000"/>
          <a:alpha val="12000"/>
        </a:schemeClr>
      </a:glow>
      <a:outerShdw blurRad="50800" dist="38100" dir="10800000" algn="r" rotWithShape="0">
        <a:schemeClr val="tx1">
          <a:lumMod val="65000"/>
          <a:lumOff val="35000"/>
          <a:alpha val="40000"/>
        </a:schemeClr>
      </a:outerShdw>
      <a:softEdge rad="0"/>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[Calls_Data.xlsx]Pivot Tables!PivotTable2</c:name>
    <c:fmtId val="8"/>
  </c:pivotSource>
  <c:chart>
    <c:autoTitleDeleted val="1"/>
    <c:pivotFmts>
      <c:pivotFmt>
        <c:idx val="0"/>
        <c:spPr>
          <a:solidFill>
            <a:srgbClr val="69B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9B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lumMod val="40000"/>
                  <a:lumOff val="60000"/>
                </a:schemeClr>
              </a:gs>
              <a:gs pos="100000">
                <a:srgbClr val="00206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Tables'!$K$4</c:f>
              <c:strCache>
                <c:ptCount val="1"/>
                <c:pt idx="0">
                  <c:v>Total</c:v>
                </c:pt>
              </c:strCache>
            </c:strRef>
          </c:tx>
          <c:spPr>
            <a:gradFill flip="none" rotWithShape="1">
              <a:gsLst>
                <a:gs pos="0">
                  <a:schemeClr val="accent5">
                    <a:lumMod val="40000"/>
                    <a:lumOff val="60000"/>
                  </a:schemeClr>
                </a:gs>
                <a:gs pos="100000">
                  <a:srgbClr val="002060"/>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Tables'!$J$5:$J$12</c:f>
              <c:strCache>
                <c:ptCount val="7"/>
                <c:pt idx="0">
                  <c:v>Sunday</c:v>
                </c:pt>
                <c:pt idx="1">
                  <c:v>Monday</c:v>
                </c:pt>
                <c:pt idx="2">
                  <c:v>Tuesday</c:v>
                </c:pt>
                <c:pt idx="3">
                  <c:v>Wednesday</c:v>
                </c:pt>
                <c:pt idx="4">
                  <c:v>Thursday</c:v>
                </c:pt>
                <c:pt idx="5">
                  <c:v>Friday</c:v>
                </c:pt>
                <c:pt idx="6">
                  <c:v>Saturday</c:v>
                </c:pt>
              </c:strCache>
            </c:strRef>
          </c:cat>
          <c:val>
            <c:numRef>
              <c:f>'Pivot Tables'!$K$5:$K$12</c:f>
              <c:numCache>
                <c:formatCode>General</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B2BB-4D1D-9BB8-EFC4077A167D}"/>
            </c:ext>
          </c:extLst>
        </c:ser>
        <c:dLbls>
          <c:showLegendKey val="0"/>
          <c:showVal val="0"/>
          <c:showCatName val="0"/>
          <c:showSerName val="0"/>
          <c:showPercent val="0"/>
          <c:showBubbleSize val="0"/>
        </c:dLbls>
        <c:gapWidth val="27"/>
        <c:axId val="1992161136"/>
        <c:axId val="1992177936"/>
      </c:barChart>
      <c:catAx>
        <c:axId val="19921611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crossAx val="1992177936"/>
        <c:crosses val="autoZero"/>
        <c:auto val="1"/>
        <c:lblAlgn val="ctr"/>
        <c:lblOffset val="100"/>
        <c:noMultiLvlLbl val="0"/>
      </c:catAx>
      <c:valAx>
        <c:axId val="1992177936"/>
        <c:scaling>
          <c:orientation val="minMax"/>
          <c:max val="180"/>
          <c:min val="0"/>
        </c:scaling>
        <c:delete val="1"/>
        <c:axPos val="t"/>
        <c:numFmt formatCode="General" sourceLinked="1"/>
        <c:majorTickMark val="none"/>
        <c:minorTickMark val="none"/>
        <c:tickLblPos val="nextTo"/>
        <c:crossAx val="1992161136"/>
        <c:crosses val="autoZero"/>
        <c:crossBetween val="between"/>
        <c:majorUnit val="4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65000"/>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ysClr val="window" lastClr="FFFFFF">
                    <a:lumMod val="95000"/>
                  </a:sysClr>
                </a:solidFill>
                <a:latin typeface="+mn-lt"/>
                <a:ea typeface="+mn-ea"/>
                <a:cs typeface="+mn-cs"/>
              </a:defRPr>
            </a:pPr>
            <a:r>
              <a:rPr lang="en-IN" sz="1400" b="1" i="0" u="none" strike="noStrike" kern="1200" spc="0" baseline="0">
                <a:solidFill>
                  <a:sysClr val="window" lastClr="FFFFFF">
                    <a:lumMod val="95000"/>
                  </a:sysClr>
                </a:solidFill>
                <a:latin typeface="+mn-lt"/>
                <a:ea typeface="+mn-ea"/>
                <a:cs typeface="+mn-cs"/>
              </a:rPr>
              <a:t>Amount</a:t>
            </a:r>
          </a:p>
        </c:rich>
      </c:tx>
      <c:layout>
        <c:manualLayout>
          <c:xMode val="edge"/>
          <c:yMode val="edge"/>
          <c:x val="2.9023267326732643E-2"/>
          <c:y val="3.7797098775054064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 lastClr="FFFFFF">
                  <a:lumMod val="9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rgbClr val="002060"/>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Tables'!$J$20:$J$24</c:f>
              <c:strCache>
                <c:ptCount val="5"/>
                <c:pt idx="0">
                  <c:v>R01</c:v>
                </c:pt>
                <c:pt idx="1">
                  <c:v>R02</c:v>
                </c:pt>
                <c:pt idx="2">
                  <c:v>R03</c:v>
                </c:pt>
                <c:pt idx="3">
                  <c:v>R04</c:v>
                </c:pt>
                <c:pt idx="4">
                  <c:v>R05</c:v>
                </c:pt>
              </c:strCache>
            </c:strRef>
          </c:cat>
          <c:val>
            <c:numRef>
              <c:f>'Pivot Tables'!$L$20:$L$24</c:f>
              <c:numCache>
                <c:formatCode>[$$-1009]#,###.0,"k"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31E-4685-9FD0-76981178EA3F}"/>
            </c:ext>
          </c:extLst>
        </c:ser>
        <c:ser>
          <c:idx val="1"/>
          <c:order val="1"/>
          <c:tx>
            <c:strRef>
              <c:f>'Pivot Tables'!$N$19</c:f>
              <c:strCache>
                <c:ptCount val="1"/>
                <c:pt idx="0">
                  <c:v>Sel Amount</c:v>
                </c:pt>
              </c:strCache>
            </c:strRef>
          </c:tx>
          <c:spPr>
            <a:gradFill>
              <a:gsLst>
                <a:gs pos="0">
                  <a:schemeClr val="accent2">
                    <a:lumMod val="40000"/>
                    <a:lumOff val="60000"/>
                  </a:schemeClr>
                </a:gs>
                <a:gs pos="100000">
                  <a:schemeClr val="accent4">
                    <a:lumMod val="50000"/>
                  </a:schemeClr>
                </a:gs>
              </a:gsLst>
              <a:lin ang="0" scaled="1"/>
            </a:gradFill>
            <a:ln>
              <a:noFill/>
            </a:ln>
            <a:effectLst/>
          </c:spPr>
          <c:invertIfNegative val="0"/>
          <c:dLbls>
            <c:delete val="1"/>
          </c:dLbls>
          <c:val>
            <c:numRef>
              <c:f>'Pivot Tables'!$N$20:$N$24</c:f>
              <c:numCache>
                <c:formatCode>[$$-1009]#,###.0,"k"</c:formatCode>
                <c:ptCount val="5"/>
                <c:pt idx="0">
                  <c:v>#N/A</c:v>
                </c:pt>
                <c:pt idx="1">
                  <c:v>20581</c:v>
                </c:pt>
                <c:pt idx="2">
                  <c:v>#N/A</c:v>
                </c:pt>
                <c:pt idx="3">
                  <c:v>#N/A</c:v>
                </c:pt>
                <c:pt idx="4">
                  <c:v>#N/A</c:v>
                </c:pt>
              </c:numCache>
            </c:numRef>
          </c:val>
          <c:extLst>
            <c:ext xmlns:c16="http://schemas.microsoft.com/office/drawing/2014/chart" uri="{C3380CC4-5D6E-409C-BE32-E72D297353CC}">
              <c16:uniqueId val="{00000001-231E-4685-9FD0-76981178EA3F}"/>
            </c:ext>
          </c:extLst>
        </c:ser>
        <c:dLbls>
          <c:dLblPos val="outEnd"/>
          <c:showLegendKey val="0"/>
          <c:showVal val="1"/>
          <c:showCatName val="0"/>
          <c:showSerName val="0"/>
          <c:showPercent val="0"/>
          <c:showBubbleSize val="0"/>
        </c:dLbls>
        <c:gapWidth val="25"/>
        <c:overlap val="100"/>
        <c:axId val="1367721536"/>
        <c:axId val="1367722016"/>
      </c:barChart>
      <c:catAx>
        <c:axId val="1367721536"/>
        <c:scaling>
          <c:orientation val="maxMin"/>
        </c:scaling>
        <c:delete val="1"/>
        <c:axPos val="l"/>
        <c:numFmt formatCode="General" sourceLinked="1"/>
        <c:majorTickMark val="none"/>
        <c:minorTickMark val="none"/>
        <c:tickLblPos val="nextTo"/>
        <c:crossAx val="1367722016"/>
        <c:crosses val="autoZero"/>
        <c:auto val="1"/>
        <c:lblAlgn val="ctr"/>
        <c:lblOffset val="100"/>
        <c:noMultiLvlLbl val="0"/>
      </c:catAx>
      <c:valAx>
        <c:axId val="1367722016"/>
        <c:scaling>
          <c:orientation val="minMax"/>
        </c:scaling>
        <c:delete val="1"/>
        <c:axPos val="t"/>
        <c:numFmt formatCode="[$$-1009]#,###.0,&quot;k&quot;" sourceLinked="1"/>
        <c:majorTickMark val="none"/>
        <c:minorTickMark val="none"/>
        <c:tickLblPos val="nextTo"/>
        <c:crossAx val="136772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rnd"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ysClr val="window" lastClr="FFFFFF">
                    <a:lumMod val="95000"/>
                  </a:sysClr>
                </a:solidFill>
                <a:latin typeface="+mn-lt"/>
                <a:ea typeface="+mn-ea"/>
                <a:cs typeface="+mn-cs"/>
              </a:defRPr>
            </a:pPr>
            <a:r>
              <a:rPr lang="en-IN" sz="1400" b="1" i="0" u="none" strike="noStrike" kern="1200" spc="0" baseline="0">
                <a:solidFill>
                  <a:sysClr val="window" lastClr="FFFFFF">
                    <a:lumMod val="95000"/>
                  </a:sysClr>
                </a:solidFill>
                <a:latin typeface="+mn-lt"/>
                <a:ea typeface="+mn-ea"/>
                <a:cs typeface="+mn-cs"/>
              </a:rPr>
              <a:t>Calls</a:t>
            </a:r>
          </a:p>
        </c:rich>
      </c:tx>
      <c:layout>
        <c:manualLayout>
          <c:xMode val="edge"/>
          <c:yMode val="edge"/>
          <c:x val="3.7491971879506369E-2"/>
          <c:y val="3.7668442076243001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ysClr val="window" lastClr="FFFFFF">
                  <a:lumMod val="95000"/>
                </a:sys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5">
                <a:lumMod val="40000"/>
                <a:lumOff val="60000"/>
              </a:schemeClr>
            </a:solidFill>
            <a:ln>
              <a:noFill/>
            </a:ln>
            <a:effectLst/>
          </c:spPr>
          <c:invertIfNegative val="0"/>
          <c:dLbls>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Tables'!$J$20:$J$24</c:f>
              <c:strCache>
                <c:ptCount val="5"/>
                <c:pt idx="0">
                  <c:v>R01</c:v>
                </c:pt>
                <c:pt idx="1">
                  <c:v>R02</c:v>
                </c:pt>
                <c:pt idx="2">
                  <c:v>R03</c:v>
                </c:pt>
                <c:pt idx="3">
                  <c:v>R04</c:v>
                </c:pt>
                <c:pt idx="4">
                  <c:v>R05</c:v>
                </c:pt>
              </c:strCache>
            </c:strRef>
          </c:cat>
          <c:val>
            <c:numRef>
              <c:f>'Pivot Tables'!$K$20:$K$24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417B-49C9-86A0-8DC459D032F7}"/>
            </c:ext>
          </c:extLst>
        </c:ser>
        <c:ser>
          <c:idx val="1"/>
          <c:order val="1"/>
          <c:tx>
            <c:strRef>
              <c:f>'Pivot Tables'!$M$19</c:f>
              <c:strCache>
                <c:ptCount val="1"/>
                <c:pt idx="0">
                  <c:v>Sel Rep</c:v>
                </c:pt>
              </c:strCache>
            </c:strRef>
          </c:tx>
          <c:spPr>
            <a:gradFill>
              <a:gsLst>
                <a:gs pos="0">
                  <a:schemeClr val="accent4">
                    <a:lumMod val="40000"/>
                    <a:lumOff val="60000"/>
                  </a:schemeClr>
                </a:gs>
                <a:gs pos="100000">
                  <a:schemeClr val="accent4">
                    <a:lumMod val="50000"/>
                  </a:schemeClr>
                </a:gs>
              </a:gsLst>
              <a:lin ang="0" scaled="1"/>
            </a:gradFill>
            <a:ln>
              <a:noFill/>
            </a:ln>
            <a:effectLst/>
          </c:spPr>
          <c:invertIfNegative val="0"/>
          <c:dPt>
            <c:idx val="1"/>
            <c:invertIfNegative val="0"/>
            <c:bubble3D val="0"/>
            <c:spPr>
              <a:gradFill>
                <a:gsLst>
                  <a:gs pos="0">
                    <a:schemeClr val="accent4">
                      <a:lumMod val="40000"/>
                      <a:lumOff val="60000"/>
                    </a:schemeClr>
                  </a:gs>
                  <a:gs pos="100000">
                    <a:schemeClr val="accent4">
                      <a:lumMod val="50000"/>
                    </a:schemeClr>
                  </a:gs>
                </a:gsLst>
                <a:lin ang="0" scaled="1"/>
              </a:gradFill>
              <a:ln>
                <a:noFill/>
              </a:ln>
              <a:effectLst/>
            </c:spPr>
            <c:extLst>
              <c:ext xmlns:c16="http://schemas.microsoft.com/office/drawing/2014/chart" uri="{C3380CC4-5D6E-409C-BE32-E72D297353CC}">
                <c16:uniqueId val="{00000003-417B-49C9-86A0-8DC459D032F7}"/>
              </c:ext>
            </c:extLst>
          </c:dPt>
          <c:dLbls>
            <c:delete val="1"/>
          </c:dLbls>
          <c:val>
            <c:numRef>
              <c:f>'Pivot Tables'!$M$20:$M$24</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417B-49C9-86A0-8DC459D032F7}"/>
            </c:ext>
          </c:extLst>
        </c:ser>
        <c:dLbls>
          <c:dLblPos val="outEnd"/>
          <c:showLegendKey val="0"/>
          <c:showVal val="1"/>
          <c:showCatName val="0"/>
          <c:showSerName val="0"/>
          <c:showPercent val="0"/>
          <c:showBubbleSize val="0"/>
        </c:dLbls>
        <c:gapWidth val="25"/>
        <c:overlap val="100"/>
        <c:axId val="1271042240"/>
        <c:axId val="1271048480"/>
      </c:barChart>
      <c:catAx>
        <c:axId val="12710422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1048480"/>
        <c:crosses val="autoZero"/>
        <c:auto val="1"/>
        <c:lblAlgn val="ctr"/>
        <c:lblOffset val="100"/>
        <c:noMultiLvlLbl val="0"/>
      </c:catAx>
      <c:valAx>
        <c:axId val="1271048480"/>
        <c:scaling>
          <c:orientation val="minMax"/>
          <c:min val="0"/>
        </c:scaling>
        <c:delete val="1"/>
        <c:axPos val="t"/>
        <c:numFmt formatCode="General" sourceLinked="1"/>
        <c:majorTickMark val="none"/>
        <c:minorTickMark val="none"/>
        <c:tickLblPos val="nextTo"/>
        <c:crossAx val="127104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[Calls_Data.xlsx]Pivot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solidFill>
                  <a:schemeClr val="accent5">
                    <a:lumMod val="60000"/>
                    <a:lumOff val="40000"/>
                  </a:schemeClr>
                </a:solidFill>
              </a:rPr>
              <a:t>Female</a:t>
            </a:r>
            <a:r>
              <a:rPr lang="en-IN" sz="1400" b="1">
                <a:solidFill>
                  <a:schemeClr val="bg1"/>
                </a:solidFill>
              </a:rPr>
              <a:t> vs. </a:t>
            </a:r>
            <a:r>
              <a:rPr lang="en-IN" sz="1400" b="1">
                <a:solidFill>
                  <a:schemeClr val="accent5">
                    <a:lumMod val="75000"/>
                  </a:schemeClr>
                </a:solidFill>
              </a:rPr>
              <a:t>Male</a:t>
            </a:r>
            <a:r>
              <a:rPr lang="en-IN" sz="1400" b="1">
                <a:solidFill>
                  <a:schemeClr val="bg1"/>
                </a:solidFill>
              </a:rPr>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rgbClr val="002060"/>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chemeClr val="accent5">
              <a:lumMod val="50000"/>
            </a:schemeClr>
          </a:solidFill>
          <a:ln>
            <a:noFill/>
          </a:ln>
          <a:effectLst/>
        </c:spPr>
      </c:pivotFmt>
      <c:pivotFmt>
        <c:idx val="3"/>
        <c:spPr>
          <a:solidFill>
            <a:schemeClr val="accent5">
              <a:lumMod val="50000"/>
            </a:schemeClr>
          </a:solidFill>
          <a:ln>
            <a:noFill/>
          </a:ln>
          <a:effectLst/>
        </c:spPr>
      </c:pivotFmt>
      <c:pivotFmt>
        <c:idx val="4"/>
        <c:spPr>
          <a:solidFill>
            <a:schemeClr val="accent5">
              <a:lumMod val="50000"/>
            </a:schemeClr>
          </a:solidFill>
          <a:ln>
            <a:noFill/>
          </a:ln>
          <a:effectLst/>
        </c:spPr>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6"/>
        <c:spPr>
          <a:solidFill>
            <a:srgbClr val="002060"/>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5">
              <a:lumMod val="50000"/>
            </a:schemeClr>
          </a:solidFill>
          <a:ln>
            <a:noFill/>
          </a:ln>
          <a:effectLst/>
        </c:spPr>
      </c:pivotFmt>
      <c:pivotFmt>
        <c:idx val="8"/>
        <c:spPr>
          <a:solidFill>
            <a:schemeClr val="accent5">
              <a:lumMod val="50000"/>
            </a:schemeClr>
          </a:solidFill>
          <a:ln>
            <a:noFill/>
          </a:ln>
          <a:effectLst/>
        </c:spPr>
      </c:pivotFmt>
      <c:pivotFmt>
        <c:idx val="9"/>
        <c:spPr>
          <a:solidFill>
            <a:schemeClr val="accent5">
              <a:lumMod val="50000"/>
            </a:schemeClr>
          </a:solidFill>
          <a:ln>
            <a:noFill/>
          </a:ln>
          <a:effectLst/>
        </c:spPr>
      </c:pivotFmt>
      <c:pivotFmt>
        <c:idx val="10"/>
        <c:spPr>
          <a:solidFill>
            <a:schemeClr val="accent5">
              <a:lumMod val="60000"/>
              <a:lumOff val="40000"/>
            </a:schemeClr>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1"/>
        <c:spPr>
          <a:solidFill>
            <a:srgbClr val="002060"/>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2"/>
        <c:spPr>
          <a:solidFill>
            <a:schemeClr val="accent5">
              <a:lumMod val="50000"/>
            </a:schemeClr>
          </a:solidFill>
          <a:ln>
            <a:noFill/>
          </a:ln>
          <a:effectLst/>
        </c:spPr>
      </c:pivotFmt>
      <c:pivotFmt>
        <c:idx val="13"/>
        <c:spPr>
          <a:solidFill>
            <a:schemeClr val="accent5">
              <a:lumMod val="50000"/>
            </a:schemeClr>
          </a:solidFill>
          <a:ln>
            <a:noFill/>
          </a:ln>
          <a:effectLst/>
        </c:spPr>
      </c:pivotFmt>
      <c:pivotFmt>
        <c:idx val="14"/>
        <c:spPr>
          <a:solidFill>
            <a:schemeClr val="accent5">
              <a:lumMod val="50000"/>
            </a:schemeClr>
          </a:solidFill>
          <a:ln>
            <a:noFill/>
          </a:ln>
          <a:effectLst/>
        </c:spPr>
      </c:pivotFmt>
    </c:pivotFmts>
    <c:plotArea>
      <c:layout/>
      <c:barChart>
        <c:barDir val="col"/>
        <c:grouping val="percentStacked"/>
        <c:varyColors val="0"/>
        <c:ser>
          <c:idx val="0"/>
          <c:order val="0"/>
          <c:tx>
            <c:strRef>
              <c:f>'Pivot Tables'!$C$43:$C$44</c:f>
              <c:strCache>
                <c:ptCount val="1"/>
                <c:pt idx="0">
                  <c:v>Female</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Tables'!$B$45:$B$48</c:f>
              <c:strCache>
                <c:ptCount val="3"/>
                <c:pt idx="0">
                  <c:v>Cincinnati</c:v>
                </c:pt>
                <c:pt idx="1">
                  <c:v>Cleveland</c:v>
                </c:pt>
                <c:pt idx="2">
                  <c:v>Columbus</c:v>
                </c:pt>
              </c:strCache>
            </c:strRef>
          </c:cat>
          <c:val>
            <c:numRef>
              <c:f>'Pivot Tables'!$C$45:$C$48</c:f>
              <c:numCache>
                <c:formatCode>General</c:formatCode>
                <c:ptCount val="3"/>
                <c:pt idx="0">
                  <c:v>144</c:v>
                </c:pt>
                <c:pt idx="1">
                  <c:v>326</c:v>
                </c:pt>
                <c:pt idx="2">
                  <c:v>129</c:v>
                </c:pt>
              </c:numCache>
            </c:numRef>
          </c:val>
          <c:extLst>
            <c:ext xmlns:c16="http://schemas.microsoft.com/office/drawing/2014/chart" uri="{C3380CC4-5D6E-409C-BE32-E72D297353CC}">
              <c16:uniqueId val="{00000000-46D0-44F1-915D-902D83F9D20B}"/>
            </c:ext>
          </c:extLst>
        </c:ser>
        <c:ser>
          <c:idx val="1"/>
          <c:order val="1"/>
          <c:tx>
            <c:strRef>
              <c:f>'Pivot Tables'!$D$43:$D$44</c:f>
              <c:strCache>
                <c:ptCount val="1"/>
                <c:pt idx="0">
                  <c:v>Male</c:v>
                </c:pt>
              </c:strCache>
            </c:strRef>
          </c:tx>
          <c:spPr>
            <a:solidFill>
              <a:srgbClr val="002060"/>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2-46D0-44F1-915D-902D83F9D20B}"/>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4-46D0-44F1-915D-902D83F9D20B}"/>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6-46D0-44F1-915D-902D83F9D20B}"/>
              </c:ext>
            </c:extLst>
          </c:dPt>
          <c:dLbls>
            <c:spPr>
              <a:noFill/>
              <a:ln>
                <a:noFill/>
              </a:ln>
              <a:effectLst/>
            </c:spPr>
            <c:txPr>
              <a:bodyPr rot="0" spcFirstLastPara="1" vertOverflow="clip" horzOverflow="clip" vert="horz" wrap="square" lIns="36576" tIns="18288" rIns="36576" bIns="18288"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Tables'!$B$45:$B$48</c:f>
              <c:strCache>
                <c:ptCount val="3"/>
                <c:pt idx="0">
                  <c:v>Cincinnati</c:v>
                </c:pt>
                <c:pt idx="1">
                  <c:v>Cleveland</c:v>
                </c:pt>
                <c:pt idx="2">
                  <c:v>Columbus</c:v>
                </c:pt>
              </c:strCache>
            </c:strRef>
          </c:cat>
          <c:val>
            <c:numRef>
              <c:f>'Pivot Tables'!$D$45:$D$48</c:f>
              <c:numCache>
                <c:formatCode>General</c:formatCode>
                <c:ptCount val="3"/>
                <c:pt idx="0">
                  <c:v>132</c:v>
                </c:pt>
                <c:pt idx="1">
                  <c:v>63</c:v>
                </c:pt>
                <c:pt idx="2">
                  <c:v>206</c:v>
                </c:pt>
              </c:numCache>
            </c:numRef>
          </c:val>
          <c:extLst>
            <c:ext xmlns:c16="http://schemas.microsoft.com/office/drawing/2014/chart" uri="{C3380CC4-5D6E-409C-BE32-E72D297353CC}">
              <c16:uniqueId val="{00000007-46D0-44F1-915D-902D83F9D20B}"/>
            </c:ext>
          </c:extLst>
        </c:ser>
        <c:dLbls>
          <c:dLblPos val="ctr"/>
          <c:showLegendKey val="0"/>
          <c:showVal val="1"/>
          <c:showCatName val="0"/>
          <c:showSerName val="0"/>
          <c:showPercent val="0"/>
          <c:showBubbleSize val="0"/>
        </c:dLbls>
        <c:gapWidth val="150"/>
        <c:overlap val="100"/>
        <c:axId val="1421718208"/>
        <c:axId val="1421719648"/>
      </c:barChart>
      <c:catAx>
        <c:axId val="1421718208"/>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bg2"/>
                </a:solidFill>
                <a:latin typeface="+mn-lt"/>
                <a:ea typeface="+mn-ea"/>
                <a:cs typeface="+mn-cs"/>
              </a:defRPr>
            </a:pPr>
            <a:endParaRPr lang="en-US"/>
          </a:p>
        </c:txPr>
        <c:crossAx val="1421719648"/>
        <c:crosses val="autoZero"/>
        <c:auto val="1"/>
        <c:lblAlgn val="ctr"/>
        <c:lblOffset val="100"/>
        <c:noMultiLvlLbl val="0"/>
      </c:catAx>
      <c:valAx>
        <c:axId val="1421719648"/>
        <c:scaling>
          <c:orientation val="minMax"/>
        </c:scaling>
        <c:delete val="1"/>
        <c:axPos val="l"/>
        <c:numFmt formatCode="0%" sourceLinked="1"/>
        <c:majorTickMark val="out"/>
        <c:minorTickMark val="none"/>
        <c:tickLblPos val="nextTo"/>
        <c:crossAx val="142171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lumMod val="75000"/>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[Calls_Data.xlsx]Pivot Tables!satisfactory reps</c:name>
    <c:fmtId val="12"/>
  </c:pivotSource>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en-US" b="1">
                <a:solidFill>
                  <a:schemeClr val="bg1">
                    <a:lumMod val="85000"/>
                  </a:schemeClr>
                </a:solidFill>
              </a:rPr>
              <a:t>Ratings</a:t>
            </a:r>
          </a:p>
        </c:rich>
      </c:tx>
      <c:layout>
        <c:manualLayout>
          <c:xMode val="edge"/>
          <c:yMode val="edge"/>
          <c:x val="0.41964894088224347"/>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en-US"/>
        </a:p>
      </c:txPr>
    </c:title>
    <c:autoTitleDeleted val="0"/>
    <c:pivotFmts>
      <c:pivotFmt>
        <c:idx val="0"/>
        <c:spPr>
          <a:solidFill>
            <a:srgbClr val="69B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69B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9B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832318402772242E-2"/>
          <c:y val="0.22066597722265399"/>
          <c:w val="0.90314074959491752"/>
          <c:h val="0.651432829219457"/>
        </c:manualLayout>
      </c:layout>
      <c:barChart>
        <c:barDir val="col"/>
        <c:grouping val="clustered"/>
        <c:varyColors val="0"/>
        <c:ser>
          <c:idx val="0"/>
          <c:order val="0"/>
          <c:tx>
            <c:strRef>
              <c:f>'Pivot Tables'!$C$52</c:f>
              <c:strCache>
                <c:ptCount val="1"/>
                <c:pt idx="0">
                  <c:v>Total</c:v>
                </c:pt>
              </c:strCache>
            </c:strRef>
          </c:tx>
          <c:spPr>
            <a:solidFill>
              <a:srgbClr val="69B4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Tables'!$B$53:$B$58</c:f>
              <c:strCache>
                <c:ptCount val="5"/>
                <c:pt idx="0">
                  <c:v>1</c:v>
                </c:pt>
                <c:pt idx="1">
                  <c:v>2</c:v>
                </c:pt>
                <c:pt idx="2">
                  <c:v>3</c:v>
                </c:pt>
                <c:pt idx="3">
                  <c:v>4</c:v>
                </c:pt>
                <c:pt idx="4">
                  <c:v>5</c:v>
                </c:pt>
              </c:strCache>
            </c:strRef>
          </c:cat>
          <c:val>
            <c:numRef>
              <c:f>'Pivot Tables'!$C$53:$C$58</c:f>
              <c:numCache>
                <c:formatCode>General</c:formatCode>
                <c:ptCount val="5"/>
                <c:pt idx="0">
                  <c:v>3</c:v>
                </c:pt>
                <c:pt idx="1">
                  <c:v>19</c:v>
                </c:pt>
                <c:pt idx="2">
                  <c:v>35</c:v>
                </c:pt>
                <c:pt idx="3">
                  <c:v>87</c:v>
                </c:pt>
                <c:pt idx="4">
                  <c:v>74</c:v>
                </c:pt>
              </c:numCache>
            </c:numRef>
          </c:val>
          <c:extLst>
            <c:ext xmlns:c16="http://schemas.microsoft.com/office/drawing/2014/chart" uri="{C3380CC4-5D6E-409C-BE32-E72D297353CC}">
              <c16:uniqueId val="{00000000-37DB-417A-AAF2-59BA68C93681}"/>
            </c:ext>
          </c:extLst>
        </c:ser>
        <c:dLbls>
          <c:dLblPos val="outEnd"/>
          <c:showLegendKey val="0"/>
          <c:showVal val="1"/>
          <c:showCatName val="0"/>
          <c:showSerName val="0"/>
          <c:showPercent val="0"/>
          <c:showBubbleSize val="0"/>
        </c:dLbls>
        <c:gapWidth val="50"/>
        <c:overlap val="-27"/>
        <c:axId val="1544788064"/>
        <c:axId val="1544792384"/>
      </c:barChart>
      <c:catAx>
        <c:axId val="154478806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crossAx val="1544792384"/>
        <c:crosses val="autoZero"/>
        <c:auto val="1"/>
        <c:lblAlgn val="ctr"/>
        <c:lblOffset val="100"/>
        <c:noMultiLvlLbl val="0"/>
      </c:catAx>
      <c:valAx>
        <c:axId val="1544792384"/>
        <c:scaling>
          <c:orientation val="minMax"/>
        </c:scaling>
        <c:delete val="1"/>
        <c:axPos val="l"/>
        <c:numFmt formatCode="General" sourceLinked="1"/>
        <c:majorTickMark val="none"/>
        <c:minorTickMark val="none"/>
        <c:tickLblPos val="nextTo"/>
        <c:crossAx val="1544788064"/>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lumMod val="75000"/>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microsoft.com/office/2007/relationships/hdphoto" Target="../media/hdphoto2.wdp"/><Relationship Id="rId26" Type="http://schemas.openxmlformats.org/officeDocument/2006/relationships/image" Target="../media/image22.png"/><Relationship Id="rId3" Type="http://schemas.openxmlformats.org/officeDocument/2006/relationships/image" Target="../media/image3.png"/><Relationship Id="rId21" Type="http://schemas.openxmlformats.org/officeDocument/2006/relationships/image" Target="../media/image18.png"/><Relationship Id="rId34" Type="http://schemas.microsoft.com/office/2007/relationships/hdphoto" Target="../media/hdphoto6.wdp"/><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6.png"/><Relationship Id="rId25" Type="http://schemas.openxmlformats.org/officeDocument/2006/relationships/image" Target="../media/image21.png"/><Relationship Id="rId33" Type="http://schemas.openxmlformats.org/officeDocument/2006/relationships/image" Target="../media/image28.png"/><Relationship Id="rId2" Type="http://schemas.openxmlformats.org/officeDocument/2006/relationships/image" Target="../media/image2.svg"/><Relationship Id="rId16" Type="http://schemas.openxmlformats.org/officeDocument/2006/relationships/image" Target="../media/image15.png"/><Relationship Id="rId20" Type="http://schemas.microsoft.com/office/2007/relationships/hdphoto" Target="../media/hdphoto3.wdp"/><Relationship Id="rId29" Type="http://schemas.openxmlformats.org/officeDocument/2006/relationships/image" Target="../media/image25.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20.png"/><Relationship Id="rId32" Type="http://schemas.microsoft.com/office/2007/relationships/hdphoto" Target="../media/hdphoto5.wdp"/><Relationship Id="rId5" Type="http://schemas.openxmlformats.org/officeDocument/2006/relationships/image" Target="../media/image5.png"/><Relationship Id="rId15" Type="http://schemas.microsoft.com/office/2007/relationships/hdphoto" Target="../media/hdphoto1.wdp"/><Relationship Id="rId23" Type="http://schemas.microsoft.com/office/2007/relationships/hdphoto" Target="../media/hdphoto4.wdp"/><Relationship Id="rId28" Type="http://schemas.openxmlformats.org/officeDocument/2006/relationships/image" Target="../media/image24.png"/><Relationship Id="rId10" Type="http://schemas.openxmlformats.org/officeDocument/2006/relationships/image" Target="../media/image10.svg"/><Relationship Id="rId19" Type="http://schemas.openxmlformats.org/officeDocument/2006/relationships/image" Target="../media/image17.png"/><Relationship Id="rId31" Type="http://schemas.openxmlformats.org/officeDocument/2006/relationships/image" Target="../media/image27.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19.png"/><Relationship Id="rId27" Type="http://schemas.openxmlformats.org/officeDocument/2006/relationships/image" Target="../media/image23.png"/><Relationship Id="rId30" Type="http://schemas.openxmlformats.org/officeDocument/2006/relationships/image" Target="../media/image26.png"/><Relationship Id="rId8" Type="http://schemas.openxmlformats.org/officeDocument/2006/relationships/image" Target="../media/image8.sv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chart" Target="../charts/chart3.xml"/><Relationship Id="rId3" Type="http://schemas.openxmlformats.org/officeDocument/2006/relationships/image" Target="../media/image30.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29.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2.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image" Target="../media/image3.png"/><Relationship Id="rId9" Type="http://schemas.openxmlformats.org/officeDocument/2006/relationships/image" Target="../media/image12.sv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135585</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291050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172279</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79477</xdr:rowOff>
    </xdr:from>
    <xdr:to>
      <xdr:col>1</xdr:col>
      <xdr:colOff>409650</xdr:colOff>
      <xdr:row>5</xdr:row>
      <xdr:rowOff>164155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28870" y="1099894"/>
          <a:ext cx="409650" cy="402731"/>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156415</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143377</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7</xdr:col>
      <xdr:colOff>437323</xdr:colOff>
      <xdr:row>3</xdr:row>
      <xdr:rowOff>221634</xdr:rowOff>
    </xdr:from>
    <xdr:to>
      <xdr:col>9</xdr:col>
      <xdr:colOff>580804</xdr:colOff>
      <xdr:row>9</xdr:row>
      <xdr:rowOff>166332</xdr:rowOff>
    </xdr:to>
    <xdr:pic>
      <xdr:nvPicPr>
        <xdr:cNvPr id="9" name="Picture 8">
          <a:extLst>
            <a:ext uri="{FF2B5EF4-FFF2-40B4-BE49-F238E27FC236}">
              <a16:creationId xmlns:a16="http://schemas.microsoft.com/office/drawing/2014/main" id="{B2C70592-A2F8-80D5-D318-536E8D5D624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43601" y="923999"/>
          <a:ext cx="1601220" cy="1601220"/>
        </a:xfrm>
        <a:prstGeom prst="rect">
          <a:avLst/>
        </a:prstGeom>
      </xdr:spPr>
    </xdr:pic>
    <xdr:clientData/>
  </xdr:twoCellAnchor>
  <xdr:twoCellAnchor editAs="oneCell">
    <xdr:from>
      <xdr:col>6</xdr:col>
      <xdr:colOff>289148</xdr:colOff>
      <xdr:row>5</xdr:row>
      <xdr:rowOff>72914</xdr:rowOff>
    </xdr:from>
    <xdr:to>
      <xdr:col>7</xdr:col>
      <xdr:colOff>185531</xdr:colOff>
      <xdr:row>7</xdr:row>
      <xdr:rowOff>62062</xdr:rowOff>
    </xdr:to>
    <xdr:pic>
      <xdr:nvPicPr>
        <xdr:cNvPr id="11" name="Picture 10">
          <a:extLst>
            <a:ext uri="{FF2B5EF4-FFF2-40B4-BE49-F238E27FC236}">
              <a16:creationId xmlns:a16="http://schemas.microsoft.com/office/drawing/2014/main" id="{41293118-EDC8-73D7-4A4B-DF9FD47EA7A0}"/>
            </a:ext>
          </a:extLst>
        </xdr:cNvPr>
        <xdr:cNvPicPr>
          <a:picLocks noChangeAspect="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artisticGlowEdges/>
                  </a14:imgEffect>
                </a14:imgLayer>
              </a14:imgProps>
            </a:ext>
            <a:ext uri="{28A0092B-C50C-407E-A947-70E740481C1C}">
              <a14:useLocalDpi xmlns:a14="http://schemas.microsoft.com/office/drawing/2010/main" val="0"/>
            </a:ext>
          </a:extLst>
        </a:blip>
        <a:stretch>
          <a:fillRect/>
        </a:stretch>
      </xdr:blipFill>
      <xdr:spPr>
        <a:xfrm>
          <a:off x="5066557" y="1411384"/>
          <a:ext cx="625252" cy="625252"/>
        </a:xfrm>
        <a:prstGeom prst="rect">
          <a:avLst/>
        </a:prstGeom>
      </xdr:spPr>
    </xdr:pic>
    <xdr:clientData/>
  </xdr:twoCellAnchor>
  <xdr:twoCellAnchor editAs="oneCell">
    <xdr:from>
      <xdr:col>8</xdr:col>
      <xdr:colOff>478904</xdr:colOff>
      <xdr:row>7</xdr:row>
      <xdr:rowOff>56941</xdr:rowOff>
    </xdr:from>
    <xdr:to>
      <xdr:col>10</xdr:col>
      <xdr:colOff>621961</xdr:colOff>
      <xdr:row>15</xdr:row>
      <xdr:rowOff>120485</xdr:rowOff>
    </xdr:to>
    <xdr:pic>
      <xdr:nvPicPr>
        <xdr:cNvPr id="13" name="Picture 12">
          <a:extLst>
            <a:ext uri="{FF2B5EF4-FFF2-40B4-BE49-F238E27FC236}">
              <a16:creationId xmlns:a16="http://schemas.microsoft.com/office/drawing/2014/main" id="{E2D7C848-EC88-8BC7-4A77-C81BF1C5F79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14052" y="2031515"/>
          <a:ext cx="1600796" cy="1600796"/>
        </a:xfrm>
        <a:prstGeom prst="rect">
          <a:avLst/>
        </a:prstGeom>
      </xdr:spPr>
    </xdr:pic>
    <xdr:clientData/>
  </xdr:twoCellAnchor>
  <xdr:twoCellAnchor editAs="oneCell">
    <xdr:from>
      <xdr:col>2</xdr:col>
      <xdr:colOff>377115</xdr:colOff>
      <xdr:row>7</xdr:row>
      <xdr:rowOff>145774</xdr:rowOff>
    </xdr:from>
    <xdr:to>
      <xdr:col>3</xdr:col>
      <xdr:colOff>251791</xdr:colOff>
      <xdr:row>10</xdr:row>
      <xdr:rowOff>172851</xdr:rowOff>
    </xdr:to>
    <xdr:pic>
      <xdr:nvPicPr>
        <xdr:cNvPr id="15" name="Picture 14">
          <a:extLst>
            <a:ext uri="{FF2B5EF4-FFF2-40B4-BE49-F238E27FC236}">
              <a16:creationId xmlns:a16="http://schemas.microsoft.com/office/drawing/2014/main" id="{EE3D7B72-9778-94DD-C1A8-D2A06CE55E11}"/>
            </a:ext>
          </a:extLst>
        </xdr:cNvPr>
        <xdr:cNvPicPr>
          <a:picLocks noChangeAspect="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artisticGlowEdges/>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1834854" y="2120348"/>
          <a:ext cx="603546" cy="603546"/>
        </a:xfrm>
        <a:prstGeom prst="rect">
          <a:avLst/>
        </a:prstGeom>
      </xdr:spPr>
    </xdr:pic>
    <xdr:clientData/>
  </xdr:twoCellAnchor>
  <xdr:twoCellAnchor editAs="oneCell">
    <xdr:from>
      <xdr:col>4</xdr:col>
      <xdr:colOff>394592</xdr:colOff>
      <xdr:row>9</xdr:row>
      <xdr:rowOff>66259</xdr:rowOff>
    </xdr:from>
    <xdr:to>
      <xdr:col>5</xdr:col>
      <xdr:colOff>36785</xdr:colOff>
      <xdr:row>12</xdr:row>
      <xdr:rowOff>39756</xdr:rowOff>
    </xdr:to>
    <xdr:pic>
      <xdr:nvPicPr>
        <xdr:cNvPr id="17" name="Picture 16">
          <a:extLst>
            <a:ext uri="{FF2B5EF4-FFF2-40B4-BE49-F238E27FC236}">
              <a16:creationId xmlns:a16="http://schemas.microsoft.com/office/drawing/2014/main" id="{3E651E62-3203-D734-7C54-B43D29590124}"/>
            </a:ext>
          </a:extLst>
        </xdr:cNvPr>
        <xdr:cNvPicPr>
          <a:picLocks noChangeAspect="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artisticGlowEdges/>
                  </a14:imgEffect>
                  <a14:imgEffect>
                    <a14:brightnessContrast bright="40000" contrast="40000"/>
                  </a14:imgEffect>
                </a14:imgLayer>
              </a14:imgProps>
            </a:ext>
            <a:ext uri="{28A0092B-C50C-407E-A947-70E740481C1C}">
              <a14:useLocalDpi xmlns:a14="http://schemas.microsoft.com/office/drawing/2010/main" val="0"/>
            </a:ext>
          </a:extLst>
        </a:blip>
        <a:stretch>
          <a:fillRect/>
        </a:stretch>
      </xdr:blipFill>
      <xdr:spPr>
        <a:xfrm>
          <a:off x="3310070" y="2425146"/>
          <a:ext cx="549967" cy="549967"/>
        </a:xfrm>
        <a:prstGeom prst="rect">
          <a:avLst/>
        </a:prstGeom>
      </xdr:spPr>
    </xdr:pic>
    <xdr:clientData/>
  </xdr:twoCellAnchor>
  <xdr:twoCellAnchor editAs="oneCell">
    <xdr:from>
      <xdr:col>11</xdr:col>
      <xdr:colOff>410818</xdr:colOff>
      <xdr:row>3</xdr:row>
      <xdr:rowOff>82486</xdr:rowOff>
    </xdr:from>
    <xdr:to>
      <xdr:col>12</xdr:col>
      <xdr:colOff>252276</xdr:colOff>
      <xdr:row>5</xdr:row>
      <xdr:rowOff>16708</xdr:rowOff>
    </xdr:to>
    <xdr:pic>
      <xdr:nvPicPr>
        <xdr:cNvPr id="18" name="Picture 17">
          <a:extLst>
            <a:ext uri="{FF2B5EF4-FFF2-40B4-BE49-F238E27FC236}">
              <a16:creationId xmlns:a16="http://schemas.microsoft.com/office/drawing/2014/main" id="{FC07D21B-7C53-E85E-DA02-B744F7168AF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832575" y="784851"/>
          <a:ext cx="570327" cy="570327"/>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effectLst>
      </xdr:spPr>
    </xdr:pic>
    <xdr:clientData/>
  </xdr:twoCellAnchor>
  <xdr:twoCellAnchor editAs="oneCell">
    <xdr:from>
      <xdr:col>5</xdr:col>
      <xdr:colOff>213861</xdr:colOff>
      <xdr:row>9</xdr:row>
      <xdr:rowOff>50314</xdr:rowOff>
    </xdr:from>
    <xdr:to>
      <xdr:col>5</xdr:col>
      <xdr:colOff>784037</xdr:colOff>
      <xdr:row>12</xdr:row>
      <xdr:rowOff>44020</xdr:rowOff>
    </xdr:to>
    <xdr:pic>
      <xdr:nvPicPr>
        <xdr:cNvPr id="20" name="Picture 19">
          <a:extLst>
            <a:ext uri="{FF2B5EF4-FFF2-40B4-BE49-F238E27FC236}">
              <a16:creationId xmlns:a16="http://schemas.microsoft.com/office/drawing/2014/main" id="{00D31FC1-9EED-519E-C30F-49DA2F815E65}"/>
            </a:ext>
          </a:extLst>
        </xdr:cNvPr>
        <xdr:cNvPicPr>
          <a:picLocks noChangeAspect="1"/>
        </xdr:cNvPicPr>
      </xdr:nvPicPr>
      <xdr:blipFill>
        <a:blip xmlns:r="http://schemas.openxmlformats.org/officeDocument/2006/relationships" r:embed="rId22" cstate="print">
          <a:extLst>
            <a:ext uri="{BEBA8EAE-BF5A-486C-A8C5-ECC9F3942E4B}">
              <a14:imgProps xmlns:a14="http://schemas.microsoft.com/office/drawing/2010/main">
                <a14:imgLayer r:embed="rId23">
                  <a14:imgEffect>
                    <a14:artisticGlowEdges/>
                  </a14:imgEffect>
                </a14:imgLayer>
              </a14:imgProps>
            </a:ext>
            <a:ext uri="{28A0092B-C50C-407E-A947-70E740481C1C}">
              <a14:useLocalDpi xmlns:a14="http://schemas.microsoft.com/office/drawing/2010/main" val="0"/>
            </a:ext>
          </a:extLst>
        </a:blip>
        <a:stretch>
          <a:fillRect/>
        </a:stretch>
      </xdr:blipFill>
      <xdr:spPr>
        <a:xfrm>
          <a:off x="4037113" y="2409201"/>
          <a:ext cx="570176" cy="570176"/>
        </a:xfrm>
        <a:prstGeom prst="rect">
          <a:avLst/>
        </a:prstGeom>
      </xdr:spPr>
    </xdr:pic>
    <xdr:clientData/>
  </xdr:twoCellAnchor>
  <xdr:twoCellAnchor editAs="oneCell">
    <xdr:from>
      <xdr:col>6</xdr:col>
      <xdr:colOff>12679</xdr:colOff>
      <xdr:row>9</xdr:row>
      <xdr:rowOff>179979</xdr:rowOff>
    </xdr:from>
    <xdr:to>
      <xdr:col>6</xdr:col>
      <xdr:colOff>616226</xdr:colOff>
      <xdr:row>13</xdr:row>
      <xdr:rowOff>14900</xdr:rowOff>
    </xdr:to>
    <xdr:pic>
      <xdr:nvPicPr>
        <xdr:cNvPr id="21" name="Picture 20">
          <a:extLst>
            <a:ext uri="{FF2B5EF4-FFF2-40B4-BE49-F238E27FC236}">
              <a16:creationId xmlns:a16="http://schemas.microsoft.com/office/drawing/2014/main" id="{B2823022-7795-D09F-3FA5-32184F4E6715}"/>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790088" y="2538866"/>
          <a:ext cx="603547" cy="603547"/>
        </a:xfrm>
        <a:prstGeom prst="rect">
          <a:avLst/>
        </a:prstGeom>
      </xdr:spPr>
    </xdr:pic>
    <xdr:clientData/>
  </xdr:twoCellAnchor>
  <xdr:twoCellAnchor editAs="oneCell">
    <xdr:from>
      <xdr:col>6</xdr:col>
      <xdr:colOff>540366</xdr:colOff>
      <xdr:row>9</xdr:row>
      <xdr:rowOff>152400</xdr:rowOff>
    </xdr:from>
    <xdr:to>
      <xdr:col>7</xdr:col>
      <xdr:colOff>381824</xdr:colOff>
      <xdr:row>12</xdr:row>
      <xdr:rowOff>146257</xdr:rowOff>
    </xdr:to>
    <xdr:pic>
      <xdr:nvPicPr>
        <xdr:cNvPr id="22" name="Picture 21">
          <a:extLst>
            <a:ext uri="{FF2B5EF4-FFF2-40B4-BE49-F238E27FC236}">
              <a16:creationId xmlns:a16="http://schemas.microsoft.com/office/drawing/2014/main" id="{8534E8BC-CBBF-90E6-C991-C6E0CA98BF5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5317775" y="2511287"/>
          <a:ext cx="570327" cy="570327"/>
        </a:xfrm>
        <a:prstGeom prst="rect">
          <a:avLst/>
        </a:prstGeom>
      </xdr:spPr>
    </xdr:pic>
    <xdr:clientData/>
  </xdr:twoCellAnchor>
  <xdr:twoCellAnchor editAs="oneCell">
    <xdr:from>
      <xdr:col>10</xdr:col>
      <xdr:colOff>675862</xdr:colOff>
      <xdr:row>7</xdr:row>
      <xdr:rowOff>22852</xdr:rowOff>
    </xdr:from>
    <xdr:to>
      <xdr:col>11</xdr:col>
      <xdr:colOff>261378</xdr:colOff>
      <xdr:row>8</xdr:row>
      <xdr:rowOff>145082</xdr:rowOff>
    </xdr:to>
    <xdr:pic>
      <xdr:nvPicPr>
        <xdr:cNvPr id="23" name="Picture 22">
          <a:extLst>
            <a:ext uri="{FF2B5EF4-FFF2-40B4-BE49-F238E27FC236}">
              <a16:creationId xmlns:a16="http://schemas.microsoft.com/office/drawing/2014/main" id="{8E7C1CDA-BE3C-5AD9-DEA4-84AEA8D51C9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368749" y="1997426"/>
          <a:ext cx="314386" cy="314386"/>
        </a:xfrm>
        <a:prstGeom prst="rect">
          <a:avLst/>
        </a:prstGeom>
      </xdr:spPr>
    </xdr:pic>
    <xdr:clientData/>
  </xdr:twoCellAnchor>
  <xdr:twoCellAnchor editAs="oneCell">
    <xdr:from>
      <xdr:col>11</xdr:col>
      <xdr:colOff>96991</xdr:colOff>
      <xdr:row>7</xdr:row>
      <xdr:rowOff>180221</xdr:rowOff>
    </xdr:from>
    <xdr:to>
      <xdr:col>11</xdr:col>
      <xdr:colOff>411960</xdr:colOff>
      <xdr:row>9</xdr:row>
      <xdr:rowOff>110877</xdr:rowOff>
    </xdr:to>
    <xdr:pic>
      <xdr:nvPicPr>
        <xdr:cNvPr id="24" name="Picture 23">
          <a:extLst>
            <a:ext uri="{FF2B5EF4-FFF2-40B4-BE49-F238E27FC236}">
              <a16:creationId xmlns:a16="http://schemas.microsoft.com/office/drawing/2014/main" id="{D0F5B365-DA09-A0D2-0428-7E52EBD5002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8518748" y="2154795"/>
          <a:ext cx="314969" cy="314969"/>
        </a:xfrm>
        <a:prstGeom prst="rect">
          <a:avLst/>
        </a:prstGeom>
      </xdr:spPr>
    </xdr:pic>
    <xdr:clientData/>
  </xdr:twoCellAnchor>
  <xdr:twoCellAnchor editAs="oneCell">
    <xdr:from>
      <xdr:col>11</xdr:col>
      <xdr:colOff>246990</xdr:colOff>
      <xdr:row>8</xdr:row>
      <xdr:rowOff>129644</xdr:rowOff>
    </xdr:from>
    <xdr:to>
      <xdr:col>11</xdr:col>
      <xdr:colOff>561293</xdr:colOff>
      <xdr:row>10</xdr:row>
      <xdr:rowOff>59634</xdr:rowOff>
    </xdr:to>
    <xdr:pic>
      <xdr:nvPicPr>
        <xdr:cNvPr id="25" name="Picture 24">
          <a:extLst>
            <a:ext uri="{FF2B5EF4-FFF2-40B4-BE49-F238E27FC236}">
              <a16:creationId xmlns:a16="http://schemas.microsoft.com/office/drawing/2014/main" id="{AE13C818-B4DF-BA28-2948-1BE3E80B8B2F}"/>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668747" y="2296374"/>
          <a:ext cx="314303" cy="314303"/>
        </a:xfrm>
        <a:prstGeom prst="rect">
          <a:avLst/>
        </a:prstGeom>
      </xdr:spPr>
    </xdr:pic>
    <xdr:clientData/>
  </xdr:twoCellAnchor>
  <xdr:twoCellAnchor editAs="oneCell">
    <xdr:from>
      <xdr:col>11</xdr:col>
      <xdr:colOff>396992</xdr:colOff>
      <xdr:row>10</xdr:row>
      <xdr:rowOff>127741</xdr:rowOff>
    </xdr:from>
    <xdr:to>
      <xdr:col>12</xdr:col>
      <xdr:colOff>821</xdr:colOff>
      <xdr:row>12</xdr:row>
      <xdr:rowOff>76125</xdr:rowOff>
    </xdr:to>
    <xdr:pic>
      <xdr:nvPicPr>
        <xdr:cNvPr id="26" name="Picture 25">
          <a:extLst>
            <a:ext uri="{FF2B5EF4-FFF2-40B4-BE49-F238E27FC236}">
              <a16:creationId xmlns:a16="http://schemas.microsoft.com/office/drawing/2014/main" id="{DC9AE28B-2AF9-AA55-7C16-34A3E01FCCA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8818749" y="2678784"/>
          <a:ext cx="332698" cy="332698"/>
        </a:xfrm>
        <a:prstGeom prst="rect">
          <a:avLst/>
        </a:prstGeom>
      </xdr:spPr>
    </xdr:pic>
    <xdr:clientData/>
  </xdr:twoCellAnchor>
  <xdr:twoCellAnchor editAs="oneCell">
    <xdr:from>
      <xdr:col>8</xdr:col>
      <xdr:colOff>109672</xdr:colOff>
      <xdr:row>2</xdr:row>
      <xdr:rowOff>33130</xdr:rowOff>
    </xdr:from>
    <xdr:to>
      <xdr:col>8</xdr:col>
      <xdr:colOff>424058</xdr:colOff>
      <xdr:row>3</xdr:row>
      <xdr:rowOff>29464</xdr:rowOff>
    </xdr:to>
    <xdr:pic>
      <xdr:nvPicPr>
        <xdr:cNvPr id="27" name="Picture 26">
          <a:extLst>
            <a:ext uri="{FF2B5EF4-FFF2-40B4-BE49-F238E27FC236}">
              <a16:creationId xmlns:a16="http://schemas.microsoft.com/office/drawing/2014/main" id="{8B67664F-00F2-7649-177B-31B010CBE3A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6344820" y="417443"/>
          <a:ext cx="314386" cy="314386"/>
        </a:xfrm>
        <a:prstGeom prst="rect">
          <a:avLst/>
        </a:prstGeom>
      </xdr:spPr>
    </xdr:pic>
    <xdr:clientData/>
  </xdr:twoCellAnchor>
  <xdr:twoCellAnchor editAs="oneCell">
    <xdr:from>
      <xdr:col>6</xdr:col>
      <xdr:colOff>238539</xdr:colOff>
      <xdr:row>2</xdr:row>
      <xdr:rowOff>92765</xdr:rowOff>
    </xdr:from>
    <xdr:to>
      <xdr:col>7</xdr:col>
      <xdr:colOff>79997</xdr:colOff>
      <xdr:row>4</xdr:row>
      <xdr:rowOff>26988</xdr:rowOff>
    </xdr:to>
    <xdr:pic>
      <xdr:nvPicPr>
        <xdr:cNvPr id="8" name="Picture 7">
          <a:extLst>
            <a:ext uri="{FF2B5EF4-FFF2-40B4-BE49-F238E27FC236}">
              <a16:creationId xmlns:a16="http://schemas.microsoft.com/office/drawing/2014/main" id="{1F620980-6C04-46F7-BF47-D145608F2BD2}"/>
            </a:ext>
          </a:extLst>
        </xdr:cNvPr>
        <xdr:cNvPicPr>
          <a:picLocks noChangeAspect="1"/>
        </xdr:cNvPicPr>
      </xdr:nvPicPr>
      <xdr:blipFill>
        <a:blip xmlns:r="http://schemas.openxmlformats.org/officeDocument/2006/relationships" r:embed="rId31" cstate="print">
          <a:extLst>
            <a:ext uri="{BEBA8EAE-BF5A-486C-A8C5-ECC9F3942E4B}">
              <a14:imgProps xmlns:a14="http://schemas.microsoft.com/office/drawing/2010/main">
                <a14:imgLayer r:embed="rId32">
                  <a14:imgEffect>
                    <a14:artisticGlowEdges/>
                  </a14:imgEffect>
                </a14:imgLayer>
              </a14:imgProps>
            </a:ext>
            <a:ext uri="{28A0092B-C50C-407E-A947-70E740481C1C}">
              <a14:useLocalDpi xmlns:a14="http://schemas.microsoft.com/office/drawing/2010/main" val="0"/>
            </a:ext>
          </a:extLst>
        </a:blip>
        <a:stretch>
          <a:fillRect/>
        </a:stretch>
      </xdr:blipFill>
      <xdr:spPr>
        <a:xfrm>
          <a:off x="5015948" y="477078"/>
          <a:ext cx="570327" cy="570327"/>
        </a:xfrm>
        <a:prstGeom prst="roundRect">
          <a:avLst>
            <a:gd name="adj" fmla="val 8594"/>
          </a:avLst>
        </a:prstGeom>
        <a:solidFill>
          <a:srgbClr val="FFFFFF">
            <a:shade val="85000"/>
          </a:srgbClr>
        </a:solidFill>
        <a:ln>
          <a:noFill/>
        </a:ln>
        <a:effectLst>
          <a:outerShdw blurRad="50800" dist="38100" algn="l" rotWithShape="0">
            <a:prstClr val="black">
              <a:alpha val="40000"/>
            </a:prstClr>
          </a:outerShdw>
          <a:reflection blurRad="12700" stA="38000" endPos="28000" dist="5000" dir="5400000" sy="-100000" algn="bl" rotWithShape="0"/>
        </a:effectLst>
      </xdr:spPr>
    </xdr:pic>
    <xdr:clientData/>
  </xdr:twoCellAnchor>
  <xdr:twoCellAnchor editAs="oneCell">
    <xdr:from>
      <xdr:col>8</xdr:col>
      <xdr:colOff>0</xdr:colOff>
      <xdr:row>24</xdr:row>
      <xdr:rowOff>0</xdr:rowOff>
    </xdr:from>
    <xdr:to>
      <xdr:col>13</xdr:col>
      <xdr:colOff>0</xdr:colOff>
      <xdr:row>40</xdr:row>
      <xdr:rowOff>0</xdr:rowOff>
    </xdr:to>
    <xdr:pic>
      <xdr:nvPicPr>
        <xdr:cNvPr id="12" name="Picture 11" descr="Doctor in office">
          <a:extLst>
            <a:ext uri="{FF2B5EF4-FFF2-40B4-BE49-F238E27FC236}">
              <a16:creationId xmlns:a16="http://schemas.microsoft.com/office/drawing/2014/main" id="{ABF529F1-AFAC-0B24-8D1D-BF79E3D01213}"/>
            </a:ext>
          </a:extLst>
        </xdr:cNvPr>
        <xdr:cNvPicPr>
          <a:picLocks noChangeAspect="1"/>
        </xdr:cNvPicPr>
      </xdr:nvPicPr>
      <xdr:blipFill rotWithShape="1">
        <a:blip xmlns:r="http://schemas.openxmlformats.org/officeDocument/2006/relationships" r:embed="rId33" cstate="print">
          <a:extLst>
            <a:ext uri="{BEBA8EAE-BF5A-486C-A8C5-ECC9F3942E4B}">
              <a14:imgProps xmlns:a14="http://schemas.microsoft.com/office/drawing/2010/main">
                <a14:imgLayer r:embed="rId34">
                  <a14:imgEffect>
                    <a14:brightnessContrast bright="20000" contrast="-20000"/>
                  </a14:imgEffect>
                </a14:imgLayer>
              </a14:imgProps>
            </a:ext>
            <a:ext uri="{28A0092B-C50C-407E-A947-70E740481C1C}">
              <a14:useLocalDpi xmlns:a14="http://schemas.microsoft.com/office/drawing/2010/main" val="0"/>
            </a:ext>
          </a:extLst>
        </a:blip>
        <a:srcRect l="10449" r="10449"/>
        <a:stretch>
          <a:fillRect/>
        </a:stretch>
      </xdr:blipFill>
      <xdr:spPr>
        <a:xfrm>
          <a:off x="6235148" y="5241235"/>
          <a:ext cx="3644348" cy="3074504"/>
        </a:xfrm>
        <a:prstGeom prst="roundRect">
          <a:avLst>
            <a:gd name="adj" fmla="val 8594"/>
          </a:avLst>
        </a:prstGeom>
        <a:solidFill>
          <a:srgbClr val="FFFFFF">
            <a:shade val="85000"/>
          </a:srgbClr>
        </a:solidFill>
        <a:ln>
          <a:noFill/>
        </a:ln>
        <a:effectLst>
          <a:glow rad="63500">
            <a:schemeClr val="accent5">
              <a:satMod val="175000"/>
              <a:alpha val="40000"/>
            </a:schemeClr>
          </a:glow>
          <a:reflection blurRad="12700" stA="38000" endPos="28000" dist="5000" dir="5400000" sy="-100000" algn="bl" rotWithShape="0"/>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15240</xdr:colOff>
      <xdr:row>21</xdr:row>
      <xdr:rowOff>106680</xdr:rowOff>
    </xdr:from>
    <xdr:to>
      <xdr:col>9</xdr:col>
      <xdr:colOff>8562</xdr:colOff>
      <xdr:row>21</xdr:row>
      <xdr:rowOff>111303</xdr:rowOff>
    </xdr:to>
    <xdr:cxnSp macro="">
      <xdr:nvCxnSpPr>
        <xdr:cNvPr id="4" name="Straight Arrow Connector 3">
          <a:extLst>
            <a:ext uri="{FF2B5EF4-FFF2-40B4-BE49-F238E27FC236}">
              <a16:creationId xmlns:a16="http://schemas.microsoft.com/office/drawing/2014/main" id="{A57B454E-F876-775C-C553-51CFBB8359C7}"/>
            </a:ext>
          </a:extLst>
        </xdr:cNvPr>
        <xdr:cNvCxnSpPr/>
      </xdr:nvCxnSpPr>
      <xdr:spPr>
        <a:xfrm>
          <a:off x="6368094" y="4062231"/>
          <a:ext cx="1354648" cy="46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976045</xdr:colOff>
      <xdr:row>31</xdr:row>
      <xdr:rowOff>111303</xdr:rowOff>
    </xdr:from>
    <xdr:to>
      <xdr:col>11</xdr:col>
      <xdr:colOff>17123</xdr:colOff>
      <xdr:row>31</xdr:row>
      <xdr:rowOff>111303</xdr:rowOff>
    </xdr:to>
    <xdr:cxnSp macro="">
      <xdr:nvCxnSpPr>
        <xdr:cNvPr id="5" name="Straight Arrow Connector 4">
          <a:extLst>
            <a:ext uri="{FF2B5EF4-FFF2-40B4-BE49-F238E27FC236}">
              <a16:creationId xmlns:a16="http://schemas.microsoft.com/office/drawing/2014/main" id="{EE1C1836-E2A5-FCAC-4828-0E4F7D413E82}"/>
            </a:ext>
          </a:extLst>
        </xdr:cNvPr>
        <xdr:cNvCxnSpPr/>
      </xdr:nvCxnSpPr>
      <xdr:spPr>
        <a:xfrm flipH="1">
          <a:off x="8690225" y="5950449"/>
          <a:ext cx="78768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982895</xdr:colOff>
      <xdr:row>32</xdr:row>
      <xdr:rowOff>101029</xdr:rowOff>
    </xdr:from>
    <xdr:to>
      <xdr:col>11</xdr:col>
      <xdr:colOff>23973</xdr:colOff>
      <xdr:row>32</xdr:row>
      <xdr:rowOff>101029</xdr:rowOff>
    </xdr:to>
    <xdr:cxnSp macro="">
      <xdr:nvCxnSpPr>
        <xdr:cNvPr id="6" name="Straight Arrow Connector 5">
          <a:extLst>
            <a:ext uri="{FF2B5EF4-FFF2-40B4-BE49-F238E27FC236}">
              <a16:creationId xmlns:a16="http://schemas.microsoft.com/office/drawing/2014/main" id="{BA7C56E5-FBE1-2B6C-AA80-A9A3E099A371}"/>
            </a:ext>
          </a:extLst>
        </xdr:cNvPr>
        <xdr:cNvCxnSpPr/>
      </xdr:nvCxnSpPr>
      <xdr:spPr>
        <a:xfrm flipH="1">
          <a:off x="8697075" y="6179905"/>
          <a:ext cx="78768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974332</xdr:colOff>
      <xdr:row>34</xdr:row>
      <xdr:rowOff>126713</xdr:rowOff>
    </xdr:from>
    <xdr:to>
      <xdr:col>11</xdr:col>
      <xdr:colOff>15410</xdr:colOff>
      <xdr:row>34</xdr:row>
      <xdr:rowOff>126713</xdr:rowOff>
    </xdr:to>
    <xdr:cxnSp macro="">
      <xdr:nvCxnSpPr>
        <xdr:cNvPr id="7" name="Straight Arrow Connector 6">
          <a:extLst>
            <a:ext uri="{FF2B5EF4-FFF2-40B4-BE49-F238E27FC236}">
              <a16:creationId xmlns:a16="http://schemas.microsoft.com/office/drawing/2014/main" id="{E666E3AE-6C65-32FC-D4D9-F432889C54EF}"/>
            </a:ext>
          </a:extLst>
        </xdr:cNvPr>
        <xdr:cNvCxnSpPr/>
      </xdr:nvCxnSpPr>
      <xdr:spPr>
        <a:xfrm flipH="1">
          <a:off x="8688512" y="6530938"/>
          <a:ext cx="78768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955496</xdr:colOff>
      <xdr:row>35</xdr:row>
      <xdr:rowOff>150687</xdr:rowOff>
    </xdr:from>
    <xdr:to>
      <xdr:col>10</xdr:col>
      <xdr:colOff>750013</xdr:colOff>
      <xdr:row>35</xdr:row>
      <xdr:rowOff>150687</xdr:rowOff>
    </xdr:to>
    <xdr:cxnSp macro="">
      <xdr:nvCxnSpPr>
        <xdr:cNvPr id="8" name="Straight Arrow Connector 7">
          <a:extLst>
            <a:ext uri="{FF2B5EF4-FFF2-40B4-BE49-F238E27FC236}">
              <a16:creationId xmlns:a16="http://schemas.microsoft.com/office/drawing/2014/main" id="{EA5173A6-9EED-2BCA-ECDE-D2B55EE76847}"/>
            </a:ext>
          </a:extLst>
        </xdr:cNvPr>
        <xdr:cNvCxnSpPr/>
      </xdr:nvCxnSpPr>
      <xdr:spPr>
        <a:xfrm flipH="1">
          <a:off x="8669676" y="6743271"/>
          <a:ext cx="78768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8562</xdr:colOff>
      <xdr:row>39</xdr:row>
      <xdr:rowOff>111304</xdr:rowOff>
    </xdr:from>
    <xdr:to>
      <xdr:col>14</xdr:col>
      <xdr:colOff>736314</xdr:colOff>
      <xdr:row>39</xdr:row>
      <xdr:rowOff>119866</xdr:rowOff>
    </xdr:to>
    <xdr:cxnSp macro="">
      <xdr:nvCxnSpPr>
        <xdr:cNvPr id="10" name="Straight Arrow Connector 9">
          <a:extLst>
            <a:ext uri="{FF2B5EF4-FFF2-40B4-BE49-F238E27FC236}">
              <a16:creationId xmlns:a16="http://schemas.microsoft.com/office/drawing/2014/main" id="{F7C90EA4-012F-EF6A-70D5-6E3D9B59B51B}"/>
            </a:ext>
          </a:extLst>
        </xdr:cNvPr>
        <xdr:cNvCxnSpPr/>
      </xdr:nvCxnSpPr>
      <xdr:spPr>
        <a:xfrm flipV="1">
          <a:off x="11661169" y="7457326"/>
          <a:ext cx="727752" cy="85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25686</xdr:colOff>
      <xdr:row>40</xdr:row>
      <xdr:rowOff>8562</xdr:rowOff>
    </xdr:from>
    <xdr:to>
      <xdr:col>11</xdr:col>
      <xdr:colOff>719191</xdr:colOff>
      <xdr:row>40</xdr:row>
      <xdr:rowOff>17124</xdr:rowOff>
    </xdr:to>
    <xdr:cxnSp macro="">
      <xdr:nvCxnSpPr>
        <xdr:cNvPr id="14" name="Straight Arrow Connector 13">
          <a:extLst>
            <a:ext uri="{FF2B5EF4-FFF2-40B4-BE49-F238E27FC236}">
              <a16:creationId xmlns:a16="http://schemas.microsoft.com/office/drawing/2014/main" id="{812655EC-8A02-DE08-5BDB-D4655CE1B1B7}"/>
            </a:ext>
          </a:extLst>
        </xdr:cNvPr>
        <xdr:cNvCxnSpPr/>
      </xdr:nvCxnSpPr>
      <xdr:spPr>
        <a:xfrm flipH="1">
          <a:off x="8733034" y="7542944"/>
          <a:ext cx="1446944" cy="8562"/>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7022</xdr:colOff>
      <xdr:row>43</xdr:row>
      <xdr:rowOff>2872</xdr:rowOff>
    </xdr:from>
    <xdr:to>
      <xdr:col>16</xdr:col>
      <xdr:colOff>7697</xdr:colOff>
      <xdr:row>45</xdr:row>
      <xdr:rowOff>0</xdr:rowOff>
    </xdr:to>
    <xdr:cxnSp macro="">
      <xdr:nvCxnSpPr>
        <xdr:cNvPr id="18" name="Straight Arrow Connector 17">
          <a:extLst>
            <a:ext uri="{FF2B5EF4-FFF2-40B4-BE49-F238E27FC236}">
              <a16:creationId xmlns:a16="http://schemas.microsoft.com/office/drawing/2014/main" id="{7978CBD8-67CE-E8D7-4EED-48FFF19F3F88}"/>
            </a:ext>
          </a:extLst>
        </xdr:cNvPr>
        <xdr:cNvCxnSpPr/>
      </xdr:nvCxnSpPr>
      <xdr:spPr>
        <a:xfrm>
          <a:off x="13099567" y="8277114"/>
          <a:ext cx="675" cy="3819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351637</xdr:colOff>
      <xdr:row>3</xdr:row>
      <xdr:rowOff>100987</xdr:rowOff>
    </xdr:from>
    <xdr:to>
      <xdr:col>10</xdr:col>
      <xdr:colOff>329044</xdr:colOff>
      <xdr:row>15</xdr:row>
      <xdr:rowOff>0</xdr:rowOff>
    </xdr:to>
    <xdr:graphicFrame macro="">
      <xdr:nvGraphicFramePr>
        <xdr:cNvPr id="51" name="Chart 50">
          <a:extLst>
            <a:ext uri="{FF2B5EF4-FFF2-40B4-BE49-F238E27FC236}">
              <a16:creationId xmlns:a16="http://schemas.microsoft.com/office/drawing/2014/main" id="{1B092EF6-DD00-4F82-882C-74F33156A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60960</xdr:rowOff>
    </xdr:from>
    <xdr:to>
      <xdr:col>3</xdr:col>
      <xdr:colOff>594360</xdr:colOff>
      <xdr:row>8</xdr:row>
      <xdr:rowOff>0</xdr:rowOff>
    </xdr:to>
    <xdr:sp macro="" textlink="'Pivot Tables'!B7">
      <xdr:nvSpPr>
        <xdr:cNvPr id="2" name="Rectangle: Rounded Corners 1">
          <a:extLst>
            <a:ext uri="{FF2B5EF4-FFF2-40B4-BE49-F238E27FC236}">
              <a16:creationId xmlns:a16="http://schemas.microsoft.com/office/drawing/2014/main" id="{2010FBD1-FA62-ED2C-32D3-1D696D5B7AB2}"/>
            </a:ext>
          </a:extLst>
        </xdr:cNvPr>
        <xdr:cNvSpPr/>
      </xdr:nvSpPr>
      <xdr:spPr>
        <a:xfrm>
          <a:off x="457200" y="632460"/>
          <a:ext cx="1325880" cy="891540"/>
        </a:xfrm>
        <a:prstGeom prst="roundRect">
          <a:avLst/>
        </a:prstGeom>
        <a:solidFill>
          <a:srgbClr val="69B4FF"/>
        </a:solidFill>
        <a:effectLst>
          <a:glow rad="63500">
            <a:schemeClr val="accent5">
              <a:satMod val="175000"/>
              <a:alpha val="40000"/>
            </a:schemeClr>
          </a:glow>
          <a:outerShdw blurRad="101600" dist="114300" dir="2400000" sx="102000" sy="102000" algn="tl" rotWithShape="0">
            <a:schemeClr val="accent5">
              <a:lumMod val="75000"/>
              <a:alpha val="36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3F34CFF-99FD-4C09-BA20-68BCD720C8F1}" type="TxLink">
            <a:rPr lang="en-US" sz="2000" b="0" i="0" u="none" strike="noStrike">
              <a:solidFill>
                <a:schemeClr val="bg1"/>
              </a:solidFill>
              <a:latin typeface="Arial Black" panose="020B0A04020102020204" pitchFamily="34" charset="0"/>
              <a:ea typeface="+mn-ea"/>
              <a:cs typeface="+mn-cs"/>
            </a:rPr>
            <a:pPr marL="0" indent="0" algn="ctr"/>
            <a:t>1000</a:t>
          </a:fld>
          <a:endParaRPr lang="en-IN" sz="20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121920</xdr:colOff>
      <xdr:row>3</xdr:row>
      <xdr:rowOff>121920</xdr:rowOff>
    </xdr:from>
    <xdr:to>
      <xdr:col>3</xdr:col>
      <xdr:colOff>510540</xdr:colOff>
      <xdr:row>4</xdr:row>
      <xdr:rowOff>114300</xdr:rowOff>
    </xdr:to>
    <xdr:sp macro="" textlink="">
      <xdr:nvSpPr>
        <xdr:cNvPr id="3" name="TextBox 2">
          <a:extLst>
            <a:ext uri="{FF2B5EF4-FFF2-40B4-BE49-F238E27FC236}">
              <a16:creationId xmlns:a16="http://schemas.microsoft.com/office/drawing/2014/main" id="{5DCCAF19-61B8-360E-CD5E-3D182328CD34}"/>
            </a:ext>
          </a:extLst>
        </xdr:cNvPr>
        <xdr:cNvSpPr txBox="1"/>
      </xdr:nvSpPr>
      <xdr:spPr>
        <a:xfrm>
          <a:off x="579120" y="693420"/>
          <a:ext cx="11201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85000"/>
                  <a:lumOff val="15000"/>
                </a:schemeClr>
              </a:solidFill>
              <a:latin typeface="Arial Black" panose="020B0A04020102020204" pitchFamily="34" charset="0"/>
            </a:rPr>
            <a:t>Calls</a:t>
          </a:r>
        </a:p>
      </xdr:txBody>
    </xdr:sp>
    <xdr:clientData/>
  </xdr:twoCellAnchor>
  <xdr:twoCellAnchor editAs="oneCell">
    <xdr:from>
      <xdr:col>2</xdr:col>
      <xdr:colOff>83820</xdr:colOff>
      <xdr:row>3</xdr:row>
      <xdr:rowOff>114301</xdr:rowOff>
    </xdr:from>
    <xdr:to>
      <xdr:col>2</xdr:col>
      <xdr:colOff>282633</xdr:colOff>
      <xdr:row>4</xdr:row>
      <xdr:rowOff>124549</xdr:rowOff>
    </xdr:to>
    <xdr:pic>
      <xdr:nvPicPr>
        <xdr:cNvPr id="4" name="Graphic 3" descr="Receiver with solid fill">
          <a:extLst>
            <a:ext uri="{FF2B5EF4-FFF2-40B4-BE49-F238E27FC236}">
              <a16:creationId xmlns:a16="http://schemas.microsoft.com/office/drawing/2014/main" id="{CFD0C511-8631-4C74-A56F-A52FE6CD676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41020" y="685801"/>
          <a:ext cx="205740" cy="200748"/>
        </a:xfrm>
        <a:prstGeom prst="rect">
          <a:avLst/>
        </a:prstGeom>
      </xdr:spPr>
    </xdr:pic>
    <xdr:clientData/>
  </xdr:twoCellAnchor>
  <xdr:twoCellAnchor>
    <xdr:from>
      <xdr:col>2</xdr:col>
      <xdr:colOff>365760</xdr:colOff>
      <xdr:row>6</xdr:row>
      <xdr:rowOff>114300</xdr:rowOff>
    </xdr:from>
    <xdr:to>
      <xdr:col>3</xdr:col>
      <xdr:colOff>297180</xdr:colOff>
      <xdr:row>7</xdr:row>
      <xdr:rowOff>99060</xdr:rowOff>
    </xdr:to>
    <xdr:sp macro="" textlink="'Pivot Tables'!B11">
      <xdr:nvSpPr>
        <xdr:cNvPr id="5" name="TextBox 4">
          <a:extLst>
            <a:ext uri="{FF2B5EF4-FFF2-40B4-BE49-F238E27FC236}">
              <a16:creationId xmlns:a16="http://schemas.microsoft.com/office/drawing/2014/main" id="{98E8A209-5F44-4CC1-9BAA-759F4DA6F9A1}"/>
            </a:ext>
          </a:extLst>
        </xdr:cNvPr>
        <xdr:cNvSpPr txBox="1"/>
      </xdr:nvSpPr>
      <xdr:spPr>
        <a:xfrm>
          <a:off x="822960" y="1257300"/>
          <a:ext cx="6629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EC089A-E841-4B36-8C91-F6E3AFCBC129}" type="TxLink">
            <a:rPr lang="en-US" sz="1200" b="1" i="0" u="none" strike="noStrike">
              <a:solidFill>
                <a:schemeClr val="tx1">
                  <a:lumMod val="65000"/>
                  <a:lumOff val="35000"/>
                </a:schemeClr>
              </a:solidFill>
              <a:latin typeface="Arial" panose="020B0604020202020204" pitchFamily="34" charset="0"/>
              <a:cs typeface="Arial" panose="020B0604020202020204" pitchFamily="34" charset="0"/>
            </a:rPr>
            <a:pPr algn="ctr"/>
            <a:t>218</a:t>
          </a:fld>
          <a:endParaRPr lang="en-IN" sz="12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1</xdr:col>
      <xdr:colOff>228635</xdr:colOff>
      <xdr:row>17</xdr:row>
      <xdr:rowOff>80251</xdr:rowOff>
    </xdr:from>
    <xdr:to>
      <xdr:col>3</xdr:col>
      <xdr:colOff>590678</xdr:colOff>
      <xdr:row>22</xdr:row>
      <xdr:rowOff>19291</xdr:rowOff>
    </xdr:to>
    <xdr:sp macro="" textlink="'Pivot Tables'!D7">
      <xdr:nvSpPr>
        <xdr:cNvPr id="19" name="Rectangle: Rounded Corners 18">
          <a:extLst>
            <a:ext uri="{FF2B5EF4-FFF2-40B4-BE49-F238E27FC236}">
              <a16:creationId xmlns:a16="http://schemas.microsoft.com/office/drawing/2014/main" id="{0B7CCD07-3B83-4702-8D59-0348DD4704E3}"/>
            </a:ext>
          </a:extLst>
        </xdr:cNvPr>
        <xdr:cNvSpPr/>
      </xdr:nvSpPr>
      <xdr:spPr>
        <a:xfrm>
          <a:off x="460952" y="3602178"/>
          <a:ext cx="1328482" cy="914772"/>
        </a:xfrm>
        <a:prstGeom prst="roundRect">
          <a:avLst/>
        </a:prstGeom>
        <a:solidFill>
          <a:srgbClr val="69B4FF"/>
        </a:solidFill>
        <a:effectLst>
          <a:glow rad="63500">
            <a:schemeClr val="accent5">
              <a:satMod val="175000"/>
              <a:alpha val="40000"/>
            </a:schemeClr>
          </a:glow>
          <a:outerShdw blurRad="101600" dist="114300" dir="2400000" sx="102000" sy="102000" algn="tl" rotWithShape="0">
            <a:schemeClr val="accent5">
              <a:lumMod val="75000"/>
              <a:alpha val="36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4FC2868-23A7-4FA5-9784-13D2076AD5DE}" type="TxLink">
            <a:rPr lang="en-US" sz="2000" b="0" i="0" u="none" strike="noStrike">
              <a:solidFill>
                <a:schemeClr val="bg1"/>
              </a:solidFill>
              <a:latin typeface="Arial Black" panose="020B0A04020102020204" pitchFamily="34" charset="0"/>
              <a:ea typeface="+mn-ea"/>
              <a:cs typeface="+mn-cs"/>
            </a:rPr>
            <a:pPr marL="0" indent="0" algn="ctr"/>
            <a:t>89,850</a:t>
          </a:fld>
          <a:endParaRPr lang="en-IN" sz="20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90696</xdr:colOff>
      <xdr:row>17</xdr:row>
      <xdr:rowOff>122849</xdr:rowOff>
    </xdr:from>
    <xdr:to>
      <xdr:col>3</xdr:col>
      <xdr:colOff>479316</xdr:colOff>
      <xdr:row>18</xdr:row>
      <xdr:rowOff>115230</xdr:rowOff>
    </xdr:to>
    <xdr:sp macro="" textlink="">
      <xdr:nvSpPr>
        <xdr:cNvPr id="20" name="TextBox 19">
          <a:extLst>
            <a:ext uri="{FF2B5EF4-FFF2-40B4-BE49-F238E27FC236}">
              <a16:creationId xmlns:a16="http://schemas.microsoft.com/office/drawing/2014/main" id="{8BDF2654-F4B0-4411-92F1-70A1E7E196CD}"/>
            </a:ext>
          </a:extLst>
        </xdr:cNvPr>
        <xdr:cNvSpPr txBox="1"/>
      </xdr:nvSpPr>
      <xdr:spPr>
        <a:xfrm>
          <a:off x="555330" y="3644776"/>
          <a:ext cx="1122742" cy="18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85000"/>
                  <a:lumOff val="15000"/>
                </a:schemeClr>
              </a:solidFill>
              <a:latin typeface="Arial Black" panose="020B0A04020102020204" pitchFamily="34" charset="0"/>
            </a:rPr>
            <a:t>Duration</a:t>
          </a:r>
        </a:p>
      </xdr:txBody>
    </xdr:sp>
    <xdr:clientData/>
  </xdr:twoCellAnchor>
  <xdr:twoCellAnchor editAs="oneCell">
    <xdr:from>
      <xdr:col>2</xdr:col>
      <xdr:colOff>53944</xdr:colOff>
      <xdr:row>17</xdr:row>
      <xdr:rowOff>115230</xdr:rowOff>
    </xdr:from>
    <xdr:to>
      <xdr:col>2</xdr:col>
      <xdr:colOff>256987</xdr:colOff>
      <xdr:row>18</xdr:row>
      <xdr:rowOff>125479</xdr:rowOff>
    </xdr:to>
    <xdr:pic>
      <xdr:nvPicPr>
        <xdr:cNvPr id="21" name="Graphic 20">
          <a:extLst>
            <a:ext uri="{FF2B5EF4-FFF2-40B4-BE49-F238E27FC236}">
              <a16:creationId xmlns:a16="http://schemas.microsoft.com/office/drawing/2014/main" id="{E9C0E7AA-CB03-446D-B009-019A91451AC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518578" y="3637157"/>
          <a:ext cx="203043" cy="205395"/>
        </a:xfrm>
        <a:prstGeom prst="rect">
          <a:avLst/>
        </a:prstGeom>
      </xdr:spPr>
    </xdr:pic>
    <xdr:clientData/>
  </xdr:twoCellAnchor>
  <xdr:twoCellAnchor>
    <xdr:from>
      <xdr:col>2</xdr:col>
      <xdr:colOff>334536</xdr:colOff>
      <xdr:row>20</xdr:row>
      <xdr:rowOff>115230</xdr:rowOff>
    </xdr:from>
    <xdr:to>
      <xdr:col>3</xdr:col>
      <xdr:colOff>265956</xdr:colOff>
      <xdr:row>21</xdr:row>
      <xdr:rowOff>99990</xdr:rowOff>
    </xdr:to>
    <xdr:sp macro="" textlink="'Pivot Tables'!D11">
      <xdr:nvSpPr>
        <xdr:cNvPr id="22" name="TextBox 21">
          <a:extLst>
            <a:ext uri="{FF2B5EF4-FFF2-40B4-BE49-F238E27FC236}">
              <a16:creationId xmlns:a16="http://schemas.microsoft.com/office/drawing/2014/main" id="{A0632C47-D5D2-443E-8A04-006FE5331D34}"/>
            </a:ext>
          </a:extLst>
        </xdr:cNvPr>
        <xdr:cNvSpPr txBox="1"/>
      </xdr:nvSpPr>
      <xdr:spPr>
        <a:xfrm>
          <a:off x="799170" y="4222596"/>
          <a:ext cx="665542" cy="179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602671B-4077-4CB1-9DE4-0C0EB9E3AB41}" type="TxLink">
            <a:rPr lang="en-US" sz="12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19,300</a:t>
          </a:fld>
          <a:endParaRPr lang="en-IN" sz="12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4</xdr:col>
      <xdr:colOff>121920</xdr:colOff>
      <xdr:row>9</xdr:row>
      <xdr:rowOff>60960</xdr:rowOff>
    </xdr:from>
    <xdr:to>
      <xdr:col>5</xdr:col>
      <xdr:colOff>510540</xdr:colOff>
      <xdr:row>10</xdr:row>
      <xdr:rowOff>53340</xdr:rowOff>
    </xdr:to>
    <xdr:sp macro="" textlink="">
      <xdr:nvSpPr>
        <xdr:cNvPr id="32" name="TextBox 31">
          <a:extLst>
            <a:ext uri="{FF2B5EF4-FFF2-40B4-BE49-F238E27FC236}">
              <a16:creationId xmlns:a16="http://schemas.microsoft.com/office/drawing/2014/main" id="{79257BBD-594F-40B9-A6D6-8DF421A2ACC9}"/>
            </a:ext>
          </a:extLst>
        </xdr:cNvPr>
        <xdr:cNvSpPr txBox="1"/>
      </xdr:nvSpPr>
      <xdr:spPr>
        <a:xfrm>
          <a:off x="2042160" y="1775460"/>
          <a:ext cx="11201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85000"/>
                  <a:lumOff val="15000"/>
                </a:schemeClr>
              </a:solidFill>
              <a:latin typeface="Arial Black" panose="020B0A04020102020204" pitchFamily="34" charset="0"/>
            </a:rPr>
            <a:t>Calls</a:t>
          </a:r>
        </a:p>
      </xdr:txBody>
    </xdr:sp>
    <xdr:clientData/>
  </xdr:twoCellAnchor>
  <xdr:twoCellAnchor>
    <xdr:from>
      <xdr:col>2</xdr:col>
      <xdr:colOff>0</xdr:colOff>
      <xdr:row>10</xdr:row>
      <xdr:rowOff>0</xdr:rowOff>
    </xdr:from>
    <xdr:to>
      <xdr:col>3</xdr:col>
      <xdr:colOff>594360</xdr:colOff>
      <xdr:row>14</xdr:row>
      <xdr:rowOff>129540</xdr:rowOff>
    </xdr:to>
    <xdr:sp macro="" textlink="'Pivot Tables'!C7">
      <xdr:nvSpPr>
        <xdr:cNvPr id="35" name="Rectangle: Rounded Corners 34">
          <a:extLst>
            <a:ext uri="{FF2B5EF4-FFF2-40B4-BE49-F238E27FC236}">
              <a16:creationId xmlns:a16="http://schemas.microsoft.com/office/drawing/2014/main" id="{70B02C08-1EB5-4F23-ABE6-C48F28FD3E2C}"/>
            </a:ext>
          </a:extLst>
        </xdr:cNvPr>
        <xdr:cNvSpPr/>
      </xdr:nvSpPr>
      <xdr:spPr>
        <a:xfrm>
          <a:off x="459036" y="1927952"/>
          <a:ext cx="1328818" cy="900721"/>
        </a:xfrm>
        <a:prstGeom prst="roundRect">
          <a:avLst/>
        </a:prstGeom>
        <a:solidFill>
          <a:srgbClr val="69B4FF"/>
        </a:solidFill>
        <a:effectLst>
          <a:glow rad="63500">
            <a:schemeClr val="accent5">
              <a:satMod val="175000"/>
              <a:alpha val="40000"/>
            </a:schemeClr>
          </a:glow>
          <a:outerShdw blurRad="101600" dist="114300" dir="2400000" sx="102000" sy="102000" algn="tl" rotWithShape="0">
            <a:schemeClr val="accent5">
              <a:lumMod val="75000"/>
              <a:alpha val="36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356EC16-FCB2-41FF-B155-ED9C4589C94E}" type="TxLink">
            <a:rPr lang="en-US" sz="1600" b="0" i="0" u="none" strike="noStrike">
              <a:solidFill>
                <a:schemeClr val="bg1"/>
              </a:solidFill>
              <a:latin typeface="Arial Black" panose="020B0A04020102020204" pitchFamily="34" charset="0"/>
              <a:ea typeface="+mn-ea"/>
              <a:cs typeface="+mn-cs"/>
            </a:rPr>
            <a:pPr marL="0" indent="0" algn="ctr"/>
            <a:t>$96,623</a:t>
          </a:fld>
          <a:endParaRPr lang="en-IN" sz="16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121920</xdr:colOff>
      <xdr:row>10</xdr:row>
      <xdr:rowOff>60960</xdr:rowOff>
    </xdr:from>
    <xdr:to>
      <xdr:col>3</xdr:col>
      <xdr:colOff>510540</xdr:colOff>
      <xdr:row>11</xdr:row>
      <xdr:rowOff>53340</xdr:rowOff>
    </xdr:to>
    <xdr:sp macro="" textlink="">
      <xdr:nvSpPr>
        <xdr:cNvPr id="36" name="TextBox 35">
          <a:extLst>
            <a:ext uri="{FF2B5EF4-FFF2-40B4-BE49-F238E27FC236}">
              <a16:creationId xmlns:a16="http://schemas.microsoft.com/office/drawing/2014/main" id="{8F16A91F-84B7-41AA-BC5D-423A66004950}"/>
            </a:ext>
          </a:extLst>
        </xdr:cNvPr>
        <xdr:cNvSpPr txBox="1"/>
      </xdr:nvSpPr>
      <xdr:spPr>
        <a:xfrm>
          <a:off x="579120" y="1965960"/>
          <a:ext cx="112014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lumMod val="85000"/>
                  <a:lumOff val="15000"/>
                </a:schemeClr>
              </a:solidFill>
              <a:latin typeface="Arial Black" panose="020B0A04020102020204" pitchFamily="34" charset="0"/>
            </a:rPr>
            <a:t>Amount</a:t>
          </a:r>
        </a:p>
      </xdr:txBody>
    </xdr:sp>
    <xdr:clientData/>
  </xdr:twoCellAnchor>
  <xdr:twoCellAnchor editAs="oneCell">
    <xdr:from>
      <xdr:col>2</xdr:col>
      <xdr:colOff>85168</xdr:colOff>
      <xdr:row>10</xdr:row>
      <xdr:rowOff>53341</xdr:rowOff>
    </xdr:from>
    <xdr:to>
      <xdr:col>2</xdr:col>
      <xdr:colOff>288211</xdr:colOff>
      <xdr:row>11</xdr:row>
      <xdr:rowOff>63589</xdr:rowOff>
    </xdr:to>
    <xdr:pic>
      <xdr:nvPicPr>
        <xdr:cNvPr id="37" name="Graphic 36">
          <a:extLst>
            <a:ext uri="{FF2B5EF4-FFF2-40B4-BE49-F238E27FC236}">
              <a16:creationId xmlns:a16="http://schemas.microsoft.com/office/drawing/2014/main" id="{4AC7E4C7-C97F-4310-AE6C-D6FF05D11773}"/>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544204" y="1981293"/>
          <a:ext cx="203043" cy="203043"/>
        </a:xfrm>
        <a:prstGeom prst="rect">
          <a:avLst/>
        </a:prstGeom>
      </xdr:spPr>
    </xdr:pic>
    <xdr:clientData/>
  </xdr:twoCellAnchor>
  <xdr:twoCellAnchor>
    <xdr:from>
      <xdr:col>2</xdr:col>
      <xdr:colOff>365760</xdr:colOff>
      <xdr:row>13</xdr:row>
      <xdr:rowOff>53340</xdr:rowOff>
    </xdr:from>
    <xdr:to>
      <xdr:col>3</xdr:col>
      <xdr:colOff>297180</xdr:colOff>
      <xdr:row>14</xdr:row>
      <xdr:rowOff>38100</xdr:rowOff>
    </xdr:to>
    <xdr:sp macro="" textlink="'Pivot Tables'!C11">
      <xdr:nvSpPr>
        <xdr:cNvPr id="38" name="TextBox 37">
          <a:extLst>
            <a:ext uri="{FF2B5EF4-FFF2-40B4-BE49-F238E27FC236}">
              <a16:creationId xmlns:a16="http://schemas.microsoft.com/office/drawing/2014/main" id="{F4AAE0B0-491A-42F1-9632-30355BA9DAAC}"/>
            </a:ext>
          </a:extLst>
        </xdr:cNvPr>
        <xdr:cNvSpPr txBox="1"/>
      </xdr:nvSpPr>
      <xdr:spPr>
        <a:xfrm>
          <a:off x="822960" y="2529840"/>
          <a:ext cx="662940" cy="175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BCB015-80DF-44DE-ACEC-BB729A8495F3}" type="TxLink">
            <a:rPr lang="en-US" sz="12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$20,581</a:t>
          </a:fld>
          <a:endParaRPr lang="en-IN" sz="12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18586</xdr:colOff>
      <xdr:row>24</xdr:row>
      <xdr:rowOff>27879</xdr:rowOff>
    </xdr:from>
    <xdr:to>
      <xdr:col>3</xdr:col>
      <xdr:colOff>612946</xdr:colOff>
      <xdr:row>28</xdr:row>
      <xdr:rowOff>157418</xdr:rowOff>
    </xdr:to>
    <xdr:sp macro="" textlink="'Pivot Tables'!E7">
      <xdr:nvSpPr>
        <xdr:cNvPr id="43" name="Rectangle: Rounded Corners 42">
          <a:extLst>
            <a:ext uri="{FF2B5EF4-FFF2-40B4-BE49-F238E27FC236}">
              <a16:creationId xmlns:a16="http://schemas.microsoft.com/office/drawing/2014/main" id="{460EBEFC-80D6-4326-8BB9-2FF5DD6B3CBC}"/>
            </a:ext>
          </a:extLst>
        </xdr:cNvPr>
        <xdr:cNvSpPr/>
      </xdr:nvSpPr>
      <xdr:spPr>
        <a:xfrm>
          <a:off x="483220" y="4915830"/>
          <a:ext cx="1328482" cy="910125"/>
        </a:xfrm>
        <a:prstGeom prst="roundRect">
          <a:avLst/>
        </a:prstGeom>
        <a:solidFill>
          <a:srgbClr val="69B4FF"/>
        </a:solidFill>
        <a:effectLst>
          <a:glow rad="63500">
            <a:schemeClr val="accent5">
              <a:satMod val="175000"/>
              <a:alpha val="40000"/>
            </a:schemeClr>
          </a:glow>
          <a:outerShdw blurRad="101600" dist="114300" dir="2400000" sx="102000" sy="102000" algn="tl" rotWithShape="0">
            <a:schemeClr val="accent5">
              <a:lumMod val="75000"/>
              <a:alpha val="36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AAB45EE-FCCB-4E04-B4E8-9CB8D87A0871}" type="TxLink">
            <a:rPr lang="en-US" sz="2000" b="0" i="0" u="none" strike="noStrike">
              <a:solidFill>
                <a:schemeClr val="bg1"/>
              </a:solidFill>
              <a:latin typeface="Arial Black" panose="020B0A04020102020204" pitchFamily="34" charset="0"/>
              <a:ea typeface="+mn-ea"/>
              <a:cs typeface="+mn-cs"/>
            </a:rPr>
            <a:pPr marL="0" indent="0" algn="ctr"/>
            <a:t>3.9</a:t>
          </a:fld>
          <a:endParaRPr lang="en-IN" sz="20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140506</xdr:colOff>
      <xdr:row>24</xdr:row>
      <xdr:rowOff>88839</xdr:rowOff>
    </xdr:from>
    <xdr:to>
      <xdr:col>3</xdr:col>
      <xdr:colOff>529126</xdr:colOff>
      <xdr:row>25</xdr:row>
      <xdr:rowOff>81218</xdr:rowOff>
    </xdr:to>
    <xdr:sp macro="" textlink="">
      <xdr:nvSpPr>
        <xdr:cNvPr id="44" name="TextBox 43">
          <a:extLst>
            <a:ext uri="{FF2B5EF4-FFF2-40B4-BE49-F238E27FC236}">
              <a16:creationId xmlns:a16="http://schemas.microsoft.com/office/drawing/2014/main" id="{2B35A0AF-F781-4DF2-9E37-5A66D6AB0DF3}"/>
            </a:ext>
          </a:extLst>
        </xdr:cNvPr>
        <xdr:cNvSpPr txBox="1"/>
      </xdr:nvSpPr>
      <xdr:spPr>
        <a:xfrm>
          <a:off x="605140" y="4976790"/>
          <a:ext cx="1122742" cy="18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tx1">
                  <a:lumMod val="85000"/>
                  <a:lumOff val="15000"/>
                </a:schemeClr>
              </a:solidFill>
              <a:latin typeface="Arial Black" panose="020B0A04020102020204" pitchFamily="34" charset="0"/>
            </a:rPr>
            <a:t>Avg</a:t>
          </a:r>
          <a:r>
            <a:rPr lang="en-IN" sz="1100" b="1">
              <a:solidFill>
                <a:schemeClr val="tx1">
                  <a:lumMod val="85000"/>
                  <a:lumOff val="15000"/>
                </a:schemeClr>
              </a:solidFill>
              <a:latin typeface="Arial Black" panose="020B0A04020102020204" pitchFamily="34" charset="0"/>
            </a:rPr>
            <a:t>. Rating</a:t>
          </a:r>
        </a:p>
      </xdr:txBody>
    </xdr:sp>
    <xdr:clientData/>
  </xdr:twoCellAnchor>
  <xdr:twoCellAnchor editAs="oneCell">
    <xdr:from>
      <xdr:col>2</xdr:col>
      <xdr:colOff>67031</xdr:colOff>
      <xdr:row>24</xdr:row>
      <xdr:rowOff>72039</xdr:rowOff>
    </xdr:from>
    <xdr:to>
      <xdr:col>2</xdr:col>
      <xdr:colOff>270074</xdr:colOff>
      <xdr:row>25</xdr:row>
      <xdr:rowOff>82286</xdr:rowOff>
    </xdr:to>
    <xdr:pic>
      <xdr:nvPicPr>
        <xdr:cNvPr id="45" name="Graphic 44">
          <a:extLst>
            <a:ext uri="{FF2B5EF4-FFF2-40B4-BE49-F238E27FC236}">
              <a16:creationId xmlns:a16="http://schemas.microsoft.com/office/drawing/2014/main" id="{2024DDB1-AF21-43C8-9890-BA973EFB0B1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531665" y="4959990"/>
          <a:ext cx="203043" cy="205394"/>
        </a:xfrm>
        <a:prstGeom prst="rect">
          <a:avLst/>
        </a:prstGeom>
      </xdr:spPr>
    </xdr:pic>
    <xdr:clientData/>
  </xdr:twoCellAnchor>
  <xdr:twoCellAnchor>
    <xdr:from>
      <xdr:col>2</xdr:col>
      <xdr:colOff>384346</xdr:colOff>
      <xdr:row>27</xdr:row>
      <xdr:rowOff>81219</xdr:rowOff>
    </xdr:from>
    <xdr:to>
      <xdr:col>3</xdr:col>
      <xdr:colOff>315766</xdr:colOff>
      <xdr:row>28</xdr:row>
      <xdr:rowOff>65978</xdr:rowOff>
    </xdr:to>
    <xdr:sp macro="" textlink="'Pivot Tables'!E11">
      <xdr:nvSpPr>
        <xdr:cNvPr id="46" name="TextBox 45">
          <a:extLst>
            <a:ext uri="{FF2B5EF4-FFF2-40B4-BE49-F238E27FC236}">
              <a16:creationId xmlns:a16="http://schemas.microsoft.com/office/drawing/2014/main" id="{DFBFBBDB-057C-4E54-81FD-06125031CE4F}"/>
            </a:ext>
          </a:extLst>
        </xdr:cNvPr>
        <xdr:cNvSpPr txBox="1"/>
      </xdr:nvSpPr>
      <xdr:spPr>
        <a:xfrm>
          <a:off x="848980" y="5554609"/>
          <a:ext cx="665542" cy="179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5F749E-D78A-43BA-9ECF-E2821568C304}" type="TxLink">
            <a:rPr lang="en-US" sz="12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3.9</a:t>
          </a:fld>
          <a:endParaRPr lang="en-IN" sz="12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0</xdr:colOff>
      <xdr:row>31</xdr:row>
      <xdr:rowOff>0</xdr:rowOff>
    </xdr:from>
    <xdr:to>
      <xdr:col>3</xdr:col>
      <xdr:colOff>594360</xdr:colOff>
      <xdr:row>35</xdr:row>
      <xdr:rowOff>129541</xdr:rowOff>
    </xdr:to>
    <xdr:sp macro="" textlink="'Pivot Tables'!F7">
      <xdr:nvSpPr>
        <xdr:cNvPr id="47" name="Rectangle: Rounded Corners 46">
          <a:extLst>
            <a:ext uri="{FF2B5EF4-FFF2-40B4-BE49-F238E27FC236}">
              <a16:creationId xmlns:a16="http://schemas.microsoft.com/office/drawing/2014/main" id="{49754A0D-AC12-48DB-9FA7-2377483A2405}"/>
            </a:ext>
          </a:extLst>
        </xdr:cNvPr>
        <xdr:cNvSpPr/>
      </xdr:nvSpPr>
      <xdr:spPr>
        <a:xfrm>
          <a:off x="464634" y="6253976"/>
          <a:ext cx="1328482" cy="910126"/>
        </a:xfrm>
        <a:prstGeom prst="roundRect">
          <a:avLst/>
        </a:prstGeom>
        <a:solidFill>
          <a:srgbClr val="69B4FF"/>
        </a:solidFill>
        <a:effectLst>
          <a:glow rad="63500">
            <a:schemeClr val="accent5">
              <a:satMod val="175000"/>
              <a:alpha val="40000"/>
            </a:schemeClr>
          </a:glow>
          <a:outerShdw blurRad="101600" dist="114300" dir="2400000" sx="102000" sy="102000" algn="tl" rotWithShape="0">
            <a:schemeClr val="accent5">
              <a:lumMod val="75000"/>
              <a:alpha val="36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DF51F4-9FF7-4498-9622-20113AF9E740}" type="TxLink">
            <a:rPr lang="en-US" sz="2000" b="0" i="0" u="none" strike="noStrike">
              <a:solidFill>
                <a:schemeClr val="bg1"/>
              </a:solidFill>
              <a:latin typeface="Arial Black" panose="020B0A04020102020204" pitchFamily="34" charset="0"/>
              <a:ea typeface="+mn-ea"/>
              <a:cs typeface="+mn-cs"/>
            </a:rPr>
            <a:pPr marL="0" indent="0" algn="ctr"/>
            <a:t>307</a:t>
          </a:fld>
          <a:endParaRPr lang="en-IN" sz="2000" b="0" i="0" u="none" strike="noStrike">
            <a:solidFill>
              <a:schemeClr val="bg1"/>
            </a:solidFill>
            <a:latin typeface="Arial Black" panose="020B0A04020102020204" pitchFamily="34" charset="0"/>
            <a:ea typeface="+mn-ea"/>
            <a:cs typeface="+mn-cs"/>
          </a:endParaRPr>
        </a:p>
      </xdr:txBody>
    </xdr:sp>
    <xdr:clientData/>
  </xdr:twoCellAnchor>
  <xdr:twoCellAnchor>
    <xdr:from>
      <xdr:col>2</xdr:col>
      <xdr:colOff>121920</xdr:colOff>
      <xdr:row>31</xdr:row>
      <xdr:rowOff>60960</xdr:rowOff>
    </xdr:from>
    <xdr:to>
      <xdr:col>3</xdr:col>
      <xdr:colOff>510540</xdr:colOff>
      <xdr:row>32</xdr:row>
      <xdr:rowOff>53340</xdr:rowOff>
    </xdr:to>
    <xdr:sp macro="" textlink="">
      <xdr:nvSpPr>
        <xdr:cNvPr id="48" name="TextBox 47">
          <a:extLst>
            <a:ext uri="{FF2B5EF4-FFF2-40B4-BE49-F238E27FC236}">
              <a16:creationId xmlns:a16="http://schemas.microsoft.com/office/drawing/2014/main" id="{1A384F2C-BBC3-435F-A9E3-C2F1E0AE4D4F}"/>
            </a:ext>
          </a:extLst>
        </xdr:cNvPr>
        <xdr:cNvSpPr txBox="1"/>
      </xdr:nvSpPr>
      <xdr:spPr>
        <a:xfrm>
          <a:off x="586554" y="6314936"/>
          <a:ext cx="1122742" cy="187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solidFill>
                <a:schemeClr val="tx1">
                  <a:lumMod val="85000"/>
                  <a:lumOff val="15000"/>
                </a:schemeClr>
              </a:solidFill>
              <a:latin typeface="Arial Black" panose="020B0A04020102020204" pitchFamily="34" charset="0"/>
            </a:rPr>
            <a:t>Happy Callers</a:t>
          </a:r>
        </a:p>
      </xdr:txBody>
    </xdr:sp>
    <xdr:clientData/>
  </xdr:twoCellAnchor>
  <xdr:twoCellAnchor editAs="oneCell">
    <xdr:from>
      <xdr:col>2</xdr:col>
      <xdr:colOff>17215</xdr:colOff>
      <xdr:row>31</xdr:row>
      <xdr:rowOff>40097</xdr:rowOff>
    </xdr:from>
    <xdr:to>
      <xdr:col>2</xdr:col>
      <xdr:colOff>220258</xdr:colOff>
      <xdr:row>32</xdr:row>
      <xdr:rowOff>50345</xdr:rowOff>
    </xdr:to>
    <xdr:pic>
      <xdr:nvPicPr>
        <xdr:cNvPr id="49" name="Graphic 48">
          <a:extLst>
            <a:ext uri="{FF2B5EF4-FFF2-40B4-BE49-F238E27FC236}">
              <a16:creationId xmlns:a16="http://schemas.microsoft.com/office/drawing/2014/main" id="{35337CE2-D626-47CB-A5A8-046172B61D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481849" y="6294073"/>
          <a:ext cx="203043" cy="205394"/>
        </a:xfrm>
        <a:prstGeom prst="rect">
          <a:avLst/>
        </a:prstGeom>
      </xdr:spPr>
    </xdr:pic>
    <xdr:clientData/>
  </xdr:twoCellAnchor>
  <xdr:twoCellAnchor>
    <xdr:from>
      <xdr:col>2</xdr:col>
      <xdr:colOff>365760</xdr:colOff>
      <xdr:row>34</xdr:row>
      <xdr:rowOff>53340</xdr:rowOff>
    </xdr:from>
    <xdr:to>
      <xdr:col>3</xdr:col>
      <xdr:colOff>297180</xdr:colOff>
      <xdr:row>35</xdr:row>
      <xdr:rowOff>38101</xdr:rowOff>
    </xdr:to>
    <xdr:sp macro="" textlink="'Pivot Tables'!F11">
      <xdr:nvSpPr>
        <xdr:cNvPr id="50" name="TextBox 49">
          <a:extLst>
            <a:ext uri="{FF2B5EF4-FFF2-40B4-BE49-F238E27FC236}">
              <a16:creationId xmlns:a16="http://schemas.microsoft.com/office/drawing/2014/main" id="{D1F267EA-95C1-422E-B986-796EF543449E}"/>
            </a:ext>
          </a:extLst>
        </xdr:cNvPr>
        <xdr:cNvSpPr txBox="1"/>
      </xdr:nvSpPr>
      <xdr:spPr>
        <a:xfrm>
          <a:off x="830394" y="6892755"/>
          <a:ext cx="665542" cy="179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22F72C7-114E-427E-B60C-6773897E58C1}" type="TxLink">
            <a:rPr lang="en-US" sz="1200" b="1" i="0" u="none" strike="noStrike">
              <a:solidFill>
                <a:schemeClr val="tx1">
                  <a:lumMod val="65000"/>
                  <a:lumOff val="35000"/>
                </a:schemeClr>
              </a:solidFill>
              <a:latin typeface="Arial" panose="020B0604020202020204" pitchFamily="34" charset="0"/>
              <a:ea typeface="+mn-ea"/>
              <a:cs typeface="Arial" panose="020B0604020202020204" pitchFamily="34" charset="0"/>
            </a:rPr>
            <a:pPr marL="0" indent="0" algn="ctr"/>
            <a:t>74</a:t>
          </a:fld>
          <a:endParaRPr lang="en-IN" sz="1200" b="1" i="0" u="none" strike="noStrike">
            <a:solidFill>
              <a:schemeClr val="tx1">
                <a:lumMod val="65000"/>
                <a:lumOff val="35000"/>
              </a:schemeClr>
            </a:solidFill>
            <a:latin typeface="Arial" panose="020B0604020202020204" pitchFamily="34" charset="0"/>
            <a:ea typeface="+mn-ea"/>
            <a:cs typeface="Arial" panose="020B0604020202020204" pitchFamily="34" charset="0"/>
          </a:endParaRPr>
        </a:p>
      </xdr:txBody>
    </xdr:sp>
    <xdr:clientData/>
  </xdr:twoCellAnchor>
  <xdr:twoCellAnchor>
    <xdr:from>
      <xdr:col>10</xdr:col>
      <xdr:colOff>413498</xdr:colOff>
      <xdr:row>3</xdr:row>
      <xdr:rowOff>130097</xdr:rowOff>
    </xdr:from>
    <xdr:to>
      <xdr:col>13</xdr:col>
      <xdr:colOff>111512</xdr:colOff>
      <xdr:row>15</xdr:row>
      <xdr:rowOff>0</xdr:rowOff>
    </xdr:to>
    <xdr:graphicFrame macro="">
      <xdr:nvGraphicFramePr>
        <xdr:cNvPr id="52" name="Chart 51">
          <a:extLst>
            <a:ext uri="{FF2B5EF4-FFF2-40B4-BE49-F238E27FC236}">
              <a16:creationId xmlns:a16="http://schemas.microsoft.com/office/drawing/2014/main" id="{6B3CD9A2-CE35-4681-865A-7A460D236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10</xdr:col>
      <xdr:colOff>657484</xdr:colOff>
      <xdr:row>19</xdr:row>
      <xdr:rowOff>47986</xdr:rowOff>
    </xdr:from>
    <xdr:to>
      <xdr:col>12</xdr:col>
      <xdr:colOff>658302</xdr:colOff>
      <xdr:row>28</xdr:row>
      <xdr:rowOff>35169</xdr:rowOff>
    </xdr:to>
    <mc:AlternateContent xmlns:mc="http://schemas.openxmlformats.org/markup-compatibility/2006" xmlns:a14="http://schemas.microsoft.com/office/drawing/2010/main">
      <mc:Choice Requires="a14">
        <xdr:graphicFrame macro="">
          <xdr:nvGraphicFramePr>
            <xdr:cNvPr id="6" name="Representative">
              <a:extLst>
                <a:ext uri="{FF2B5EF4-FFF2-40B4-BE49-F238E27FC236}">
                  <a16:creationId xmlns:a16="http://schemas.microsoft.com/office/drawing/2014/main" id="{33AF3A16-FDFD-48AD-BEE1-024D8D742DB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995094" y="3960206"/>
              <a:ext cx="1469062" cy="16956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475719</xdr:colOff>
      <xdr:row>17</xdr:row>
      <xdr:rowOff>189735</xdr:rowOff>
    </xdr:from>
    <xdr:to>
      <xdr:col>11</xdr:col>
      <xdr:colOff>0</xdr:colOff>
      <xdr:row>34</xdr:row>
      <xdr:rowOff>121634</xdr:rowOff>
    </xdr:to>
    <xdr:graphicFrame macro="">
      <xdr:nvGraphicFramePr>
        <xdr:cNvPr id="8" name="Chart 7">
          <a:extLst>
            <a:ext uri="{FF2B5EF4-FFF2-40B4-BE49-F238E27FC236}">
              <a16:creationId xmlns:a16="http://schemas.microsoft.com/office/drawing/2014/main" id="{E310D1F6-002B-42E0-A405-582BA7DB47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353122</xdr:colOff>
      <xdr:row>17</xdr:row>
      <xdr:rowOff>111511</xdr:rowOff>
    </xdr:from>
    <xdr:to>
      <xdr:col>11</xdr:col>
      <xdr:colOff>0</xdr:colOff>
      <xdr:row>35</xdr:row>
      <xdr:rowOff>148682</xdr:rowOff>
    </xdr:to>
    <xdr:sp macro="" textlink="">
      <xdr:nvSpPr>
        <xdr:cNvPr id="13" name="Rectangle: Single Corner Rounded 12">
          <a:extLst>
            <a:ext uri="{FF2B5EF4-FFF2-40B4-BE49-F238E27FC236}">
              <a16:creationId xmlns:a16="http://schemas.microsoft.com/office/drawing/2014/main" id="{B5C82D0B-2651-7091-9A02-0E99AC51EC59}"/>
            </a:ext>
          </a:extLst>
        </xdr:cNvPr>
        <xdr:cNvSpPr/>
      </xdr:nvSpPr>
      <xdr:spPr>
        <a:xfrm>
          <a:off x="2286000" y="3633438"/>
          <a:ext cx="4785732" cy="3549805"/>
        </a:xfrm>
        <a:prstGeom prst="round1Rect">
          <a:avLst/>
        </a:prstGeom>
        <a:noFill/>
        <a:ln>
          <a:solidFill>
            <a:schemeClr val="bg1">
              <a:lumMod val="85000"/>
              <a:alpha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380057</xdr:colOff>
      <xdr:row>17</xdr:row>
      <xdr:rowOff>189735</xdr:rowOff>
    </xdr:from>
    <xdr:to>
      <xdr:col>8</xdr:col>
      <xdr:colOff>185854</xdr:colOff>
      <xdr:row>34</xdr:row>
      <xdr:rowOff>139390</xdr:rowOff>
    </xdr:to>
    <xdr:graphicFrame macro="">
      <xdr:nvGraphicFramePr>
        <xdr:cNvPr id="7" name="Chart 6">
          <a:extLst>
            <a:ext uri="{FF2B5EF4-FFF2-40B4-BE49-F238E27FC236}">
              <a16:creationId xmlns:a16="http://schemas.microsoft.com/office/drawing/2014/main" id="{5DF16ECE-43BF-4640-A541-D521A587F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38249</xdr:colOff>
      <xdr:row>3</xdr:row>
      <xdr:rowOff>125667</xdr:rowOff>
    </xdr:from>
    <xdr:to>
      <xdr:col>17</xdr:col>
      <xdr:colOff>399584</xdr:colOff>
      <xdr:row>14</xdr:row>
      <xdr:rowOff>160052</xdr:rowOff>
    </xdr:to>
    <xdr:graphicFrame macro="">
      <xdr:nvGraphicFramePr>
        <xdr:cNvPr id="10" name="Chart 9">
          <a:extLst>
            <a:ext uri="{FF2B5EF4-FFF2-40B4-BE49-F238E27FC236}">
              <a16:creationId xmlns:a16="http://schemas.microsoft.com/office/drawing/2014/main" id="{10C1B58E-33E2-4767-8CAE-A802DBF40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586287</xdr:colOff>
      <xdr:row>3</xdr:row>
      <xdr:rowOff>90813</xdr:rowOff>
    </xdr:from>
    <xdr:to>
      <xdr:col>21</xdr:col>
      <xdr:colOff>1</xdr:colOff>
      <xdr:row>14</xdr:row>
      <xdr:rowOff>148322</xdr:rowOff>
    </xdr:to>
    <xdr:graphicFrame macro="">
      <xdr:nvGraphicFramePr>
        <xdr:cNvPr id="11" name="Chart 10">
          <a:extLst>
            <a:ext uri="{FF2B5EF4-FFF2-40B4-BE49-F238E27FC236}">
              <a16:creationId xmlns:a16="http://schemas.microsoft.com/office/drawing/2014/main" id="{ADE93387-8B12-4523-8D54-F479DACD7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449766</xdr:colOff>
      <xdr:row>29</xdr:row>
      <xdr:rowOff>30664</xdr:rowOff>
    </xdr:from>
    <xdr:to>
      <xdr:col>12</xdr:col>
      <xdr:colOff>325244</xdr:colOff>
      <xdr:row>32</xdr:row>
      <xdr:rowOff>157974</xdr:rowOff>
    </xdr:to>
    <xdr:grpSp>
      <xdr:nvGrpSpPr>
        <xdr:cNvPr id="23" name="Graphic 17" descr="User with solid fill">
          <a:extLst>
            <a:ext uri="{FF2B5EF4-FFF2-40B4-BE49-F238E27FC236}">
              <a16:creationId xmlns:a16="http://schemas.microsoft.com/office/drawing/2014/main" id="{34CBA798-5C8A-0EAB-E1B2-FCB941E1E4D9}"/>
            </a:ext>
          </a:extLst>
        </xdr:cNvPr>
        <xdr:cNvGrpSpPr/>
      </xdr:nvGrpSpPr>
      <xdr:grpSpPr>
        <a:xfrm>
          <a:off x="7529278" y="5896292"/>
          <a:ext cx="610896" cy="712101"/>
          <a:chOff x="7670181" y="5876228"/>
          <a:chExt cx="609600" cy="647700"/>
        </a:xfrm>
        <a:solidFill>
          <a:srgbClr val="0070C0"/>
        </a:solidFill>
      </xdr:grpSpPr>
      <xdr:sp macro="" textlink="">
        <xdr:nvSpPr>
          <xdr:cNvPr id="24" name="Freeform: Shape 23">
            <a:extLst>
              <a:ext uri="{FF2B5EF4-FFF2-40B4-BE49-F238E27FC236}">
                <a16:creationId xmlns:a16="http://schemas.microsoft.com/office/drawing/2014/main" id="{00A0DA06-012D-0735-9E69-10793F15B9A0}"/>
              </a:ext>
            </a:extLst>
          </xdr:cNvPr>
          <xdr:cNvSpPr/>
        </xdr:nvSpPr>
        <xdr:spPr>
          <a:xfrm>
            <a:off x="7822581" y="5876228"/>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solidFill>
            <a:srgbClr val="0070C0"/>
          </a:solidFill>
          <a:ln w="9525" cap="flat">
            <a:noFill/>
            <a:prstDash val="solid"/>
            <a:miter/>
          </a:ln>
        </xdr:spPr>
        <xdr:txBody>
          <a:bodyPr rtlCol="0" anchor="ctr"/>
          <a:lstStyle/>
          <a:p>
            <a:endParaRPr lang="en-IN"/>
          </a:p>
        </xdr:txBody>
      </xdr:sp>
      <xdr:sp macro="" textlink="">
        <xdr:nvSpPr>
          <xdr:cNvPr id="25" name="Freeform: Shape 24">
            <a:extLst>
              <a:ext uri="{FF2B5EF4-FFF2-40B4-BE49-F238E27FC236}">
                <a16:creationId xmlns:a16="http://schemas.microsoft.com/office/drawing/2014/main" id="{3240A2BD-B412-3D1E-1AAE-EAE33E4822EF}"/>
              </a:ext>
            </a:extLst>
          </xdr:cNvPr>
          <xdr:cNvSpPr/>
        </xdr:nvSpPr>
        <xdr:spPr>
          <a:xfrm>
            <a:off x="7670181" y="6219128"/>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solidFill>
            <a:srgbClr val="0070C0"/>
          </a:solidFill>
          <a:ln w="9525" cap="flat">
            <a:noFill/>
            <a:prstDash val="solid"/>
            <a:miter/>
          </a:ln>
        </xdr:spPr>
        <xdr:txBody>
          <a:bodyPr rtlCol="0" anchor="ctr"/>
          <a:lstStyle/>
          <a:p>
            <a:endParaRPr lang="en-IN"/>
          </a:p>
        </xdr:txBody>
      </xdr:sp>
    </xdr:grp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4.886369328706" backgroundQuery="1" createdVersion="8" refreshedVersion="8" minRefreshableVersion="3" recordCount="0" supportSubquery="1" supportAdvancedDrill="1" xr:uid="{CEC6A6F3-FBD7-4ED4-8B54-73B2634B3DE1}">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Calls]" caption="5 * Calls" numFmtId="0" hierarchy="21" level="32767"/>
    <cacheField name="[Measures].[Avg Duration]" caption="Avg Duration" numFmtId="0" hierarchy="22"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Avg Duration]" caption="Avg Duration" measure="1" displayFolder="" measureGroup="calls" count="0" oneField="1">
      <fieldsUsage count="1">
        <fieldUsage x="5"/>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5.782039120371" backgroundQuery="1" createdVersion="8" refreshedVersion="8" minRefreshableVersion="3" recordCount="0" supportSubquery="1" supportAdvancedDrill="1" xr:uid="{CB46BD52-3264-4F95-BCE4-D2633D003E27}">
  <cacheSource type="external" connectionId="1"/>
  <cacheFields count="3">
    <cacheField name="[Measures].[Call Count]" caption="Call Count" numFmtId="0" hierarchy="17" level="32767"/>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4.922080787037" backgroundQuery="1" createdVersion="8" refreshedVersion="8" minRefreshableVersion="3" recordCount="0" supportSubquery="1" supportAdvancedDrill="1" xr:uid="{D98954F9-A66F-433C-86DA-9AE96C2093D3}">
  <cacheSource type="external" connectionId="1"/>
  <cacheFields count="3">
    <cacheField name="[Measures].[Total Amount]" caption="Total Amount" numFmtId="0" hierarchy="18" level="32767"/>
    <cacheField name="[Measures].[Call Count]" caption="Call Count" numFmtId="0" hierarchy="17" level="32767"/>
    <cacheField name="[calls].[Representative].[Representative]" caption="Representative" numFmtId="0" hierarchy="3" level="1">
      <sharedItems count="5">
        <s v="R01"/>
        <s v="R02"/>
        <s v="R03"/>
        <s v="R04"/>
        <s v="R05"/>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7.696614699074" backgroundQuery="1" createdVersion="8" refreshedVersion="8" minRefreshableVersion="3" recordCount="0" supportSubquery="1" supportAdvancedDrill="1" xr:uid="{193AC2B0-B33F-407C-A900-3BDC466E7AC6}">
  <cacheSource type="external" connectionId="1"/>
  <cacheFields count="5">
    <cacheField name="[calls].[Rating rounded].[Rating rounded]" caption="Rating rounded" numFmtId="0" hierarchy="10" level="1">
      <sharedItems containsSemiMixedTypes="0" containsString="0" containsNumber="1" containsInteger="1" minValue="1" maxValue="5" count="5">
        <n v="2"/>
        <n v="3"/>
        <n v="4"/>
        <n v="5"/>
        <n v="1" u="1"/>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 index="4" name="[calls].[Rating rounded].&amp;[1]"/>
          </x15:cachedUniqueNames>
        </ext>
      </extLst>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3"/>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4"/>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9.57158935185" backgroundQuery="1" createdVersion="8" refreshedVersion="8" minRefreshableVersion="3" recordCount="0" supportSubquery="1" supportAdvancedDrill="1" xr:uid="{C9F7ED95-1EC5-4C39-918B-3D42F9FFA2B4}">
  <cacheSource type="external" connectionId="1"/>
  <cacheFields count="7">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 Calls]" caption="5 * Calls" numFmtId="0" hierarchy="21" level="32767"/>
    <cacheField name="[Measures].[Avg Duration]" caption="Avg Duration" numFmtId="0" hierarchy="22"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6"/>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 Calls]" caption="5 * Calls" measure="1" displayFolder="" measureGroup="calls" count="0" oneField="1">
      <fieldsUsage count="1">
        <fieldUsage x="4"/>
      </fieldsUsage>
    </cacheHierarchy>
    <cacheHierarchy uniqueName="[Measures].[Avg Duration]" caption="Avg Duration" measure="1" displayFolder="" measureGroup="calls" count="0" oneField="1">
      <fieldsUsage count="1">
        <fieldUsage x="5"/>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9.571592245367" backgroundQuery="1" createdVersion="8" refreshedVersion="8" minRefreshableVersion="3" recordCount="0" supportSubquery="1" supportAdvancedDrill="1" xr:uid="{FBAF7E80-EB44-4A30-9A46-EAC85C72D201}">
  <cacheSource type="external" connectionId="1"/>
  <cacheFields count="5">
    <cacheField name="[Measures].[Call Count]" caption="Call Count" numFmtId="0" hierarchy="17" level="32767"/>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calls].[Representative].[Representative]" caption="Representative" numFmtId="0" hierarchy="3" level="1">
      <sharedItems containsSemiMixedTypes="0" containsNonDate="0" containsString="0"/>
    </cacheField>
    <cacheField name="Dummy0" numFmtId="0" hierarchy="31" level="32767">
      <extLst>
        <ext xmlns:x14="http://schemas.microsoft.com/office/spreadsheetml/2009/9/main" uri="{63CAB8AC-B538-458d-9737-405883B0398D}">
          <x14:cacheField ignore="1"/>
        </ext>
      </extLst>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9.571595138892" backgroundQuery="1" createdVersion="8" refreshedVersion="8" minRefreshableVersion="3" recordCount="0" supportSubquery="1" supportAdvancedDrill="1" xr:uid="{6ED8BAA0-E328-4BF8-81AA-B204E4D6020A}">
  <cacheSource type="external" connectionId="1"/>
  <cacheFields count="3">
    <cacheField name="[Measures].[Call Count]" caption="Call Count" numFmtId="0" hierarchy="17" level="32767"/>
    <cacheField name="[calls].[Day of week].[Day of week]" caption="Day of week" numFmtId="0" hierarchy="8" level="1">
      <sharedItems count="7">
        <s v="Friday"/>
        <s v="Monday"/>
        <s v="Saturday"/>
        <s v="Sunday"/>
        <s v="Thursday"/>
        <s v="Tuesday"/>
        <s v="Wednesday"/>
      </sharedItems>
    </cacheField>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9.571597916663" backgroundQuery="1" createdVersion="8" refreshedVersion="8" minRefreshableVersion="3" recordCount="0" supportSubquery="1" supportAdvancedDrill="1" xr:uid="{7B26D17C-AED7-4E46-B21F-B488C372DB95}">
  <cacheSource type="external" connectionId="1"/>
  <cacheFields count="1">
    <cacheField name="[calls].[Representative].[Representative]" caption="Representative" numFmtId="0" hierarchy="3" level="1">
      <sharedItems count="1">
        <s v="R02"/>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9.571600810188" backgroundQuery="1" createdVersion="8" refreshedVersion="8" minRefreshableVersion="3" recordCount="0" supportSubquery="1" supportAdvancedDrill="1" xr:uid="{986FEA51-5799-4C63-98C0-AFFFC319D80D}">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FY]" caption="Sum of FY" measure="1" displayFolder="" measureGroup="calls" count="0" hidden="1">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Measures].[Count of City]" caption="Count of City" measure="1" displayFolder="" measureGroup="customers" count="0" hidden="1">
      <extLst>
        <ext xmlns:x15="http://schemas.microsoft.com/office/spreadsheetml/2010/11/main" uri="{B97F6D7D-B522-45F9-BDA1-12C45D357490}">
          <x15:cacheHierarchy aggregatedColumn="15"/>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854.88636365741" backgroundQuery="1" createdVersion="3" refreshedVersion="8" minRefreshableVersion="3" recordCount="0" supportSubquery="1" supportAdvancedDrill="1" xr:uid="{C31E9F11-1F62-4AFA-AC15-D05357DD6707}">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FY]" caption="Sum of FY" measure="1" displayFolder="" measureGroup="calls" count="0">
      <extLst>
        <ext xmlns:x15="http://schemas.microsoft.com/office/spreadsheetml/2010/11/main" uri="{B97F6D7D-B522-45F9-BDA1-12C45D357490}">
          <x15:cacheHierarchy aggregatedColumn="7"/>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 Calls]" caption="5 * Calls" measure="1" displayFolder="" measureGroup="calls" count="0"/>
    <cacheHierarchy uniqueName="[Measures].[Avg Duration]" caption="Avg Duration"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144015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FDA479-DEF7-42C6-9AD7-C0E8113BD3D2}" name="PivotTable3" cacheId="28" dataOnRows="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B61:H80" firstHeaderRow="1" firstDataRow="2" firstDataCol="1"/>
  <pivotFields count="5">
    <pivotField allDrilled="1" subtotalTop="0" showAll="0" dataSourceSort="1" defaultSubtotal="0" defaultAttributeDrillState="1">
      <items count="5">
        <item s="1" x="0"/>
        <item s="1" x="1"/>
        <item s="1" x="2"/>
        <item s="1" x="3"/>
        <item s="1" x="4"/>
      </items>
    </pivotField>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s>
  <rowFields count="2">
    <field x="4"/>
    <field x="3"/>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2" subtotal="count" baseField="0" baseItem="0"/>
  </dataField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FDD984-DF34-4788-9149-EA68C38EB1D4}" name="Summary Pivot" cacheId="25" applyNumberFormats="0" applyBorderFormats="0" applyFontFormats="0" applyPatternFormats="0" applyAlignmentFormats="0" applyWidthHeightFormats="1" dataCaption="Values" tag="1eac75c5-c764-45ea-820a-05ddab6daceb" updatedVersion="8" minRefreshableVersion="3" useAutoFormatting="1" itemPrintTitles="1" createdVersion="8" indent="0" outline="1" outlineData="1" multipleFieldFilters="0">
  <location ref="B6:G7"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98ACB3-16E8-4697-9973-87665D68CDD5}"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3:E48" firstHeaderRow="1" firstDataRow="2"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s>
  <rowFields count="1">
    <field x="1"/>
  </rowFields>
  <rowItems count="4">
    <i>
      <x/>
    </i>
    <i>
      <x v="1"/>
    </i>
    <i>
      <x v="2"/>
    </i>
    <i t="grand">
      <x/>
    </i>
  </rowItems>
  <colFields count="1">
    <field x="2"/>
  </colFields>
  <colItems count="3">
    <i>
      <x/>
    </i>
    <i>
      <x v="1"/>
    </i>
    <i t="grand">
      <x/>
    </i>
  </colItems>
  <dataFields count="1">
    <dataField fld="0" subtotal="count" baseField="0" baseItem="0"/>
  </dataFields>
  <chartFormats count="5">
    <chartFormat chart="6" format="10" series="1">
      <pivotArea type="data" outline="0" fieldPosition="0">
        <references count="2">
          <reference field="4294967294" count="1" selected="0">
            <x v="0"/>
          </reference>
          <reference field="2" count="1" selected="0">
            <x v="0"/>
          </reference>
        </references>
      </pivotArea>
    </chartFormat>
    <chartFormat chart="6" format="11" series="1">
      <pivotArea type="data" outline="0" fieldPosition="0">
        <references count="2">
          <reference field="4294967294" count="1" selected="0">
            <x v="0"/>
          </reference>
          <reference field="2" count="1" selected="0">
            <x v="1"/>
          </reference>
        </references>
      </pivotArea>
    </chartFormat>
    <chartFormat chart="6" format="12">
      <pivotArea type="data" outline="0" fieldPosition="0">
        <references count="3">
          <reference field="4294967294" count="1" selected="0">
            <x v="0"/>
          </reference>
          <reference field="1" count="1" selected="0">
            <x v="0"/>
          </reference>
          <reference field="2" count="1" selected="0">
            <x v="1"/>
          </reference>
        </references>
      </pivotArea>
    </chartFormat>
    <chartFormat chart="6" format="13">
      <pivotArea type="data" outline="0" fieldPosition="0">
        <references count="3">
          <reference field="4294967294" count="1" selected="0">
            <x v="0"/>
          </reference>
          <reference field="1" count="1" selected="0">
            <x v="1"/>
          </reference>
          <reference field="2" count="1" selected="0">
            <x v="1"/>
          </reference>
        </references>
      </pivotArea>
    </chartFormat>
    <chartFormat chart="6" format="14">
      <pivotArea type="data" outline="0" fieldPosition="0">
        <references count="3">
          <reference field="4294967294" count="1" selected="0">
            <x v="0"/>
          </reference>
          <reference field="1" count="1" selected="0">
            <x v="2"/>
          </reference>
          <reference field="2"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D935D1-4FD1-47C5-84EA-FE5A5E39F53D}" name="PivotTable2" cacheId="43" applyNumberFormats="0" applyBorderFormats="0" applyFontFormats="0" applyPatternFormats="0" applyAlignmentFormats="0" applyWidthHeightFormats="1" dataCaption="Values" tag="b23b2f47-180b-4181-9960-ab19ad5eaa99" updatedVersion="8" minRefreshableVersion="3" useAutoFormatting="1" subtotalHiddenItems="1" itemPrintTitles="1" createdVersion="8" indent="0" outline="1" outlineData="1" multipleFieldFilters="0" chartFormat="10">
  <location ref="J4:K12" firstHeaderRow="1" firstDataRow="1" firstDataCol="1"/>
  <pivotFields count="3">
    <pivotField dataField="1" subtotalTop="0" showAll="0" defaultSubtotal="0"/>
    <pivotField axis="axisRow" allDrilled="1" subtotalTop="0" showAll="0" sortType="ascending" defaultSubtotal="0" defaultAttributeDrillState="1">
      <items count="7">
        <item x="3"/>
        <item x="1"/>
        <item x="5"/>
        <item x="6"/>
        <item x="4"/>
        <item x="0"/>
        <item x="2"/>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fld="0" subtotal="count"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FF1C62-BDB3-4668-82FB-F9E4501E896D}" name="PivotTable1" cacheId="40" applyNumberFormats="0" applyBorderFormats="0" applyFontFormats="0" applyPatternFormats="0" applyAlignmentFormats="0" applyWidthHeightFormats="1" dataCaption="Values" tag="b23b2f47-180b-4181-9960-ab19ad5eaa99" updatedVersion="8" minRefreshableVersion="3" useAutoFormatting="1" subtotalHiddenItems="1" itemPrintTitles="1" createdVersion="8" indent="0" outline="1" outlineData="1" multipleFieldFilters="0" chartFormat="20">
  <location ref="B15:D28" firstHeaderRow="0" firstDataRow="1" firstDataCol="1"/>
  <pivotFields count="5">
    <pivotField dataField="1" subtotalTop="0" showAll="0" defaultSubtotal="0"/>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sortType="ascending"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name="Call Count2" fld="4" subtotal="count" baseField="0" baseItem="0">
      <extLst>
        <ext xmlns:x14="http://schemas.microsoft.com/office/spreadsheetml/2009/9/main" uri="{E15A36E0-9728-4e99-A89B-3F7291B0FE68}">
          <x14:dataField sourceField="0" uniqueName="[__Xl2].[Measures].[Call Count]"/>
        </ext>
      </extLst>
    </dataField>
  </dataFields>
  <chartFormats count="2">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9DB576-EB00-4F4D-A2F4-F852BA31EFF0}" name="SelectedReps" cacheId="4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F31:F32"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3">
    <format dxfId="8">
      <pivotArea dataOnly="0" labelOnly="1" fieldPosition="0">
        <references count="1">
          <reference field="0" count="0"/>
        </references>
      </pivotArea>
    </format>
    <format dxfId="7">
      <pivotArea dataOnly="0" labelOnly="1" fieldPosition="0">
        <references count="1">
          <reference field="0" count="0"/>
        </references>
      </pivotArea>
    </format>
    <format dxfId="6">
      <pivotArea dataOnly="0" labelOnly="1" fieldPosition="0">
        <references count="1">
          <reference field="0" count="0"/>
        </references>
      </pivotArea>
    </format>
  </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69D2DC-2EEC-4914-AF49-7E2635392FEA}" name="rep pivot" cacheId="37" applyNumberFormats="0" applyBorderFormats="0" applyFontFormats="0" applyPatternFormats="0" applyAlignmentFormats="0" applyWidthHeightFormats="1" dataCaption="Values" tag="b23b2f47-180b-4181-9960-ab19ad5eaa99" updatedVersion="8" minRefreshableVersion="3" useAutoFormatting="1" subtotalHiddenItems="1" itemPrintTitles="1" createdVersion="8" indent="0" outline="1" outlineData="1" multipleFieldFilters="0">
  <location ref="B10:G11"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7DBB3C-7461-415A-9DBA-DD531272CEE8}" name="repspivot"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19:H25"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1" subtotal="count" baseField="0" baseItem="0"/>
    <dataField fld="0"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13D590-A8E8-45C3-8594-799C457783C4}" name="satisfactory reps" cacheId="49"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B52:C58" firstHeaderRow="1" firstDataRow="1" firstDataCol="1"/>
  <pivotFields count="3">
    <pivotField dataField="1" subtotalTop="0" showAll="0" defaultSubtotal="0"/>
    <pivotField axis="axisRow"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3">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33AAE697-A679-40AC-BFE4-A2498E3C48C2}" sourceName="[calls].[Representative]">
  <pivotTables>
    <pivotTable tabId="5" name="rep pivot"/>
    <pivotTable tabId="5" name="PivotTable1"/>
    <pivotTable tabId="5" name="PivotTable2"/>
    <pivotTable tabId="5" name="SelectedReps"/>
    <pivotTable tabId="5" name="satisfactory reps"/>
  </pivotTables>
  <data>
    <olap pivotCacheId="1514401511">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E3068335-3082-4813-B268-619FCC442AEF}" cache="Slicer_Representative" caption="Representative" level="1" style="Slicer Style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2"/>
    <tableColumn id="5" xr3:uid="{5A35565E-8707-4DED-AD15-A0669D67B382}" name="Date of Call" dataDxfId="21"/>
    <tableColumn id="6" xr3:uid="{F2E4F158-B41F-47BC-8DF8-DFCADFEE4E40}" name="Purchase Amount"/>
    <tableColumn id="7" xr3:uid="{04B291B5-47BD-4F78-8FD8-D1551CCA6BD9}" name="Satisfaction Rating"/>
    <tableColumn id="8" xr3:uid="{6E4123C0-0B17-43B8-A142-A1E540CE974C}" name="FY" dataDxfId="20">
      <calculatedColumnFormula>IF(MONTH(calls[[#This Row],[Date of Call]])&lt;=6, YEAR(calls[[#This Row],[Date of Call]]), YEAR(calls[[#This Row],[Date of Call]])+1)</calculatedColumnFormula>
    </tableColumn>
    <tableColumn id="9" xr3:uid="{199FA271-5E9B-46CE-9BC6-2801F92CD17E}" name="Day of week" dataDxfId="19">
      <calculatedColumnFormula>TEXT(calls[[#This Row],[Date of Call]],"DDDD")</calculatedColumnFormula>
    </tableColumn>
    <tableColumn id="10" xr3:uid="{328CDB09-95B8-4D5E-9ED9-EF0D363735A1}" name="Duration Bucket" dataDxfId="18">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7">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6" headerRowBorderDxfId="15" tableBorderDxfId="14" totalsRowBorderDxfId="13">
  <autoFilter ref="Q3:T18" xr:uid="{27158F51-A707-4171-8A04-81FB0AABCBA5}"/>
  <tableColumns count="4">
    <tableColumn id="1" xr3:uid="{02688061-6A8C-4E23-B7FF-D00CD8B58CAC}" name="Customer ID" dataDxfId="12"/>
    <tableColumn id="2" xr3:uid="{771678B6-DB44-426B-9874-B4E421A440D5}" name="Gedner" dataDxfId="11"/>
    <tableColumn id="3" xr3:uid="{B0D41C62-587E-494D-B49A-603F2C05F8D3}" name="Age" dataDxfId="10"/>
    <tableColumn id="4" xr3:uid="{663F92D6-FE31-4D81-9E01-8D066DDC8A88}" name="City" dataDxfId="9"/>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Constantia-Franklin Gothic Book">
      <a:majorFont>
        <a:latin typeface="Constantia" panose="02030602050306030303"/>
        <a:ea typeface=""/>
        <a:cs typeface=""/>
        <a:font script="Jpan" typeface="HG明朝E"/>
        <a:font script="Hang" typeface="궁서"/>
        <a:font script="Hans" typeface="华文新魏"/>
        <a:font script="Hant" typeface="標楷體"/>
        <a:font script="Arab" typeface="Times New Roman"/>
        <a:font script="Hebr" typeface="Times New Roman"/>
        <a:font script="Thai" typeface="Browalli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hyperlink" Target="https://youtu.be/mYdM46FAQJY?si=gOvUoQtAEXr0yO34"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sheetPr>
    <tabColor rgb="FFFF0000"/>
  </sheetPr>
  <dimension ref="B1:T1003"/>
  <sheetViews>
    <sheetView zoomScale="86" zoomScaleNormal="100" workbookViewId="0">
      <selection activeCell="G17" sqref="G17"/>
    </sheetView>
  </sheetViews>
  <sheetFormatPr defaultRowHeight="15" x14ac:dyDescent="0.35"/>
  <cols>
    <col min="1" max="1" width="2.90625" customWidth="1"/>
    <col min="2" max="2" width="14.54296875" customWidth="1"/>
    <col min="3" max="3" width="12.81640625" customWidth="1"/>
    <col min="4" max="4" width="7.6328125" bestFit="1" customWidth="1"/>
    <col min="5" max="5" width="14.90625" customWidth="1"/>
    <col min="6" max="6" width="16" customWidth="1"/>
    <col min="7" max="7" width="17.1796875" customWidth="1"/>
    <col min="8" max="8" width="18.36328125" customWidth="1"/>
    <col min="9" max="9" width="17.1796875" customWidth="1"/>
    <col min="10" max="12" width="15.453125" customWidth="1"/>
    <col min="13" max="16" width="7.453125" customWidth="1"/>
    <col min="17" max="17" width="14.54296875" customWidth="1"/>
    <col min="20" max="20" width="10.54296875" customWidth="1"/>
  </cols>
  <sheetData>
    <row r="1" spans="2:20" s="4" customFormat="1" ht="48" customHeight="1" x14ac:dyDescent="0.35">
      <c r="B1" s="5" t="s">
        <v>1003</v>
      </c>
      <c r="G1" s="20" t="s">
        <v>1042</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hyperlinks>
    <hyperlink ref="G1" r:id="rId1" xr:uid="{ED7FF8B3-F905-4676-BF97-9674B7E1D726}"/>
  </hyperlinks>
  <pageMargins left="0.7" right="0.7" top="0.75" bottom="0.75" header="0.3" footer="0.3"/>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sheetPr>
    <tabColor rgb="FFFFFF00"/>
  </sheetPr>
  <dimension ref="E2:F7"/>
  <sheetViews>
    <sheetView topLeftCell="D23" zoomScale="115" zoomScaleNormal="115" workbookViewId="0">
      <selection activeCell="F27" sqref="F27"/>
    </sheetView>
  </sheetViews>
  <sheetFormatPr defaultRowHeight="15" x14ac:dyDescent="0.35"/>
  <cols>
    <col min="5" max="5" width="10.81640625" customWidth="1"/>
    <col min="6" max="6" width="11.36328125" customWidth="1"/>
  </cols>
  <sheetData>
    <row r="2" spans="5:6" x14ac:dyDescent="0.35">
      <c r="E2" t="s">
        <v>1040</v>
      </c>
      <c r="F2" t="s">
        <v>1041</v>
      </c>
    </row>
    <row r="3" spans="5:6" ht="25.5" customHeight="1" x14ac:dyDescent="0.35">
      <c r="E3" t="s">
        <v>11</v>
      </c>
    </row>
    <row r="4" spans="5:6" ht="25.5" customHeight="1" x14ac:dyDescent="0.35">
      <c r="E4" t="s">
        <v>9</v>
      </c>
      <c r="F4" t="e" vm="1">
        <v>#VALUE!</v>
      </c>
    </row>
    <row r="5" spans="5:6" ht="25.5" customHeight="1" x14ac:dyDescent="0.35">
      <c r="E5" t="s">
        <v>6</v>
      </c>
      <c r="F5" t="e" vm="2">
        <v>#VALUE!</v>
      </c>
    </row>
    <row r="6" spans="5:6" ht="25.5" customHeight="1" x14ac:dyDescent="0.35">
      <c r="E6" t="s">
        <v>13</v>
      </c>
      <c r="F6" t="e" vm="3">
        <v>#VALUE!</v>
      </c>
    </row>
    <row r="7" spans="5:6" ht="25.5" customHeight="1" x14ac:dyDescent="0.35">
      <c r="E7" t="s">
        <v>10</v>
      </c>
      <c r="F7" t="e" vm="4">
        <v>#VALUE!</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ACF62-4E9B-4746-B9F2-9F747593A3FA}">
  <dimension ref="B4:Q80"/>
  <sheetViews>
    <sheetView topLeftCell="E4" zoomScale="86" workbookViewId="0">
      <selection activeCell="J25" sqref="J25"/>
    </sheetView>
  </sheetViews>
  <sheetFormatPr defaultRowHeight="15" x14ac:dyDescent="0.35"/>
  <cols>
    <col min="1" max="1" width="2.7265625" customWidth="1"/>
    <col min="2" max="2" width="12.26953125" bestFit="1" customWidth="1"/>
    <col min="3" max="3" width="9.26953125" bestFit="1" customWidth="1"/>
    <col min="4" max="4" width="10.36328125" bestFit="1" customWidth="1"/>
    <col min="5" max="5" width="9.36328125" bestFit="1" customWidth="1"/>
    <col min="6" max="6" width="12.26953125" bestFit="1" customWidth="1"/>
    <col min="7" max="7" width="11.26953125" bestFit="1" customWidth="1"/>
    <col min="8" max="8" width="10.08984375" bestFit="1" customWidth="1"/>
    <col min="9" max="9" width="16.26953125" bestFit="1" customWidth="1"/>
    <col min="10" max="10" width="12.26953125" bestFit="1" customWidth="1"/>
    <col min="11" max="11" width="9.26953125" bestFit="1" customWidth="1"/>
    <col min="12" max="12" width="8.90625" bestFit="1" customWidth="1"/>
    <col min="13" max="13" width="8.54296875" bestFit="1" customWidth="1"/>
    <col min="14" max="14" width="8.6328125" bestFit="1" customWidth="1"/>
    <col min="15" max="15" width="8.90625" bestFit="1" customWidth="1"/>
    <col min="16" max="16" width="8.54296875" bestFit="1" customWidth="1"/>
    <col min="17" max="17" width="8.6328125" bestFit="1" customWidth="1"/>
  </cols>
  <sheetData>
    <row r="4" spans="2:14" x14ac:dyDescent="0.35">
      <c r="J4" s="25" t="s">
        <v>1049</v>
      </c>
      <c r="K4" t="s">
        <v>1043</v>
      </c>
    </row>
    <row r="5" spans="2:14" x14ac:dyDescent="0.35">
      <c r="J5" s="26" t="s">
        <v>1053</v>
      </c>
      <c r="K5" s="65">
        <v>28</v>
      </c>
    </row>
    <row r="6" spans="2:14" x14ac:dyDescent="0.35">
      <c r="B6" t="s">
        <v>1043</v>
      </c>
      <c r="C6" t="s">
        <v>1044</v>
      </c>
      <c r="D6" t="s">
        <v>1045</v>
      </c>
      <c r="E6" t="s">
        <v>1046</v>
      </c>
      <c r="F6" t="s">
        <v>1047</v>
      </c>
      <c r="G6" t="s">
        <v>1048</v>
      </c>
      <c r="J6" s="26" t="s">
        <v>1051</v>
      </c>
      <c r="K6" s="65">
        <v>24</v>
      </c>
    </row>
    <row r="7" spans="2:14" x14ac:dyDescent="0.35">
      <c r="B7">
        <v>1000</v>
      </c>
      <c r="C7" s="21">
        <v>96623</v>
      </c>
      <c r="D7" s="22">
        <v>89850</v>
      </c>
      <c r="E7" s="23">
        <v>3.8854000000000033</v>
      </c>
      <c r="F7" s="22">
        <v>307</v>
      </c>
      <c r="G7" s="24">
        <v>89.85</v>
      </c>
      <c r="J7" s="26" t="s">
        <v>1055</v>
      </c>
      <c r="K7" s="65">
        <v>44</v>
      </c>
    </row>
    <row r="8" spans="2:14" x14ac:dyDescent="0.35">
      <c r="J8" s="26" t="s">
        <v>1056</v>
      </c>
      <c r="K8" s="65">
        <v>36</v>
      </c>
    </row>
    <row r="9" spans="2:14" x14ac:dyDescent="0.35">
      <c r="J9" s="26" t="s">
        <v>1054</v>
      </c>
      <c r="K9" s="65">
        <v>33</v>
      </c>
    </row>
    <row r="10" spans="2:14" x14ac:dyDescent="0.35">
      <c r="B10" t="s">
        <v>1043</v>
      </c>
      <c r="C10" t="s">
        <v>1044</v>
      </c>
      <c r="D10" t="s">
        <v>1045</v>
      </c>
      <c r="E10" t="s">
        <v>1046</v>
      </c>
      <c r="F10" t="s">
        <v>1047</v>
      </c>
      <c r="G10" t="s">
        <v>1048</v>
      </c>
      <c r="J10" s="26" t="s">
        <v>1050</v>
      </c>
      <c r="K10" s="65">
        <v>29</v>
      </c>
    </row>
    <row r="11" spans="2:14" x14ac:dyDescent="0.35">
      <c r="B11" s="65">
        <v>218</v>
      </c>
      <c r="C11" s="21">
        <v>20581</v>
      </c>
      <c r="D11" s="22">
        <v>19300</v>
      </c>
      <c r="E11" s="23">
        <v>3.8706422018348627</v>
      </c>
      <c r="F11" s="22">
        <v>74</v>
      </c>
      <c r="G11" s="24">
        <v>88.532110091743121</v>
      </c>
      <c r="J11" s="26" t="s">
        <v>1052</v>
      </c>
      <c r="K11" s="65">
        <v>24</v>
      </c>
    </row>
    <row r="12" spans="2:14" x14ac:dyDescent="0.35">
      <c r="J12" s="26" t="s">
        <v>1057</v>
      </c>
      <c r="K12" s="65">
        <v>218</v>
      </c>
    </row>
    <row r="15" spans="2:14" x14ac:dyDescent="0.35">
      <c r="B15" s="25" t="s">
        <v>1049</v>
      </c>
      <c r="C15" t="s">
        <v>1043</v>
      </c>
      <c r="D15" t="s">
        <v>1070</v>
      </c>
    </row>
    <row r="16" spans="2:14" x14ac:dyDescent="0.35">
      <c r="B16" s="26" t="s">
        <v>1058</v>
      </c>
      <c r="C16" s="65">
        <v>19</v>
      </c>
      <c r="D16" s="65">
        <v>19</v>
      </c>
      <c r="M16" t="s">
        <v>1074</v>
      </c>
      <c r="N16" t="str">
        <f>F32</f>
        <v>R02</v>
      </c>
    </row>
    <row r="17" spans="2:14" x14ac:dyDescent="0.35">
      <c r="B17" s="26" t="s">
        <v>1059</v>
      </c>
      <c r="C17" s="65">
        <v>10</v>
      </c>
      <c r="D17" s="65">
        <v>10</v>
      </c>
      <c r="J17" s="14" t="s">
        <v>1071</v>
      </c>
    </row>
    <row r="18" spans="2:14" x14ac:dyDescent="0.35">
      <c r="B18" s="26" t="s">
        <v>1060</v>
      </c>
      <c r="C18" s="65">
        <v>40</v>
      </c>
      <c r="D18" s="65">
        <v>40</v>
      </c>
    </row>
    <row r="19" spans="2:14" x14ac:dyDescent="0.35">
      <c r="B19" s="26" t="s">
        <v>1061</v>
      </c>
      <c r="C19" s="65">
        <v>40</v>
      </c>
      <c r="D19" s="65">
        <v>40</v>
      </c>
      <c r="F19" s="25" t="s">
        <v>1049</v>
      </c>
      <c r="G19" t="s">
        <v>1043</v>
      </c>
      <c r="H19" t="s">
        <v>1044</v>
      </c>
      <c r="M19" s="14" t="s">
        <v>1072</v>
      </c>
      <c r="N19" s="14" t="s">
        <v>1073</v>
      </c>
    </row>
    <row r="20" spans="2:14" x14ac:dyDescent="0.35">
      <c r="B20" s="26" t="s">
        <v>1062</v>
      </c>
      <c r="C20" s="65">
        <v>13</v>
      </c>
      <c r="D20" s="65">
        <v>13</v>
      </c>
      <c r="F20" s="26" t="s">
        <v>11</v>
      </c>
      <c r="G20">
        <v>189</v>
      </c>
      <c r="H20" s="21">
        <v>18415</v>
      </c>
      <c r="J20" t="str" cm="1">
        <f t="array" ref="J20:L24">F20:H24</f>
        <v>R01</v>
      </c>
      <c r="K20">
        <v>189</v>
      </c>
      <c r="L20" s="27">
        <v>18415</v>
      </c>
      <c r="M20" t="e">
        <f>IF(J20=$N$16,K20,NA())</f>
        <v>#N/A</v>
      </c>
      <c r="N20" s="27" t="e">
        <f>IF(J20=$N$16,L20,NA())</f>
        <v>#N/A</v>
      </c>
    </row>
    <row r="21" spans="2:14" x14ac:dyDescent="0.35">
      <c r="B21" s="26" t="s">
        <v>1063</v>
      </c>
      <c r="C21" s="65">
        <v>12</v>
      </c>
      <c r="D21" s="65">
        <v>12</v>
      </c>
      <c r="F21" s="26" t="s">
        <v>9</v>
      </c>
      <c r="G21">
        <v>218</v>
      </c>
      <c r="H21" s="21">
        <v>20581</v>
      </c>
      <c r="J21" t="str">
        <v>R02</v>
      </c>
      <c r="K21">
        <v>218</v>
      </c>
      <c r="L21" s="27">
        <v>20581</v>
      </c>
      <c r="M21">
        <f t="shared" ref="M21:M24" si="0">IF(J21=$N$16,K21,NA())</f>
        <v>218</v>
      </c>
      <c r="N21" s="27">
        <f t="shared" ref="N21:N24" si="1">IF(J21=$N$16,L21,NA())</f>
        <v>20581</v>
      </c>
    </row>
    <row r="22" spans="2:14" x14ac:dyDescent="0.35">
      <c r="B22" s="26" t="s">
        <v>1064</v>
      </c>
      <c r="C22" s="65">
        <v>9</v>
      </c>
      <c r="D22" s="65">
        <v>9</v>
      </c>
      <c r="F22" s="26" t="s">
        <v>6</v>
      </c>
      <c r="G22">
        <v>207</v>
      </c>
      <c r="H22" s="21">
        <v>20872</v>
      </c>
      <c r="J22" t="str">
        <v>R03</v>
      </c>
      <c r="K22">
        <v>207</v>
      </c>
      <c r="L22" s="27">
        <v>20872</v>
      </c>
      <c r="M22" t="e">
        <f t="shared" si="0"/>
        <v>#N/A</v>
      </c>
      <c r="N22" s="27" t="e">
        <f t="shared" si="1"/>
        <v>#N/A</v>
      </c>
    </row>
    <row r="23" spans="2:14" x14ac:dyDescent="0.35">
      <c r="B23" s="26" t="s">
        <v>1065</v>
      </c>
      <c r="C23" s="65">
        <v>13</v>
      </c>
      <c r="D23" s="65">
        <v>13</v>
      </c>
      <c r="F23" s="26" t="s">
        <v>13</v>
      </c>
      <c r="G23">
        <v>186</v>
      </c>
      <c r="H23" s="21">
        <v>16651</v>
      </c>
      <c r="J23" t="str">
        <v>R04</v>
      </c>
      <c r="K23">
        <v>186</v>
      </c>
      <c r="L23" s="27">
        <v>16651</v>
      </c>
      <c r="M23" t="e">
        <f t="shared" si="0"/>
        <v>#N/A</v>
      </c>
      <c r="N23" s="27" t="e">
        <f t="shared" si="1"/>
        <v>#N/A</v>
      </c>
    </row>
    <row r="24" spans="2:14" x14ac:dyDescent="0.35">
      <c r="B24" s="26" t="s">
        <v>1066</v>
      </c>
      <c r="C24" s="65">
        <v>18</v>
      </c>
      <c r="D24" s="65">
        <v>18</v>
      </c>
      <c r="F24" s="26" t="s">
        <v>10</v>
      </c>
      <c r="G24">
        <v>200</v>
      </c>
      <c r="H24" s="21">
        <v>20104</v>
      </c>
      <c r="J24" t="str">
        <v>R05</v>
      </c>
      <c r="K24">
        <v>200</v>
      </c>
      <c r="L24" s="27">
        <v>20104</v>
      </c>
      <c r="M24" t="e">
        <f t="shared" si="0"/>
        <v>#N/A</v>
      </c>
      <c r="N24" s="27" t="e">
        <f t="shared" si="1"/>
        <v>#N/A</v>
      </c>
    </row>
    <row r="25" spans="2:14" x14ac:dyDescent="0.35">
      <c r="B25" s="26" t="s">
        <v>1067</v>
      </c>
      <c r="C25" s="65">
        <v>21</v>
      </c>
      <c r="D25" s="65">
        <v>21</v>
      </c>
      <c r="F25" s="26" t="s">
        <v>1057</v>
      </c>
      <c r="G25">
        <v>1000</v>
      </c>
      <c r="H25" s="21">
        <v>96623</v>
      </c>
    </row>
    <row r="26" spans="2:14" x14ac:dyDescent="0.35">
      <c r="B26" s="26" t="s">
        <v>1068</v>
      </c>
      <c r="C26" s="65">
        <v>14</v>
      </c>
      <c r="D26" s="65">
        <v>14</v>
      </c>
    </row>
    <row r="27" spans="2:14" x14ac:dyDescent="0.35">
      <c r="B27" s="26" t="s">
        <v>1069</v>
      </c>
      <c r="C27" s="65">
        <v>9</v>
      </c>
      <c r="D27" s="65">
        <v>9</v>
      </c>
    </row>
    <row r="28" spans="2:14" x14ac:dyDescent="0.35">
      <c r="B28" s="26" t="s">
        <v>1057</v>
      </c>
      <c r="C28" s="65">
        <v>218</v>
      </c>
      <c r="D28" s="65">
        <v>218</v>
      </c>
    </row>
    <row r="30" spans="2:14" x14ac:dyDescent="0.35">
      <c r="I30" s="14" t="s">
        <v>1084</v>
      </c>
    </row>
    <row r="31" spans="2:14" x14ac:dyDescent="0.35">
      <c r="F31" s="25" t="s">
        <v>1049</v>
      </c>
      <c r="I31" t="s">
        <v>1078</v>
      </c>
      <c r="J31" s="31">
        <f>B11/B7</f>
        <v>0.218</v>
      </c>
    </row>
    <row r="32" spans="2:14" x14ac:dyDescent="0.35">
      <c r="F32" s="28" t="s">
        <v>9</v>
      </c>
      <c r="I32" t="s">
        <v>1081</v>
      </c>
      <c r="J32">
        <f>_xlfn.XLOOKUP(F32,J20:J24,K20:K24)</f>
        <v>218</v>
      </c>
      <c r="L32" s="46" t="s">
        <v>1083</v>
      </c>
    </row>
    <row r="33" spans="2:17" x14ac:dyDescent="0.35">
      <c r="I33" t="s">
        <v>1082</v>
      </c>
      <c r="J33">
        <f>_xlfn.XLOOKUP(F32,J20:J24,L20:L24)</f>
        <v>20581</v>
      </c>
      <c r="L33" s="47"/>
    </row>
    <row r="35" spans="2:17" x14ac:dyDescent="0.35">
      <c r="I35" t="s">
        <v>1080</v>
      </c>
      <c r="J35">
        <f>_xlfn.RANK.AVG(J32,K20:K24)</f>
        <v>1</v>
      </c>
      <c r="L35" s="48" t="s">
        <v>1085</v>
      </c>
    </row>
    <row r="36" spans="2:17" x14ac:dyDescent="0.35">
      <c r="I36" t="s">
        <v>1079</v>
      </c>
      <c r="J36">
        <f>_xlfn.RANK.AVG(J33,L20:L24)</f>
        <v>2</v>
      </c>
      <c r="L36" s="48"/>
    </row>
    <row r="38" spans="2:17" x14ac:dyDescent="0.35">
      <c r="I38" s="14" t="s">
        <v>1086</v>
      </c>
    </row>
    <row r="39" spans="2:17" x14ac:dyDescent="0.35">
      <c r="J39" s="31" t="str">
        <f>"% of calls: "&amp;TEXT(J31,"0%")</f>
        <v>% of calls: 22%</v>
      </c>
      <c r="M39" s="49" t="s">
        <v>1087</v>
      </c>
      <c r="N39" s="50"/>
      <c r="P39" s="49" t="s">
        <v>1088</v>
      </c>
      <c r="Q39" s="50"/>
    </row>
    <row r="40" spans="2:17" x14ac:dyDescent="0.35">
      <c r="J40" t="str">
        <f>IF(COUNTA(F32:F36)&gt;1,"","Call Rank: "&amp;J35)</f>
        <v>Call Rank: 1</v>
      </c>
      <c r="M40" s="51"/>
      <c r="N40" s="52"/>
      <c r="P40" s="51"/>
      <c r="Q40" s="52"/>
    </row>
    <row r="41" spans="2:17" x14ac:dyDescent="0.35">
      <c r="J41" t="str">
        <f>"Amount Rank: "&amp;J36</f>
        <v>Amount Rank: 2</v>
      </c>
      <c r="M41" s="51"/>
      <c r="N41" s="52"/>
      <c r="P41" s="51"/>
      <c r="Q41" s="52"/>
    </row>
    <row r="42" spans="2:17" x14ac:dyDescent="0.35">
      <c r="M42" s="53"/>
      <c r="N42" s="54"/>
      <c r="P42" s="51"/>
      <c r="Q42" s="52"/>
    </row>
    <row r="43" spans="2:17" x14ac:dyDescent="0.35">
      <c r="B43" s="25" t="s">
        <v>1043</v>
      </c>
      <c r="C43" s="25" t="s">
        <v>1075</v>
      </c>
      <c r="P43" s="53"/>
      <c r="Q43" s="54"/>
    </row>
    <row r="44" spans="2:17" x14ac:dyDescent="0.35">
      <c r="B44" s="25" t="s">
        <v>1049</v>
      </c>
      <c r="C44" t="s">
        <v>999</v>
      </c>
      <c r="D44" t="s">
        <v>998</v>
      </c>
      <c r="E44" t="s">
        <v>1057</v>
      </c>
    </row>
    <row r="45" spans="2:17" x14ac:dyDescent="0.35">
      <c r="B45" s="26" t="s">
        <v>1002</v>
      </c>
      <c r="C45">
        <v>144</v>
      </c>
      <c r="D45">
        <v>132</v>
      </c>
      <c r="E45">
        <v>276</v>
      </c>
    </row>
    <row r="46" spans="2:17" x14ac:dyDescent="0.35">
      <c r="B46" s="26" t="s">
        <v>1001</v>
      </c>
      <c r="C46">
        <v>326</v>
      </c>
      <c r="D46">
        <v>63</v>
      </c>
      <c r="E46">
        <v>389</v>
      </c>
      <c r="P46" s="55" t="s">
        <v>1089</v>
      </c>
      <c r="Q46" s="56"/>
    </row>
    <row r="47" spans="2:17" x14ac:dyDescent="0.35">
      <c r="B47" s="26" t="s">
        <v>1000</v>
      </c>
      <c r="C47">
        <v>129</v>
      </c>
      <c r="D47">
        <v>206</v>
      </c>
      <c r="E47">
        <v>335</v>
      </c>
      <c r="P47" s="57"/>
      <c r="Q47" s="58"/>
    </row>
    <row r="48" spans="2:17" x14ac:dyDescent="0.35">
      <c r="B48" s="26" t="s">
        <v>1057</v>
      </c>
      <c r="C48">
        <v>599</v>
      </c>
      <c r="D48">
        <v>401</v>
      </c>
      <c r="E48">
        <v>1000</v>
      </c>
      <c r="P48" s="59"/>
      <c r="Q48" s="60"/>
    </row>
    <row r="52" spans="2:8" x14ac:dyDescent="0.35">
      <c r="B52" s="25" t="s">
        <v>1049</v>
      </c>
      <c r="C52" t="s">
        <v>1043</v>
      </c>
    </row>
    <row r="53" spans="2:8" x14ac:dyDescent="0.35">
      <c r="B53" s="26">
        <v>1</v>
      </c>
      <c r="C53" s="65">
        <v>3</v>
      </c>
    </row>
    <row r="54" spans="2:8" x14ac:dyDescent="0.35">
      <c r="B54" s="26">
        <v>2</v>
      </c>
      <c r="C54" s="65">
        <v>19</v>
      </c>
    </row>
    <row r="55" spans="2:8" x14ac:dyDescent="0.35">
      <c r="B55" s="26">
        <v>3</v>
      </c>
      <c r="C55" s="65">
        <v>35</v>
      </c>
    </row>
    <row r="56" spans="2:8" x14ac:dyDescent="0.35">
      <c r="B56" s="26">
        <v>4</v>
      </c>
      <c r="C56" s="65">
        <v>87</v>
      </c>
    </row>
    <row r="57" spans="2:8" x14ac:dyDescent="0.35">
      <c r="B57" s="26">
        <v>5</v>
      </c>
      <c r="C57" s="65">
        <v>74</v>
      </c>
    </row>
    <row r="58" spans="2:8" x14ac:dyDescent="0.35">
      <c r="B58" s="26" t="s">
        <v>1057</v>
      </c>
      <c r="C58" s="65">
        <v>218</v>
      </c>
    </row>
    <row r="61" spans="2:8" x14ac:dyDescent="0.35">
      <c r="B61" s="25" t="s">
        <v>1044</v>
      </c>
      <c r="C61" s="25" t="s">
        <v>1075</v>
      </c>
    </row>
    <row r="62" spans="2:8" x14ac:dyDescent="0.35">
      <c r="B62" s="25" t="s">
        <v>1049</v>
      </c>
      <c r="C62" t="s">
        <v>11</v>
      </c>
      <c r="D62" t="s">
        <v>9</v>
      </c>
      <c r="E62" t="s">
        <v>6</v>
      </c>
      <c r="F62" t="s">
        <v>13</v>
      </c>
      <c r="G62" t="s">
        <v>10</v>
      </c>
      <c r="H62" t="s">
        <v>1057</v>
      </c>
    </row>
    <row r="63" spans="2:8" x14ac:dyDescent="0.35">
      <c r="B63" s="26" t="s">
        <v>1002</v>
      </c>
    </row>
    <row r="64" spans="2:8" x14ac:dyDescent="0.35">
      <c r="B64" s="30" t="s">
        <v>20</v>
      </c>
      <c r="C64" s="21">
        <v>891</v>
      </c>
      <c r="D64" s="21">
        <v>1332</v>
      </c>
      <c r="E64" s="21">
        <v>1282</v>
      </c>
      <c r="F64" s="21">
        <v>739</v>
      </c>
      <c r="G64" s="21">
        <v>560</v>
      </c>
      <c r="H64" s="21">
        <v>4804</v>
      </c>
    </row>
    <row r="65" spans="2:8" x14ac:dyDescent="0.35">
      <c r="B65" s="30" t="s">
        <v>12</v>
      </c>
      <c r="C65" s="21">
        <v>1991</v>
      </c>
      <c r="D65" s="21">
        <v>1886</v>
      </c>
      <c r="E65" s="21">
        <v>1206</v>
      </c>
      <c r="F65" s="21">
        <v>884</v>
      </c>
      <c r="G65" s="21">
        <v>1722</v>
      </c>
      <c r="H65" s="21">
        <v>7689</v>
      </c>
    </row>
    <row r="66" spans="2:8" x14ac:dyDescent="0.35">
      <c r="B66" s="30" t="s">
        <v>8</v>
      </c>
      <c r="C66" s="21">
        <v>1163</v>
      </c>
      <c r="D66" s="21">
        <v>1180</v>
      </c>
      <c r="E66" s="21">
        <v>1616</v>
      </c>
      <c r="F66" s="21">
        <v>1043</v>
      </c>
      <c r="G66" s="21">
        <v>1747</v>
      </c>
      <c r="H66" s="21">
        <v>6749</v>
      </c>
    </row>
    <row r="67" spans="2:8" x14ac:dyDescent="0.35">
      <c r="B67" s="30" t="s">
        <v>16</v>
      </c>
      <c r="C67" s="21">
        <v>1438</v>
      </c>
      <c r="D67" s="21">
        <v>1616</v>
      </c>
      <c r="E67" s="21">
        <v>866</v>
      </c>
      <c r="F67" s="21">
        <v>829</v>
      </c>
      <c r="G67" s="21">
        <v>2070</v>
      </c>
      <c r="H67" s="21">
        <v>6819</v>
      </c>
    </row>
    <row r="68" spans="2:8" x14ac:dyDescent="0.35">
      <c r="B68" s="26" t="s">
        <v>1001</v>
      </c>
    </row>
    <row r="69" spans="2:8" x14ac:dyDescent="0.35">
      <c r="B69" s="30" t="s">
        <v>24</v>
      </c>
      <c r="C69" s="21">
        <v>1233</v>
      </c>
      <c r="D69" s="21">
        <v>223</v>
      </c>
      <c r="E69" s="21">
        <v>1680</v>
      </c>
      <c r="F69" s="21">
        <v>990</v>
      </c>
      <c r="G69" s="21">
        <v>1508</v>
      </c>
      <c r="H69" s="21">
        <v>5634</v>
      </c>
    </row>
    <row r="70" spans="2:8" x14ac:dyDescent="0.35">
      <c r="B70" s="30" t="s">
        <v>15</v>
      </c>
      <c r="C70" s="21">
        <v>1598</v>
      </c>
      <c r="D70" s="21">
        <v>1907</v>
      </c>
      <c r="E70" s="21">
        <v>869</v>
      </c>
      <c r="F70" s="21">
        <v>1426</v>
      </c>
      <c r="G70" s="21">
        <v>1416</v>
      </c>
      <c r="H70" s="21">
        <v>7216</v>
      </c>
    </row>
    <row r="71" spans="2:8" x14ac:dyDescent="0.35">
      <c r="B71" s="30" t="s">
        <v>5</v>
      </c>
      <c r="C71" s="21">
        <v>900</v>
      </c>
      <c r="D71" s="21">
        <v>1016</v>
      </c>
      <c r="E71" s="21">
        <v>960</v>
      </c>
      <c r="F71" s="21">
        <v>940</v>
      </c>
      <c r="G71" s="21">
        <v>1193</v>
      </c>
      <c r="H71" s="21">
        <v>5009</v>
      </c>
    </row>
    <row r="72" spans="2:8" x14ac:dyDescent="0.35">
      <c r="B72" s="30" t="s">
        <v>18</v>
      </c>
      <c r="C72" s="21">
        <v>900</v>
      </c>
      <c r="D72" s="21">
        <v>1470</v>
      </c>
      <c r="E72" s="21">
        <v>1617</v>
      </c>
      <c r="F72" s="21">
        <v>1314</v>
      </c>
      <c r="G72" s="21">
        <v>941</v>
      </c>
      <c r="H72" s="21">
        <v>6242</v>
      </c>
    </row>
    <row r="73" spans="2:8" x14ac:dyDescent="0.35">
      <c r="B73" s="30" t="s">
        <v>14</v>
      </c>
      <c r="C73" s="21">
        <v>1255</v>
      </c>
      <c r="D73" s="21">
        <v>516</v>
      </c>
      <c r="E73" s="21">
        <v>1874</v>
      </c>
      <c r="F73" s="21">
        <v>1863</v>
      </c>
      <c r="G73" s="21">
        <v>1722</v>
      </c>
      <c r="H73" s="21">
        <v>7230</v>
      </c>
    </row>
    <row r="74" spans="2:8" x14ac:dyDescent="0.35">
      <c r="B74" s="30" t="s">
        <v>19</v>
      </c>
      <c r="C74" s="21">
        <v>1138</v>
      </c>
      <c r="D74" s="21">
        <v>1898</v>
      </c>
      <c r="E74" s="21">
        <v>1482</v>
      </c>
      <c r="F74" s="21">
        <v>846</v>
      </c>
      <c r="G74" s="21">
        <v>1154</v>
      </c>
      <c r="H74" s="21">
        <v>6518</v>
      </c>
    </row>
    <row r="75" spans="2:8" x14ac:dyDescent="0.35">
      <c r="B75" s="26" t="s">
        <v>1000</v>
      </c>
    </row>
    <row r="76" spans="2:8" x14ac:dyDescent="0.35">
      <c r="B76" s="30" t="s">
        <v>17</v>
      </c>
      <c r="C76" s="21">
        <v>1655</v>
      </c>
      <c r="D76" s="21">
        <v>805</v>
      </c>
      <c r="E76" s="21">
        <v>2263</v>
      </c>
      <c r="F76" s="21">
        <v>987</v>
      </c>
      <c r="G76" s="21">
        <v>1075</v>
      </c>
      <c r="H76" s="21">
        <v>6785</v>
      </c>
    </row>
    <row r="77" spans="2:8" x14ac:dyDescent="0.35">
      <c r="B77" s="30" t="s">
        <v>23</v>
      </c>
      <c r="C77" s="21">
        <v>1104</v>
      </c>
      <c r="D77" s="21">
        <v>2280</v>
      </c>
      <c r="E77" s="21">
        <v>1445</v>
      </c>
      <c r="F77" s="21">
        <v>1722</v>
      </c>
      <c r="G77" s="21">
        <v>1196</v>
      </c>
      <c r="H77" s="21">
        <v>7747</v>
      </c>
    </row>
    <row r="78" spans="2:8" x14ac:dyDescent="0.35">
      <c r="B78" s="30" t="s">
        <v>7</v>
      </c>
      <c r="C78" s="21">
        <v>372</v>
      </c>
      <c r="D78" s="21">
        <v>1818</v>
      </c>
      <c r="E78" s="21">
        <v>1346</v>
      </c>
      <c r="F78" s="21">
        <v>1156</v>
      </c>
      <c r="G78" s="21">
        <v>1484</v>
      </c>
      <c r="H78" s="21">
        <v>6176</v>
      </c>
    </row>
    <row r="79" spans="2:8" x14ac:dyDescent="0.35">
      <c r="B79" s="30" t="s">
        <v>22</v>
      </c>
      <c r="C79" s="21">
        <v>1415</v>
      </c>
      <c r="D79" s="21">
        <v>1271</v>
      </c>
      <c r="E79" s="21">
        <v>1214</v>
      </c>
      <c r="F79" s="21">
        <v>1135</v>
      </c>
      <c r="G79" s="21">
        <v>1566</v>
      </c>
      <c r="H79" s="21">
        <v>6601</v>
      </c>
    </row>
    <row r="80" spans="2:8" x14ac:dyDescent="0.35">
      <c r="B80" s="30" t="s">
        <v>21</v>
      </c>
      <c r="C80" s="21">
        <v>1362</v>
      </c>
      <c r="D80" s="21">
        <v>1363</v>
      </c>
      <c r="E80" s="21">
        <v>1152</v>
      </c>
      <c r="F80" s="21">
        <v>777</v>
      </c>
      <c r="G80" s="21">
        <v>750</v>
      </c>
      <c r="H80" s="21">
        <v>5404</v>
      </c>
    </row>
  </sheetData>
  <mergeCells count="5">
    <mergeCell ref="L32:L33"/>
    <mergeCell ref="L35:L36"/>
    <mergeCell ref="M39:N42"/>
    <mergeCell ref="P39:Q43"/>
    <mergeCell ref="P46:Q48"/>
  </mergeCells>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73213-C4B9-4A94-B1B6-92DC4B055B01}">
  <sheetPr>
    <tabColor theme="1"/>
  </sheetPr>
  <dimension ref="A1:V40"/>
  <sheetViews>
    <sheetView tabSelected="1" topLeftCell="F15" zoomScale="86" zoomScaleNormal="115" workbookViewId="0">
      <selection activeCell="M37" sqref="M37"/>
    </sheetView>
  </sheetViews>
  <sheetFormatPr defaultRowHeight="15" x14ac:dyDescent="0.35"/>
  <cols>
    <col min="1" max="2" width="2.7265625" customWidth="1"/>
    <col min="14" max="14" width="2.26953125" customWidth="1"/>
    <col min="15" max="15" width="8.7265625" customWidth="1"/>
    <col min="22" max="22" width="4.1796875" customWidth="1"/>
  </cols>
  <sheetData>
    <row r="1" spans="1:22" ht="31.8" customHeight="1" x14ac:dyDescent="0.35">
      <c r="A1" s="29"/>
      <c r="B1" s="29"/>
      <c r="C1" s="61" t="s">
        <v>1077</v>
      </c>
      <c r="D1" s="61"/>
      <c r="E1" s="61"/>
      <c r="F1" s="61"/>
      <c r="G1" s="61"/>
      <c r="H1" s="29"/>
      <c r="I1" s="29"/>
      <c r="J1" s="29"/>
      <c r="K1" s="29"/>
      <c r="L1" s="29"/>
      <c r="M1" s="29"/>
      <c r="N1" s="29"/>
      <c r="O1" s="29"/>
      <c r="P1" s="29"/>
      <c r="Q1" s="29"/>
      <c r="R1" s="29"/>
      <c r="S1" s="29"/>
      <c r="T1" s="29"/>
      <c r="U1" s="29"/>
      <c r="V1" s="29"/>
    </row>
    <row r="2" spans="1:22" ht="15" customHeight="1" x14ac:dyDescent="0.35">
      <c r="A2" s="29"/>
      <c r="B2" s="29"/>
      <c r="C2" s="61"/>
      <c r="D2" s="61"/>
      <c r="E2" s="61"/>
      <c r="F2" s="61"/>
      <c r="G2" s="61"/>
      <c r="H2" s="29"/>
      <c r="I2" s="29"/>
      <c r="J2" s="29"/>
      <c r="K2" s="29"/>
      <c r="L2" s="29"/>
      <c r="M2" s="29"/>
      <c r="N2" s="29"/>
      <c r="O2" s="29"/>
      <c r="P2" s="29"/>
      <c r="Q2" s="29"/>
      <c r="R2" s="29"/>
      <c r="S2" s="29"/>
      <c r="T2" s="29"/>
      <c r="U2" s="29"/>
      <c r="V2" s="29"/>
    </row>
    <row r="3" spans="1:22" x14ac:dyDescent="0.35">
      <c r="A3" s="29"/>
      <c r="B3" s="29"/>
      <c r="C3" s="29"/>
      <c r="D3" s="29"/>
      <c r="E3" s="29"/>
      <c r="F3" s="29"/>
      <c r="G3" s="29"/>
      <c r="H3" s="29"/>
      <c r="I3" s="29"/>
      <c r="J3" s="29"/>
      <c r="K3" s="29"/>
      <c r="L3" s="29"/>
      <c r="M3" s="29"/>
      <c r="N3" s="29"/>
      <c r="O3" s="29"/>
      <c r="P3" s="29"/>
      <c r="Q3" s="29"/>
      <c r="R3" s="29"/>
      <c r="S3" s="29"/>
      <c r="T3" s="29"/>
      <c r="U3" s="29"/>
      <c r="V3" s="29"/>
    </row>
    <row r="4" spans="1:22" x14ac:dyDescent="0.35">
      <c r="A4" s="29"/>
      <c r="B4" s="29"/>
      <c r="C4" s="29"/>
      <c r="D4" s="29"/>
      <c r="E4" s="29"/>
      <c r="F4" s="29"/>
      <c r="G4" s="29"/>
      <c r="H4" s="29"/>
      <c r="I4" s="29"/>
      <c r="J4" s="29"/>
      <c r="K4" s="29"/>
      <c r="L4" s="29"/>
      <c r="M4" s="29"/>
      <c r="N4" s="29"/>
      <c r="O4" s="29"/>
      <c r="P4" s="29"/>
      <c r="Q4" s="29"/>
      <c r="R4" s="29"/>
      <c r="S4" s="29"/>
      <c r="T4" s="29"/>
      <c r="U4" s="29"/>
      <c r="V4" s="29"/>
    </row>
    <row r="5" spans="1:22" x14ac:dyDescent="0.35">
      <c r="A5" s="29"/>
      <c r="B5" s="29"/>
      <c r="C5" s="29"/>
      <c r="D5" s="29"/>
      <c r="E5" s="29"/>
      <c r="F5" s="29"/>
      <c r="G5" s="29"/>
      <c r="H5" s="29"/>
      <c r="I5" s="29"/>
      <c r="J5" s="29"/>
      <c r="K5" s="29"/>
      <c r="L5" s="29"/>
      <c r="M5" s="29"/>
      <c r="N5" s="29"/>
      <c r="O5" s="29"/>
      <c r="P5" s="29"/>
      <c r="Q5" s="29"/>
      <c r="R5" s="29"/>
      <c r="S5" s="29"/>
      <c r="T5" s="29"/>
      <c r="U5" s="29"/>
      <c r="V5" s="29"/>
    </row>
    <row r="6" spans="1:22" x14ac:dyDescent="0.35">
      <c r="A6" s="29"/>
      <c r="B6" s="29"/>
      <c r="C6" s="29"/>
      <c r="D6" s="29"/>
      <c r="E6" s="29"/>
      <c r="F6" s="29"/>
      <c r="G6" s="29"/>
      <c r="H6" s="29"/>
      <c r="I6" s="29"/>
      <c r="J6" s="29"/>
      <c r="K6" s="29"/>
      <c r="L6" s="29"/>
      <c r="M6" s="29"/>
      <c r="N6" s="29"/>
      <c r="O6" s="29"/>
      <c r="P6" s="29"/>
      <c r="Q6" s="29"/>
      <c r="R6" s="29"/>
      <c r="S6" s="29"/>
      <c r="T6" s="29"/>
      <c r="U6" s="29"/>
      <c r="V6" s="29"/>
    </row>
    <row r="7" spans="1:22" x14ac:dyDescent="0.35">
      <c r="A7" s="29"/>
      <c r="B7" s="29"/>
      <c r="C7" s="29"/>
      <c r="D7" s="29"/>
      <c r="E7" s="29"/>
      <c r="F7" s="29"/>
      <c r="G7" s="29"/>
      <c r="H7" s="29"/>
      <c r="I7" s="29"/>
      <c r="J7" s="29"/>
      <c r="K7" s="29"/>
      <c r="L7" s="29"/>
      <c r="M7" s="29"/>
      <c r="N7" s="29"/>
      <c r="O7" s="29"/>
      <c r="P7" s="29"/>
      <c r="Q7" s="29"/>
      <c r="R7" s="29"/>
      <c r="S7" s="29"/>
      <c r="T7" s="29"/>
      <c r="U7" s="29"/>
      <c r="V7" s="29"/>
    </row>
    <row r="8" spans="1:22" x14ac:dyDescent="0.35">
      <c r="A8" s="29"/>
      <c r="B8" s="29"/>
      <c r="C8" s="29"/>
      <c r="D8" s="29"/>
      <c r="E8" s="29"/>
      <c r="F8" s="29"/>
      <c r="G8" s="29"/>
      <c r="H8" s="29"/>
      <c r="I8" s="29"/>
      <c r="J8" s="29"/>
      <c r="K8" s="29"/>
      <c r="L8" s="29"/>
      <c r="M8" s="29"/>
      <c r="N8" s="29"/>
      <c r="O8" s="29"/>
      <c r="P8" s="29"/>
      <c r="Q8" s="29"/>
      <c r="R8" s="29"/>
      <c r="S8" s="29"/>
      <c r="T8" s="29"/>
      <c r="U8" s="29"/>
      <c r="V8" s="29"/>
    </row>
    <row r="9" spans="1:22" x14ac:dyDescent="0.35">
      <c r="A9" s="29"/>
      <c r="B9" s="29"/>
      <c r="C9" s="29"/>
      <c r="D9" s="29"/>
      <c r="E9" s="29"/>
      <c r="F9" s="29"/>
      <c r="G9" s="29"/>
      <c r="H9" s="29"/>
      <c r="I9" s="29"/>
      <c r="J9" s="29"/>
      <c r="K9" s="29"/>
      <c r="L9" s="29"/>
      <c r="M9" s="29"/>
      <c r="N9" s="29"/>
      <c r="O9" s="29"/>
      <c r="P9" s="29"/>
      <c r="Q9" s="29"/>
      <c r="R9" s="29"/>
      <c r="S9" s="29"/>
      <c r="T9" s="29"/>
      <c r="U9" s="29"/>
      <c r="V9" s="29"/>
    </row>
    <row r="10" spans="1:22" x14ac:dyDescent="0.35">
      <c r="A10" s="29"/>
      <c r="B10" s="29"/>
      <c r="C10" s="29"/>
      <c r="D10" s="29"/>
      <c r="E10" s="29"/>
      <c r="F10" s="29"/>
      <c r="G10" s="29"/>
      <c r="H10" s="29"/>
      <c r="I10" s="29"/>
      <c r="J10" s="29"/>
      <c r="K10" s="29"/>
      <c r="L10" s="29"/>
      <c r="M10" s="29"/>
      <c r="N10" s="29"/>
      <c r="O10" s="29"/>
      <c r="P10" s="29"/>
      <c r="Q10" s="29"/>
      <c r="R10" s="29"/>
      <c r="S10" s="29"/>
      <c r="T10" s="29"/>
      <c r="U10" s="29"/>
      <c r="V10" s="29"/>
    </row>
    <row r="11" spans="1:22" x14ac:dyDescent="0.35">
      <c r="A11" s="29"/>
      <c r="B11" s="29"/>
      <c r="C11" s="29"/>
      <c r="D11" s="29"/>
      <c r="E11" s="29"/>
      <c r="F11" s="29"/>
      <c r="G11" s="29"/>
      <c r="H11" s="29"/>
      <c r="I11" s="29"/>
      <c r="J11" s="29"/>
      <c r="K11" s="29"/>
      <c r="L11" s="29"/>
      <c r="M11" s="29"/>
      <c r="N11" s="29"/>
      <c r="O11" s="29"/>
      <c r="P11" s="29"/>
      <c r="Q11" s="29"/>
      <c r="R11" s="29"/>
      <c r="S11" s="29"/>
      <c r="T11" s="29"/>
      <c r="U11" s="29"/>
      <c r="V11" s="29"/>
    </row>
    <row r="12" spans="1:22" x14ac:dyDescent="0.35">
      <c r="A12" s="29"/>
      <c r="B12" s="29"/>
      <c r="C12" s="29"/>
      <c r="D12" s="29"/>
      <c r="E12" s="29"/>
      <c r="F12" s="29"/>
      <c r="G12" s="29"/>
      <c r="H12" s="29"/>
      <c r="I12" s="29"/>
      <c r="J12" s="29"/>
      <c r="K12" s="29"/>
      <c r="L12" s="29"/>
      <c r="M12" s="29"/>
      <c r="N12" s="29"/>
      <c r="O12" s="29"/>
      <c r="P12" s="29"/>
      <c r="Q12" s="29"/>
      <c r="R12" s="29"/>
      <c r="S12" s="29"/>
      <c r="T12" s="29"/>
      <c r="U12" s="29"/>
      <c r="V12" s="29"/>
    </row>
    <row r="13" spans="1:22" x14ac:dyDescent="0.35">
      <c r="A13" s="29"/>
      <c r="B13" s="29"/>
      <c r="C13" s="29"/>
      <c r="D13" s="29"/>
      <c r="E13" s="29"/>
      <c r="F13" s="29"/>
      <c r="G13" s="29"/>
      <c r="H13" s="29"/>
      <c r="I13" s="29"/>
      <c r="J13" s="29"/>
      <c r="K13" s="29"/>
      <c r="L13" s="29"/>
      <c r="M13" s="29"/>
      <c r="N13" s="29"/>
      <c r="O13" s="29"/>
      <c r="P13" s="29"/>
      <c r="Q13" s="29"/>
      <c r="R13" s="29"/>
      <c r="S13" s="29"/>
      <c r="T13" s="29"/>
      <c r="U13" s="29"/>
      <c r="V13" s="29"/>
    </row>
    <row r="14" spans="1:22" x14ac:dyDescent="0.35">
      <c r="A14" s="29"/>
      <c r="B14" s="29"/>
      <c r="C14" s="29"/>
      <c r="D14" s="29"/>
      <c r="E14" s="29"/>
      <c r="F14" s="29"/>
      <c r="G14" s="29"/>
      <c r="H14" s="29"/>
      <c r="I14" s="29"/>
      <c r="J14" s="29"/>
      <c r="K14" s="29"/>
      <c r="L14" s="29"/>
      <c r="M14" s="29"/>
      <c r="N14" s="29"/>
      <c r="O14" s="29"/>
      <c r="P14" s="29"/>
      <c r="Q14" s="29"/>
      <c r="R14" s="29"/>
      <c r="S14" s="29"/>
      <c r="T14" s="29"/>
      <c r="U14" s="29"/>
      <c r="V14" s="29"/>
    </row>
    <row r="15" spans="1:22" x14ac:dyDescent="0.35">
      <c r="A15" s="29"/>
      <c r="B15" s="29"/>
      <c r="C15" s="29"/>
      <c r="D15" s="29"/>
      <c r="E15" s="29"/>
      <c r="F15" s="29"/>
      <c r="G15" s="29"/>
      <c r="H15" s="29"/>
      <c r="I15" s="29"/>
      <c r="J15" s="29"/>
      <c r="K15" s="29"/>
      <c r="L15" s="29"/>
      <c r="M15" s="29"/>
      <c r="N15" s="29"/>
      <c r="O15" s="29"/>
      <c r="P15" s="29"/>
      <c r="Q15" s="29"/>
      <c r="R15" s="29"/>
      <c r="S15" s="29"/>
      <c r="T15" s="29"/>
      <c r="U15" s="29"/>
      <c r="V15" s="29"/>
    </row>
    <row r="16" spans="1:22" x14ac:dyDescent="0.35">
      <c r="A16" s="29"/>
      <c r="B16" s="29"/>
      <c r="C16" s="29"/>
      <c r="D16" s="29"/>
      <c r="E16" s="29"/>
      <c r="F16" s="29"/>
      <c r="G16" s="29"/>
      <c r="H16" s="29"/>
      <c r="I16" s="29"/>
      <c r="J16" s="29"/>
      <c r="K16" s="29"/>
      <c r="L16" s="29"/>
      <c r="M16" s="29"/>
      <c r="N16" s="29"/>
      <c r="O16" s="29"/>
      <c r="P16" s="29"/>
      <c r="Q16" s="29"/>
      <c r="R16" s="29"/>
      <c r="S16" s="29"/>
      <c r="T16" s="29"/>
      <c r="U16" s="29"/>
      <c r="V16" s="29"/>
    </row>
    <row r="17" spans="1:22" x14ac:dyDescent="0.35">
      <c r="A17" s="29"/>
      <c r="B17" s="29"/>
      <c r="C17" s="29"/>
      <c r="D17" s="29"/>
      <c r="E17" s="29"/>
      <c r="F17" s="29"/>
      <c r="G17" s="29"/>
      <c r="H17" s="29"/>
      <c r="I17" s="29"/>
      <c r="J17" s="29"/>
      <c r="K17" s="29"/>
      <c r="L17" s="29"/>
      <c r="M17" s="29"/>
      <c r="N17" s="29"/>
      <c r="O17" s="41"/>
      <c r="P17" s="29"/>
      <c r="Q17" s="29"/>
      <c r="R17" s="29"/>
      <c r="S17" s="29"/>
      <c r="T17" s="41"/>
      <c r="U17" s="41"/>
      <c r="V17" s="29"/>
    </row>
    <row r="18" spans="1:22" x14ac:dyDescent="0.35">
      <c r="A18" s="29"/>
      <c r="B18" s="29"/>
      <c r="C18" s="29"/>
      <c r="D18" s="29"/>
      <c r="E18" s="29"/>
      <c r="F18" s="29"/>
      <c r="G18" s="29"/>
      <c r="H18" s="29"/>
      <c r="I18" s="29"/>
      <c r="J18" s="29"/>
      <c r="K18" s="29"/>
      <c r="L18" s="29"/>
      <c r="M18" s="29"/>
      <c r="N18" s="29"/>
      <c r="O18" s="40"/>
      <c r="P18" s="42" t="str" cm="1">
        <f t="array" ref="P18:T18">'Pivot Tables'!C62:G62</f>
        <v>R01</v>
      </c>
      <c r="Q18" s="42" t="str">
        <v>R02</v>
      </c>
      <c r="R18" s="42" t="str">
        <v>R03</v>
      </c>
      <c r="S18" s="42" t="str">
        <v>R04</v>
      </c>
      <c r="T18" s="43" t="str">
        <v>R05</v>
      </c>
      <c r="U18" s="43" t="s">
        <v>1076</v>
      </c>
      <c r="V18" s="44"/>
    </row>
    <row r="19" spans="1:22" x14ac:dyDescent="0.35">
      <c r="A19" s="29"/>
      <c r="B19" s="29"/>
      <c r="C19" s="29"/>
      <c r="D19" s="29"/>
      <c r="E19" s="29"/>
      <c r="F19" s="29"/>
      <c r="G19" s="29"/>
      <c r="H19" s="29"/>
      <c r="I19" s="29"/>
      <c r="J19" s="29"/>
      <c r="K19" s="29"/>
      <c r="L19" s="29"/>
      <c r="M19" s="29"/>
      <c r="N19" s="29"/>
      <c r="O19" s="64" t="str" cm="1">
        <f t="array" ref="O19:U36">IF('Pivot Tables'!B63:H80="","",'Pivot Tables'!B63:H80)</f>
        <v>Cincinnati</v>
      </c>
      <c r="P19" s="33" t="str">
        <v/>
      </c>
      <c r="Q19" s="33" t="str">
        <v/>
      </c>
      <c r="R19" s="33" t="str">
        <v/>
      </c>
      <c r="S19" s="33" t="str">
        <v/>
      </c>
      <c r="T19" s="33" t="str">
        <v/>
      </c>
      <c r="U19" s="33" t="str">
        <v/>
      </c>
      <c r="V19" s="44"/>
    </row>
    <row r="20" spans="1:22" x14ac:dyDescent="0.35">
      <c r="A20" s="29"/>
      <c r="B20" s="29"/>
      <c r="C20" s="29"/>
      <c r="D20" s="29"/>
      <c r="E20" s="29"/>
      <c r="F20" s="29"/>
      <c r="G20" s="29"/>
      <c r="H20" s="29"/>
      <c r="I20" s="29"/>
      <c r="J20" s="29"/>
      <c r="K20" s="29"/>
      <c r="L20" s="29"/>
      <c r="M20" s="29"/>
      <c r="N20" s="29"/>
      <c r="O20" s="35" t="str">
        <v>C0003</v>
      </c>
      <c r="P20" s="34">
        <v>891</v>
      </c>
      <c r="Q20" s="34">
        <v>1332</v>
      </c>
      <c r="R20" s="34">
        <v>1282</v>
      </c>
      <c r="S20" s="34">
        <v>739</v>
      </c>
      <c r="T20" s="34">
        <v>560</v>
      </c>
      <c r="U20" s="45">
        <v>4804</v>
      </c>
      <c r="V20" s="29"/>
    </row>
    <row r="21" spans="1:22" x14ac:dyDescent="0.35">
      <c r="A21" s="29"/>
      <c r="B21" s="29"/>
      <c r="C21" s="29"/>
      <c r="D21" s="29"/>
      <c r="E21" s="29"/>
      <c r="F21" s="29"/>
      <c r="G21" s="29"/>
      <c r="H21" s="29"/>
      <c r="I21" s="29"/>
      <c r="J21" s="29"/>
      <c r="K21" s="29"/>
      <c r="L21" s="29"/>
      <c r="M21" s="29"/>
      <c r="N21" s="29"/>
      <c r="O21" s="35" t="str">
        <v>C0004</v>
      </c>
      <c r="P21" s="34">
        <v>1991</v>
      </c>
      <c r="Q21" s="34">
        <v>1886</v>
      </c>
      <c r="R21" s="34">
        <v>1206</v>
      </c>
      <c r="S21" s="34">
        <v>884</v>
      </c>
      <c r="T21" s="34">
        <v>1722</v>
      </c>
      <c r="U21" s="34">
        <v>7689</v>
      </c>
      <c r="V21" s="44"/>
    </row>
    <row r="22" spans="1:22" x14ac:dyDescent="0.35">
      <c r="A22" s="29"/>
      <c r="B22" s="29"/>
      <c r="C22" s="29"/>
      <c r="D22" s="29"/>
      <c r="E22" s="29"/>
      <c r="F22" s="29"/>
      <c r="G22" s="29"/>
      <c r="H22" s="29"/>
      <c r="I22" s="29"/>
      <c r="J22" s="29"/>
      <c r="K22" s="29"/>
      <c r="L22" s="29"/>
      <c r="M22" s="29"/>
      <c r="N22" s="37"/>
      <c r="O22" s="36" t="str">
        <v>C0011</v>
      </c>
      <c r="P22" s="34">
        <v>1163</v>
      </c>
      <c r="Q22" s="34">
        <v>1180</v>
      </c>
      <c r="R22" s="34">
        <v>1616</v>
      </c>
      <c r="S22" s="34">
        <v>1043</v>
      </c>
      <c r="T22" s="34">
        <v>1747</v>
      </c>
      <c r="U22" s="34">
        <v>6749</v>
      </c>
      <c r="V22" s="44"/>
    </row>
    <row r="23" spans="1:22" x14ac:dyDescent="0.35">
      <c r="A23" s="29"/>
      <c r="B23" s="29"/>
      <c r="C23" s="29"/>
      <c r="D23" s="29"/>
      <c r="E23" s="29"/>
      <c r="F23" s="29"/>
      <c r="G23" s="29"/>
      <c r="H23" s="29"/>
      <c r="I23" s="29"/>
      <c r="J23" s="29"/>
      <c r="K23" s="29"/>
      <c r="L23" s="29"/>
      <c r="M23" s="29"/>
      <c r="N23" s="37"/>
      <c r="O23" s="36" t="str">
        <v>C0012</v>
      </c>
      <c r="P23" s="34">
        <v>1438</v>
      </c>
      <c r="Q23" s="34">
        <v>1616</v>
      </c>
      <c r="R23" s="34">
        <v>866</v>
      </c>
      <c r="S23" s="34">
        <v>829</v>
      </c>
      <c r="T23" s="34">
        <v>2070</v>
      </c>
      <c r="U23" s="34">
        <v>6819</v>
      </c>
      <c r="V23" s="44"/>
    </row>
    <row r="24" spans="1:22" x14ac:dyDescent="0.35">
      <c r="A24" s="29"/>
      <c r="B24" s="29"/>
      <c r="C24" s="29"/>
      <c r="D24" s="29"/>
      <c r="E24" s="29"/>
      <c r="F24" s="29"/>
      <c r="G24" s="29"/>
      <c r="H24" s="29"/>
      <c r="I24" s="29"/>
      <c r="J24" s="29"/>
      <c r="K24" s="29"/>
      <c r="L24" s="29"/>
      <c r="M24" s="29"/>
      <c r="N24" s="29"/>
      <c r="O24" s="64" t="str">
        <v>Cleveland</v>
      </c>
      <c r="P24" s="34" t="str">
        <v/>
      </c>
      <c r="Q24" s="34" t="str">
        <v/>
      </c>
      <c r="R24" s="34" t="str">
        <v/>
      </c>
      <c r="S24" s="34" t="str">
        <v/>
      </c>
      <c r="T24" s="34" t="str">
        <v/>
      </c>
      <c r="U24" s="34" t="str">
        <v/>
      </c>
      <c r="V24" s="44"/>
    </row>
    <row r="25" spans="1:22" x14ac:dyDescent="0.35">
      <c r="A25" s="29"/>
      <c r="B25" s="29"/>
      <c r="C25" s="29"/>
      <c r="D25" s="29"/>
      <c r="E25" s="29"/>
      <c r="F25" s="29"/>
      <c r="G25" s="29"/>
      <c r="H25" s="29"/>
      <c r="I25" s="29"/>
      <c r="J25" s="29"/>
      <c r="K25" s="29"/>
      <c r="L25" s="29"/>
      <c r="M25" s="29"/>
      <c r="N25" s="29"/>
      <c r="O25" s="35" t="str">
        <v>C0002</v>
      </c>
      <c r="P25" s="34">
        <v>1233</v>
      </c>
      <c r="Q25" s="34">
        <v>223</v>
      </c>
      <c r="R25" s="34">
        <v>1680</v>
      </c>
      <c r="S25" s="34">
        <v>990</v>
      </c>
      <c r="T25" s="34">
        <v>1508</v>
      </c>
      <c r="U25" s="34">
        <v>5634</v>
      </c>
      <c r="V25" s="44"/>
    </row>
    <row r="26" spans="1:22" x14ac:dyDescent="0.35">
      <c r="A26" s="29"/>
      <c r="B26" s="29"/>
      <c r="C26" s="29"/>
      <c r="D26" s="29"/>
      <c r="E26" s="29"/>
      <c r="F26" s="29"/>
      <c r="G26" s="29"/>
      <c r="H26" s="29"/>
      <c r="I26" s="29"/>
      <c r="J26" s="29"/>
      <c r="K26" s="29"/>
      <c r="L26" s="29"/>
      <c r="M26" s="29"/>
      <c r="N26" s="29"/>
      <c r="O26" s="35" t="str">
        <v>C0007</v>
      </c>
      <c r="P26" s="34">
        <v>1598</v>
      </c>
      <c r="Q26" s="34">
        <v>1907</v>
      </c>
      <c r="R26" s="34">
        <v>869</v>
      </c>
      <c r="S26" s="34">
        <v>1426</v>
      </c>
      <c r="T26" s="34">
        <v>1416</v>
      </c>
      <c r="U26" s="34">
        <v>7216</v>
      </c>
      <c r="V26" s="44"/>
    </row>
    <row r="27" spans="1:22" x14ac:dyDescent="0.35">
      <c r="A27" s="29"/>
      <c r="B27" s="29"/>
      <c r="C27" s="29"/>
      <c r="D27" s="29"/>
      <c r="E27" s="29"/>
      <c r="F27" s="29"/>
      <c r="G27" s="29"/>
      <c r="H27" s="29"/>
      <c r="I27" s="29"/>
      <c r="J27" s="29"/>
      <c r="K27" s="29"/>
      <c r="L27" s="29"/>
      <c r="M27" s="29"/>
      <c r="N27" s="29"/>
      <c r="O27" s="35" t="str">
        <v>C0008</v>
      </c>
      <c r="P27" s="34">
        <v>900</v>
      </c>
      <c r="Q27" s="34">
        <v>1016</v>
      </c>
      <c r="R27" s="34">
        <v>960</v>
      </c>
      <c r="S27" s="34">
        <v>940</v>
      </c>
      <c r="T27" s="34">
        <v>1193</v>
      </c>
      <c r="U27" s="34">
        <v>5009</v>
      </c>
      <c r="V27" s="44"/>
    </row>
    <row r="28" spans="1:22" x14ac:dyDescent="0.35">
      <c r="A28" s="29"/>
      <c r="B28" s="29"/>
      <c r="C28" s="29"/>
      <c r="D28" s="29"/>
      <c r="E28" s="29"/>
      <c r="F28" s="29"/>
      <c r="G28" s="29"/>
      <c r="H28" s="29"/>
      <c r="I28" s="29"/>
      <c r="J28" s="29"/>
      <c r="K28" s="29"/>
      <c r="L28" s="29"/>
      <c r="M28" s="29"/>
      <c r="N28" s="29"/>
      <c r="O28" s="35" t="str">
        <v>C0010</v>
      </c>
      <c r="P28" s="34">
        <v>900</v>
      </c>
      <c r="Q28" s="34">
        <v>1470</v>
      </c>
      <c r="R28" s="34">
        <v>1617</v>
      </c>
      <c r="S28" s="34">
        <v>1314</v>
      </c>
      <c r="T28" s="34">
        <v>941</v>
      </c>
      <c r="U28" s="34">
        <v>6242</v>
      </c>
      <c r="V28" s="44"/>
    </row>
    <row r="29" spans="1:22" x14ac:dyDescent="0.35">
      <c r="A29" s="29"/>
      <c r="B29" s="29"/>
      <c r="C29" s="29"/>
      <c r="D29" s="29"/>
      <c r="E29" s="29"/>
      <c r="F29" s="29"/>
      <c r="G29" s="29"/>
      <c r="H29" s="29"/>
      <c r="I29" s="29"/>
      <c r="J29" s="29"/>
      <c r="K29" s="29"/>
      <c r="L29" s="29"/>
      <c r="M29" s="29"/>
      <c r="N29" s="29"/>
      <c r="O29" s="35" t="str">
        <v>C0013</v>
      </c>
      <c r="P29" s="34">
        <v>1255</v>
      </c>
      <c r="Q29" s="34">
        <v>516</v>
      </c>
      <c r="R29" s="34">
        <v>1874</v>
      </c>
      <c r="S29" s="34">
        <v>1863</v>
      </c>
      <c r="T29" s="34">
        <v>1722</v>
      </c>
      <c r="U29" s="34">
        <v>7230</v>
      </c>
      <c r="V29" s="44"/>
    </row>
    <row r="30" spans="1:22" x14ac:dyDescent="0.35">
      <c r="A30" s="29"/>
      <c r="B30" s="29"/>
      <c r="C30" s="29"/>
      <c r="D30" s="29"/>
      <c r="E30" s="29"/>
      <c r="F30" s="29"/>
      <c r="G30" s="29"/>
      <c r="H30" s="29"/>
      <c r="I30" s="29"/>
      <c r="J30" s="29"/>
      <c r="K30" s="29"/>
      <c r="L30" s="29"/>
      <c r="M30" s="29"/>
      <c r="N30" s="29"/>
      <c r="O30" s="35" t="str">
        <v>C0015</v>
      </c>
      <c r="P30" s="34">
        <v>1138</v>
      </c>
      <c r="Q30" s="34">
        <v>1898</v>
      </c>
      <c r="R30" s="34">
        <v>1482</v>
      </c>
      <c r="S30" s="34">
        <v>846</v>
      </c>
      <c r="T30" s="34">
        <v>1154</v>
      </c>
      <c r="U30" s="34">
        <v>6518</v>
      </c>
      <c r="V30" s="44"/>
    </row>
    <row r="31" spans="1:22" x14ac:dyDescent="0.35">
      <c r="A31" s="29"/>
      <c r="B31" s="29"/>
      <c r="C31" s="29"/>
      <c r="D31" s="29"/>
      <c r="E31" s="29"/>
      <c r="F31" s="29"/>
      <c r="G31" s="29"/>
      <c r="H31" s="29"/>
      <c r="I31" s="29"/>
      <c r="J31" s="29"/>
      <c r="K31" s="29"/>
      <c r="L31" s="29"/>
      <c r="M31" s="29"/>
      <c r="N31" s="29"/>
      <c r="O31" s="64" t="str">
        <v>Columbus</v>
      </c>
      <c r="P31" s="34" t="str">
        <v/>
      </c>
      <c r="Q31" s="34" t="str">
        <v/>
      </c>
      <c r="R31" s="34" t="str">
        <v/>
      </c>
      <c r="S31" s="34" t="str">
        <v/>
      </c>
      <c r="T31" s="34" t="str">
        <v/>
      </c>
      <c r="U31" s="34" t="str">
        <v/>
      </c>
      <c r="V31" s="44"/>
    </row>
    <row r="32" spans="1:22" x14ac:dyDescent="0.35">
      <c r="A32" s="29"/>
      <c r="B32" s="29"/>
      <c r="C32" s="29"/>
      <c r="D32" s="29"/>
      <c r="E32" s="29"/>
      <c r="F32" s="29"/>
      <c r="G32" s="29"/>
      <c r="H32" s="29"/>
      <c r="I32" s="29"/>
      <c r="J32" s="29"/>
      <c r="K32" s="29"/>
      <c r="L32" s="29"/>
      <c r="M32" s="29"/>
      <c r="N32" s="29"/>
      <c r="O32" s="35" t="str">
        <v>C0001</v>
      </c>
      <c r="P32" s="34">
        <v>1655</v>
      </c>
      <c r="Q32" s="34">
        <v>805</v>
      </c>
      <c r="R32" s="34">
        <v>2263</v>
      </c>
      <c r="S32" s="34">
        <v>987</v>
      </c>
      <c r="T32" s="34">
        <v>1075</v>
      </c>
      <c r="U32" s="34">
        <v>6785</v>
      </c>
      <c r="V32" s="44"/>
    </row>
    <row r="33" spans="1:22" x14ac:dyDescent="0.35">
      <c r="A33" s="29"/>
      <c r="B33" s="29"/>
      <c r="C33" s="29"/>
      <c r="D33" s="29"/>
      <c r="E33" s="29"/>
      <c r="F33" s="29"/>
      <c r="G33" s="29"/>
      <c r="H33" s="29"/>
      <c r="I33" s="29"/>
      <c r="J33" s="29"/>
      <c r="K33" s="29"/>
      <c r="L33" s="29"/>
      <c r="M33" s="29"/>
      <c r="N33" s="37"/>
      <c r="O33" s="36" t="str">
        <v>C0005</v>
      </c>
      <c r="P33" s="34">
        <v>1104</v>
      </c>
      <c r="Q33" s="34">
        <v>2280</v>
      </c>
      <c r="R33" s="34">
        <v>1445</v>
      </c>
      <c r="S33" s="34">
        <v>1722</v>
      </c>
      <c r="T33" s="34">
        <v>1196</v>
      </c>
      <c r="U33" s="34">
        <v>7747</v>
      </c>
      <c r="V33" s="44"/>
    </row>
    <row r="34" spans="1:22" x14ac:dyDescent="0.35">
      <c r="A34" s="29"/>
      <c r="B34" s="29"/>
      <c r="C34" s="29"/>
      <c r="D34" s="29"/>
      <c r="E34" s="29"/>
      <c r="F34" s="29"/>
      <c r="G34" s="29"/>
      <c r="H34" s="29"/>
      <c r="I34" s="29"/>
      <c r="J34" s="29"/>
      <c r="K34" s="29"/>
      <c r="L34" s="62" t="str">
        <f>'Pivot Tables'!J39</f>
        <v>% of calls: 22%</v>
      </c>
      <c r="M34" s="62"/>
      <c r="N34" s="29"/>
      <c r="O34" s="35" t="str">
        <v>C0006</v>
      </c>
      <c r="P34" s="34">
        <v>372</v>
      </c>
      <c r="Q34" s="34">
        <v>1818</v>
      </c>
      <c r="R34" s="34">
        <v>1346</v>
      </c>
      <c r="S34" s="34">
        <v>1156</v>
      </c>
      <c r="T34" s="34">
        <v>1484</v>
      </c>
      <c r="U34" s="34">
        <v>6176</v>
      </c>
      <c r="V34" s="44"/>
    </row>
    <row r="35" spans="1:22" x14ac:dyDescent="0.35">
      <c r="A35" s="29"/>
      <c r="B35" s="29"/>
      <c r="C35" s="29"/>
      <c r="D35" s="29"/>
      <c r="E35" s="29"/>
      <c r="F35" s="29"/>
      <c r="G35" s="29"/>
      <c r="H35" s="29"/>
      <c r="I35" s="29"/>
      <c r="J35" s="29"/>
      <c r="K35" s="29"/>
      <c r="L35" s="63" t="str">
        <f>'Pivot Tables'!J40</f>
        <v>Call Rank: 1</v>
      </c>
      <c r="M35" s="63"/>
      <c r="N35" s="37"/>
      <c r="O35" s="36" t="str">
        <v>C0009</v>
      </c>
      <c r="P35" s="34">
        <v>1415</v>
      </c>
      <c r="Q35" s="34">
        <v>1271</v>
      </c>
      <c r="R35" s="34">
        <v>1214</v>
      </c>
      <c r="S35" s="34">
        <v>1135</v>
      </c>
      <c r="T35" s="34">
        <v>1566</v>
      </c>
      <c r="U35" s="34">
        <v>6601</v>
      </c>
      <c r="V35" s="44"/>
    </row>
    <row r="36" spans="1:22" x14ac:dyDescent="0.35">
      <c r="A36" s="29"/>
      <c r="B36" s="29"/>
      <c r="C36" s="29"/>
      <c r="D36" s="29"/>
      <c r="E36" s="29"/>
      <c r="F36" s="29"/>
      <c r="G36" s="29"/>
      <c r="H36" s="29"/>
      <c r="I36" s="29"/>
      <c r="J36" s="29"/>
      <c r="K36" s="29"/>
      <c r="L36" s="63" t="str">
        <f>'Pivot Tables'!J41</f>
        <v>Amount Rank: 2</v>
      </c>
      <c r="M36" s="63"/>
      <c r="N36" s="37"/>
      <c r="O36" s="36" t="str">
        <v>C0014</v>
      </c>
      <c r="P36" s="34">
        <v>1362</v>
      </c>
      <c r="Q36" s="34">
        <v>1363</v>
      </c>
      <c r="R36" s="39">
        <v>1152</v>
      </c>
      <c r="S36" s="39">
        <v>777</v>
      </c>
      <c r="T36" s="39">
        <v>750</v>
      </c>
      <c r="U36" s="34">
        <v>5404</v>
      </c>
      <c r="V36" s="44"/>
    </row>
    <row r="37" spans="1:22" x14ac:dyDescent="0.35">
      <c r="A37" s="29"/>
      <c r="B37" s="29"/>
      <c r="C37" s="29"/>
      <c r="D37" s="29"/>
      <c r="E37" s="29"/>
      <c r="F37" s="29"/>
      <c r="G37" s="29"/>
      <c r="H37" s="29"/>
      <c r="I37" s="29"/>
      <c r="J37" s="29"/>
      <c r="K37" s="29"/>
      <c r="L37" s="32"/>
      <c r="M37" s="32"/>
      <c r="N37" s="29"/>
      <c r="O37" s="38"/>
      <c r="P37" s="38"/>
      <c r="Q37" s="38"/>
      <c r="R37" s="29"/>
      <c r="S37" s="29"/>
      <c r="T37" s="29"/>
      <c r="U37" s="38"/>
      <c r="V37" s="29"/>
    </row>
    <row r="38" spans="1:22" x14ac:dyDescent="0.35">
      <c r="A38" s="29"/>
      <c r="B38" s="29"/>
      <c r="C38" s="29"/>
      <c r="D38" s="29"/>
      <c r="E38" s="29"/>
      <c r="F38" s="29"/>
      <c r="G38" s="29"/>
      <c r="H38" s="29"/>
      <c r="I38" s="29"/>
      <c r="J38" s="29"/>
      <c r="K38" s="29"/>
      <c r="L38" s="29"/>
      <c r="M38" s="29"/>
      <c r="N38" s="29"/>
      <c r="O38" s="29"/>
      <c r="P38" s="29"/>
      <c r="Q38" s="29"/>
      <c r="R38" s="29"/>
      <c r="S38" s="29"/>
      <c r="T38" s="29"/>
      <c r="U38" s="29"/>
      <c r="V38" s="29"/>
    </row>
    <row r="39" spans="1:22" x14ac:dyDescent="0.35">
      <c r="A39" s="29"/>
      <c r="B39" s="29"/>
      <c r="C39" s="29"/>
      <c r="D39" s="29"/>
      <c r="E39" s="29"/>
      <c r="F39" s="29"/>
      <c r="G39" s="29"/>
      <c r="H39" s="29"/>
      <c r="I39" s="29"/>
      <c r="J39" s="29"/>
      <c r="K39" s="29"/>
      <c r="L39" s="29"/>
      <c r="M39" s="29"/>
      <c r="N39" s="29"/>
      <c r="O39" s="29"/>
      <c r="P39" s="29"/>
      <c r="Q39" s="29"/>
      <c r="R39" s="29"/>
      <c r="S39" s="29"/>
      <c r="T39" s="29"/>
      <c r="U39" s="29"/>
      <c r="V39" s="29"/>
    </row>
    <row r="40" spans="1:22" x14ac:dyDescent="0.35">
      <c r="A40" s="29"/>
      <c r="B40" s="29"/>
      <c r="C40" s="29"/>
      <c r="D40" s="29"/>
      <c r="E40" s="29"/>
      <c r="F40" s="29"/>
      <c r="G40" s="29"/>
      <c r="H40" s="29"/>
      <c r="I40" s="29"/>
      <c r="J40" s="29"/>
      <c r="K40" s="29"/>
      <c r="L40" s="29"/>
      <c r="M40" s="29"/>
      <c r="N40" s="29"/>
      <c r="O40" s="29"/>
      <c r="P40" s="29"/>
      <c r="Q40" s="29"/>
      <c r="R40" s="29"/>
      <c r="S40" s="29"/>
      <c r="T40" s="29"/>
      <c r="U40" s="29"/>
      <c r="V40" s="29"/>
    </row>
  </sheetData>
  <mergeCells count="4">
    <mergeCell ref="C1:G2"/>
    <mergeCell ref="L34:M34"/>
    <mergeCell ref="L35:M35"/>
    <mergeCell ref="L36:M36"/>
  </mergeCells>
  <conditionalFormatting sqref="P20:T36">
    <cfRule type="dataBar" priority="4">
      <dataBar>
        <cfvo type="num" val="0"/>
        <cfvo type="formula" val="MAX($P$19:$T$36)*2"/>
        <color rgb="FF638EC6"/>
      </dataBar>
      <extLst>
        <ext xmlns:x14="http://schemas.microsoft.com/office/spreadsheetml/2009/9/main" uri="{B025F937-C7B1-47D3-B67F-A62EFF666E3E}">
          <x14:id>{50A5C6FB-2856-41C0-BBB7-4A08AC57C0DE}</x14:id>
        </ext>
      </extLst>
    </cfRule>
    <cfRule type="dataBar" priority="6">
      <dataBar>
        <cfvo type="min"/>
        <cfvo type="max"/>
        <color rgb="FF638EC6"/>
      </dataBar>
      <extLst>
        <ext xmlns:x14="http://schemas.microsoft.com/office/spreadsheetml/2009/9/main" uri="{B025F937-C7B1-47D3-B67F-A62EFF666E3E}">
          <x14:id>{7C7D0012-CF4A-4B95-9224-951A429839AF}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7" id="{EAD03431-B200-4546-83A3-04787695B0AF}">
            <xm:f>P$18='Pivot Tables'!$F$32</xm:f>
            <x14:dxf>
              <font>
                <b/>
                <i val="0"/>
                <color theme="1"/>
              </font>
              <fill>
                <patternFill>
                  <bgColor rgb="FFFFE5FB"/>
                </patternFill>
              </fill>
              <border>
                <left style="thin">
                  <color auto="1"/>
                </left>
                <right style="thin">
                  <color auto="1"/>
                </right>
                <vertical/>
                <horizontal/>
              </border>
            </x14:dxf>
          </x14:cfRule>
          <x14:cfRule type="expression" priority="8" id="{B592EB6F-D0D2-43B9-80F5-1B0A6564C2B7}">
            <xm:f>P$18='Pivot Tables'!$F$32</xm:f>
            <x14:dxf>
              <font>
                <b/>
                <i val="0"/>
              </font>
              <fill>
                <patternFill>
                  <bgColor theme="4" tint="0.59996337778862885"/>
                </patternFill>
              </fill>
              <border>
                <left style="thin">
                  <color auto="1"/>
                </left>
                <right style="thin">
                  <color auto="1"/>
                </right>
                <vertical/>
                <horizontal/>
              </border>
            </x14:dxf>
          </x14:cfRule>
          <x14:cfRule type="expression" priority="9" id="{37D58672-224C-4931-A9B6-0494D9675D64}">
            <xm:f>P$18='Pivot Tables'!$F$32</xm:f>
            <x14:dxf>
              <font>
                <color theme="4" tint="0.59996337778862885"/>
              </font>
              <border>
                <left style="thin">
                  <color auto="1"/>
                </left>
                <right style="thin">
                  <color auto="1"/>
                </right>
                <vertical/>
                <horizontal/>
              </border>
            </x14:dxf>
          </x14:cfRule>
          <xm:sqref>P18:T36</xm:sqref>
        </x14:conditionalFormatting>
        <x14:conditionalFormatting xmlns:xm="http://schemas.microsoft.com/office/excel/2006/main">
          <x14:cfRule type="dataBar" id="{50A5C6FB-2856-41C0-BBB7-4A08AC57C0DE}">
            <x14:dataBar minLength="0" maxLength="100" border="1" negativeBarBorderColorSameAsPositive="0">
              <x14:cfvo type="num">
                <xm:f>0</xm:f>
              </x14:cfvo>
              <x14:cfvo type="formula">
                <xm:f>MAX($P$19:$T$36)*2</xm:f>
              </x14:cfvo>
              <x14:borderColor rgb="FF638EC6"/>
              <x14:negativeFillColor rgb="FFFF0000"/>
              <x14:negativeBorderColor rgb="FFFF0000"/>
              <x14:axisColor rgb="FF000000"/>
            </x14:dataBar>
          </x14:cfRule>
          <x14:cfRule type="dataBar" id="{7C7D0012-CF4A-4B95-9224-951A429839AF}">
            <x14:dataBar minLength="0" maxLength="100" border="1" negativeBarBorderColorSameAsPositive="0">
              <x14:cfvo type="autoMin"/>
              <x14:cfvo type="autoMax"/>
              <x14:borderColor rgb="FF638EC6"/>
              <x14:negativeFillColor rgb="FFFF0000"/>
              <x14:negativeBorderColor rgb="FFFF0000"/>
              <x14:axisColor rgb="FF000000"/>
            </x14:dataBar>
          </x14:cfRule>
          <xm:sqref>P20:T36</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5946B007-1E71-45D2-96F1-9FD9F0982E99}">
  <ds:schemaRefs/>
</ds:datastoreItem>
</file>

<file path=customXml/itemProps2.xml><?xml version="1.0" encoding="utf-8"?>
<ds:datastoreItem xmlns:ds="http://schemas.openxmlformats.org/officeDocument/2006/customXml" ds:itemID="{BF9473FC-9748-4DBA-8F73-12D62604F6A6}">
  <ds:schemaRefs/>
</ds:datastoreItem>
</file>

<file path=customXml/itemProps3.xml><?xml version="1.0" encoding="utf-8"?>
<ds:datastoreItem xmlns:ds="http://schemas.openxmlformats.org/officeDocument/2006/customXml" ds:itemID="{DD01BC7F-09DE-42D3-8F9C-27025B209AF6}">
  <ds:schemaRefs/>
</ds:datastoreItem>
</file>

<file path=customXml/itemProps4.xml><?xml version="1.0" encoding="utf-8"?>
<ds:datastoreItem xmlns:ds="http://schemas.openxmlformats.org/officeDocument/2006/customXml" ds:itemID="{01B0BF3F-A93E-4835-AD25-4D10868C11B9}">
  <ds:schemaRefs/>
</ds:datastoreItem>
</file>

<file path=customXml/itemProps5.xml><?xml version="1.0" encoding="utf-8"?>
<ds:datastoreItem xmlns:ds="http://schemas.openxmlformats.org/officeDocument/2006/customXml" ds:itemID="{B705B2CA-2E32-41E8-8343-1F2B04EBCEBA}">
  <ds:schemaRefs/>
</ds:datastoreItem>
</file>

<file path=customXml/itemProps6.xml><?xml version="1.0" encoding="utf-8"?>
<ds:datastoreItem xmlns:ds="http://schemas.openxmlformats.org/officeDocument/2006/customXml" ds:itemID="{179E5D50-4299-4A12-AE20-649F77982AEB}">
  <ds:schemaRefs/>
</ds:datastoreItem>
</file>

<file path=customXml/itemProps7.xml><?xml version="1.0" encoding="utf-8"?>
<ds:datastoreItem xmlns:ds="http://schemas.openxmlformats.org/officeDocument/2006/customXml" ds:itemID="{14A07503-E6C5-426F-B277-6D41AB436CE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Pivot Tables</vt:lpstr>
      <vt:lpstr>Call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Sumit Pal</cp:lastModifiedBy>
  <dcterms:created xsi:type="dcterms:W3CDTF">2021-03-14T20:21:32Z</dcterms:created>
  <dcterms:modified xsi:type="dcterms:W3CDTF">2025-07-21T08:33:02Z</dcterms:modified>
</cp:coreProperties>
</file>