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075" windowHeight="100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3" i="2"/>
  <c r="J22"/>
  <c r="J23"/>
  <c r="I21"/>
  <c r="I22"/>
  <c r="I23"/>
  <c r="H20"/>
  <c r="H21"/>
  <c r="H22"/>
  <c r="H23"/>
  <c r="G19"/>
  <c r="G20"/>
  <c r="G21"/>
  <c r="G22"/>
  <c r="G23"/>
  <c r="F18"/>
  <c r="F19"/>
  <c r="F20"/>
  <c r="F21"/>
  <c r="F22"/>
  <c r="F23"/>
  <c r="E17"/>
  <c r="E18"/>
  <c r="E19"/>
  <c r="E20"/>
  <c r="E21"/>
  <c r="E22"/>
  <c r="E23"/>
  <c r="D16"/>
  <c r="D17"/>
  <c r="D18"/>
  <c r="D19"/>
  <c r="D20"/>
  <c r="D21"/>
  <c r="D22"/>
  <c r="D23"/>
  <c r="C15"/>
  <c r="C16"/>
  <c r="C17"/>
  <c r="C18"/>
  <c r="C19"/>
  <c r="C20"/>
  <c r="C21"/>
  <c r="C22"/>
  <c r="C23"/>
  <c r="B15"/>
  <c r="B16"/>
  <c r="B17"/>
  <c r="B18"/>
  <c r="B19"/>
  <c r="B20"/>
  <c r="B21"/>
  <c r="B22"/>
  <c r="B23"/>
  <c r="B14"/>
  <c r="C3"/>
  <c r="C4"/>
  <c r="D4"/>
  <c r="C5"/>
  <c r="D5" s="1"/>
  <c r="E5" s="1"/>
  <c r="C6"/>
  <c r="D6"/>
  <c r="E6" s="1"/>
  <c r="F6" s="1"/>
  <c r="C7"/>
  <c r="D7" s="1"/>
  <c r="E7" s="1"/>
  <c r="F7" s="1"/>
  <c r="G7" s="1"/>
  <c r="C8"/>
  <c r="D8"/>
  <c r="E8" s="1"/>
  <c r="F8" s="1"/>
  <c r="G8" s="1"/>
  <c r="H8" s="1"/>
  <c r="C9"/>
  <c r="D9" s="1"/>
  <c r="E9" s="1"/>
  <c r="F9" s="1"/>
  <c r="G9" s="1"/>
  <c r="H9" s="1"/>
  <c r="I9" s="1"/>
  <c r="C10"/>
  <c r="D10"/>
  <c r="E10" s="1"/>
  <c r="F10" s="1"/>
  <c r="G10" s="1"/>
  <c r="H10" s="1"/>
  <c r="I10" s="1"/>
  <c r="J10" s="1"/>
  <c r="C11"/>
  <c r="D11" s="1"/>
  <c r="E11" s="1"/>
  <c r="F11" s="1"/>
  <c r="G11" s="1"/>
  <c r="H11" s="1"/>
  <c r="I11" s="1"/>
  <c r="J11" s="1"/>
  <c r="K11" s="1"/>
  <c r="B2"/>
  <c r="B3"/>
  <c r="B4"/>
  <c r="B5"/>
  <c r="B6"/>
  <c r="B7"/>
  <c r="B8"/>
  <c r="B9"/>
  <c r="B10"/>
  <c r="B11"/>
  <c r="F3" i="1"/>
  <c r="H3" s="1"/>
  <c r="F4"/>
  <c r="F5"/>
  <c r="H5" s="1"/>
  <c r="F6"/>
  <c r="F7"/>
  <c r="H7" s="1"/>
  <c r="F8"/>
  <c r="F9"/>
  <c r="H9" s="1"/>
  <c r="F10"/>
  <c r="F11"/>
  <c r="H11" s="1"/>
  <c r="F12"/>
  <c r="F2"/>
  <c r="H4"/>
  <c r="H6"/>
  <c r="H8"/>
  <c r="H10"/>
  <c r="H12"/>
  <c r="I4"/>
  <c r="I6"/>
  <c r="I8"/>
  <c r="I10"/>
  <c r="I12"/>
  <c r="L17"/>
  <c r="M17"/>
  <c r="N17"/>
  <c r="O17"/>
  <c r="P17"/>
  <c r="Q17"/>
  <c r="R17"/>
  <c r="S17"/>
  <c r="T17"/>
  <c r="L18"/>
  <c r="M18"/>
  <c r="N18"/>
  <c r="O18"/>
  <c r="P18"/>
  <c r="Q18"/>
  <c r="R18"/>
  <c r="S18"/>
  <c r="T18"/>
  <c r="L19"/>
  <c r="M19"/>
  <c r="N19"/>
  <c r="O19"/>
  <c r="P19"/>
  <c r="Q19"/>
  <c r="R19"/>
  <c r="S19"/>
  <c r="T19"/>
  <c r="L20"/>
  <c r="M20"/>
  <c r="N20"/>
  <c r="O20"/>
  <c r="P20"/>
  <c r="Q20"/>
  <c r="R20"/>
  <c r="S20"/>
  <c r="T20"/>
  <c r="L21"/>
  <c r="M21"/>
  <c r="N21"/>
  <c r="O21"/>
  <c r="P21"/>
  <c r="Q21"/>
  <c r="R21"/>
  <c r="S21"/>
  <c r="T21"/>
  <c r="L22"/>
  <c r="M22"/>
  <c r="N22"/>
  <c r="O22"/>
  <c r="P22"/>
  <c r="Q22"/>
  <c r="R22"/>
  <c r="S22"/>
  <c r="T22"/>
  <c r="L23"/>
  <c r="M23"/>
  <c r="N23"/>
  <c r="O23"/>
  <c r="P23"/>
  <c r="Q23"/>
  <c r="R23"/>
  <c r="S23"/>
  <c r="T23"/>
  <c r="L24"/>
  <c r="M24"/>
  <c r="N24"/>
  <c r="O24"/>
  <c r="P24"/>
  <c r="Q24"/>
  <c r="R24"/>
  <c r="S24"/>
  <c r="T24"/>
  <c r="L25"/>
  <c r="M25"/>
  <c r="N25"/>
  <c r="O25"/>
  <c r="P25"/>
  <c r="Q25"/>
  <c r="R25"/>
  <c r="S25"/>
  <c r="T25"/>
  <c r="L16"/>
  <c r="M16"/>
  <c r="N16"/>
  <c r="O16"/>
  <c r="P16"/>
  <c r="Q16"/>
  <c r="R16"/>
  <c r="S16"/>
  <c r="T16"/>
  <c r="K16"/>
  <c r="K17"/>
  <c r="K18"/>
  <c r="K19"/>
  <c r="K20"/>
  <c r="K21"/>
  <c r="K22"/>
  <c r="K23"/>
  <c r="K24"/>
  <c r="K25"/>
  <c r="I11" l="1"/>
  <c r="I9"/>
  <c r="I7"/>
  <c r="I5"/>
  <c r="I3"/>
  <c r="S15"/>
  <c r="Q15"/>
  <c r="O15"/>
  <c r="M15"/>
  <c r="K15"/>
  <c r="L15"/>
  <c r="N15"/>
  <c r="P15"/>
  <c r="R15"/>
  <c r="T15"/>
  <c r="H2" l="1"/>
  <c r="I2"/>
</calcChain>
</file>

<file path=xl/sharedStrings.xml><?xml version="1.0" encoding="utf-8"?>
<sst xmlns="http://schemas.openxmlformats.org/spreadsheetml/2006/main" count="56" uniqueCount="45">
  <si>
    <t>https://markets.businessinsider.com/bond/historical/canadacd-bonds_201420-bond-2020-CA135087D929/fse/2.1.2020_15.1.2020</t>
  </si>
  <si>
    <t>CAN 1.5 Mar 20</t>
  </si>
  <si>
    <t>CA135087D929</t>
  </si>
  <si>
    <t>https://markets.businessinsider.com/bond/historical/canadacd-bonds_201520-bond-2020-CA135087E596/fse/2.1.2020_15.1.2020</t>
  </si>
  <si>
    <t>CAN 0.75 Sep 20</t>
  </si>
  <si>
    <t>CA135087E596</t>
  </si>
  <si>
    <t>https://markets.businessinsider.com/bond/historical/canadacd-bonds_201521-bond-2021-CA135087F254/fse/2.1.2020_15.1.2020</t>
  </si>
  <si>
    <t>CAN 0.75 Mar 21</t>
  </si>
  <si>
    <t>CA135087F254</t>
  </si>
  <si>
    <t>https://markets.businessinsider.com/bond/historical/canadacd-bonds_201621-bond-2021-CA135087F585/fse/2.1.2020_15.1.2020</t>
  </si>
  <si>
    <t>CAN 0.75 Sep 21</t>
  </si>
  <si>
    <t>CA135087F585</t>
  </si>
  <si>
    <t>https://markets.businessinsider.com/bond/historical/canadacd-bonds_201622-bond-2022-CA135087G328/fse/2.1.2020_15.1.2020</t>
  </si>
  <si>
    <t>CAN 0.5 Mar 22</t>
  </si>
  <si>
    <t>CA135087G328</t>
  </si>
  <si>
    <t>https://markets.businessinsider.com/bond/historical/canadacd-bonds_201122-bond-2022-CA135087ZU15/fse/2.1.2020_15.1.2020</t>
  </si>
  <si>
    <t>CAN 2.75 Jun 22</t>
  </si>
  <si>
    <t>CA135087ZU15</t>
  </si>
  <si>
    <t>https://markets.businessinsider.com/bond/historical/canadacd-bonds_201723-bond-2023-CA135087H490/fse/2.1.2020_15.1.2020</t>
  </si>
  <si>
    <t>CAN 1.75 Mar 23</t>
  </si>
  <si>
    <t>CA135087H490</t>
  </si>
  <si>
    <t>https://markets.businessinsider.com/bond/historical/canadacd-bonds_201223-bond-2023-CA135087A610/fse/2.1.2020_15.1.2020</t>
  </si>
  <si>
    <t>CAN 1.5 Jun 23</t>
  </si>
  <si>
    <t>CA135087A610</t>
  </si>
  <si>
    <t>https://markets.businessinsider.com/bond/historical/canadacd-bonds_201824-bond-2024-CA135087J546/fse/2.1.2020_15.1.2020</t>
  </si>
  <si>
    <t>CAN 2.25 Mar 24</t>
  </si>
  <si>
    <t>CA135087J546</t>
  </si>
  <si>
    <t>https://markets.businessinsider.com/bond/historical/canadacd-bonds_201924-bond-2024-CA135087J967/fse/2.1.2020_15.1.2020</t>
  </si>
  <si>
    <t>CAN 1.5 Sep 24</t>
  </si>
  <si>
    <t>CA135087J967</t>
  </si>
  <si>
    <t>https://markets.businessinsider.com/bond/historical/canadacd-bonds_201425-bond-2025-CA135087D507/fse/2.1.2020_15.1.2020</t>
  </si>
  <si>
    <t>CAN 2.25 Jun 25</t>
  </si>
  <si>
    <t>CA135087D507</t>
  </si>
  <si>
    <t>URL</t>
  </si>
  <si>
    <t>Bond Name</t>
  </si>
  <si>
    <t>ISIN</t>
  </si>
  <si>
    <t>Coupon</t>
  </si>
  <si>
    <t>Issue Date</t>
  </si>
  <si>
    <t>Months until Maturity</t>
  </si>
  <si>
    <t>Months since Last Coupon</t>
  </si>
  <si>
    <t>Years to Maturity</t>
  </si>
  <si>
    <t>Maturity Date</t>
  </si>
  <si>
    <t>Last Coupon Date</t>
  </si>
  <si>
    <t>Dirty Prices</t>
  </si>
  <si>
    <t>Dirty Price = Clean Price + Accrued
Accrued = ((Settle Date - Last Coupon Date)/365)*Coupon Rate*Face Value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</si>
</sst>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%"/>
  </numFmts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10" fontId="4" fillId="0" borderId="0" xfId="0" applyNumberFormat="1" applyFont="1"/>
    <xf numFmtId="14" fontId="4" fillId="0" borderId="0" xfId="0" applyNumberFormat="1" applyFont="1"/>
    <xf numFmtId="0" fontId="1" fillId="2" borderId="0" xfId="1"/>
    <xf numFmtId="13" fontId="0" fillId="0" borderId="0" xfId="0" applyNumberFormat="1"/>
    <xf numFmtId="164" fontId="4" fillId="0" borderId="0" xfId="0" applyNumberFormat="1" applyFont="1" applyAlignment="1"/>
    <xf numFmtId="0" fontId="0" fillId="0" borderId="0" xfId="0" applyFont="1" applyAlignment="1"/>
    <xf numFmtId="0" fontId="2" fillId="3" borderId="0" xfId="2"/>
    <xf numFmtId="165" fontId="4" fillId="0" borderId="0" xfId="0" applyNumberFormat="1" applyFont="1"/>
    <xf numFmtId="165" fontId="4" fillId="0" borderId="0" xfId="0" applyNumberFormat="1" applyFont="1" applyAlignment="1"/>
    <xf numFmtId="14" fontId="4" fillId="0" borderId="0" xfId="0" applyNumberFormat="1" applyFont="1" applyAlignment="1"/>
    <xf numFmtId="14" fontId="0" fillId="0" borderId="0" xfId="0" applyNumberFormat="1"/>
    <xf numFmtId="14" fontId="1" fillId="2" borderId="0" xfId="1" applyNumberFormat="1"/>
    <xf numFmtId="14" fontId="2" fillId="3" borderId="0" xfId="2" applyNumberForma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7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5"/>
  <sheetViews>
    <sheetView tabSelected="1" workbookViewId="0">
      <selection activeCell="F14" sqref="F14"/>
    </sheetView>
  </sheetViews>
  <sheetFormatPr defaultRowHeight="15"/>
  <cols>
    <col min="1" max="1" width="16.42578125" customWidth="1"/>
    <col min="2" max="2" width="15.5703125" bestFit="1" customWidth="1"/>
    <col min="3" max="3" width="13.85546875" bestFit="1" customWidth="1"/>
    <col min="4" max="4" width="7.28515625" bestFit="1" customWidth="1"/>
    <col min="5" max="5" width="10.140625" bestFit="1" customWidth="1"/>
    <col min="6" max="6" width="18.7109375" bestFit="1" customWidth="1"/>
    <col min="7" max="7" width="18.7109375" style="13" customWidth="1"/>
    <col min="8" max="8" width="23.5703125" bestFit="1" customWidth="1"/>
    <col min="9" max="9" width="15.42578125" bestFit="1" customWidth="1"/>
    <col min="10" max="10" width="12.140625" bestFit="1" customWidth="1"/>
    <col min="11" max="16" width="8.140625" bestFit="1" customWidth="1"/>
    <col min="17" max="20" width="9.140625" bestFit="1" customWidth="1"/>
  </cols>
  <sheetData>
    <row r="1" spans="1:20">
      <c r="A1" s="2" t="s">
        <v>33</v>
      </c>
      <c r="B1" s="2" t="s">
        <v>34</v>
      </c>
      <c r="C1" t="s">
        <v>35</v>
      </c>
      <c r="D1" s="11" t="s">
        <v>36</v>
      </c>
      <c r="E1" s="2" t="s">
        <v>37</v>
      </c>
      <c r="F1" s="2" t="s">
        <v>38</v>
      </c>
      <c r="G1" s="12" t="s">
        <v>42</v>
      </c>
      <c r="H1" s="2" t="s">
        <v>39</v>
      </c>
      <c r="I1" s="2" t="s">
        <v>40</v>
      </c>
      <c r="J1" s="2" t="s">
        <v>41</v>
      </c>
      <c r="K1" s="12">
        <v>43832</v>
      </c>
      <c r="L1" s="12">
        <v>43833</v>
      </c>
      <c r="M1" s="12">
        <v>43836</v>
      </c>
      <c r="N1" s="12">
        <v>43837</v>
      </c>
      <c r="O1" s="12">
        <v>43838</v>
      </c>
      <c r="P1" s="12">
        <v>43839</v>
      </c>
      <c r="Q1" s="12">
        <v>43840</v>
      </c>
      <c r="R1" s="12">
        <v>43843</v>
      </c>
      <c r="S1" s="12">
        <v>43844</v>
      </c>
      <c r="T1" s="12">
        <v>43845</v>
      </c>
    </row>
    <row r="2" spans="1:20" s="8" customFormat="1">
      <c r="A2" s="1" t="s">
        <v>0</v>
      </c>
      <c r="B2" s="2" t="s">
        <v>1</v>
      </c>
      <c r="C2" t="s">
        <v>2</v>
      </c>
      <c r="D2" s="3">
        <v>1.4999999999999999E-2</v>
      </c>
      <c r="E2" s="4">
        <v>41926</v>
      </c>
      <c r="F2" s="5">
        <f>(YEAR(J2)-YEAR($F$14))*12+MONTH(J2)-MONTH($F$14)</f>
        <v>2</v>
      </c>
      <c r="G2" s="14">
        <v>43752</v>
      </c>
      <c r="H2">
        <f>6-MOD(F2,6)</f>
        <v>4</v>
      </c>
      <c r="I2" s="6">
        <f>F2/12</f>
        <v>0.16666666666666666</v>
      </c>
      <c r="J2" s="4">
        <v>43891</v>
      </c>
      <c r="K2" s="7">
        <v>99.85</v>
      </c>
      <c r="L2" s="7">
        <v>99.86</v>
      </c>
      <c r="M2" s="7">
        <v>99.86</v>
      </c>
      <c r="N2" s="7">
        <v>99.86</v>
      </c>
      <c r="O2" s="7">
        <v>99.86</v>
      </c>
      <c r="P2" s="7">
        <v>99.86</v>
      </c>
      <c r="Q2" s="7">
        <v>99.86</v>
      </c>
      <c r="R2" s="7">
        <v>99.86</v>
      </c>
      <c r="S2" s="7">
        <v>99.86</v>
      </c>
      <c r="T2" s="7">
        <v>99.86</v>
      </c>
    </row>
    <row r="3" spans="1:20" s="8" customFormat="1">
      <c r="A3" s="1" t="s">
        <v>3</v>
      </c>
      <c r="B3" s="2" t="s">
        <v>4</v>
      </c>
      <c r="C3" t="s">
        <v>5</v>
      </c>
      <c r="D3" s="3">
        <v>7.4999999999999997E-3</v>
      </c>
      <c r="E3" s="4">
        <v>42107</v>
      </c>
      <c r="F3" s="5">
        <f t="shared" ref="F3:F12" si="0">(YEAR(J3)-YEAR($F$14))*12+MONTH(J3)-MONTH($F$14)</f>
        <v>8</v>
      </c>
      <c r="G3" s="14">
        <v>43751</v>
      </c>
      <c r="H3">
        <f t="shared" ref="H3:H12" si="1">6-MOD(F3,6)</f>
        <v>4</v>
      </c>
      <c r="I3" s="6">
        <f t="shared" ref="I3:I12" si="2">F3/12</f>
        <v>0.66666666666666663</v>
      </c>
      <c r="J3" s="4">
        <v>44075</v>
      </c>
      <c r="K3" s="7">
        <v>99.26</v>
      </c>
      <c r="L3" s="7">
        <v>99.28</v>
      </c>
      <c r="M3" s="7">
        <v>99.28</v>
      </c>
      <c r="N3" s="7">
        <v>99.27</v>
      </c>
      <c r="O3" s="7">
        <v>99.28</v>
      </c>
      <c r="P3" s="7">
        <v>99.28</v>
      </c>
      <c r="Q3" s="7">
        <v>99.28</v>
      </c>
      <c r="R3" s="7">
        <v>99.27</v>
      </c>
      <c r="S3" s="7">
        <v>99.28</v>
      </c>
      <c r="T3" s="7">
        <v>99.3</v>
      </c>
    </row>
    <row r="4" spans="1:20" s="8" customFormat="1">
      <c r="A4" s="1" t="s">
        <v>6</v>
      </c>
      <c r="B4" s="2" t="s">
        <v>7</v>
      </c>
      <c r="C4" t="s">
        <v>8</v>
      </c>
      <c r="D4" s="3">
        <v>7.4999999999999997E-3</v>
      </c>
      <c r="E4" s="4">
        <v>42296</v>
      </c>
      <c r="F4" s="5">
        <f t="shared" si="0"/>
        <v>14</v>
      </c>
      <c r="G4" s="14">
        <v>43757</v>
      </c>
      <c r="H4">
        <f t="shared" si="1"/>
        <v>4</v>
      </c>
      <c r="I4" s="6">
        <f t="shared" si="2"/>
        <v>1.1666666666666667</v>
      </c>
      <c r="J4" s="4">
        <v>44256</v>
      </c>
      <c r="K4" s="7">
        <v>98.89</v>
      </c>
      <c r="L4" s="7">
        <v>98.93</v>
      </c>
      <c r="M4" s="7">
        <v>98.95</v>
      </c>
      <c r="N4" s="7">
        <v>98.94</v>
      </c>
      <c r="O4" s="7">
        <v>98.92</v>
      </c>
      <c r="P4" s="7">
        <v>98.92</v>
      </c>
      <c r="Q4" s="7">
        <v>98.88</v>
      </c>
      <c r="R4" s="7">
        <v>98.9</v>
      </c>
      <c r="S4" s="7">
        <v>98.9</v>
      </c>
      <c r="T4" s="7">
        <v>98.93</v>
      </c>
    </row>
    <row r="5" spans="1:20" s="8" customFormat="1">
      <c r="A5" s="1" t="s">
        <v>9</v>
      </c>
      <c r="B5" s="2" t="s">
        <v>10</v>
      </c>
      <c r="C5" t="s">
        <v>11</v>
      </c>
      <c r="D5" s="3">
        <v>7.4999999999999997E-3</v>
      </c>
      <c r="E5" s="4">
        <v>42471</v>
      </c>
      <c r="F5" s="5">
        <f t="shared" si="0"/>
        <v>20</v>
      </c>
      <c r="G5" s="14">
        <v>43749</v>
      </c>
      <c r="H5">
        <f t="shared" si="1"/>
        <v>4</v>
      </c>
      <c r="I5" s="6">
        <f t="shared" si="2"/>
        <v>1.6666666666666667</v>
      </c>
      <c r="J5" s="4">
        <v>44440</v>
      </c>
      <c r="K5" s="7">
        <v>98.41</v>
      </c>
      <c r="L5" s="7">
        <v>98.45</v>
      </c>
      <c r="M5" s="7">
        <v>98.49</v>
      </c>
      <c r="N5" s="7">
        <v>98.46</v>
      </c>
      <c r="O5" s="7">
        <v>98.46</v>
      </c>
      <c r="P5" s="7">
        <v>98.43</v>
      </c>
      <c r="Q5" s="7">
        <v>98.43</v>
      </c>
      <c r="R5" s="7">
        <v>98.38</v>
      </c>
      <c r="S5" s="7">
        <v>98.41</v>
      </c>
      <c r="T5" s="7">
        <v>98.42</v>
      </c>
    </row>
    <row r="6" spans="1:20" s="8" customFormat="1">
      <c r="A6" s="1" t="s">
        <v>12</v>
      </c>
      <c r="B6" s="2" t="s">
        <v>13</v>
      </c>
      <c r="C6" t="s">
        <v>14</v>
      </c>
      <c r="D6" s="3">
        <v>5.0000000000000001E-3</v>
      </c>
      <c r="E6" s="4">
        <v>42654</v>
      </c>
      <c r="F6" s="5">
        <f t="shared" si="0"/>
        <v>26</v>
      </c>
      <c r="G6" s="14">
        <v>43749</v>
      </c>
      <c r="H6">
        <f t="shared" si="1"/>
        <v>4</v>
      </c>
      <c r="I6" s="6">
        <f t="shared" si="2"/>
        <v>2.1666666666666665</v>
      </c>
      <c r="J6" s="4">
        <v>44621</v>
      </c>
      <c r="K6" s="7">
        <v>97.57</v>
      </c>
      <c r="L6" s="7">
        <v>97.63</v>
      </c>
      <c r="M6" s="7">
        <v>97.66</v>
      </c>
      <c r="N6" s="7">
        <v>97.65</v>
      </c>
      <c r="O6" s="7">
        <v>97.64</v>
      </c>
      <c r="P6" s="7">
        <v>97.6</v>
      </c>
      <c r="Q6" s="7">
        <v>97.61</v>
      </c>
      <c r="R6" s="7">
        <v>97.57</v>
      </c>
      <c r="S6" s="7">
        <v>97.58</v>
      </c>
      <c r="T6" s="7">
        <v>97.61</v>
      </c>
    </row>
    <row r="7" spans="1:20" s="8" customFormat="1">
      <c r="A7" s="1" t="s">
        <v>15</v>
      </c>
      <c r="B7" s="2" t="s">
        <v>16</v>
      </c>
      <c r="C7" t="s">
        <v>17</v>
      </c>
      <c r="D7" s="3">
        <v>2.75E-2</v>
      </c>
      <c r="E7" s="4">
        <v>40757</v>
      </c>
      <c r="F7" s="9">
        <f t="shared" si="0"/>
        <v>29</v>
      </c>
      <c r="G7" s="15">
        <v>43679</v>
      </c>
      <c r="H7">
        <f t="shared" si="1"/>
        <v>1</v>
      </c>
      <c r="I7" s="6">
        <f t="shared" si="2"/>
        <v>2.4166666666666665</v>
      </c>
      <c r="J7" s="4">
        <v>44713</v>
      </c>
      <c r="K7" s="7">
        <v>102.53</v>
      </c>
      <c r="L7" s="7">
        <v>102.59</v>
      </c>
      <c r="M7" s="7">
        <v>102.62</v>
      </c>
      <c r="N7" s="7">
        <v>102.59</v>
      </c>
      <c r="O7" s="7">
        <v>102.58</v>
      </c>
      <c r="P7" s="7">
        <v>102.52</v>
      </c>
      <c r="Q7" s="7">
        <v>102.52</v>
      </c>
      <c r="R7" s="7">
        <v>102.46</v>
      </c>
      <c r="S7" s="7">
        <v>102.47</v>
      </c>
      <c r="T7" s="7">
        <v>102.51</v>
      </c>
    </row>
    <row r="8" spans="1:20" s="8" customFormat="1">
      <c r="A8" s="1" t="s">
        <v>18</v>
      </c>
      <c r="B8" s="2" t="s">
        <v>19</v>
      </c>
      <c r="C8" t="s">
        <v>20</v>
      </c>
      <c r="D8" s="10">
        <v>1.7500000000000002E-2</v>
      </c>
      <c r="E8" s="4">
        <v>43014</v>
      </c>
      <c r="F8" s="5">
        <f t="shared" si="0"/>
        <v>38</v>
      </c>
      <c r="G8" s="14">
        <v>43744</v>
      </c>
      <c r="H8">
        <f t="shared" si="1"/>
        <v>4</v>
      </c>
      <c r="I8" s="6">
        <f t="shared" si="2"/>
        <v>3.1666666666666665</v>
      </c>
      <c r="J8" s="4">
        <v>44986</v>
      </c>
      <c r="K8" s="7">
        <v>100.31</v>
      </c>
      <c r="L8" s="7">
        <v>100.42</v>
      </c>
      <c r="M8" s="7">
        <v>100.48</v>
      </c>
      <c r="N8" s="7">
        <v>100.45</v>
      </c>
      <c r="O8" s="7">
        <v>100.44</v>
      </c>
      <c r="P8" s="7">
        <v>100.35</v>
      </c>
      <c r="Q8" s="7">
        <v>100.31</v>
      </c>
      <c r="R8" s="7">
        <v>100.27</v>
      </c>
      <c r="S8" s="7">
        <v>100.31</v>
      </c>
      <c r="T8" s="7">
        <v>100.38</v>
      </c>
    </row>
    <row r="9" spans="1:20" s="8" customFormat="1">
      <c r="A9" s="1" t="s">
        <v>21</v>
      </c>
      <c r="B9" s="2" t="s">
        <v>22</v>
      </c>
      <c r="C9" t="s">
        <v>23</v>
      </c>
      <c r="D9" s="11">
        <v>1.4999999999999999E-2</v>
      </c>
      <c r="E9" s="12">
        <v>41120</v>
      </c>
      <c r="F9" s="9">
        <f t="shared" si="0"/>
        <v>41</v>
      </c>
      <c r="G9" s="15">
        <v>43676</v>
      </c>
      <c r="H9">
        <f t="shared" si="1"/>
        <v>1</v>
      </c>
      <c r="I9" s="6">
        <f t="shared" si="2"/>
        <v>3.4166666666666665</v>
      </c>
      <c r="J9" s="12">
        <v>45078</v>
      </c>
      <c r="K9" s="7">
        <v>99.48</v>
      </c>
      <c r="L9" s="7">
        <v>99.59</v>
      </c>
      <c r="M9" s="7">
        <v>99.65</v>
      </c>
      <c r="N9" s="7">
        <v>99.61</v>
      </c>
      <c r="O9" s="7">
        <v>99.62</v>
      </c>
      <c r="P9" s="7">
        <v>99.54</v>
      </c>
      <c r="Q9" s="7">
        <v>99.53</v>
      </c>
      <c r="R9" s="7">
        <v>99.44</v>
      </c>
      <c r="S9" s="7">
        <v>99.49</v>
      </c>
      <c r="T9" s="7">
        <v>99.56</v>
      </c>
    </row>
    <row r="10" spans="1:20" s="8" customFormat="1">
      <c r="A10" s="1" t="s">
        <v>24</v>
      </c>
      <c r="B10" s="2" t="s">
        <v>25</v>
      </c>
      <c r="C10" t="s">
        <v>26</v>
      </c>
      <c r="D10" s="10">
        <v>2.2499999999999999E-2</v>
      </c>
      <c r="E10" s="4">
        <v>43378</v>
      </c>
      <c r="F10" s="5">
        <f t="shared" si="0"/>
        <v>50</v>
      </c>
      <c r="G10" s="14">
        <v>43743</v>
      </c>
      <c r="H10">
        <f t="shared" si="1"/>
        <v>4</v>
      </c>
      <c r="I10" s="6">
        <f t="shared" si="2"/>
        <v>4.166666666666667</v>
      </c>
      <c r="J10" s="4">
        <v>45352</v>
      </c>
      <c r="K10" s="7">
        <v>102.52</v>
      </c>
      <c r="L10" s="7">
        <v>102.65</v>
      </c>
      <c r="M10" s="7">
        <v>102.75</v>
      </c>
      <c r="N10" s="7">
        <v>102.58</v>
      </c>
      <c r="O10" s="7">
        <v>102.68</v>
      </c>
      <c r="P10" s="7">
        <v>102.53</v>
      </c>
      <c r="Q10" s="7">
        <v>102.47</v>
      </c>
      <c r="R10" s="7">
        <v>102.46</v>
      </c>
      <c r="S10" s="7">
        <v>102.54</v>
      </c>
      <c r="T10" s="7">
        <v>102.64</v>
      </c>
    </row>
    <row r="11" spans="1:20" s="8" customFormat="1">
      <c r="A11" s="1" t="s">
        <v>27</v>
      </c>
      <c r="B11" s="2" t="s">
        <v>28</v>
      </c>
      <c r="C11" t="s">
        <v>29</v>
      </c>
      <c r="D11" s="10">
        <v>1.4999999999999999E-2</v>
      </c>
      <c r="E11" s="4">
        <v>43560</v>
      </c>
      <c r="F11" s="5">
        <f t="shared" si="0"/>
        <v>56</v>
      </c>
      <c r="G11" s="14">
        <v>43743</v>
      </c>
      <c r="H11">
        <f t="shared" si="1"/>
        <v>4</v>
      </c>
      <c r="I11" s="6">
        <f t="shared" si="2"/>
        <v>4.666666666666667</v>
      </c>
      <c r="J11" s="4">
        <v>45536</v>
      </c>
      <c r="K11" s="7">
        <v>98.72</v>
      </c>
      <c r="L11" s="7">
        <v>98.95</v>
      </c>
      <c r="M11" s="7">
        <v>99.29</v>
      </c>
      <c r="N11" s="7">
        <v>99.11</v>
      </c>
      <c r="O11" s="7">
        <v>99.25</v>
      </c>
      <c r="P11" s="7">
        <v>98.99</v>
      </c>
      <c r="Q11" s="7">
        <v>99.03</v>
      </c>
      <c r="R11" s="7">
        <v>99.06</v>
      </c>
      <c r="S11" s="7">
        <v>98.99</v>
      </c>
      <c r="T11" s="7">
        <v>99.1</v>
      </c>
    </row>
    <row r="12" spans="1:20" s="8" customFormat="1">
      <c r="A12" s="1" t="s">
        <v>30</v>
      </c>
      <c r="B12" s="2" t="s">
        <v>31</v>
      </c>
      <c r="C12" t="s">
        <v>32</v>
      </c>
      <c r="D12" s="10">
        <v>2.2499999999999999E-2</v>
      </c>
      <c r="E12" s="4">
        <v>41820</v>
      </c>
      <c r="F12" s="9">
        <f t="shared" si="0"/>
        <v>65</v>
      </c>
      <c r="G12" s="15">
        <v>43829</v>
      </c>
      <c r="H12">
        <f t="shared" si="1"/>
        <v>1</v>
      </c>
      <c r="I12" s="6">
        <f t="shared" si="2"/>
        <v>5.416666666666667</v>
      </c>
      <c r="J12" s="4">
        <v>45809</v>
      </c>
      <c r="K12" s="7">
        <v>103.29</v>
      </c>
      <c r="L12" s="7">
        <v>103.49</v>
      </c>
      <c r="M12" s="7">
        <v>103.65</v>
      </c>
      <c r="N12" s="7">
        <v>103.54</v>
      </c>
      <c r="O12" s="7">
        <v>103.55</v>
      </c>
      <c r="P12" s="7">
        <v>103.33</v>
      </c>
      <c r="Q12" s="7">
        <v>103.3</v>
      </c>
      <c r="R12" s="7">
        <v>103.26</v>
      </c>
      <c r="S12" s="7">
        <v>103.36</v>
      </c>
      <c r="T12" s="7">
        <v>103.53</v>
      </c>
    </row>
    <row r="14" spans="1:20">
      <c r="F14" s="13">
        <v>43831</v>
      </c>
    </row>
    <row r="15" spans="1:20">
      <c r="B15" s="2" t="s">
        <v>1</v>
      </c>
      <c r="F15" s="17" t="s">
        <v>44</v>
      </c>
      <c r="G15" s="18"/>
      <c r="H15" s="18"/>
      <c r="J15" s="16" t="s">
        <v>43</v>
      </c>
      <c r="K15">
        <f>K$2+((K1-$G2)/365)*$D2*100</f>
        <v>100.17876712328767</v>
      </c>
      <c r="L15">
        <f t="shared" ref="L15:T15" si="3">L$2+((L1-$G2)/365)*$D2*100</f>
        <v>100.19287671232877</v>
      </c>
      <c r="M15">
        <f t="shared" si="3"/>
        <v>100.20520547945205</v>
      </c>
      <c r="N15">
        <f t="shared" si="3"/>
        <v>100.20931506849315</v>
      </c>
      <c r="O15">
        <f t="shared" si="3"/>
        <v>100.21342465753425</v>
      </c>
      <c r="P15">
        <f t="shared" si="3"/>
        <v>100.21753424657534</v>
      </c>
      <c r="Q15">
        <f t="shared" si="3"/>
        <v>100.22164383561643</v>
      </c>
      <c r="R15">
        <f t="shared" si="3"/>
        <v>100.23397260273973</v>
      </c>
      <c r="S15">
        <f t="shared" si="3"/>
        <v>100.23808219178082</v>
      </c>
      <c r="T15">
        <f t="shared" si="3"/>
        <v>100.24219178082191</v>
      </c>
    </row>
    <row r="16" spans="1:20">
      <c r="B16" s="2" t="s">
        <v>4</v>
      </c>
      <c r="F16" s="18"/>
      <c r="G16" s="18"/>
      <c r="H16" s="18"/>
      <c r="J16" s="16"/>
      <c r="K16">
        <f>K3+((K1-$G3)/365)*$D3*100</f>
        <v>99.426438356164383</v>
      </c>
      <c r="L16">
        <f t="shared" ref="L16:T16" si="4">L3+((L1-$G3)/365)*$D3*100</f>
        <v>99.448493150684939</v>
      </c>
      <c r="M16">
        <f t="shared" si="4"/>
        <v>99.454657534246579</v>
      </c>
      <c r="N16">
        <f t="shared" si="4"/>
        <v>99.44671232876712</v>
      </c>
      <c r="O16">
        <f t="shared" si="4"/>
        <v>99.458767123287672</v>
      </c>
      <c r="P16">
        <f t="shared" si="4"/>
        <v>99.460821917808218</v>
      </c>
      <c r="Q16">
        <f t="shared" si="4"/>
        <v>99.462876712328764</v>
      </c>
      <c r="R16">
        <f t="shared" si="4"/>
        <v>99.459041095890413</v>
      </c>
      <c r="S16">
        <f t="shared" si="4"/>
        <v>99.471095890410965</v>
      </c>
      <c r="T16">
        <f t="shared" si="4"/>
        <v>99.493150684931507</v>
      </c>
    </row>
    <row r="17" spans="2:20">
      <c r="B17" s="2" t="s">
        <v>7</v>
      </c>
      <c r="F17" s="18"/>
      <c r="G17" s="18"/>
      <c r="H17" s="18"/>
      <c r="J17" s="16"/>
      <c r="K17">
        <f>K4+((K1-$G4)/365)*$D4*100</f>
        <v>99.044109589041099</v>
      </c>
      <c r="L17">
        <f t="shared" ref="L17:T17" si="5">L4+((L1-$G4)/365)*$D4*100</f>
        <v>99.086164383561652</v>
      </c>
      <c r="M17">
        <f t="shared" si="5"/>
        <v>99.112328767123287</v>
      </c>
      <c r="N17">
        <f t="shared" si="5"/>
        <v>99.104383561643829</v>
      </c>
      <c r="O17">
        <f t="shared" si="5"/>
        <v>99.086438356164379</v>
      </c>
      <c r="P17">
        <f t="shared" si="5"/>
        <v>99.08849315068494</v>
      </c>
      <c r="Q17">
        <f t="shared" si="5"/>
        <v>99.05054794520548</v>
      </c>
      <c r="R17">
        <f t="shared" si="5"/>
        <v>99.07671232876713</v>
      </c>
      <c r="S17">
        <f t="shared" si="5"/>
        <v>99.078767123287676</v>
      </c>
      <c r="T17">
        <f t="shared" si="5"/>
        <v>99.110821917808224</v>
      </c>
    </row>
    <row r="18" spans="2:20">
      <c r="B18" s="2" t="s">
        <v>10</v>
      </c>
      <c r="F18" s="18"/>
      <c r="G18" s="18"/>
      <c r="H18" s="18"/>
      <c r="J18" s="16"/>
      <c r="K18">
        <f>K5+((K1-$G5)/365)*$D5*100</f>
        <v>98.580547945205481</v>
      </c>
      <c r="L18">
        <f t="shared" ref="L18:T18" si="6">L5+((L1-$G5)/365)*$D5*100</f>
        <v>98.622602739726034</v>
      </c>
      <c r="M18">
        <f t="shared" si="6"/>
        <v>98.668767123287665</v>
      </c>
      <c r="N18">
        <f t="shared" si="6"/>
        <v>98.640821917808211</v>
      </c>
      <c r="O18">
        <f t="shared" si="6"/>
        <v>98.642876712328757</v>
      </c>
      <c r="P18">
        <f t="shared" si="6"/>
        <v>98.614931506849317</v>
      </c>
      <c r="Q18">
        <f t="shared" si="6"/>
        <v>98.616986301369863</v>
      </c>
      <c r="R18">
        <f t="shared" si="6"/>
        <v>98.573150684931505</v>
      </c>
      <c r="S18">
        <f t="shared" si="6"/>
        <v>98.605205479452053</v>
      </c>
      <c r="T18">
        <f t="shared" si="6"/>
        <v>98.617260273972605</v>
      </c>
    </row>
    <row r="19" spans="2:20">
      <c r="B19" s="2" t="s">
        <v>13</v>
      </c>
      <c r="F19" s="18"/>
      <c r="G19" s="18"/>
      <c r="H19" s="18"/>
      <c r="J19" s="16"/>
      <c r="K19">
        <f>K6+((K1-$G6)/365)*$D6*100</f>
        <v>97.683698630136973</v>
      </c>
      <c r="L19">
        <f t="shared" ref="L19:T19" si="7">L6+((L1-$G6)/365)*$D6*100</f>
        <v>97.745068493150683</v>
      </c>
      <c r="M19">
        <f t="shared" si="7"/>
        <v>97.779178082191777</v>
      </c>
      <c r="N19">
        <f t="shared" si="7"/>
        <v>97.770547945205479</v>
      </c>
      <c r="O19">
        <f t="shared" si="7"/>
        <v>97.761917808219181</v>
      </c>
      <c r="P19">
        <f t="shared" si="7"/>
        <v>97.723287671232868</v>
      </c>
      <c r="Q19">
        <f t="shared" si="7"/>
        <v>97.73465753424658</v>
      </c>
      <c r="R19">
        <f t="shared" si="7"/>
        <v>97.698767123287666</v>
      </c>
      <c r="S19">
        <f t="shared" si="7"/>
        <v>97.710136986301364</v>
      </c>
      <c r="T19">
        <f t="shared" si="7"/>
        <v>97.741506849315073</v>
      </c>
    </row>
    <row r="20" spans="2:20">
      <c r="B20" s="2" t="s">
        <v>16</v>
      </c>
      <c r="F20" s="18"/>
      <c r="G20" s="18"/>
      <c r="H20" s="18"/>
      <c r="J20" s="16"/>
      <c r="K20">
        <f>K7+((K1-$G7)/365)*$D7*100</f>
        <v>103.68273972602739</v>
      </c>
      <c r="L20">
        <f t="shared" ref="L20:T20" si="8">L7+((L1-$G7)/365)*$D7*100</f>
        <v>103.75027397260274</v>
      </c>
      <c r="M20">
        <f t="shared" si="8"/>
        <v>103.80287671232877</v>
      </c>
      <c r="N20">
        <f t="shared" si="8"/>
        <v>103.78041095890411</v>
      </c>
      <c r="O20">
        <f t="shared" si="8"/>
        <v>103.77794520547945</v>
      </c>
      <c r="P20">
        <f t="shared" si="8"/>
        <v>103.72547945205478</v>
      </c>
      <c r="Q20">
        <f t="shared" si="8"/>
        <v>103.73301369863013</v>
      </c>
      <c r="R20">
        <f t="shared" si="8"/>
        <v>103.69561643835615</v>
      </c>
      <c r="S20">
        <f t="shared" si="8"/>
        <v>103.71315068493151</v>
      </c>
      <c r="T20">
        <f t="shared" si="8"/>
        <v>103.76068493150686</v>
      </c>
    </row>
    <row r="21" spans="2:20">
      <c r="B21" s="2" t="s">
        <v>19</v>
      </c>
      <c r="F21" s="18"/>
      <c r="G21" s="18"/>
      <c r="H21" s="18"/>
      <c r="J21" s="16"/>
      <c r="K21">
        <f>K8+((K1-$G8)/365)*$D8*100</f>
        <v>100.73191780821918</v>
      </c>
      <c r="L21">
        <f t="shared" ref="L21:T21" si="9">L8+((L1-$G8)/365)*$D8*100</f>
        <v>100.84671232876713</v>
      </c>
      <c r="M21">
        <f t="shared" si="9"/>
        <v>100.92109589041097</v>
      </c>
      <c r="N21">
        <f t="shared" si="9"/>
        <v>100.89589041095891</v>
      </c>
      <c r="O21">
        <f t="shared" si="9"/>
        <v>100.89068493150685</v>
      </c>
      <c r="P21">
        <f t="shared" si="9"/>
        <v>100.80547945205478</v>
      </c>
      <c r="Q21">
        <f t="shared" si="9"/>
        <v>100.77027397260274</v>
      </c>
      <c r="R21">
        <f t="shared" si="9"/>
        <v>100.74465753424657</v>
      </c>
      <c r="S21">
        <f t="shared" si="9"/>
        <v>100.78945205479452</v>
      </c>
      <c r="T21">
        <f t="shared" si="9"/>
        <v>100.86424657534246</v>
      </c>
    </row>
    <row r="22" spans="2:20">
      <c r="B22" s="2" t="s">
        <v>22</v>
      </c>
      <c r="F22" s="18"/>
      <c r="G22" s="18"/>
      <c r="H22" s="18"/>
      <c r="J22" s="16"/>
      <c r="K22">
        <f>K9+((K1-$G9)/365)*$D9*100</f>
        <v>100.12109589041096</v>
      </c>
      <c r="L22">
        <f t="shared" ref="L22:T22" si="10">L9+((L1-$G9)/365)*$D9*100</f>
        <v>100.23520547945206</v>
      </c>
      <c r="M22">
        <f t="shared" si="10"/>
        <v>100.30753424657534</v>
      </c>
      <c r="N22">
        <f t="shared" si="10"/>
        <v>100.27164383561644</v>
      </c>
      <c r="O22">
        <f t="shared" si="10"/>
        <v>100.28575342465754</v>
      </c>
      <c r="P22">
        <f t="shared" si="10"/>
        <v>100.20986301369864</v>
      </c>
      <c r="Q22">
        <f t="shared" si="10"/>
        <v>100.20397260273973</v>
      </c>
      <c r="R22">
        <f t="shared" si="10"/>
        <v>100.12630136986301</v>
      </c>
      <c r="S22">
        <f t="shared" si="10"/>
        <v>100.1804109589041</v>
      </c>
      <c r="T22">
        <f t="shared" si="10"/>
        <v>100.25452054794521</v>
      </c>
    </row>
    <row r="23" spans="2:20">
      <c r="B23" s="2" t="s">
        <v>25</v>
      </c>
      <c r="F23" s="18"/>
      <c r="G23" s="18"/>
      <c r="H23" s="18"/>
      <c r="J23" s="16"/>
      <c r="K23">
        <f>K10+((K1-$G10)/365)*$D10*100</f>
        <v>103.0686301369863</v>
      </c>
      <c r="L23">
        <f t="shared" ref="L23:T23" si="11">L10+((L1-$G10)/365)*$D10*100</f>
        <v>103.20479452054795</v>
      </c>
      <c r="M23">
        <f t="shared" si="11"/>
        <v>103.32328767123288</v>
      </c>
      <c r="N23">
        <f t="shared" si="11"/>
        <v>103.15945205479451</v>
      </c>
      <c r="O23">
        <f t="shared" si="11"/>
        <v>103.26561643835618</v>
      </c>
      <c r="P23">
        <f t="shared" si="11"/>
        <v>103.12178082191781</v>
      </c>
      <c r="Q23">
        <f t="shared" si="11"/>
        <v>103.06794520547945</v>
      </c>
      <c r="R23">
        <f t="shared" si="11"/>
        <v>103.07643835616437</v>
      </c>
      <c r="S23">
        <f t="shared" si="11"/>
        <v>103.16260273972604</v>
      </c>
      <c r="T23">
        <f t="shared" si="11"/>
        <v>103.26876712328767</v>
      </c>
    </row>
    <row r="24" spans="2:20">
      <c r="B24" s="2" t="s">
        <v>28</v>
      </c>
      <c r="F24" s="18"/>
      <c r="G24" s="18"/>
      <c r="H24" s="18"/>
      <c r="J24" s="16"/>
      <c r="K24">
        <f>K11+((K1-$G11)/365)*$D11*100</f>
        <v>99.08575342465754</v>
      </c>
      <c r="L24">
        <f t="shared" ref="L24:T24" si="12">L11+((L1-$G11)/365)*$D11*100</f>
        <v>99.319863013698637</v>
      </c>
      <c r="M24">
        <f t="shared" si="12"/>
        <v>99.672191780821919</v>
      </c>
      <c r="N24">
        <f t="shared" si="12"/>
        <v>99.496301369863019</v>
      </c>
      <c r="O24">
        <f t="shared" si="12"/>
        <v>99.640410958904113</v>
      </c>
      <c r="P24">
        <f t="shared" si="12"/>
        <v>99.384520547945201</v>
      </c>
      <c r="Q24">
        <f t="shared" si="12"/>
        <v>99.4286301369863</v>
      </c>
      <c r="R24">
        <f t="shared" si="12"/>
        <v>99.470958904109594</v>
      </c>
      <c r="S24">
        <f t="shared" si="12"/>
        <v>99.405068493150679</v>
      </c>
      <c r="T24">
        <f t="shared" si="12"/>
        <v>99.519178082191772</v>
      </c>
    </row>
    <row r="25" spans="2:20">
      <c r="B25" s="2" t="s">
        <v>31</v>
      </c>
      <c r="F25" s="18"/>
      <c r="G25" s="18"/>
      <c r="H25" s="18"/>
      <c r="J25" s="16"/>
      <c r="K25">
        <f>K12+((K1-$G12)/365)*$D12*100</f>
        <v>103.30849315068494</v>
      </c>
      <c r="L25">
        <f t="shared" ref="L25:T25" si="13">L12+((L1-$G12)/365)*$D12*100</f>
        <v>103.51465753424657</v>
      </c>
      <c r="M25">
        <f t="shared" si="13"/>
        <v>103.69315068493151</v>
      </c>
      <c r="N25">
        <f t="shared" si="13"/>
        <v>103.58931506849315</v>
      </c>
      <c r="O25">
        <f t="shared" si="13"/>
        <v>103.60547945205479</v>
      </c>
      <c r="P25">
        <f t="shared" si="13"/>
        <v>103.39164383561643</v>
      </c>
      <c r="Q25">
        <f t="shared" si="13"/>
        <v>103.36780821917807</v>
      </c>
      <c r="R25">
        <f t="shared" si="13"/>
        <v>103.34630136986301</v>
      </c>
      <c r="S25">
        <f t="shared" si="13"/>
        <v>103.45246575342466</v>
      </c>
      <c r="T25">
        <f t="shared" si="13"/>
        <v>103.6286301369863</v>
      </c>
    </row>
  </sheetData>
  <mergeCells count="2">
    <mergeCell ref="J15:J25"/>
    <mergeCell ref="F15:H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B33" sqref="B33"/>
    </sheetView>
  </sheetViews>
  <sheetFormatPr defaultRowHeight="15"/>
  <cols>
    <col min="1" max="1" width="10.7109375" bestFit="1" customWidth="1"/>
    <col min="2" max="2" width="9.7109375" style="13" bestFit="1" customWidth="1"/>
    <col min="3" max="3" width="10.7109375" style="13" bestFit="1" customWidth="1"/>
    <col min="4" max="4" width="9.7109375" style="13" bestFit="1" customWidth="1"/>
    <col min="5" max="5" width="10.7109375" style="13" bestFit="1" customWidth="1"/>
    <col min="6" max="6" width="9.7109375" style="13" bestFit="1" customWidth="1"/>
    <col min="7" max="7" width="10.7109375" style="13" bestFit="1" customWidth="1"/>
    <col min="8" max="8" width="9.7109375" style="13" bestFit="1" customWidth="1"/>
    <col min="9" max="9" width="10.7109375" style="13" bestFit="1" customWidth="1"/>
    <col min="10" max="10" width="9.7109375" style="13" bestFit="1" customWidth="1"/>
    <col min="11" max="11" width="10.7109375" style="13" bestFit="1" customWidth="1"/>
    <col min="12" max="12" width="9.7109375" style="13" bestFit="1" customWidth="1"/>
    <col min="13" max="13" width="10.7109375" style="13" bestFit="1" customWidth="1"/>
    <col min="14" max="14" width="9.7109375" style="13" bestFit="1" customWidth="1"/>
    <col min="15" max="15" width="10.7109375" style="13" bestFit="1" customWidth="1"/>
    <col min="16" max="16" width="9.7109375" bestFit="1" customWidth="1"/>
    <col min="17" max="17" width="10.7109375" bestFit="1" customWidth="1"/>
  </cols>
  <sheetData>
    <row r="1" spans="1:19">
      <c r="A1" s="14">
        <v>43752</v>
      </c>
      <c r="P1" s="13"/>
      <c r="Q1" s="13"/>
      <c r="R1">
        <v>0</v>
      </c>
      <c r="S1" s="4">
        <v>43891</v>
      </c>
    </row>
    <row r="2" spans="1:19">
      <c r="A2" s="14">
        <v>43751</v>
      </c>
      <c r="B2" s="13">
        <f t="shared" ref="B2:Q11" si="0">EDATE(A2,6)</f>
        <v>43934</v>
      </c>
      <c r="P2" s="13"/>
      <c r="Q2" s="13"/>
      <c r="R2">
        <v>1</v>
      </c>
      <c r="S2" s="4">
        <v>44075</v>
      </c>
    </row>
    <row r="3" spans="1:19">
      <c r="A3" s="14">
        <v>43757</v>
      </c>
      <c r="B3" s="13">
        <f t="shared" si="0"/>
        <v>43940</v>
      </c>
      <c r="C3" s="13">
        <f t="shared" si="0"/>
        <v>44123</v>
      </c>
      <c r="P3" s="13"/>
      <c r="Q3" s="13"/>
      <c r="R3">
        <v>2</v>
      </c>
      <c r="S3" s="4">
        <v>44256</v>
      </c>
    </row>
    <row r="4" spans="1:19">
      <c r="A4" s="14">
        <v>43749</v>
      </c>
      <c r="B4" s="13">
        <f t="shared" si="0"/>
        <v>43932</v>
      </c>
      <c r="C4" s="13">
        <f t="shared" si="0"/>
        <v>44115</v>
      </c>
      <c r="D4" s="13">
        <f t="shared" si="0"/>
        <v>44297</v>
      </c>
      <c r="P4" s="13"/>
      <c r="Q4" s="13"/>
      <c r="R4">
        <v>3</v>
      </c>
      <c r="S4" s="4">
        <v>44440</v>
      </c>
    </row>
    <row r="5" spans="1:19">
      <c r="A5" s="14">
        <v>43749</v>
      </c>
      <c r="B5" s="13">
        <f t="shared" si="0"/>
        <v>43932</v>
      </c>
      <c r="C5" s="13">
        <f t="shared" si="0"/>
        <v>44115</v>
      </c>
      <c r="D5" s="13">
        <f t="shared" si="0"/>
        <v>44297</v>
      </c>
      <c r="E5" s="13">
        <f t="shared" si="0"/>
        <v>44480</v>
      </c>
      <c r="P5" s="13"/>
      <c r="Q5" s="13"/>
      <c r="R5">
        <v>4</v>
      </c>
      <c r="S5" s="4">
        <v>44621</v>
      </c>
    </row>
    <row r="6" spans="1:19">
      <c r="A6" s="15">
        <v>43679</v>
      </c>
      <c r="B6" s="13">
        <f t="shared" si="0"/>
        <v>43863</v>
      </c>
      <c r="C6" s="13">
        <f t="shared" si="0"/>
        <v>44045</v>
      </c>
      <c r="D6" s="13">
        <f t="shared" si="0"/>
        <v>44229</v>
      </c>
      <c r="E6" s="13">
        <f t="shared" si="0"/>
        <v>44410</v>
      </c>
      <c r="F6" s="13">
        <f t="shared" si="0"/>
        <v>44594</v>
      </c>
      <c r="P6" s="13"/>
      <c r="Q6" s="13"/>
      <c r="R6">
        <v>5</v>
      </c>
      <c r="S6" s="4">
        <v>44713</v>
      </c>
    </row>
    <row r="7" spans="1:19">
      <c r="A7" s="14">
        <v>43744</v>
      </c>
      <c r="B7" s="13">
        <f t="shared" si="0"/>
        <v>43927</v>
      </c>
      <c r="C7" s="13">
        <f t="shared" si="0"/>
        <v>44110</v>
      </c>
      <c r="D7" s="13">
        <f t="shared" si="0"/>
        <v>44292</v>
      </c>
      <c r="E7" s="13">
        <f t="shared" si="0"/>
        <v>44475</v>
      </c>
      <c r="F7" s="13">
        <f t="shared" si="0"/>
        <v>44657</v>
      </c>
      <c r="G7" s="13">
        <f t="shared" si="0"/>
        <v>44840</v>
      </c>
      <c r="P7" s="13"/>
      <c r="Q7" s="13"/>
      <c r="R7">
        <v>6</v>
      </c>
      <c r="S7" s="4">
        <v>44986</v>
      </c>
    </row>
    <row r="8" spans="1:19">
      <c r="A8" s="15">
        <v>43676</v>
      </c>
      <c r="B8" s="13">
        <f t="shared" si="0"/>
        <v>43860</v>
      </c>
      <c r="C8" s="13">
        <f t="shared" si="0"/>
        <v>44042</v>
      </c>
      <c r="D8" s="13">
        <f t="shared" si="0"/>
        <v>44226</v>
      </c>
      <c r="E8" s="13">
        <f t="shared" si="0"/>
        <v>44407</v>
      </c>
      <c r="F8" s="13">
        <f t="shared" si="0"/>
        <v>44591</v>
      </c>
      <c r="G8" s="13">
        <f t="shared" si="0"/>
        <v>44772</v>
      </c>
      <c r="H8" s="13">
        <f t="shared" si="0"/>
        <v>44956</v>
      </c>
      <c r="P8" s="13"/>
      <c r="Q8" s="13"/>
      <c r="R8">
        <v>7</v>
      </c>
      <c r="S8" s="12">
        <v>45078</v>
      </c>
    </row>
    <row r="9" spans="1:19">
      <c r="A9" s="14">
        <v>43743</v>
      </c>
      <c r="B9" s="13">
        <f t="shared" si="0"/>
        <v>43926</v>
      </c>
      <c r="C9" s="13">
        <f t="shared" si="0"/>
        <v>44109</v>
      </c>
      <c r="D9" s="13">
        <f t="shared" si="0"/>
        <v>44291</v>
      </c>
      <c r="E9" s="13">
        <f t="shared" si="0"/>
        <v>44474</v>
      </c>
      <c r="F9" s="13">
        <f t="shared" si="0"/>
        <v>44656</v>
      </c>
      <c r="G9" s="13">
        <f t="shared" si="0"/>
        <v>44839</v>
      </c>
      <c r="H9" s="13">
        <f t="shared" si="0"/>
        <v>45021</v>
      </c>
      <c r="I9" s="13">
        <f t="shared" si="0"/>
        <v>45204</v>
      </c>
      <c r="P9" s="13"/>
      <c r="Q9" s="13"/>
      <c r="R9">
        <v>8</v>
      </c>
      <c r="S9" s="4">
        <v>45352</v>
      </c>
    </row>
    <row r="10" spans="1:19">
      <c r="A10" s="14">
        <v>43743</v>
      </c>
      <c r="B10" s="13">
        <f t="shared" si="0"/>
        <v>43926</v>
      </c>
      <c r="C10" s="13">
        <f t="shared" si="0"/>
        <v>44109</v>
      </c>
      <c r="D10" s="13">
        <f t="shared" si="0"/>
        <v>44291</v>
      </c>
      <c r="E10" s="13">
        <f t="shared" si="0"/>
        <v>44474</v>
      </c>
      <c r="F10" s="13">
        <f t="shared" si="0"/>
        <v>44656</v>
      </c>
      <c r="G10" s="13">
        <f t="shared" si="0"/>
        <v>44839</v>
      </c>
      <c r="H10" s="13">
        <f t="shared" si="0"/>
        <v>45021</v>
      </c>
      <c r="I10" s="13">
        <f t="shared" si="0"/>
        <v>45204</v>
      </c>
      <c r="J10" s="13">
        <f t="shared" si="0"/>
        <v>45387</v>
      </c>
      <c r="P10" s="13"/>
      <c r="Q10" s="13"/>
      <c r="R10">
        <v>9</v>
      </c>
      <c r="S10" s="4">
        <v>45536</v>
      </c>
    </row>
    <row r="11" spans="1:19">
      <c r="A11" s="15">
        <v>43829</v>
      </c>
      <c r="B11" s="13">
        <f t="shared" si="0"/>
        <v>44012</v>
      </c>
      <c r="C11" s="13">
        <f t="shared" si="0"/>
        <v>44195</v>
      </c>
      <c r="D11" s="13">
        <f t="shared" si="0"/>
        <v>44377</v>
      </c>
      <c r="E11" s="13">
        <f t="shared" si="0"/>
        <v>44560</v>
      </c>
      <c r="F11" s="13">
        <f t="shared" si="0"/>
        <v>44742</v>
      </c>
      <c r="G11" s="13">
        <f t="shared" si="0"/>
        <v>44925</v>
      </c>
      <c r="H11" s="13">
        <f t="shared" si="0"/>
        <v>45107</v>
      </c>
      <c r="I11" s="13">
        <f t="shared" si="0"/>
        <v>45290</v>
      </c>
      <c r="J11" s="13">
        <f t="shared" si="0"/>
        <v>45473</v>
      </c>
      <c r="K11" s="13">
        <f t="shared" si="0"/>
        <v>45656</v>
      </c>
      <c r="P11" s="13"/>
      <c r="Q11" s="13"/>
      <c r="R11">
        <v>10</v>
      </c>
      <c r="S11" s="4">
        <v>45809</v>
      </c>
    </row>
    <row r="13" spans="1:19">
      <c r="A13" s="14">
        <v>43752</v>
      </c>
      <c r="S13" s="4">
        <v>43891</v>
      </c>
    </row>
    <row r="14" spans="1:19">
      <c r="A14" s="14">
        <v>43751</v>
      </c>
      <c r="B14" s="5">
        <f>(YEAR(B2)-YEAR($B$25))*12+MONTH(B2)-MONTH($B$25)</f>
        <v>3</v>
      </c>
      <c r="S14" s="4">
        <v>44075</v>
      </c>
    </row>
    <row r="15" spans="1:19">
      <c r="A15" s="14">
        <v>43757</v>
      </c>
      <c r="B15" s="5">
        <f t="shared" ref="B15:C23" si="1">(YEAR(B3)-YEAR($B$25))*12+MONTH(B3)-MONTH($B$25)</f>
        <v>3</v>
      </c>
      <c r="C15" s="5">
        <f t="shared" si="1"/>
        <v>9</v>
      </c>
      <c r="S15" s="4">
        <v>44256</v>
      </c>
    </row>
    <row r="16" spans="1:19">
      <c r="A16" s="14">
        <v>43749</v>
      </c>
      <c r="B16" s="5">
        <f t="shared" si="1"/>
        <v>3</v>
      </c>
      <c r="C16" s="5">
        <f t="shared" si="1"/>
        <v>9</v>
      </c>
      <c r="D16" s="5">
        <f t="shared" ref="D16:E16" si="2">(YEAR(D4)-YEAR($B$25))*12+MONTH(D4)-MONTH($B$25)</f>
        <v>15</v>
      </c>
      <c r="S16" s="4">
        <v>44440</v>
      </c>
    </row>
    <row r="17" spans="1:19">
      <c r="A17" s="14">
        <v>43749</v>
      </c>
      <c r="B17" s="5">
        <f t="shared" si="1"/>
        <v>3</v>
      </c>
      <c r="C17" s="5">
        <f t="shared" si="1"/>
        <v>9</v>
      </c>
      <c r="D17" s="5">
        <f t="shared" ref="D17:E17" si="3">(YEAR(D5)-YEAR($B$25))*12+MONTH(D5)-MONTH($B$25)</f>
        <v>15</v>
      </c>
      <c r="E17" s="5">
        <f t="shared" ref="E17:F17" si="4">(YEAR(E5)-YEAR($B$25))*12+MONTH(E5)-MONTH($B$25)</f>
        <v>21</v>
      </c>
      <c r="S17" s="4">
        <v>44621</v>
      </c>
    </row>
    <row r="18" spans="1:19">
      <c r="A18" s="15">
        <v>43679</v>
      </c>
      <c r="B18" s="5">
        <f t="shared" si="1"/>
        <v>1</v>
      </c>
      <c r="C18" s="5">
        <f t="shared" si="1"/>
        <v>7</v>
      </c>
      <c r="D18" s="5">
        <f t="shared" ref="D18:E18" si="5">(YEAR(D6)-YEAR($B$25))*12+MONTH(D6)-MONTH($B$25)</f>
        <v>13</v>
      </c>
      <c r="E18" s="5">
        <f t="shared" ref="E18:F18" si="6">(YEAR(E6)-YEAR($B$25))*12+MONTH(E6)-MONTH($B$25)</f>
        <v>19</v>
      </c>
      <c r="F18" s="5">
        <f t="shared" ref="F18" si="7">(YEAR(F6)-YEAR($B$25))*12+MONTH(F6)-MONTH($B$25)</f>
        <v>25</v>
      </c>
      <c r="S18" s="4">
        <v>44713</v>
      </c>
    </row>
    <row r="19" spans="1:19">
      <c r="A19" s="14">
        <v>43744</v>
      </c>
      <c r="B19" s="5">
        <f t="shared" si="1"/>
        <v>3</v>
      </c>
      <c r="C19" s="5">
        <f t="shared" si="1"/>
        <v>9</v>
      </c>
      <c r="D19" s="5">
        <f t="shared" ref="D19:E19" si="8">(YEAR(D7)-YEAR($B$25))*12+MONTH(D7)-MONTH($B$25)</f>
        <v>15</v>
      </c>
      <c r="E19" s="5">
        <f t="shared" ref="E19:F19" si="9">(YEAR(E7)-YEAR($B$25))*12+MONTH(E7)-MONTH($B$25)</f>
        <v>21</v>
      </c>
      <c r="F19" s="5">
        <f t="shared" ref="F19:G19" si="10">(YEAR(F7)-YEAR($B$25))*12+MONTH(F7)-MONTH($B$25)</f>
        <v>27</v>
      </c>
      <c r="G19" s="5">
        <f t="shared" si="10"/>
        <v>33</v>
      </c>
      <c r="S19" s="4">
        <v>44986</v>
      </c>
    </row>
    <row r="20" spans="1:19">
      <c r="A20" s="15">
        <v>43676</v>
      </c>
      <c r="B20" s="5">
        <f t="shared" si="1"/>
        <v>0</v>
      </c>
      <c r="C20" s="5">
        <f t="shared" si="1"/>
        <v>6</v>
      </c>
      <c r="D20" s="5">
        <f t="shared" ref="D20:E20" si="11">(YEAR(D8)-YEAR($B$25))*12+MONTH(D8)-MONTH($B$25)</f>
        <v>12</v>
      </c>
      <c r="E20" s="5">
        <f t="shared" ref="E20:F20" si="12">(YEAR(E8)-YEAR($B$25))*12+MONTH(E8)-MONTH($B$25)</f>
        <v>18</v>
      </c>
      <c r="F20" s="5">
        <f t="shared" ref="F20:G20" si="13">(YEAR(F8)-YEAR($B$25))*12+MONTH(F8)-MONTH($B$25)</f>
        <v>24</v>
      </c>
      <c r="G20" s="5">
        <f t="shared" si="13"/>
        <v>30</v>
      </c>
      <c r="H20" s="5">
        <f t="shared" ref="H20" si="14">(YEAR(H8)-YEAR($B$25))*12+MONTH(H8)-MONTH($B$25)</f>
        <v>36</v>
      </c>
      <c r="S20" s="12">
        <v>45078</v>
      </c>
    </row>
    <row r="21" spans="1:19">
      <c r="A21" s="14">
        <v>43743</v>
      </c>
      <c r="B21" s="5">
        <f t="shared" si="1"/>
        <v>3</v>
      </c>
      <c r="C21" s="5">
        <f t="shared" si="1"/>
        <v>9</v>
      </c>
      <c r="D21" s="5">
        <f t="shared" ref="D21:E21" si="15">(YEAR(D9)-YEAR($B$25))*12+MONTH(D9)-MONTH($B$25)</f>
        <v>15</v>
      </c>
      <c r="E21" s="5">
        <f t="shared" ref="E21:F21" si="16">(YEAR(E9)-YEAR($B$25))*12+MONTH(E9)-MONTH($B$25)</f>
        <v>21</v>
      </c>
      <c r="F21" s="5">
        <f t="shared" ref="F21:G21" si="17">(YEAR(F9)-YEAR($B$25))*12+MONTH(F9)-MONTH($B$25)</f>
        <v>27</v>
      </c>
      <c r="G21" s="5">
        <f t="shared" si="17"/>
        <v>33</v>
      </c>
      <c r="H21" s="5">
        <f t="shared" ref="H21:I21" si="18">(YEAR(H9)-YEAR($B$25))*12+MONTH(H9)-MONTH($B$25)</f>
        <v>39</v>
      </c>
      <c r="I21" s="5">
        <f t="shared" si="18"/>
        <v>45</v>
      </c>
      <c r="S21" s="4">
        <v>45352</v>
      </c>
    </row>
    <row r="22" spans="1:19">
      <c r="A22" s="14">
        <v>43743</v>
      </c>
      <c r="B22" s="5">
        <f t="shared" si="1"/>
        <v>3</v>
      </c>
      <c r="C22" s="5">
        <f t="shared" si="1"/>
        <v>9</v>
      </c>
      <c r="D22" s="5">
        <f t="shared" ref="D22:E22" si="19">(YEAR(D10)-YEAR($B$25))*12+MONTH(D10)-MONTH($B$25)</f>
        <v>15</v>
      </c>
      <c r="E22" s="5">
        <f t="shared" ref="E22:F22" si="20">(YEAR(E10)-YEAR($B$25))*12+MONTH(E10)-MONTH($B$25)</f>
        <v>21</v>
      </c>
      <c r="F22" s="5">
        <f t="shared" ref="F22:G22" si="21">(YEAR(F10)-YEAR($B$25))*12+MONTH(F10)-MONTH($B$25)</f>
        <v>27</v>
      </c>
      <c r="G22" s="5">
        <f t="shared" si="21"/>
        <v>33</v>
      </c>
      <c r="H22" s="5">
        <f t="shared" ref="H22:I22" si="22">(YEAR(H10)-YEAR($B$25))*12+MONTH(H10)-MONTH($B$25)</f>
        <v>39</v>
      </c>
      <c r="I22" s="5">
        <f t="shared" si="22"/>
        <v>45</v>
      </c>
      <c r="J22" s="5">
        <f t="shared" ref="J22" si="23">(YEAR(J10)-YEAR($B$25))*12+MONTH(J10)-MONTH($B$25)</f>
        <v>51</v>
      </c>
      <c r="S22" s="4">
        <v>45536</v>
      </c>
    </row>
    <row r="23" spans="1:19">
      <c r="A23" s="15">
        <v>43829</v>
      </c>
      <c r="B23" s="5">
        <f t="shared" si="1"/>
        <v>5</v>
      </c>
      <c r="C23" s="5">
        <f t="shared" si="1"/>
        <v>11</v>
      </c>
      <c r="D23" s="5">
        <f t="shared" ref="D23:E23" si="24">(YEAR(D11)-YEAR($B$25))*12+MONTH(D11)-MONTH($B$25)</f>
        <v>17</v>
      </c>
      <c r="E23" s="5">
        <f t="shared" ref="E23:F23" si="25">(YEAR(E11)-YEAR($B$25))*12+MONTH(E11)-MONTH($B$25)</f>
        <v>23</v>
      </c>
      <c r="F23" s="5">
        <f t="shared" ref="F23:G23" si="26">(YEAR(F11)-YEAR($B$25))*12+MONTH(F11)-MONTH($B$25)</f>
        <v>29</v>
      </c>
      <c r="G23" s="5">
        <f t="shared" si="26"/>
        <v>35</v>
      </c>
      <c r="H23" s="5">
        <f t="shared" ref="H23:I23" si="27">(YEAR(H11)-YEAR($B$25))*12+MONTH(H11)-MONTH($B$25)</f>
        <v>41</v>
      </c>
      <c r="I23" s="5">
        <f t="shared" si="27"/>
        <v>47</v>
      </c>
      <c r="J23" s="5">
        <f t="shared" ref="J23:K23" si="28">(YEAR(J11)-YEAR($B$25))*12+MONTH(J11)-MONTH($B$25)</f>
        <v>53</v>
      </c>
      <c r="K23" s="5">
        <f t="shared" si="28"/>
        <v>59</v>
      </c>
      <c r="S23" s="4">
        <v>45809</v>
      </c>
    </row>
    <row r="25" spans="1:19">
      <c r="B25" s="13">
        <v>43832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2020-02-01T01:08:36Z</dcterms:created>
  <dcterms:modified xsi:type="dcterms:W3CDTF">2020-02-01T12:57:04Z</dcterms:modified>
</cp:coreProperties>
</file>