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8.xml" ContentType="application/vnd.openxmlformats-officedocument.drawing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0.xml" ContentType="application/vnd.openxmlformats-officedocument.drawing+xml"/>
  <Override PartName="/xl/charts/chart5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3.xml" ContentType="application/vnd.openxmlformats-officedocument.drawing+xml"/>
  <Override PartName="/xl/charts/chart6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4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7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28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0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1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2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33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4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5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36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38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Lectures/OR_assignments/"/>
    </mc:Choice>
  </mc:AlternateContent>
  <xr:revisionPtr revIDLastSave="1" documentId="11_480D4DA95FA54D702B23EE32B74539F9189AE09D" xr6:coauthVersionLast="47" xr6:coauthVersionMax="47" xr10:uidLastSave="{9CC04192-D463-45ED-A30C-D56B0574F5C9}"/>
  <bookViews>
    <workbookView xWindow="-108" yWindow="-108" windowWidth="23256" windowHeight="13176" tabRatio="997" firstSheet="12" activeTab="22" xr2:uid="{00000000-000D-0000-FFFF-FFFF00000000}"/>
  </bookViews>
  <sheets>
    <sheet name="6" sheetId="1" r:id="rId1"/>
    <sheet name="Result 6" sheetId="4" r:id="rId2"/>
    <sheet name="9" sheetId="5" r:id="rId3"/>
    <sheet name="Result 9" sheetId="70" r:id="rId4"/>
    <sheet name="10" sheetId="7" r:id="rId5"/>
    <sheet name="Result X1 for 10" sheetId="8" r:id="rId6"/>
    <sheet name="Result X2 for 10" sheetId="9" r:id="rId7"/>
    <sheet name="Result X3 for 10" sheetId="10" r:id="rId8"/>
    <sheet name="Result X1 &amp; X2 for 10 " sheetId="16" r:id="rId9"/>
    <sheet name="Result X1 &amp; X3 for 10" sheetId="38" r:id="rId10"/>
    <sheet name="Result X2 &amp; X3 for 10" sheetId="17" r:id="rId11"/>
    <sheet name="Result X1,X2,X3 for 10" sheetId="15" r:id="rId12"/>
    <sheet name="12" sheetId="41" r:id="rId13"/>
    <sheet name="Result X1 &amp; X2 for 12" sheetId="42" r:id="rId14"/>
    <sheet name="Result X1,X2,X3 &amp;X4 for 10" sheetId="43" r:id="rId15"/>
    <sheet name="13" sheetId="44" r:id="rId16"/>
    <sheet name="Result 13" sheetId="48" r:id="rId17"/>
    <sheet name="15" sheetId="46" r:id="rId18"/>
    <sheet name="Result 15" sheetId="47" r:id="rId19"/>
    <sheet name="17" sheetId="49" r:id="rId20"/>
    <sheet name="X2 Result 17" sheetId="50" r:id="rId21"/>
    <sheet name=" Result 17" sheetId="54" r:id="rId22"/>
    <sheet name="20" sheetId="52" r:id="rId23"/>
    <sheet name="X1 Result 20" sheetId="55" r:id="rId24"/>
    <sheet name="X2 Result 20" sheetId="56" r:id="rId25"/>
    <sheet name="X3 Result 20" sheetId="57" r:id="rId26"/>
    <sheet name="X4 Result 20" sheetId="58" r:id="rId27"/>
    <sheet name="X1 &amp; X2 Result 20" sheetId="59" r:id="rId28"/>
    <sheet name="X1 &amp; X3 Result 20" sheetId="60" r:id="rId29"/>
    <sheet name="X1 &amp; X4 Result 20" sheetId="61" r:id="rId30"/>
    <sheet name="X2 &amp; X3 Result 20" sheetId="62" r:id="rId31"/>
    <sheet name="X2 &amp; X4 Result 20" sheetId="63" r:id="rId32"/>
    <sheet name="X3 &amp; X4 Result 20" sheetId="64" r:id="rId33"/>
    <sheet name="X1, X2, X3 Result 20" sheetId="65" r:id="rId34"/>
    <sheet name="X1, X2, X4 Result 20" sheetId="66" r:id="rId35"/>
    <sheet name="X1, X3, X4 Result 20" sheetId="67" r:id="rId36"/>
    <sheet name="X2, X3, X4 Result 20" sheetId="68" r:id="rId37"/>
    <sheet name="X1, X2, X3, X4 Result 20" sheetId="69" r:id="rId38"/>
  </sheets>
  <definedNames>
    <definedName name="solver_eng" localSheetId="4" hidden="1">1</definedName>
    <definedName name="solver_eng" localSheetId="0" hidden="1">1</definedName>
    <definedName name="solver_neg" localSheetId="4" hidden="1">1</definedName>
    <definedName name="solver_neg" localSheetId="0" hidden="1">1</definedName>
    <definedName name="solver_num" localSheetId="4" hidden="1">0</definedName>
    <definedName name="solver_num" localSheetId="0" hidden="1">0</definedName>
    <definedName name="solver_opt" localSheetId="4" hidden="1">'10'!$C$3</definedName>
    <definedName name="solver_opt" localSheetId="0" hidden="1">'6'!$D$34</definedName>
    <definedName name="solver_typ" localSheetId="4" hidden="1">1</definedName>
    <definedName name="solver_typ" localSheetId="0" hidden="1">1</definedName>
    <definedName name="solver_val" localSheetId="4" hidden="1">0</definedName>
    <definedName name="solver_val" localSheetId="0" hidden="1">0</definedName>
    <definedName name="solver_ver" localSheetId="4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6" i="49" l="1"/>
  <c r="D25" i="41"/>
  <c r="C25" i="41"/>
  <c r="B29" i="5"/>
  <c r="B28" i="5"/>
  <c r="B27" i="5"/>
  <c r="B26" i="5"/>
  <c r="B25" i="5"/>
  <c r="E4" i="5"/>
  <c r="E5" i="5"/>
  <c r="E6" i="5"/>
  <c r="E7" i="5"/>
  <c r="E8" i="5"/>
  <c r="E9" i="5"/>
  <c r="E10" i="5"/>
  <c r="E11" i="5"/>
  <c r="E12" i="5"/>
  <c r="E13" i="5"/>
  <c r="E14" i="5"/>
  <c r="E15" i="5"/>
  <c r="E3" i="5"/>
  <c r="C98" i="7"/>
  <c r="C97" i="7"/>
  <c r="C96" i="7"/>
  <c r="C95" i="7"/>
  <c r="C67" i="52"/>
  <c r="C66" i="52"/>
  <c r="C65" i="52"/>
  <c r="C64" i="52"/>
  <c r="C63" i="52"/>
  <c r="B67" i="52"/>
  <c r="B66" i="52"/>
  <c r="B65" i="52"/>
  <c r="B64" i="52"/>
  <c r="B63" i="52"/>
  <c r="E59" i="52"/>
  <c r="D59" i="52"/>
  <c r="C59" i="52"/>
  <c r="E52" i="52"/>
  <c r="D52" i="52"/>
  <c r="C52" i="52"/>
  <c r="E51" i="52"/>
  <c r="D51" i="52"/>
  <c r="C51" i="52"/>
  <c r="E50" i="52"/>
  <c r="D50" i="52"/>
  <c r="C50" i="52"/>
  <c r="E49" i="52"/>
  <c r="D49" i="52"/>
  <c r="C49" i="52"/>
  <c r="E42" i="52"/>
  <c r="D42" i="52"/>
  <c r="C42" i="52"/>
  <c r="E41" i="52"/>
  <c r="D41" i="52"/>
  <c r="C41" i="52"/>
  <c r="E40" i="52"/>
  <c r="D40" i="52"/>
  <c r="C40" i="52"/>
  <c r="E39" i="52"/>
  <c r="D39" i="52"/>
  <c r="C39" i="52"/>
  <c r="E38" i="52"/>
  <c r="D38" i="52"/>
  <c r="C38" i="52"/>
  <c r="E37" i="52"/>
  <c r="D37" i="52"/>
  <c r="C37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" i="49"/>
  <c r="M44" i="49"/>
  <c r="M43" i="49"/>
  <c r="M42" i="49"/>
  <c r="M41" i="49"/>
  <c r="M40" i="49"/>
  <c r="M39" i="49"/>
  <c r="M38" i="49"/>
  <c r="M37" i="49"/>
  <c r="M36" i="49"/>
  <c r="M35" i="49"/>
  <c r="B34" i="49"/>
  <c r="J35" i="49" s="1"/>
  <c r="C35" i="49"/>
  <c r="D36" i="49"/>
  <c r="E37" i="49"/>
  <c r="F38" i="49"/>
  <c r="G39" i="49"/>
  <c r="H40" i="49"/>
  <c r="B41" i="49"/>
  <c r="C42" i="49"/>
  <c r="D43" i="49"/>
  <c r="E44" i="49"/>
  <c r="F45" i="49"/>
  <c r="G46" i="49"/>
  <c r="H47" i="49"/>
  <c r="B48" i="49"/>
  <c r="C49" i="49"/>
  <c r="D50" i="49"/>
  <c r="E51" i="49"/>
  <c r="F52" i="49"/>
  <c r="G53" i="49"/>
  <c r="H54" i="49"/>
  <c r="B55" i="49"/>
  <c r="C56" i="49"/>
  <c r="D57" i="49"/>
  <c r="E58" i="49"/>
  <c r="F59" i="49"/>
  <c r="G60" i="49"/>
  <c r="H61" i="49"/>
  <c r="H7" i="49"/>
  <c r="H6" i="49"/>
  <c r="H5" i="49"/>
  <c r="H4" i="49"/>
  <c r="R13" i="44"/>
  <c r="R8" i="44"/>
  <c r="R7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O21" i="44"/>
  <c r="O22" i="44"/>
  <c r="O23" i="44"/>
  <c r="O24" i="44"/>
  <c r="O25" i="44"/>
  <c r="O26" i="44"/>
  <c r="O27" i="44"/>
  <c r="O28" i="44"/>
  <c r="O29" i="44"/>
  <c r="O30" i="44"/>
  <c r="O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4" i="44"/>
  <c r="E85" i="7"/>
  <c r="D85" i="7"/>
  <c r="C85" i="7"/>
  <c r="E84" i="7"/>
  <c r="D84" i="7"/>
  <c r="C84" i="7"/>
  <c r="E83" i="7"/>
  <c r="D83" i="7"/>
  <c r="C83" i="7"/>
  <c r="O27" i="46"/>
  <c r="M27" i="46"/>
  <c r="G31" i="46"/>
  <c r="G30" i="46"/>
  <c r="G29" i="46"/>
  <c r="G28" i="46"/>
  <c r="G27" i="46"/>
  <c r="G26" i="46"/>
  <c r="G25" i="46"/>
  <c r="G24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23" i="46"/>
  <c r="P27" i="46" s="1"/>
  <c r="B33" i="44"/>
  <c r="E77" i="7"/>
  <c r="C77" i="7"/>
  <c r="E76" i="7"/>
  <c r="C76" i="7"/>
  <c r="E75" i="7"/>
  <c r="C75" i="7"/>
  <c r="D75" i="7"/>
  <c r="D76" i="7"/>
  <c r="D77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" i="7"/>
  <c r="H31" i="41"/>
  <c r="H30" i="41"/>
  <c r="H29" i="41"/>
  <c r="H28" i="41"/>
  <c r="H27" i="41"/>
  <c r="H26" i="41"/>
  <c r="H25" i="41"/>
  <c r="D26" i="41"/>
  <c r="D27" i="41"/>
  <c r="D28" i="41"/>
  <c r="D29" i="41"/>
  <c r="D30" i="41"/>
  <c r="D31" i="41"/>
  <c r="D32" i="41"/>
  <c r="D33" i="41"/>
  <c r="D34" i="41"/>
  <c r="C26" i="41"/>
  <c r="C27" i="41"/>
  <c r="C28" i="41"/>
  <c r="C29" i="41"/>
  <c r="C30" i="41"/>
  <c r="C31" i="41"/>
  <c r="C32" i="41"/>
  <c r="C33" i="41"/>
  <c r="C34" i="41"/>
  <c r="B19" i="41"/>
  <c r="B18" i="41"/>
  <c r="D9" i="41"/>
  <c r="B17" i="41"/>
  <c r="D6" i="41" s="1"/>
  <c r="B16" i="41"/>
  <c r="B15" i="41"/>
  <c r="D5" i="41" s="1"/>
  <c r="B98" i="7"/>
  <c r="B97" i="7"/>
  <c r="B96" i="7"/>
  <c r="B95" i="7"/>
  <c r="C91" i="7"/>
  <c r="B26" i="1"/>
  <c r="B21" i="1"/>
  <c r="C29" i="1" s="1"/>
  <c r="B20" i="1"/>
  <c r="A33" i="1" l="1"/>
  <c r="B33" i="1"/>
  <c r="D12" i="41"/>
  <c r="D4" i="41"/>
  <c r="D11" i="41"/>
  <c r="D10" i="41"/>
  <c r="J58" i="49"/>
  <c r="J50" i="49"/>
  <c r="J42" i="49"/>
  <c r="J57" i="49"/>
  <c r="J49" i="49"/>
  <c r="J41" i="49"/>
  <c r="J56" i="49"/>
  <c r="J48" i="49"/>
  <c r="J40" i="49"/>
  <c r="D8" i="41"/>
  <c r="D7" i="41"/>
  <c r="J55" i="49"/>
  <c r="J47" i="49"/>
  <c r="J39" i="49"/>
  <c r="J34" i="49"/>
  <c r="J54" i="49"/>
  <c r="J46" i="49"/>
  <c r="J38" i="49"/>
  <c r="J61" i="49"/>
  <c r="J53" i="49"/>
  <c r="J45" i="49"/>
  <c r="J37" i="49"/>
  <c r="D3" i="41"/>
  <c r="J60" i="49"/>
  <c r="J52" i="49"/>
  <c r="J44" i="49"/>
  <c r="J36" i="49"/>
  <c r="J59" i="49"/>
  <c r="J51" i="49"/>
  <c r="J43" i="49"/>
</calcChain>
</file>

<file path=xl/sharedStrings.xml><?xml version="1.0" encoding="utf-8"?>
<sst xmlns="http://schemas.openxmlformats.org/spreadsheetml/2006/main" count="1313" uniqueCount="216">
  <si>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</si>
  <si>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</si>
  <si>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</si>
  <si>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</si>
  <si>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</si>
  <si>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</si>
  <si>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</si>
  <si>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</si>
  <si>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</si>
  <si>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</si>
  <si>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</si>
  <si>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</si>
  <si>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</si>
  <si>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</si>
  <si>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</si>
  <si>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</si>
  <si>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</si>
  <si>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</si>
  <si>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</si>
  <si>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</si>
  <si>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</si>
  <si>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</si>
  <si>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</si>
  <si>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</si>
  <si>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</si>
  <si>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</si>
  <si>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</si>
  <si>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</si>
  <si>
    <t>RESIDUAL OUTPUT</t>
  </si>
  <si>
    <t>Observation</t>
  </si>
  <si>
    <t>Predicted Y</t>
  </si>
  <si>
    <t>Residuals</t>
  </si>
  <si>
    <t>b0</t>
  </si>
  <si>
    <t>b1</t>
  </si>
  <si>
    <t>So the regression equation of the given problem that can be used to predict long term assests and long term debts is</t>
  </si>
  <si>
    <t>Long-Term Assets(X)</t>
  </si>
  <si>
    <t>Long-Term Debt(Y)</t>
  </si>
  <si>
    <t>We have,</t>
  </si>
  <si>
    <t>So now when long term assets for a client is $50,000,000</t>
  </si>
  <si>
    <t>X</t>
  </si>
  <si>
    <t>In 100 thousands</t>
  </si>
  <si>
    <t>Y_predicted</t>
  </si>
  <si>
    <t>Predicted for X=</t>
  </si>
  <si>
    <t>Standard error(Se)=</t>
  </si>
  <si>
    <t>95% prediction level</t>
  </si>
  <si>
    <t>Lower Limit</t>
  </si>
  <si>
    <t>Upper limit</t>
  </si>
  <si>
    <t>Price(Y)</t>
  </si>
  <si>
    <t>Mileage(X1)</t>
  </si>
  <si>
    <t>Year(X2)</t>
  </si>
  <si>
    <t>T-Top(X3)</t>
  </si>
  <si>
    <t>The relationship between mileage (X1) and Price(Y) appears to be linear whereas the relationship between Year (X2) and Price (Y) seems to be more on quadratic side</t>
  </si>
  <si>
    <t>X4</t>
  </si>
  <si>
    <t>X Variable 2</t>
  </si>
  <si>
    <t>X Variable 3</t>
  </si>
  <si>
    <t>X Variable 4</t>
  </si>
  <si>
    <t>For the regression equation from the result sheet we get</t>
  </si>
  <si>
    <t>b2</t>
  </si>
  <si>
    <t>b3</t>
  </si>
  <si>
    <t>b4</t>
  </si>
  <si>
    <t>So, the equation can be written as</t>
  </si>
  <si>
    <t>Y_predicted = -7.840476821+0.81213245X</t>
  </si>
  <si>
    <t>Number of beds in home(X1)</t>
  </si>
  <si>
    <t>Annual medical in-patient days (100s)(X2)</t>
  </si>
  <si>
    <t>Annual total patient days (100s)(X3)</t>
  </si>
  <si>
    <t>Rural (1) and non-rural (0) homes(X4)</t>
  </si>
  <si>
    <t>Annual nursing salaries ($100s)(Y)</t>
  </si>
  <si>
    <t>X1</t>
  </si>
  <si>
    <t>X2</t>
  </si>
  <si>
    <t>X3</t>
  </si>
  <si>
    <t>From the result sheet the value of adjusted R square for model with different independent variables were found to be</t>
  </si>
  <si>
    <t>From the result sheet the value of adjusted R square for two independent variable were found to be</t>
  </si>
  <si>
    <t>From the result sheet when all three independent variables X1,X2 and X3 are used the adjusted R square is found to be</t>
  </si>
  <si>
    <t>Adjusted R square when X1,X2 &amp;X3 are independent variables=</t>
  </si>
  <si>
    <t>So evaluating all the values of adjusted R square we can conclude the use of three independent variables X1,X2 &amp; X3 is the best one to use to predict the value of Y</t>
  </si>
  <si>
    <t>And when all three independent variables are use we get,</t>
  </si>
  <si>
    <t>b0 =</t>
  </si>
  <si>
    <t>b1 =</t>
  </si>
  <si>
    <t>b2 =</t>
  </si>
  <si>
    <t>b3 =</t>
  </si>
  <si>
    <t xml:space="preserve">So the regression function can be described as </t>
  </si>
  <si>
    <t>Y_predicted = 22.33121256+9.838841555X1-7.667412573X2+16.02133159X3</t>
  </si>
  <si>
    <t>Y predicted using X1, X2 and X3 as independent variable</t>
  </si>
  <si>
    <t>PE Ratio(X1)</t>
  </si>
  <si>
    <t>Risk(X2)</t>
  </si>
  <si>
    <t>Return(Y)</t>
  </si>
  <si>
    <t>From result sheet when X1 and X2 are used as independent variables we get</t>
  </si>
  <si>
    <t>bo=</t>
  </si>
  <si>
    <t>b1=</t>
  </si>
  <si>
    <t>b2=</t>
  </si>
  <si>
    <t>So the equation for Y predicted is</t>
  </si>
  <si>
    <t>Y_predicted= -3.0093+1.153652X1+1.621234X2</t>
  </si>
  <si>
    <t>Se=</t>
  </si>
  <si>
    <t>Adjusted R square=</t>
  </si>
  <si>
    <t xml:space="preserve">When X3 and X4 are introduced </t>
  </si>
  <si>
    <t>From the result sheet when X1,X2,X3 and X4 are used as independent variable we get</t>
  </si>
  <si>
    <t>b3=</t>
  </si>
  <si>
    <t>b4=</t>
  </si>
  <si>
    <t xml:space="preserve">So the equation for Y predicted is </t>
  </si>
  <si>
    <t>Y_predicted= -53.5416-8.12733X1+152.7395X2+0.370765X3-51.8347X4</t>
  </si>
  <si>
    <t>Since the value of R square is more when X3 and X4 are added it suggests that the value of Y_predicted is more estimated, I would suggest the analyst to use the second model</t>
  </si>
  <si>
    <t>From all the values of adjusted R square, the value of R square when X3 is used is the highest one which signifies the value of Y_predicted is more well estimated so we select X3 when one independent variable is to be selected</t>
  </si>
  <si>
    <t>Glue(X)</t>
  </si>
  <si>
    <t>Breaking Point(Y)</t>
  </si>
  <si>
    <t>b0=</t>
  </si>
  <si>
    <t>R square=</t>
  </si>
  <si>
    <t xml:space="preserve">From all the values of adjusted R square, the value of R square when X2 and X3 are selected as independent variable is the highest one which signifies the value of Y_predicted is more well estimated so we select X2 and X3 when two independent variables are to be selected </t>
  </si>
  <si>
    <t>Independent variabless</t>
  </si>
  <si>
    <t>Adjusted R square</t>
  </si>
  <si>
    <t>R square</t>
  </si>
  <si>
    <t>Se</t>
  </si>
  <si>
    <t>predicted value</t>
  </si>
  <si>
    <t>Breaking point</t>
  </si>
  <si>
    <t>Pedicted value of glue</t>
  </si>
  <si>
    <t>Preference(Y)</t>
  </si>
  <si>
    <t>Sweetness(X2)</t>
  </si>
  <si>
    <t>Moisture(X1)</t>
  </si>
  <si>
    <t>For the relationship Y_predicted = b0+b1X1+b2X1^2+b3X2+B4x2^2</t>
  </si>
  <si>
    <t>X1 square</t>
  </si>
  <si>
    <t>X2 square</t>
  </si>
  <si>
    <t>From the result sheet we get,</t>
  </si>
  <si>
    <t>Y_predicted = 35.53051471-4.506045752X1^2+3.716830065X2^2</t>
  </si>
  <si>
    <t>Hence, the regression model can be wrriten as:</t>
  </si>
  <si>
    <t>Predicted value</t>
  </si>
  <si>
    <t>Independent variables</t>
  </si>
  <si>
    <t xml:space="preserve">R square </t>
  </si>
  <si>
    <t xml:space="preserve"> X1 </t>
  </si>
  <si>
    <t>X1 &amp; X2</t>
  </si>
  <si>
    <t>X1 &amp; X3</t>
  </si>
  <si>
    <t>X2  &amp; X3</t>
  </si>
  <si>
    <t>The relationship can be seen to be cubic and the regression function can be represented as</t>
  </si>
  <si>
    <t>Where,</t>
  </si>
  <si>
    <t>X1 =</t>
  </si>
  <si>
    <t>X2 =</t>
  </si>
  <si>
    <t>X3 =</t>
  </si>
  <si>
    <t>Y_predicted= b0+b1X1+b2X2+B3x3</t>
  </si>
  <si>
    <t>X^2</t>
  </si>
  <si>
    <t>X^3</t>
  </si>
  <si>
    <t>When cubic equation is considered</t>
  </si>
  <si>
    <t>Glue(X1)</t>
  </si>
  <si>
    <t xml:space="preserve">From the result sheet we get, </t>
  </si>
  <si>
    <t>When Y=</t>
  </si>
  <si>
    <t>X_predicted =</t>
  </si>
  <si>
    <t>Both the plot of moisture content versues preference and  the plot of sweetness versues performance tend to show cubic relationship</t>
  </si>
  <si>
    <t>Obs</t>
  </si>
  <si>
    <t>Demand(Y)</t>
  </si>
  <si>
    <t>Temp(X2)</t>
  </si>
  <si>
    <t>Day(X1)</t>
  </si>
  <si>
    <t>From result sheet for a simple regression model between Maximum daily temmperature and Power demand we get,</t>
  </si>
  <si>
    <t>So the general regression equation is:</t>
  </si>
  <si>
    <t>Y_predicted = 31.21238+0.365608X2</t>
  </si>
  <si>
    <t>The line chart of the given data is:</t>
  </si>
  <si>
    <t>X Variable 5</t>
  </si>
  <si>
    <t>X Variable 6</t>
  </si>
  <si>
    <t>X Variable 7</t>
  </si>
  <si>
    <t>Home</t>
  </si>
  <si>
    <t>Avg Outside Temp (X1)</t>
  </si>
  <si>
    <t>Attic Insulation (inches) (X2)</t>
  </si>
  <si>
    <t>Age of Furnace (years) (X3)</t>
  </si>
  <si>
    <t>Square Footage (X4)</t>
  </si>
  <si>
    <t>Avg Heating Cost(Y)</t>
  </si>
  <si>
    <t>day 3</t>
  </si>
  <si>
    <t>day 4</t>
  </si>
  <si>
    <t>day 5</t>
  </si>
  <si>
    <t>day 6</t>
  </si>
  <si>
    <t>day 7</t>
  </si>
  <si>
    <t>Demad (Y)</t>
  </si>
  <si>
    <t>Weeks</t>
  </si>
  <si>
    <t>day 1</t>
  </si>
  <si>
    <t>day 2</t>
  </si>
  <si>
    <t>Week 1</t>
  </si>
  <si>
    <t>Week 2</t>
  </si>
  <si>
    <t>Week 3</t>
  </si>
  <si>
    <t>Week 4</t>
  </si>
  <si>
    <t>Maximum daily temperature</t>
  </si>
  <si>
    <t>c.</t>
  </si>
  <si>
    <t>From result sheet we get,</t>
  </si>
  <si>
    <t>b5=</t>
  </si>
  <si>
    <t>b6=</t>
  </si>
  <si>
    <t>b7=</t>
  </si>
  <si>
    <t xml:space="preserve">Predicted data </t>
  </si>
  <si>
    <t>For value of temperature( 94  in Wednesday)</t>
  </si>
  <si>
    <t>Variation between Actual value of demand of power and the predicted value is visible  through this line chart</t>
  </si>
  <si>
    <t>Quadratic relationship is observed between Avg outside temperature and average heating cost.</t>
  </si>
  <si>
    <t>Qartic relationship is observed  between Attic insulation and Avg heating cost</t>
  </si>
  <si>
    <t>Quintic relationship is observed between Age of furnace and avg heating cost</t>
  </si>
  <si>
    <t>Linear relationship is observed between square footage and avg heating cost</t>
  </si>
  <si>
    <t>From result sheet we get</t>
  </si>
  <si>
    <t>While using only 1 independent variable</t>
  </si>
  <si>
    <t>Independent Variable</t>
  </si>
  <si>
    <t xml:space="preserve">X4 has the lowest value of R square so X4 is selected when only one independent variable is to be selected </t>
  </si>
  <si>
    <t>While using 2 independent variables</t>
  </si>
  <si>
    <t>X1 &amp;X2</t>
  </si>
  <si>
    <t>X1 &amp; X4</t>
  </si>
  <si>
    <t>X2 &amp; X3</t>
  </si>
  <si>
    <t>X2 &amp; X4</t>
  </si>
  <si>
    <t>X3 &amp; X4</t>
  </si>
  <si>
    <t xml:space="preserve">X2 &amp; X4 have the lowest value of R square so it is selected when two independent variables are to be selected </t>
  </si>
  <si>
    <t>while using 3 independent variables</t>
  </si>
  <si>
    <t>X1, X2 &amp; X3</t>
  </si>
  <si>
    <t>X1, X2 &amp;X4</t>
  </si>
  <si>
    <t>X1, X3 &amp; X4</t>
  </si>
  <si>
    <t>X2, X3 &amp; X4</t>
  </si>
  <si>
    <t xml:space="preserve">X1, X2 &amp; X4 have the lowest value of R square for 3 independent variable so this set is to be selected </t>
  </si>
  <si>
    <t>While using 4 variables</t>
  </si>
  <si>
    <t>X1, X2, X3 &amp; X4</t>
  </si>
  <si>
    <t>And</t>
  </si>
  <si>
    <t>p value</t>
  </si>
  <si>
    <t>Here the relationship between X1 and Y aand X3 and Y seems to be somehow linear but the relationship between X2 and Y appears to be more on quadratic side</t>
  </si>
  <si>
    <t xml:space="preserve">p value </t>
  </si>
  <si>
    <t>The regression equation for four independent variables is:</t>
  </si>
  <si>
    <t>Y_predicted= -29.21827117-1.178281783X1-6.89508123X2+3.212893373X3+0.148933656X4</t>
  </si>
  <si>
    <t>The variation between actual demand and predicted demand is almost negligible so this seems to be more accurate</t>
  </si>
  <si>
    <t>y_predicted= 154470941-107.2667X1-156353.5X2+2440.54398X3+39.5701585X4</t>
  </si>
  <si>
    <t>Since the p-value of all  y-intercept(b0), b1, b2, b3 and b4 are less than or equals to 0.05 all the variables are significant</t>
  </si>
  <si>
    <t xml:space="preserve">Since, the p value of only the cooefficent of X2 and X3 are less than 0.05 only these two are significant so the analyst must be worried about y-intercept and coefficent of X1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</si>
</sst>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6"/>
      <name val="Arial"/>
      <family val="2"/>
    </font>
    <font>
      <sz val="11"/>
      <color theme="6"/>
      <name val="Calibri"/>
      <family val="2"/>
      <scheme val="minor"/>
    </font>
    <font>
      <sz val="12"/>
      <color theme="6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19" xfId="0" applyBorder="1"/>
    <xf numFmtId="0" fontId="0" fillId="0" borderId="22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6" fillId="0" borderId="0" xfId="0" applyFont="1" applyAlignment="1">
      <alignment horizontal="center"/>
    </xf>
    <xf numFmtId="0" fontId="0" fillId="0" borderId="20" xfId="0" applyBorder="1"/>
    <xf numFmtId="0" fontId="0" fillId="0" borderId="23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term assests vs Long term Debt</a:t>
            </a:r>
          </a:p>
        </c:rich>
      </c:tx>
      <c:layout>
        <c:manualLayout>
          <c:xMode val="edge"/>
          <c:yMode val="edge"/>
          <c:x val="0.20281933508311464"/>
          <c:y val="2.295552021516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13587316736919E-2"/>
                  <c:y val="0.35678864519982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'6'!$A$3:$A$14</c:f>
              <c:numCache>
                <c:formatCode>General</c:formatCode>
                <c:ptCount val="12"/>
                <c:pt idx="0">
                  <c:v>26</c:v>
                </c:pt>
                <c:pt idx="1">
                  <c:v>39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54</c:v>
                </c:pt>
                <c:pt idx="7">
                  <c:v>56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69</c:v>
                </c:pt>
              </c:numCache>
            </c:numRef>
          </c:xVal>
          <c:yVal>
            <c:numRef>
              <c:f>'6'!$B$3:$B$14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36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42</c:v>
                </c:pt>
                <c:pt idx="10">
                  <c:v>38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E-46A3-B6ED-0280104F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902608"/>
        <c:axId val="-507902064"/>
      </c:scatterChart>
      <c:valAx>
        <c:axId val="-5079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Term Assests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02064"/>
        <c:crosses val="autoZero"/>
        <c:crossBetween val="midCat"/>
      </c:valAx>
      <c:valAx>
        <c:axId val="-5079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Long</a:t>
                </a:r>
                <a:r>
                  <a:rPr lang="en-US" baseline="0"/>
                  <a:t> Term Debt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9'!$E$28:$E$40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'Result 9'!$F$28:$F$40</c:f>
              <c:numCache>
                <c:formatCode>General</c:formatCode>
                <c:ptCount val="13"/>
                <c:pt idx="0">
                  <c:v>8000</c:v>
                </c:pt>
                <c:pt idx="1">
                  <c:v>11000</c:v>
                </c:pt>
                <c:pt idx="2">
                  <c:v>11300</c:v>
                </c:pt>
                <c:pt idx="3">
                  <c:v>13250</c:v>
                </c:pt>
                <c:pt idx="4">
                  <c:v>13875</c:v>
                </c:pt>
                <c:pt idx="5">
                  <c:v>14950</c:v>
                </c:pt>
                <c:pt idx="6">
                  <c:v>15625</c:v>
                </c:pt>
                <c:pt idx="7">
                  <c:v>16500</c:v>
                </c:pt>
                <c:pt idx="8">
                  <c:v>16500</c:v>
                </c:pt>
                <c:pt idx="9">
                  <c:v>19500</c:v>
                </c:pt>
                <c:pt idx="10">
                  <c:v>22300</c:v>
                </c:pt>
                <c:pt idx="11">
                  <c:v>25500</c:v>
                </c:pt>
                <c:pt idx="12">
                  <c:v>31900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C-4AAF-9BF4-9E2BA3DF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1632"/>
        <c:axId val="-69896192"/>
      </c:scatterChart>
      <c:valAx>
        <c:axId val="-6990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6192"/>
        <c:crosses val="autoZero"/>
        <c:crossBetween val="midCat"/>
      </c:valAx>
      <c:valAx>
        <c:axId val="-6989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90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'X1, X2, X3 Result 20'!$E$27:$E$46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'X1, X2, X3 Result 20'!$F$27:$F$46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8-4239-9D96-62F7220C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9120"/>
        <c:axId val="-60677824"/>
      </c:scatterChart>
      <c:valAx>
        <c:axId val="-606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7824"/>
        <c:crosses val="autoZero"/>
        <c:crossBetween val="midCat"/>
      </c:valAx>
      <c:valAx>
        <c:axId val="-6067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'20'!$AA$2:$AA$21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'X1, X2, X4 Result 20'!$C$27:$C$46</c:f>
              <c:numCache>
                <c:formatCode>General</c:formatCode>
                <c:ptCount val="20"/>
                <c:pt idx="0">
                  <c:v>-8.4936895418177016</c:v>
                </c:pt>
                <c:pt idx="1">
                  <c:v>-11.444795179051198</c:v>
                </c:pt>
                <c:pt idx="2">
                  <c:v>-4.349453543999573</c:v>
                </c:pt>
                <c:pt idx="3">
                  <c:v>19.344213671630826</c:v>
                </c:pt>
                <c:pt idx="4">
                  <c:v>21.00002889956842</c:v>
                </c:pt>
                <c:pt idx="5">
                  <c:v>1.3007104731391337</c:v>
                </c:pt>
                <c:pt idx="6">
                  <c:v>68.067105120190206</c:v>
                </c:pt>
                <c:pt idx="7">
                  <c:v>-81.405198790597069</c:v>
                </c:pt>
                <c:pt idx="8">
                  <c:v>-32.20230594255959</c:v>
                </c:pt>
                <c:pt idx="9">
                  <c:v>-8.5214387809445498</c:v>
                </c:pt>
                <c:pt idx="10">
                  <c:v>-17.343792972765584</c:v>
                </c:pt>
                <c:pt idx="11">
                  <c:v>3.7047291298376024</c:v>
                </c:pt>
                <c:pt idx="12">
                  <c:v>7.3739959104693185</c:v>
                </c:pt>
                <c:pt idx="13">
                  <c:v>19.685091470171528</c:v>
                </c:pt>
                <c:pt idx="14">
                  <c:v>-47.515145903023097</c:v>
                </c:pt>
                <c:pt idx="15">
                  <c:v>45.389461270883814</c:v>
                </c:pt>
                <c:pt idx="16">
                  <c:v>7.7840055679587294</c:v>
                </c:pt>
                <c:pt idx="17">
                  <c:v>18.239346485914098</c:v>
                </c:pt>
                <c:pt idx="18">
                  <c:v>10.659170293018974</c:v>
                </c:pt>
                <c:pt idx="19">
                  <c:v>-11.272037638024244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472-9B4E-D3157A6C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75648"/>
        <c:axId val="-60675104"/>
      </c:scatterChart>
      <c:valAx>
        <c:axId val="-606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5104"/>
        <c:crosses val="autoZero"/>
        <c:crossBetween val="midCat"/>
      </c:valAx>
      <c:valAx>
        <c:axId val="-6067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'20'!$AB$2:$AB$21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'X1, X2, X4 Result 20'!$C$27:$C$46</c:f>
              <c:numCache>
                <c:formatCode>General</c:formatCode>
                <c:ptCount val="20"/>
                <c:pt idx="0">
                  <c:v>-8.4936895418177016</c:v>
                </c:pt>
                <c:pt idx="1">
                  <c:v>-11.444795179051198</c:v>
                </c:pt>
                <c:pt idx="2">
                  <c:v>-4.349453543999573</c:v>
                </c:pt>
                <c:pt idx="3">
                  <c:v>19.344213671630826</c:v>
                </c:pt>
                <c:pt idx="4">
                  <c:v>21.00002889956842</c:v>
                </c:pt>
                <c:pt idx="5">
                  <c:v>1.3007104731391337</c:v>
                </c:pt>
                <c:pt idx="6">
                  <c:v>68.067105120190206</c:v>
                </c:pt>
                <c:pt idx="7">
                  <c:v>-81.405198790597069</c:v>
                </c:pt>
                <c:pt idx="8">
                  <c:v>-32.20230594255959</c:v>
                </c:pt>
                <c:pt idx="9">
                  <c:v>-8.5214387809445498</c:v>
                </c:pt>
                <c:pt idx="10">
                  <c:v>-17.343792972765584</c:v>
                </c:pt>
                <c:pt idx="11">
                  <c:v>3.7047291298376024</c:v>
                </c:pt>
                <c:pt idx="12">
                  <c:v>7.3739959104693185</c:v>
                </c:pt>
                <c:pt idx="13">
                  <c:v>19.685091470171528</c:v>
                </c:pt>
                <c:pt idx="14">
                  <c:v>-47.515145903023097</c:v>
                </c:pt>
                <c:pt idx="15">
                  <c:v>45.389461270883814</c:v>
                </c:pt>
                <c:pt idx="16">
                  <c:v>7.7840055679587294</c:v>
                </c:pt>
                <c:pt idx="17">
                  <c:v>18.239346485914098</c:v>
                </c:pt>
                <c:pt idx="18">
                  <c:v>10.659170293018974</c:v>
                </c:pt>
                <c:pt idx="19">
                  <c:v>-11.272037638024244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0-41F5-B6C5-B2781314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0464"/>
        <c:axId val="-60699584"/>
      </c:scatterChart>
      <c:valAx>
        <c:axId val="-607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9584"/>
        <c:crosses val="autoZero"/>
        <c:crossBetween val="midCat"/>
      </c:valAx>
      <c:valAx>
        <c:axId val="-6069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0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'20'!$AC$2:$AC$21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'X1, X2, X4 Result 20'!$C$27:$C$46</c:f>
              <c:numCache>
                <c:formatCode>General</c:formatCode>
                <c:ptCount val="20"/>
                <c:pt idx="0">
                  <c:v>-8.4936895418177016</c:v>
                </c:pt>
                <c:pt idx="1">
                  <c:v>-11.444795179051198</c:v>
                </c:pt>
                <c:pt idx="2">
                  <c:v>-4.349453543999573</c:v>
                </c:pt>
                <c:pt idx="3">
                  <c:v>19.344213671630826</c:v>
                </c:pt>
                <c:pt idx="4">
                  <c:v>21.00002889956842</c:v>
                </c:pt>
                <c:pt idx="5">
                  <c:v>1.3007104731391337</c:v>
                </c:pt>
                <c:pt idx="6">
                  <c:v>68.067105120190206</c:v>
                </c:pt>
                <c:pt idx="7">
                  <c:v>-81.405198790597069</c:v>
                </c:pt>
                <c:pt idx="8">
                  <c:v>-32.20230594255959</c:v>
                </c:pt>
                <c:pt idx="9">
                  <c:v>-8.5214387809445498</c:v>
                </c:pt>
                <c:pt idx="10">
                  <c:v>-17.343792972765584</c:v>
                </c:pt>
                <c:pt idx="11">
                  <c:v>3.7047291298376024</c:v>
                </c:pt>
                <c:pt idx="12">
                  <c:v>7.3739959104693185</c:v>
                </c:pt>
                <c:pt idx="13">
                  <c:v>19.685091470171528</c:v>
                </c:pt>
                <c:pt idx="14">
                  <c:v>-47.515145903023097</c:v>
                </c:pt>
                <c:pt idx="15">
                  <c:v>45.389461270883814</c:v>
                </c:pt>
                <c:pt idx="16">
                  <c:v>7.7840055679587294</c:v>
                </c:pt>
                <c:pt idx="17">
                  <c:v>18.239346485914098</c:v>
                </c:pt>
                <c:pt idx="18">
                  <c:v>10.659170293018974</c:v>
                </c:pt>
                <c:pt idx="19">
                  <c:v>-11.272037638024244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104-98E9-E95A6DF9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9376"/>
        <c:axId val="-60699040"/>
      </c:scatterChart>
      <c:valAx>
        <c:axId val="-6070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9040"/>
        <c:crosses val="autoZero"/>
        <c:crossBetween val="midCat"/>
      </c:valAx>
      <c:valAx>
        <c:axId val="-606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'X1, X2, X4 Result 20'!$E$27:$E$46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'X1, X2, X4 Result 20'!$F$27:$F$46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4A7-A69D-9A0B5541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85440"/>
        <c:axId val="-60697952"/>
      </c:scatterChart>
      <c:valAx>
        <c:axId val="-606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7952"/>
        <c:crosses val="autoZero"/>
        <c:crossBetween val="midCat"/>
      </c:valAx>
      <c:valAx>
        <c:axId val="-6069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'20'!$Z$2:$Z$21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'X1, X3, X4 Result 20'!$C$27:$C$46</c:f>
              <c:numCache>
                <c:formatCode>General</c:formatCode>
                <c:ptCount val="20"/>
                <c:pt idx="0">
                  <c:v>12.918119830277107</c:v>
                </c:pt>
                <c:pt idx="1">
                  <c:v>-4.6480798812210082</c:v>
                </c:pt>
                <c:pt idx="2">
                  <c:v>-24.376487599766961</c:v>
                </c:pt>
                <c:pt idx="3">
                  <c:v>2.2089399892724941</c:v>
                </c:pt>
                <c:pt idx="4">
                  <c:v>51.955718454573258</c:v>
                </c:pt>
                <c:pt idx="5">
                  <c:v>30.869144835914625</c:v>
                </c:pt>
                <c:pt idx="6">
                  <c:v>72.735815585453736</c:v>
                </c:pt>
                <c:pt idx="7">
                  <c:v>-80.058436455739468</c:v>
                </c:pt>
                <c:pt idx="8">
                  <c:v>-40.804722233372559</c:v>
                </c:pt>
                <c:pt idx="9">
                  <c:v>-15.249462936015874</c:v>
                </c:pt>
                <c:pt idx="10">
                  <c:v>-0.39615024936136933</c:v>
                </c:pt>
                <c:pt idx="11">
                  <c:v>13.910392728435085</c:v>
                </c:pt>
                <c:pt idx="12">
                  <c:v>-15.161597414517587</c:v>
                </c:pt>
                <c:pt idx="13">
                  <c:v>0.95886764459828555</c:v>
                </c:pt>
                <c:pt idx="14">
                  <c:v>-30.39064369395166</c:v>
                </c:pt>
                <c:pt idx="15">
                  <c:v>24.449072076204061</c:v>
                </c:pt>
                <c:pt idx="16">
                  <c:v>18.967226620804297</c:v>
                </c:pt>
                <c:pt idx="17">
                  <c:v>5.0775345160153051</c:v>
                </c:pt>
                <c:pt idx="18">
                  <c:v>12.270483589623382</c:v>
                </c:pt>
                <c:pt idx="19">
                  <c:v>-35.235735407224468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8-48EC-AE96-64F92FC4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96864"/>
        <c:axId val="-60683808"/>
      </c:scatterChart>
      <c:valAx>
        <c:axId val="-6069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3808"/>
        <c:crosses val="autoZero"/>
        <c:crossBetween val="midCat"/>
      </c:valAx>
      <c:valAx>
        <c:axId val="-606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'20'!$AA$2:$AA$21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'X1, X3, X4 Result 20'!$C$27:$C$46</c:f>
              <c:numCache>
                <c:formatCode>General</c:formatCode>
                <c:ptCount val="20"/>
                <c:pt idx="0">
                  <c:v>12.918119830277107</c:v>
                </c:pt>
                <c:pt idx="1">
                  <c:v>-4.6480798812210082</c:v>
                </c:pt>
                <c:pt idx="2">
                  <c:v>-24.376487599766961</c:v>
                </c:pt>
                <c:pt idx="3">
                  <c:v>2.2089399892724941</c:v>
                </c:pt>
                <c:pt idx="4">
                  <c:v>51.955718454573258</c:v>
                </c:pt>
                <c:pt idx="5">
                  <c:v>30.869144835914625</c:v>
                </c:pt>
                <c:pt idx="6">
                  <c:v>72.735815585453736</c:v>
                </c:pt>
                <c:pt idx="7">
                  <c:v>-80.058436455739468</c:v>
                </c:pt>
                <c:pt idx="8">
                  <c:v>-40.804722233372559</c:v>
                </c:pt>
                <c:pt idx="9">
                  <c:v>-15.249462936015874</c:v>
                </c:pt>
                <c:pt idx="10">
                  <c:v>-0.39615024936136933</c:v>
                </c:pt>
                <c:pt idx="11">
                  <c:v>13.910392728435085</c:v>
                </c:pt>
                <c:pt idx="12">
                  <c:v>-15.161597414517587</c:v>
                </c:pt>
                <c:pt idx="13">
                  <c:v>0.95886764459828555</c:v>
                </c:pt>
                <c:pt idx="14">
                  <c:v>-30.39064369395166</c:v>
                </c:pt>
                <c:pt idx="15">
                  <c:v>24.449072076204061</c:v>
                </c:pt>
                <c:pt idx="16">
                  <c:v>18.967226620804297</c:v>
                </c:pt>
                <c:pt idx="17">
                  <c:v>5.0775345160153051</c:v>
                </c:pt>
                <c:pt idx="18">
                  <c:v>12.270483589623382</c:v>
                </c:pt>
                <c:pt idx="19">
                  <c:v>-35.235735407224468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4-40BA-B4D2-AAF80466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7744"/>
        <c:axId val="-60696320"/>
      </c:scatterChart>
      <c:valAx>
        <c:axId val="-607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6320"/>
        <c:crosses val="autoZero"/>
        <c:crossBetween val="midCat"/>
      </c:valAx>
      <c:valAx>
        <c:axId val="-60696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'20'!$AB$2:$AB$21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'X1, X3, X4 Result 20'!$C$27:$C$46</c:f>
              <c:numCache>
                <c:formatCode>General</c:formatCode>
                <c:ptCount val="20"/>
                <c:pt idx="0">
                  <c:v>12.918119830277107</c:v>
                </c:pt>
                <c:pt idx="1">
                  <c:v>-4.6480798812210082</c:v>
                </c:pt>
                <c:pt idx="2">
                  <c:v>-24.376487599766961</c:v>
                </c:pt>
                <c:pt idx="3">
                  <c:v>2.2089399892724941</c:v>
                </c:pt>
                <c:pt idx="4">
                  <c:v>51.955718454573258</c:v>
                </c:pt>
                <c:pt idx="5">
                  <c:v>30.869144835914625</c:v>
                </c:pt>
                <c:pt idx="6">
                  <c:v>72.735815585453736</c:v>
                </c:pt>
                <c:pt idx="7">
                  <c:v>-80.058436455739468</c:v>
                </c:pt>
                <c:pt idx="8">
                  <c:v>-40.804722233372559</c:v>
                </c:pt>
                <c:pt idx="9">
                  <c:v>-15.249462936015874</c:v>
                </c:pt>
                <c:pt idx="10">
                  <c:v>-0.39615024936136933</c:v>
                </c:pt>
                <c:pt idx="11">
                  <c:v>13.910392728435085</c:v>
                </c:pt>
                <c:pt idx="12">
                  <c:v>-15.161597414517587</c:v>
                </c:pt>
                <c:pt idx="13">
                  <c:v>0.95886764459828555</c:v>
                </c:pt>
                <c:pt idx="14">
                  <c:v>-30.39064369395166</c:v>
                </c:pt>
                <c:pt idx="15">
                  <c:v>24.449072076204061</c:v>
                </c:pt>
                <c:pt idx="16">
                  <c:v>18.967226620804297</c:v>
                </c:pt>
                <c:pt idx="17">
                  <c:v>5.0775345160153051</c:v>
                </c:pt>
                <c:pt idx="18">
                  <c:v>12.270483589623382</c:v>
                </c:pt>
                <c:pt idx="19">
                  <c:v>-35.235735407224468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53B-9E44-0F485662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93056"/>
        <c:axId val="-60708832"/>
      </c:scatterChart>
      <c:valAx>
        <c:axId val="-606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8832"/>
        <c:crosses val="autoZero"/>
        <c:crossBetween val="midCat"/>
      </c:valAx>
      <c:valAx>
        <c:axId val="-6070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'X1, X3, X4 Result 20'!$E$27:$E$46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'X1, X3, X4 Result 20'!$F$27:$F$46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0-4456-B7AD-438B0A63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6656"/>
        <c:axId val="-60714816"/>
      </c:scatterChart>
      <c:valAx>
        <c:axId val="-607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4816"/>
        <c:crosses val="autoZero"/>
        <c:crossBetween val="midCat"/>
      </c:valAx>
      <c:valAx>
        <c:axId val="-607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'X2, X3, X4 Result 20'!$C$27:$C$46</c:f>
              <c:numCache>
                <c:formatCode>General</c:formatCode>
                <c:ptCount val="20"/>
                <c:pt idx="0">
                  <c:v>14.7291399357957</c:v>
                </c:pt>
                <c:pt idx="1">
                  <c:v>2.1162943725361743</c:v>
                </c:pt>
                <c:pt idx="2">
                  <c:v>4.7578734062283274</c:v>
                </c:pt>
                <c:pt idx="3">
                  <c:v>17.358762941204702</c:v>
                </c:pt>
                <c:pt idx="4">
                  <c:v>31.991643383646988</c:v>
                </c:pt>
                <c:pt idx="5">
                  <c:v>12.040411733262403</c:v>
                </c:pt>
                <c:pt idx="6">
                  <c:v>62.560614268070708</c:v>
                </c:pt>
                <c:pt idx="7">
                  <c:v>-74.715179959738805</c:v>
                </c:pt>
                <c:pt idx="8">
                  <c:v>-50.824814901802483</c:v>
                </c:pt>
                <c:pt idx="9">
                  <c:v>-28.041930576136622</c:v>
                </c:pt>
                <c:pt idx="10">
                  <c:v>-4.5841415576376221</c:v>
                </c:pt>
                <c:pt idx="11">
                  <c:v>7.2106626678547343</c:v>
                </c:pt>
                <c:pt idx="12">
                  <c:v>-12.376972215620043</c:v>
                </c:pt>
                <c:pt idx="13">
                  <c:v>20.190521702578991</c:v>
                </c:pt>
                <c:pt idx="14">
                  <c:v>-22.221985628495872</c:v>
                </c:pt>
                <c:pt idx="15">
                  <c:v>51.576305259187791</c:v>
                </c:pt>
                <c:pt idx="16">
                  <c:v>11.969919366053546</c:v>
                </c:pt>
                <c:pt idx="17">
                  <c:v>-8.7156066033877551</c:v>
                </c:pt>
                <c:pt idx="18">
                  <c:v>-3.6565014062634873</c:v>
                </c:pt>
                <c:pt idx="19">
                  <c:v>-31.365016187336863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D-4917-B94E-1CB5158F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95232"/>
        <c:axId val="-60690880"/>
      </c:scatterChart>
      <c:valAx>
        <c:axId val="-60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0880"/>
        <c:crosses val="autoZero"/>
        <c:crossBetween val="midCat"/>
      </c:valAx>
      <c:valAx>
        <c:axId val="-6069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  <a:r>
              <a:rPr lang="en-US" baseline="0"/>
              <a:t>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922267096686807E-2"/>
                  <c:y val="0.46753025663458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'10'!$H$3:$H$54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'10'!$I$3:$I$54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5-4A99-842C-27162E03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4016"/>
        <c:axId val="-69893472"/>
      </c:scatterChart>
      <c:valAx>
        <c:axId val="-698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93472"/>
        <c:crosses val="autoZero"/>
        <c:crossBetween val="midCat"/>
      </c:valAx>
      <c:valAx>
        <c:axId val="-69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'X2, X3, X4 Result 20'!$C$27:$C$46</c:f>
              <c:numCache>
                <c:formatCode>General</c:formatCode>
                <c:ptCount val="20"/>
                <c:pt idx="0">
                  <c:v>14.7291399357957</c:v>
                </c:pt>
                <c:pt idx="1">
                  <c:v>2.1162943725361743</c:v>
                </c:pt>
                <c:pt idx="2">
                  <c:v>4.7578734062283274</c:v>
                </c:pt>
                <c:pt idx="3">
                  <c:v>17.358762941204702</c:v>
                </c:pt>
                <c:pt idx="4">
                  <c:v>31.991643383646988</c:v>
                </c:pt>
                <c:pt idx="5">
                  <c:v>12.040411733262403</c:v>
                </c:pt>
                <c:pt idx="6">
                  <c:v>62.560614268070708</c:v>
                </c:pt>
                <c:pt idx="7">
                  <c:v>-74.715179959738805</c:v>
                </c:pt>
                <c:pt idx="8">
                  <c:v>-50.824814901802483</c:v>
                </c:pt>
                <c:pt idx="9">
                  <c:v>-28.041930576136622</c:v>
                </c:pt>
                <c:pt idx="10">
                  <c:v>-4.5841415576376221</c:v>
                </c:pt>
                <c:pt idx="11">
                  <c:v>7.2106626678547343</c:v>
                </c:pt>
                <c:pt idx="12">
                  <c:v>-12.376972215620043</c:v>
                </c:pt>
                <c:pt idx="13">
                  <c:v>20.190521702578991</c:v>
                </c:pt>
                <c:pt idx="14">
                  <c:v>-22.221985628495872</c:v>
                </c:pt>
                <c:pt idx="15">
                  <c:v>51.576305259187791</c:v>
                </c:pt>
                <c:pt idx="16">
                  <c:v>11.969919366053546</c:v>
                </c:pt>
                <c:pt idx="17">
                  <c:v>-8.7156066033877551</c:v>
                </c:pt>
                <c:pt idx="18">
                  <c:v>-3.6565014062634873</c:v>
                </c:pt>
                <c:pt idx="19">
                  <c:v>-31.365016187336863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4-4704-9FB8-BCE7E0CC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81632"/>
        <c:axId val="-60685984"/>
      </c:scatterChart>
      <c:valAx>
        <c:axId val="-606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5984"/>
        <c:crosses val="autoZero"/>
        <c:crossBetween val="midCat"/>
      </c:valAx>
      <c:valAx>
        <c:axId val="-6068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'20'!$E$2:$E$21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'X2, X3, X4 Result 20'!$C$27:$C$46</c:f>
              <c:numCache>
                <c:formatCode>General</c:formatCode>
                <c:ptCount val="20"/>
                <c:pt idx="0">
                  <c:v>14.7291399357957</c:v>
                </c:pt>
                <c:pt idx="1">
                  <c:v>2.1162943725361743</c:v>
                </c:pt>
                <c:pt idx="2">
                  <c:v>4.7578734062283274</c:v>
                </c:pt>
                <c:pt idx="3">
                  <c:v>17.358762941204702</c:v>
                </c:pt>
                <c:pt idx="4">
                  <c:v>31.991643383646988</c:v>
                </c:pt>
                <c:pt idx="5">
                  <c:v>12.040411733262403</c:v>
                </c:pt>
                <c:pt idx="6">
                  <c:v>62.560614268070708</c:v>
                </c:pt>
                <c:pt idx="7">
                  <c:v>-74.715179959738805</c:v>
                </c:pt>
                <c:pt idx="8">
                  <c:v>-50.824814901802483</c:v>
                </c:pt>
                <c:pt idx="9">
                  <c:v>-28.041930576136622</c:v>
                </c:pt>
                <c:pt idx="10">
                  <c:v>-4.5841415576376221</c:v>
                </c:pt>
                <c:pt idx="11">
                  <c:v>7.2106626678547343</c:v>
                </c:pt>
                <c:pt idx="12">
                  <c:v>-12.376972215620043</c:v>
                </c:pt>
                <c:pt idx="13">
                  <c:v>20.190521702578991</c:v>
                </c:pt>
                <c:pt idx="14">
                  <c:v>-22.221985628495872</c:v>
                </c:pt>
                <c:pt idx="15">
                  <c:v>51.576305259187791</c:v>
                </c:pt>
                <c:pt idx="16">
                  <c:v>11.969919366053546</c:v>
                </c:pt>
                <c:pt idx="17">
                  <c:v>-8.7156066033877551</c:v>
                </c:pt>
                <c:pt idx="18">
                  <c:v>-3.6565014062634873</c:v>
                </c:pt>
                <c:pt idx="19">
                  <c:v>-31.365016187336863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46FC-9752-D0C19609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89792"/>
        <c:axId val="-60689248"/>
      </c:scatterChart>
      <c:valAx>
        <c:axId val="-606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9248"/>
        <c:crosses val="autoZero"/>
        <c:crossBetween val="midCat"/>
      </c:valAx>
      <c:valAx>
        <c:axId val="-6068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'X2, X3, X4 Result 20'!$E$27:$E$46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'X2, X3, X4 Result 20'!$F$27:$F$46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4758-8A42-959A4522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3184"/>
        <c:axId val="-60711552"/>
      </c:scatterChart>
      <c:valAx>
        <c:axId val="-6071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1552"/>
        <c:crosses val="autoZero"/>
        <c:crossBetween val="midCat"/>
      </c:valAx>
      <c:valAx>
        <c:axId val="-6071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'20'!$B$2:$B$21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'X1, X2, X3, X4 Result 20'!$C$28:$C$47</c:f>
              <c:numCache>
                <c:formatCode>General</c:formatCode>
                <c:ptCount val="20"/>
                <c:pt idx="0">
                  <c:v>3.8330014344921892E-2</c:v>
                </c:pt>
                <c:pt idx="1">
                  <c:v>-4.4894762962031791</c:v>
                </c:pt>
                <c:pt idx="2">
                  <c:v>-5.0114050290894738</c:v>
                </c:pt>
                <c:pt idx="3">
                  <c:v>7.0919820565478062</c:v>
                </c:pt>
                <c:pt idx="4">
                  <c:v>22.348605999153392</c:v>
                </c:pt>
                <c:pt idx="5">
                  <c:v>6.6014343245793725</c:v>
                </c:pt>
                <c:pt idx="6">
                  <c:v>63.433672367782151</c:v>
                </c:pt>
                <c:pt idx="7">
                  <c:v>-65.071210511350046</c:v>
                </c:pt>
                <c:pt idx="8">
                  <c:v>-47.317490046544378</c:v>
                </c:pt>
                <c:pt idx="9">
                  <c:v>-13.574132118118143</c:v>
                </c:pt>
                <c:pt idx="10">
                  <c:v>-18.064604751587694</c:v>
                </c:pt>
                <c:pt idx="11">
                  <c:v>8.7099410752639983</c:v>
                </c:pt>
                <c:pt idx="12">
                  <c:v>-7.8789433109362221</c:v>
                </c:pt>
                <c:pt idx="13">
                  <c:v>17.267223202453749</c:v>
                </c:pt>
                <c:pt idx="14">
                  <c:v>-39.351504985275682</c:v>
                </c:pt>
                <c:pt idx="15">
                  <c:v>53.366925803813928</c:v>
                </c:pt>
                <c:pt idx="16">
                  <c:v>20.779823300240707</c:v>
                </c:pt>
                <c:pt idx="17">
                  <c:v>1.4761234709504265</c:v>
                </c:pt>
                <c:pt idx="18">
                  <c:v>15.246720993606232</c:v>
                </c:pt>
                <c:pt idx="19">
                  <c:v>-15.602015559631184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A-4C2F-9965-D1C18672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80544"/>
        <c:axId val="-60682720"/>
      </c:scatterChart>
      <c:valAx>
        <c:axId val="-606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2720"/>
        <c:crosses val="autoZero"/>
        <c:crossBetween val="midCat"/>
      </c:valAx>
      <c:valAx>
        <c:axId val="-6068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'X1, X2, X3, X4 Result 20'!$C$28:$C$47</c:f>
              <c:numCache>
                <c:formatCode>General</c:formatCode>
                <c:ptCount val="20"/>
                <c:pt idx="0">
                  <c:v>3.8330014344921892E-2</c:v>
                </c:pt>
                <c:pt idx="1">
                  <c:v>-4.4894762962031791</c:v>
                </c:pt>
                <c:pt idx="2">
                  <c:v>-5.0114050290894738</c:v>
                </c:pt>
                <c:pt idx="3">
                  <c:v>7.0919820565478062</c:v>
                </c:pt>
                <c:pt idx="4">
                  <c:v>22.348605999153392</c:v>
                </c:pt>
                <c:pt idx="5">
                  <c:v>6.6014343245793725</c:v>
                </c:pt>
                <c:pt idx="6">
                  <c:v>63.433672367782151</c:v>
                </c:pt>
                <c:pt idx="7">
                  <c:v>-65.071210511350046</c:v>
                </c:pt>
                <c:pt idx="8">
                  <c:v>-47.317490046544378</c:v>
                </c:pt>
                <c:pt idx="9">
                  <c:v>-13.574132118118143</c:v>
                </c:pt>
                <c:pt idx="10">
                  <c:v>-18.064604751587694</c:v>
                </c:pt>
                <c:pt idx="11">
                  <c:v>8.7099410752639983</c:v>
                </c:pt>
                <c:pt idx="12">
                  <c:v>-7.8789433109362221</c:v>
                </c:pt>
                <c:pt idx="13">
                  <c:v>17.267223202453749</c:v>
                </c:pt>
                <c:pt idx="14">
                  <c:v>-39.351504985275682</c:v>
                </c:pt>
                <c:pt idx="15">
                  <c:v>53.366925803813928</c:v>
                </c:pt>
                <c:pt idx="16">
                  <c:v>20.779823300240707</c:v>
                </c:pt>
                <c:pt idx="17">
                  <c:v>1.4761234709504265</c:v>
                </c:pt>
                <c:pt idx="18">
                  <c:v>15.246720993606232</c:v>
                </c:pt>
                <c:pt idx="19">
                  <c:v>-15.602015559631184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1-4F23-A929-856E2FE4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2640"/>
        <c:axId val="-60682176"/>
      </c:scatterChart>
      <c:valAx>
        <c:axId val="-60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2176"/>
        <c:crosses val="autoZero"/>
        <c:crossBetween val="midCat"/>
      </c:valAx>
      <c:valAx>
        <c:axId val="-6068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'X1, X2, X3, X4 Result 20'!$C$28:$C$47</c:f>
              <c:numCache>
                <c:formatCode>General</c:formatCode>
                <c:ptCount val="20"/>
                <c:pt idx="0">
                  <c:v>3.8330014344921892E-2</c:v>
                </c:pt>
                <c:pt idx="1">
                  <c:v>-4.4894762962031791</c:v>
                </c:pt>
                <c:pt idx="2">
                  <c:v>-5.0114050290894738</c:v>
                </c:pt>
                <c:pt idx="3">
                  <c:v>7.0919820565478062</c:v>
                </c:pt>
                <c:pt idx="4">
                  <c:v>22.348605999153392</c:v>
                </c:pt>
                <c:pt idx="5">
                  <c:v>6.6014343245793725</c:v>
                </c:pt>
                <c:pt idx="6">
                  <c:v>63.433672367782151</c:v>
                </c:pt>
                <c:pt idx="7">
                  <c:v>-65.071210511350046</c:v>
                </c:pt>
                <c:pt idx="8">
                  <c:v>-47.317490046544378</c:v>
                </c:pt>
                <c:pt idx="9">
                  <c:v>-13.574132118118143</c:v>
                </c:pt>
                <c:pt idx="10">
                  <c:v>-18.064604751587694</c:v>
                </c:pt>
                <c:pt idx="11">
                  <c:v>8.7099410752639983</c:v>
                </c:pt>
                <c:pt idx="12">
                  <c:v>-7.8789433109362221</c:v>
                </c:pt>
                <c:pt idx="13">
                  <c:v>17.267223202453749</c:v>
                </c:pt>
                <c:pt idx="14">
                  <c:v>-39.351504985275682</c:v>
                </c:pt>
                <c:pt idx="15">
                  <c:v>53.366925803813928</c:v>
                </c:pt>
                <c:pt idx="16">
                  <c:v>20.779823300240707</c:v>
                </c:pt>
                <c:pt idx="17">
                  <c:v>1.4761234709504265</c:v>
                </c:pt>
                <c:pt idx="18">
                  <c:v>15.246720993606232</c:v>
                </c:pt>
                <c:pt idx="19">
                  <c:v>-15.602015559631184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7-4A89-9DB9-298EADFF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1008"/>
        <c:axId val="-60709920"/>
      </c:scatterChart>
      <c:valAx>
        <c:axId val="-607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9920"/>
        <c:crosses val="autoZero"/>
        <c:crossBetween val="midCat"/>
      </c:valAx>
      <c:valAx>
        <c:axId val="-6070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1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'20'!$E$2:$E$21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'X1, X2, X3, X4 Result 20'!$C$28:$C$47</c:f>
              <c:numCache>
                <c:formatCode>General</c:formatCode>
                <c:ptCount val="20"/>
                <c:pt idx="0">
                  <c:v>3.8330014344921892E-2</c:v>
                </c:pt>
                <c:pt idx="1">
                  <c:v>-4.4894762962031791</c:v>
                </c:pt>
                <c:pt idx="2">
                  <c:v>-5.0114050290894738</c:v>
                </c:pt>
                <c:pt idx="3">
                  <c:v>7.0919820565478062</c:v>
                </c:pt>
                <c:pt idx="4">
                  <c:v>22.348605999153392</c:v>
                </c:pt>
                <c:pt idx="5">
                  <c:v>6.6014343245793725</c:v>
                </c:pt>
                <c:pt idx="6">
                  <c:v>63.433672367782151</c:v>
                </c:pt>
                <c:pt idx="7">
                  <c:v>-65.071210511350046</c:v>
                </c:pt>
                <c:pt idx="8">
                  <c:v>-47.317490046544378</c:v>
                </c:pt>
                <c:pt idx="9">
                  <c:v>-13.574132118118143</c:v>
                </c:pt>
                <c:pt idx="10">
                  <c:v>-18.064604751587694</c:v>
                </c:pt>
                <c:pt idx="11">
                  <c:v>8.7099410752639983</c:v>
                </c:pt>
                <c:pt idx="12">
                  <c:v>-7.8789433109362221</c:v>
                </c:pt>
                <c:pt idx="13">
                  <c:v>17.267223202453749</c:v>
                </c:pt>
                <c:pt idx="14">
                  <c:v>-39.351504985275682</c:v>
                </c:pt>
                <c:pt idx="15">
                  <c:v>53.366925803813928</c:v>
                </c:pt>
                <c:pt idx="16">
                  <c:v>20.779823300240707</c:v>
                </c:pt>
                <c:pt idx="17">
                  <c:v>1.4761234709504265</c:v>
                </c:pt>
                <c:pt idx="18">
                  <c:v>15.246720993606232</c:v>
                </c:pt>
                <c:pt idx="19">
                  <c:v>-15.602015559631184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5-4ABA-A9BC-305B000E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6112"/>
        <c:axId val="-60687072"/>
      </c:scatterChart>
      <c:valAx>
        <c:axId val="-6070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7072"/>
        <c:crosses val="autoZero"/>
        <c:crossBetween val="midCat"/>
      </c:valAx>
      <c:valAx>
        <c:axId val="-6068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'X1, X2, X3, X4 Result 20'!$E$28:$E$47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'X1, X2, X3, X4 Result 20'!$F$28:$F$47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4-4209-B7E3-5F7EC112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1760"/>
        <c:axId val="-60701216"/>
      </c:scatterChart>
      <c:valAx>
        <c:axId val="-607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1216"/>
        <c:crosses val="autoZero"/>
        <c:crossBetween val="midCat"/>
      </c:valAx>
      <c:valAx>
        <c:axId val="-6070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70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r>
              <a:rPr lang="en-US" baseline="0"/>
              <a:t>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280103156141741"/>
                  <c:y val="0.4319802018522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'10'!$K$3:$K$54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'10'!$L$3:$L$54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452C-B605-70DE5C58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0000"/>
        <c:axId val="-69891296"/>
      </c:scatterChart>
      <c:valAx>
        <c:axId val="-699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91296"/>
        <c:crosses val="autoZero"/>
        <c:crossBetween val="midCat"/>
      </c:valAx>
      <c:valAx>
        <c:axId val="-69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9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</a:t>
            </a:r>
            <a:r>
              <a:rPr lang="en-US" baseline="0"/>
              <a:t>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3637815820968E-4"/>
                  <c:y val="0.51957677165354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'10'!$N$3:$N$54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'10'!$O$3:$O$54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6-42EA-A606-FCBCA7CB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8848"/>
        <c:axId val="-69634496"/>
      </c:scatterChart>
      <c:valAx>
        <c:axId val="-696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34496"/>
        <c:crosses val="autoZero"/>
        <c:crossBetween val="midCat"/>
      </c:valAx>
      <c:valAx>
        <c:axId val="-696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'10'!$A$3:$A$54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'Result X1 for 10'!$C$25:$C$76</c:f>
              <c:numCache>
                <c:formatCode>General</c:formatCode>
                <c:ptCount val="52"/>
                <c:pt idx="0">
                  <c:v>-624.14689881948652</c:v>
                </c:pt>
                <c:pt idx="1">
                  <c:v>-118.695050140484</c:v>
                </c:pt>
                <c:pt idx="2">
                  <c:v>1163.9515810208086</c:v>
                </c:pt>
                <c:pt idx="3">
                  <c:v>1449.9515810208086</c:v>
                </c:pt>
                <c:pt idx="4">
                  <c:v>221.95158102080859</c:v>
                </c:pt>
                <c:pt idx="5">
                  <c:v>792.27019226882339</c:v>
                </c:pt>
                <c:pt idx="6">
                  <c:v>-734.04841897919141</c:v>
                </c:pt>
                <c:pt idx="7">
                  <c:v>293.12536897427162</c:v>
                </c:pt>
                <c:pt idx="8">
                  <c:v>-2176.909388616421</c:v>
                </c:pt>
                <c:pt idx="9">
                  <c:v>-1916.0484189791914</c:v>
                </c:pt>
                <c:pt idx="10">
                  <c:v>-294.7124289358303</c:v>
                </c:pt>
                <c:pt idx="11">
                  <c:v>-3074.0484189791914</c:v>
                </c:pt>
                <c:pt idx="12">
                  <c:v>973.9747527479376</c:v>
                </c:pt>
                <c:pt idx="13">
                  <c:v>-652.695050140484</c:v>
                </c:pt>
                <c:pt idx="14">
                  <c:v>706.18329829209233</c:v>
                </c:pt>
                <c:pt idx="15">
                  <c:v>116.95158102080859</c:v>
                </c:pt>
                <c:pt idx="16">
                  <c:v>-1471.8167017079077</c:v>
                </c:pt>
                <c:pt idx="17">
                  <c:v>-143.93256034354908</c:v>
                </c:pt>
                <c:pt idx="18">
                  <c:v>-705.70084307226625</c:v>
                </c:pt>
                <c:pt idx="19">
                  <c:v>453.00951033863021</c:v>
                </c:pt>
                <c:pt idx="20">
                  <c:v>-510.04841897919141</c:v>
                </c:pt>
                <c:pt idx="21">
                  <c:v>1718.864687044078</c:v>
                </c:pt>
                <c:pt idx="22">
                  <c:v>-526.695050140484</c:v>
                </c:pt>
                <c:pt idx="23">
                  <c:v>1183.2991569277337</c:v>
                </c:pt>
                <c:pt idx="24">
                  <c:v>858.50190954010691</c:v>
                </c:pt>
                <c:pt idx="25">
                  <c:v>-1961.7877370489973</c:v>
                </c:pt>
                <c:pt idx="26">
                  <c:v>1941.2759852006056</c:v>
                </c:pt>
                <c:pt idx="27">
                  <c:v>-336.7124289358303</c:v>
                </c:pt>
                <c:pt idx="28">
                  <c:v>1297.0210962021938</c:v>
                </c:pt>
                <c:pt idx="29">
                  <c:v>78.287571064169697</c:v>
                </c:pt>
                <c:pt idx="30">
                  <c:v>771.12536897427162</c:v>
                </c:pt>
                <c:pt idx="31">
                  <c:v>624.80096479447457</c:v>
                </c:pt>
                <c:pt idx="32">
                  <c:v>-560.7124289358303</c:v>
                </c:pt>
                <c:pt idx="33">
                  <c:v>1665.4729448811963</c:v>
                </c:pt>
                <c:pt idx="34">
                  <c:v>-512.81090877612542</c:v>
                </c:pt>
                <c:pt idx="35">
                  <c:v>-449.60815616375271</c:v>
                </c:pt>
                <c:pt idx="36">
                  <c:v>1095.9515810208086</c:v>
                </c:pt>
                <c:pt idx="37">
                  <c:v>-752.93256034354908</c:v>
                </c:pt>
                <c:pt idx="38">
                  <c:v>652.36287917733671</c:v>
                </c:pt>
                <c:pt idx="39">
                  <c:v>792.9342022254632</c:v>
                </c:pt>
                <c:pt idx="40">
                  <c:v>-1548.8282875714717</c:v>
                </c:pt>
                <c:pt idx="41">
                  <c:v>-290.68925720870175</c:v>
                </c:pt>
                <c:pt idx="42">
                  <c:v>-690.99048966136979</c:v>
                </c:pt>
                <c:pt idx="43">
                  <c:v>80.287571064169697</c:v>
                </c:pt>
                <c:pt idx="44">
                  <c:v>8.1485407013997246</c:v>
                </c:pt>
                <c:pt idx="45">
                  <c:v>-517.94414620711359</c:v>
                </c:pt>
                <c:pt idx="46">
                  <c:v>1714.864687044078</c:v>
                </c:pt>
                <c:pt idx="47">
                  <c:v>296.19488415565638</c:v>
                </c:pt>
                <c:pt idx="48">
                  <c:v>409.16591949674603</c:v>
                </c:pt>
                <c:pt idx="49">
                  <c:v>200.29915692773375</c:v>
                </c:pt>
                <c:pt idx="50">
                  <c:v>-279.66608548157365</c:v>
                </c:pt>
                <c:pt idx="51">
                  <c:v>-708.04841897919141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B-4126-A335-AE6DCF52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8304"/>
        <c:axId val="-69642656"/>
      </c:scatterChart>
      <c:valAx>
        <c:axId val="-696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2656"/>
        <c:crosses val="autoZero"/>
        <c:crossBetween val="midCat"/>
      </c:valAx>
      <c:valAx>
        <c:axId val="-6964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 for 10'!$E$25:$E$76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X1 for 10'!$F$25:$F$76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E-4460-9297-7B1C7D37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0144"/>
        <c:axId val="-69651360"/>
      </c:scatterChart>
      <c:valAx>
        <c:axId val="-696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51360"/>
        <c:crosses val="autoZero"/>
        <c:crossBetween val="midCat"/>
      </c:valAx>
      <c:valAx>
        <c:axId val="-6965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'Result X2 for 10'!$C$25:$C$76</c:f>
              <c:numCache>
                <c:formatCode>General</c:formatCode>
                <c:ptCount val="52"/>
                <c:pt idx="0">
                  <c:v>1889.009540955893</c:v>
                </c:pt>
                <c:pt idx="1">
                  <c:v>-1135.2237906580494</c:v>
                </c:pt>
                <c:pt idx="2">
                  <c:v>1528.0206618102193</c:v>
                </c:pt>
                <c:pt idx="3">
                  <c:v>1720.2305389902413</c:v>
                </c:pt>
                <c:pt idx="4">
                  <c:v>989.31818993612796</c:v>
                </c:pt>
                <c:pt idx="5">
                  <c:v>-206.69909770799586</c:v>
                </c:pt>
                <c:pt idx="6">
                  <c:v>-604.45464523972714</c:v>
                </c:pt>
                <c:pt idx="7">
                  <c:v>25.41448470407704</c:v>
                </c:pt>
                <c:pt idx="8">
                  <c:v>-1639.2237906580494</c:v>
                </c:pt>
                <c:pt idx="9">
                  <c:v>-163.88552045409597</c:v>
                </c:pt>
                <c:pt idx="10">
                  <c:v>-1119.5707046840644</c:v>
                </c:pt>
                <c:pt idx="11">
                  <c:v>-2644.3262522157956</c:v>
                </c:pt>
                <c:pt idx="12">
                  <c:v>2361.1552216239488</c:v>
                </c:pt>
                <c:pt idx="13">
                  <c:v>-1340.9583607881241</c:v>
                </c:pt>
                <c:pt idx="14">
                  <c:v>-422.39909254982376</c:v>
                </c:pt>
                <c:pt idx="15">
                  <c:v>-53.583038263659546</c:v>
                </c:pt>
                <c:pt idx="16">
                  <c:v>-874.66083266221585</c:v>
                </c:pt>
                <c:pt idx="17">
                  <c:v>102.20460752405506</c:v>
                </c:pt>
                <c:pt idx="18">
                  <c:v>-1136.2410783021733</c:v>
                </c:pt>
                <c:pt idx="19">
                  <c:v>1363.0589268559997</c:v>
                </c:pt>
                <c:pt idx="20">
                  <c:v>313.59226362811478</c:v>
                </c:pt>
                <c:pt idx="21">
                  <c:v>2384.7552319402948</c:v>
                </c:pt>
                <c:pt idx="22">
                  <c:v>-1618.2558889140323</c:v>
                </c:pt>
                <c:pt idx="23">
                  <c:v>762.13793397982499</c:v>
                </c:pt>
                <c:pt idx="24">
                  <c:v>-826.52379581622245</c:v>
                </c:pt>
                <c:pt idx="25">
                  <c:v>-2962.7546503979001</c:v>
                </c:pt>
                <c:pt idx="26">
                  <c:v>1735.032995389814</c:v>
                </c:pt>
                <c:pt idx="27">
                  <c:v>-1142.8126801200688</c:v>
                </c:pt>
                <c:pt idx="28">
                  <c:v>1400.874981142164</c:v>
                </c:pt>
                <c:pt idx="29">
                  <c:v>-709.0546555560727</c:v>
                </c:pt>
                <c:pt idx="30">
                  <c:v>1094.2922584699422</c:v>
                </c:pt>
                <c:pt idx="31">
                  <c:v>3778.6218848518333</c:v>
                </c:pt>
                <c:pt idx="32">
                  <c:v>-1629.425024016009</c:v>
                </c:pt>
                <c:pt idx="33">
                  <c:v>378.05644982373497</c:v>
                </c:pt>
                <c:pt idx="34">
                  <c:v>-1233.2065030139256</c:v>
                </c:pt>
                <c:pt idx="35">
                  <c:v>-1833.6114467621092</c:v>
                </c:pt>
                <c:pt idx="36">
                  <c:v>2144.6885583960639</c:v>
                </c:pt>
                <c:pt idx="37">
                  <c:v>-985.12501885783604</c:v>
                </c:pt>
                <c:pt idx="38">
                  <c:v>-362.16823796814515</c:v>
                </c:pt>
                <c:pt idx="39">
                  <c:v>1967.6885583960639</c:v>
                </c:pt>
                <c:pt idx="40">
                  <c:v>-1214.6842870961368</c:v>
                </c:pt>
                <c:pt idx="41">
                  <c:v>-1452.3929257600257</c:v>
                </c:pt>
                <c:pt idx="42">
                  <c:v>-249.8916872438931</c:v>
                </c:pt>
                <c:pt idx="43">
                  <c:v>-1072.8361345539897</c:v>
                </c:pt>
                <c:pt idx="44">
                  <c:v>998.02435156775209</c:v>
                </c:pt>
                <c:pt idx="45">
                  <c:v>-1332.0348908796841</c:v>
                </c:pt>
                <c:pt idx="46">
                  <c:v>3872.018184777955</c:v>
                </c:pt>
                <c:pt idx="47">
                  <c:v>87.155221623948819</c:v>
                </c:pt>
                <c:pt idx="48">
                  <c:v>-246.37563811590189</c:v>
                </c:pt>
                <c:pt idx="49">
                  <c:v>229.33052351572223</c:v>
                </c:pt>
                <c:pt idx="50">
                  <c:v>-1168.5793485061258</c:v>
                </c:pt>
                <c:pt idx="51">
                  <c:v>256.27744785808318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3-40E7-80A2-1C55AF6A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23072"/>
        <c:axId val="-69622528"/>
      </c:scatterChart>
      <c:valAx>
        <c:axId val="-696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2528"/>
        <c:crosses val="autoZero"/>
        <c:crossBetween val="midCat"/>
      </c:valAx>
      <c:valAx>
        <c:axId val="-6962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X2 for 10'!$E$25:$E$76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X2 for 10'!$F$25:$F$76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3-49CF-8F88-688724E5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42112"/>
        <c:axId val="-69626880"/>
      </c:scatterChart>
      <c:valAx>
        <c:axId val="-696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6880"/>
        <c:crosses val="autoZero"/>
        <c:crossBetween val="midCat"/>
      </c:valAx>
      <c:valAx>
        <c:axId val="-696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'10'!$C$3:$C$54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'Result X3 for 10'!$C$25:$C$76</c:f>
              <c:numCache>
                <c:formatCode>General</c:formatCode>
                <c:ptCount val="52"/>
                <c:pt idx="0">
                  <c:v>-282.76561524636236</c:v>
                </c:pt>
                <c:pt idx="1">
                  <c:v>-417.64898691741428</c:v>
                </c:pt>
                <c:pt idx="2">
                  <c:v>689.84528366406266</c:v>
                </c:pt>
                <c:pt idx="3">
                  <c:v>584.77303660427424</c:v>
                </c:pt>
                <c:pt idx="4">
                  <c:v>167.88584532087225</c:v>
                </c:pt>
                <c:pt idx="5">
                  <c:v>296.34213682875406</c:v>
                </c:pt>
                <c:pt idx="6">
                  <c:v>-918.47157036572389</c:v>
                </c:pt>
                <c:pt idx="7">
                  <c:v>-181.03303136550676</c:v>
                </c:pt>
                <c:pt idx="8">
                  <c:v>-429.18763876804996</c:v>
                </c:pt>
                <c:pt idx="9">
                  <c:v>564.61337256024672</c:v>
                </c:pt>
                <c:pt idx="10">
                  <c:v>-308.32325663379606</c:v>
                </c:pt>
                <c:pt idx="11">
                  <c:v>-2215.6122448729529</c:v>
                </c:pt>
                <c:pt idx="12">
                  <c:v>1360.2204518583221</c:v>
                </c:pt>
                <c:pt idx="13">
                  <c:v>-386.7668522754966</c:v>
                </c:pt>
                <c:pt idx="14">
                  <c:v>116.13427190321863</c:v>
                </c:pt>
                <c:pt idx="15">
                  <c:v>-110.92404226125473</c:v>
                </c:pt>
                <c:pt idx="16">
                  <c:v>125.24202397833528</c:v>
                </c:pt>
                <c:pt idx="17">
                  <c:v>-386.32707624614523</c:v>
                </c:pt>
                <c:pt idx="18">
                  <c:v>-1107.490559902521</c:v>
                </c:pt>
                <c:pt idx="19">
                  <c:v>1181.0709010972614</c:v>
                </c:pt>
                <c:pt idx="20">
                  <c:v>-173.04190761933751</c:v>
                </c:pt>
                <c:pt idx="21">
                  <c:v>1150.6374187385281</c:v>
                </c:pt>
                <c:pt idx="22">
                  <c:v>-651.83909933528548</c:v>
                </c:pt>
                <c:pt idx="23">
                  <c:v>940.83517038109676</c:v>
                </c:pt>
                <c:pt idx="24">
                  <c:v>869.44988890387071</c:v>
                </c:pt>
                <c:pt idx="25">
                  <c:v>-2269.4043799474171</c:v>
                </c:pt>
                <c:pt idx="26">
                  <c:v>1693.025282798968</c:v>
                </c:pt>
                <c:pt idx="27">
                  <c:v>-524.13314421592486</c:v>
                </c:pt>
                <c:pt idx="28">
                  <c:v>695.43337342534141</c:v>
                </c:pt>
                <c:pt idx="29">
                  <c:v>-340.87966099209598</c:v>
                </c:pt>
                <c:pt idx="30">
                  <c:v>572.16595730619747</c:v>
                </c:pt>
                <c:pt idx="31">
                  <c:v>1489.0759577387453</c:v>
                </c:pt>
                <c:pt idx="32">
                  <c:v>-530.87078473826432</c:v>
                </c:pt>
                <c:pt idx="33">
                  <c:v>1814.0291024113171</c:v>
                </c:pt>
                <c:pt idx="34">
                  <c:v>-1057.960784305717</c:v>
                </c:pt>
                <c:pt idx="35">
                  <c:v>-726.86190848443221</c:v>
                </c:pt>
                <c:pt idx="36">
                  <c:v>172.83640741023009</c:v>
                </c:pt>
                <c:pt idx="37">
                  <c:v>-734.61224487295294</c:v>
                </c:pt>
                <c:pt idx="38">
                  <c:v>309.93910284386448</c:v>
                </c:pt>
                <c:pt idx="39">
                  <c:v>1255.9580923806625</c:v>
                </c:pt>
                <c:pt idx="40">
                  <c:v>88.789552082803311</c:v>
                </c:pt>
                <c:pt idx="41">
                  <c:v>-660.61730151443544</c:v>
                </c:pt>
                <c:pt idx="42">
                  <c:v>-585.74786273869904</c:v>
                </c:pt>
                <c:pt idx="43">
                  <c:v>-367.8479755891176</c:v>
                </c:pt>
                <c:pt idx="44">
                  <c:v>886.80348497811792</c:v>
                </c:pt>
                <c:pt idx="45">
                  <c:v>-1212.2408962910413</c:v>
                </c:pt>
                <c:pt idx="46">
                  <c:v>726.59685708171673</c:v>
                </c:pt>
                <c:pt idx="47">
                  <c:v>795.35101308258572</c:v>
                </c:pt>
                <c:pt idx="48">
                  <c:v>-1590.1864017389162</c:v>
                </c:pt>
                <c:pt idx="49">
                  <c:v>-201.490559902521</c:v>
                </c:pt>
                <c:pt idx="50">
                  <c:v>65.916293694717751</c:v>
                </c:pt>
                <c:pt idx="51">
                  <c:v>-240.68449193274137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1-484C-AAE5-07A86D4C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52448"/>
        <c:axId val="-69625792"/>
      </c:scatterChart>
      <c:valAx>
        <c:axId val="-6965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5792"/>
        <c:crosses val="autoZero"/>
        <c:crossBetween val="midCat"/>
      </c:valAx>
      <c:valAx>
        <c:axId val="-6962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5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X3 for 10'!$E$25:$E$76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X3 for 10'!$F$25:$F$76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10B-A7B2-A96CCEF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2864"/>
        <c:axId val="-69632320"/>
      </c:scatterChart>
      <c:valAx>
        <c:axId val="-696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2320"/>
        <c:crosses val="autoZero"/>
        <c:crossBetween val="midCat"/>
      </c:valAx>
      <c:valAx>
        <c:axId val="-6963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'6'!$A$3:$A$14</c:f>
              <c:numCache>
                <c:formatCode>General</c:formatCode>
                <c:ptCount val="12"/>
                <c:pt idx="0">
                  <c:v>26</c:v>
                </c:pt>
                <c:pt idx="1">
                  <c:v>39</c:v>
                </c:pt>
                <c:pt idx="2">
                  <c:v>45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54</c:v>
                </c:pt>
                <c:pt idx="7">
                  <c:v>56</c:v>
                </c:pt>
                <c:pt idx="8">
                  <c:v>60</c:v>
                </c:pt>
                <c:pt idx="9">
                  <c:v>62</c:v>
                </c:pt>
                <c:pt idx="10">
                  <c:v>64</c:v>
                </c:pt>
                <c:pt idx="11">
                  <c:v>69</c:v>
                </c:pt>
              </c:numCache>
            </c:numRef>
          </c:xVal>
          <c:yVal>
            <c:numRef>
              <c:f>'Result 6'!$C$25:$C$36</c:f>
              <c:numCache>
                <c:formatCode>General</c:formatCode>
                <c:ptCount val="12"/>
                <c:pt idx="0">
                  <c:v>2.7250331125827856</c:v>
                </c:pt>
                <c:pt idx="1">
                  <c:v>-3.8326887417218494</c:v>
                </c:pt>
                <c:pt idx="2">
                  <c:v>-4.7054834437086086</c:v>
                </c:pt>
                <c:pt idx="3">
                  <c:v>-4.3297483443708558</c:v>
                </c:pt>
                <c:pt idx="4">
                  <c:v>-0.32974834437085576</c:v>
                </c:pt>
                <c:pt idx="5">
                  <c:v>4.8581192052980171</c:v>
                </c:pt>
                <c:pt idx="6">
                  <c:v>1.9853245033112614</c:v>
                </c:pt>
                <c:pt idx="7">
                  <c:v>5.3610596026490072</c:v>
                </c:pt>
                <c:pt idx="8">
                  <c:v>5.1125298013245057</c:v>
                </c:pt>
                <c:pt idx="9">
                  <c:v>-0.51173509933774142</c:v>
                </c:pt>
                <c:pt idx="10">
                  <c:v>-6.1359999999999957</c:v>
                </c:pt>
                <c:pt idx="11">
                  <c:v>-0.19666225165562423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0-4B0B-A30D-B28544A3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712048"/>
        <c:axId val="-507734352"/>
      </c:scatterChart>
      <c:valAx>
        <c:axId val="-5077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7734352"/>
        <c:crosses val="autoZero"/>
        <c:crossBetween val="midCat"/>
      </c:valAx>
      <c:valAx>
        <c:axId val="-50773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771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'10'!$A$3:$A$54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'Result X1 &amp; X2 for 10 '!$C$26:$C$77</c:f>
              <c:numCache>
                <c:formatCode>General</c:formatCode>
                <c:ptCount val="52"/>
                <c:pt idx="0">
                  <c:v>-694.79639805007992</c:v>
                </c:pt>
                <c:pt idx="1">
                  <c:v>-108.39931142361138</c:v>
                </c:pt>
                <c:pt idx="2">
                  <c:v>1199.7703558905114</c:v>
                </c:pt>
                <c:pt idx="3">
                  <c:v>1491.8082263347078</c:v>
                </c:pt>
                <c:pt idx="4">
                  <c:v>231.8075129804638</c:v>
                </c:pt>
                <c:pt idx="5">
                  <c:v>812.68806957710149</c:v>
                </c:pt>
                <c:pt idx="6">
                  <c:v>-683.13496799899622</c:v>
                </c:pt>
                <c:pt idx="7">
                  <c:v>313.35309946328925</c:v>
                </c:pt>
                <c:pt idx="8">
                  <c:v>-2197.2776312672531</c:v>
                </c:pt>
                <c:pt idx="9">
                  <c:v>-1969.5901266836054</c:v>
                </c:pt>
                <c:pt idx="10">
                  <c:v>-291.1294682894395</c:v>
                </c:pt>
                <c:pt idx="11">
                  <c:v>-3042.4561534204267</c:v>
                </c:pt>
                <c:pt idx="12">
                  <c:v>936.42759798906081</c:v>
                </c:pt>
                <c:pt idx="13">
                  <c:v>-663.5318579783011</c:v>
                </c:pt>
                <c:pt idx="14">
                  <c:v>763.07658240064848</c:v>
                </c:pt>
                <c:pt idx="15">
                  <c:v>187.18621742243431</c:v>
                </c:pt>
                <c:pt idx="16">
                  <c:v>-1526.0202337725777</c:v>
                </c:pt>
                <c:pt idx="17">
                  <c:v>-138.03026283054078</c:v>
                </c:pt>
                <c:pt idx="18">
                  <c:v>-731.25350918491768</c:v>
                </c:pt>
                <c:pt idx="19">
                  <c:v>434.92578216491438</c:v>
                </c:pt>
                <c:pt idx="20">
                  <c:v>-503.8152092860546</c:v>
                </c:pt>
                <c:pt idx="21">
                  <c:v>1763.3846646707516</c:v>
                </c:pt>
                <c:pt idx="22">
                  <c:v>-511.56901506825398</c:v>
                </c:pt>
                <c:pt idx="23">
                  <c:v>1157.1427037706626</c:v>
                </c:pt>
                <c:pt idx="24">
                  <c:v>848.06861026714364</c:v>
                </c:pt>
                <c:pt idx="25">
                  <c:v>-1922.4870052736442</c:v>
                </c:pt>
                <c:pt idx="26">
                  <c:v>1908.7855718087112</c:v>
                </c:pt>
                <c:pt idx="27">
                  <c:v>-334.33704237827897</c:v>
                </c:pt>
                <c:pt idx="28">
                  <c:v>1327.0864829551574</c:v>
                </c:pt>
                <c:pt idx="29">
                  <c:v>79.455383532881569</c:v>
                </c:pt>
                <c:pt idx="30">
                  <c:v>753.31451566484793</c:v>
                </c:pt>
                <c:pt idx="31">
                  <c:v>529.78662204149896</c:v>
                </c:pt>
                <c:pt idx="32">
                  <c:v>-541.43100513452691</c:v>
                </c:pt>
                <c:pt idx="33">
                  <c:v>1638.8201234539333</c:v>
                </c:pt>
                <c:pt idx="34">
                  <c:v>-484.07064654653414</c:v>
                </c:pt>
                <c:pt idx="35">
                  <c:v>-443.78711089291414</c:v>
                </c:pt>
                <c:pt idx="36">
                  <c:v>1087.6939016478727</c:v>
                </c:pt>
                <c:pt idx="37">
                  <c:v>-716.23712356513624</c:v>
                </c:pt>
                <c:pt idx="38">
                  <c:v>643.77576342713428</c:v>
                </c:pt>
                <c:pt idx="39">
                  <c:v>782.1902540929832</c:v>
                </c:pt>
                <c:pt idx="40">
                  <c:v>-1582.3492114989749</c:v>
                </c:pt>
                <c:pt idx="41">
                  <c:v>-272.9231047500316</c:v>
                </c:pt>
                <c:pt idx="42">
                  <c:v>-678.88486561410082</c:v>
                </c:pt>
                <c:pt idx="43">
                  <c:v>105.00307826525022</c:v>
                </c:pt>
                <c:pt idx="44">
                  <c:v>-60.084334548652805</c:v>
                </c:pt>
                <c:pt idx="45">
                  <c:v>-440.03734178126342</c:v>
                </c:pt>
                <c:pt idx="46">
                  <c:v>1663.3825246080178</c:v>
                </c:pt>
                <c:pt idx="47">
                  <c:v>290.14046701766665</c:v>
                </c:pt>
                <c:pt idx="48">
                  <c:v>441.23281420222975</c:v>
                </c:pt>
                <c:pt idx="49">
                  <c:v>145.1609256385168</c:v>
                </c:pt>
                <c:pt idx="50">
                  <c:v>-286.96289909790448</c:v>
                </c:pt>
                <c:pt idx="51">
                  <c:v>-710.87201495234967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482D-A60C-E16F906C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25248"/>
        <c:axId val="-69630688"/>
      </c:scatterChart>
      <c:valAx>
        <c:axId val="-6962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0688"/>
        <c:crosses val="autoZero"/>
        <c:crossBetween val="midCat"/>
      </c:valAx>
      <c:valAx>
        <c:axId val="-6963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'Result X1 &amp; X2 for 10 '!$C$26:$C$77</c:f>
              <c:numCache>
                <c:formatCode>General</c:formatCode>
                <c:ptCount val="52"/>
                <c:pt idx="0">
                  <c:v>-694.79639805007992</c:v>
                </c:pt>
                <c:pt idx="1">
                  <c:v>-108.39931142361138</c:v>
                </c:pt>
                <c:pt idx="2">
                  <c:v>1199.7703558905114</c:v>
                </c:pt>
                <c:pt idx="3">
                  <c:v>1491.8082263347078</c:v>
                </c:pt>
                <c:pt idx="4">
                  <c:v>231.8075129804638</c:v>
                </c:pt>
                <c:pt idx="5">
                  <c:v>812.68806957710149</c:v>
                </c:pt>
                <c:pt idx="6">
                  <c:v>-683.13496799899622</c:v>
                </c:pt>
                <c:pt idx="7">
                  <c:v>313.35309946328925</c:v>
                </c:pt>
                <c:pt idx="8">
                  <c:v>-2197.2776312672531</c:v>
                </c:pt>
                <c:pt idx="9">
                  <c:v>-1969.5901266836054</c:v>
                </c:pt>
                <c:pt idx="10">
                  <c:v>-291.1294682894395</c:v>
                </c:pt>
                <c:pt idx="11">
                  <c:v>-3042.4561534204267</c:v>
                </c:pt>
                <c:pt idx="12">
                  <c:v>936.42759798906081</c:v>
                </c:pt>
                <c:pt idx="13">
                  <c:v>-663.5318579783011</c:v>
                </c:pt>
                <c:pt idx="14">
                  <c:v>763.07658240064848</c:v>
                </c:pt>
                <c:pt idx="15">
                  <c:v>187.18621742243431</c:v>
                </c:pt>
                <c:pt idx="16">
                  <c:v>-1526.0202337725777</c:v>
                </c:pt>
                <c:pt idx="17">
                  <c:v>-138.03026283054078</c:v>
                </c:pt>
                <c:pt idx="18">
                  <c:v>-731.25350918491768</c:v>
                </c:pt>
                <c:pt idx="19">
                  <c:v>434.92578216491438</c:v>
                </c:pt>
                <c:pt idx="20">
                  <c:v>-503.8152092860546</c:v>
                </c:pt>
                <c:pt idx="21">
                  <c:v>1763.3846646707516</c:v>
                </c:pt>
                <c:pt idx="22">
                  <c:v>-511.56901506825398</c:v>
                </c:pt>
                <c:pt idx="23">
                  <c:v>1157.1427037706626</c:v>
                </c:pt>
                <c:pt idx="24">
                  <c:v>848.06861026714364</c:v>
                </c:pt>
                <c:pt idx="25">
                  <c:v>-1922.4870052736442</c:v>
                </c:pt>
                <c:pt idx="26">
                  <c:v>1908.7855718087112</c:v>
                </c:pt>
                <c:pt idx="27">
                  <c:v>-334.33704237827897</c:v>
                </c:pt>
                <c:pt idx="28">
                  <c:v>1327.0864829551574</c:v>
                </c:pt>
                <c:pt idx="29">
                  <c:v>79.455383532881569</c:v>
                </c:pt>
                <c:pt idx="30">
                  <c:v>753.31451566484793</c:v>
                </c:pt>
                <c:pt idx="31">
                  <c:v>529.78662204149896</c:v>
                </c:pt>
                <c:pt idx="32">
                  <c:v>-541.43100513452691</c:v>
                </c:pt>
                <c:pt idx="33">
                  <c:v>1638.8201234539333</c:v>
                </c:pt>
                <c:pt idx="34">
                  <c:v>-484.07064654653414</c:v>
                </c:pt>
                <c:pt idx="35">
                  <c:v>-443.78711089291414</c:v>
                </c:pt>
                <c:pt idx="36">
                  <c:v>1087.6939016478727</c:v>
                </c:pt>
                <c:pt idx="37">
                  <c:v>-716.23712356513624</c:v>
                </c:pt>
                <c:pt idx="38">
                  <c:v>643.77576342713428</c:v>
                </c:pt>
                <c:pt idx="39">
                  <c:v>782.1902540929832</c:v>
                </c:pt>
                <c:pt idx="40">
                  <c:v>-1582.3492114989749</c:v>
                </c:pt>
                <c:pt idx="41">
                  <c:v>-272.9231047500316</c:v>
                </c:pt>
                <c:pt idx="42">
                  <c:v>-678.88486561410082</c:v>
                </c:pt>
                <c:pt idx="43">
                  <c:v>105.00307826525022</c:v>
                </c:pt>
                <c:pt idx="44">
                  <c:v>-60.084334548652805</c:v>
                </c:pt>
                <c:pt idx="45">
                  <c:v>-440.03734178126342</c:v>
                </c:pt>
                <c:pt idx="46">
                  <c:v>1663.3825246080178</c:v>
                </c:pt>
                <c:pt idx="47">
                  <c:v>290.14046701766665</c:v>
                </c:pt>
                <c:pt idx="48">
                  <c:v>441.23281420222975</c:v>
                </c:pt>
                <c:pt idx="49">
                  <c:v>145.1609256385168</c:v>
                </c:pt>
                <c:pt idx="50">
                  <c:v>-286.96289909790448</c:v>
                </c:pt>
                <c:pt idx="51">
                  <c:v>-710.87201495234967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555-9B86-10357047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1232"/>
        <c:axId val="-69641568"/>
      </c:scatterChart>
      <c:valAx>
        <c:axId val="-696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1568"/>
        <c:crosses val="autoZero"/>
        <c:crossBetween val="midCat"/>
      </c:valAx>
      <c:valAx>
        <c:axId val="-696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 &amp; X2 for 10 '!$E$26:$E$77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X1 &amp; X2 for 10 '!$F$26:$F$77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3-45D4-9D30-4B0055B2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21440"/>
        <c:axId val="-69647008"/>
      </c:scatterChart>
      <c:valAx>
        <c:axId val="-69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7008"/>
        <c:crosses val="autoZero"/>
        <c:crossBetween val="midCat"/>
      </c:valAx>
      <c:valAx>
        <c:axId val="-6964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'Result X1 &amp; X3 for 10'!$C$26:$C$77</c:f>
              <c:numCache>
                <c:formatCode>General</c:formatCode>
                <c:ptCount val="52"/>
                <c:pt idx="0">
                  <c:v>-486.55330264120676</c:v>
                </c:pt>
                <c:pt idx="1">
                  <c:v>-274.33008831596135</c:v>
                </c:pt>
                <c:pt idx="2">
                  <c:v>708.1227534214604</c:v>
                </c:pt>
                <c:pt idx="3">
                  <c:v>687.76130251285758</c:v>
                </c:pt>
                <c:pt idx="4">
                  <c:v>95.177645138106527</c:v>
                </c:pt>
                <c:pt idx="5">
                  <c:v>466.29695602140964</c:v>
                </c:pt>
                <c:pt idx="6">
                  <c:v>-962.94283849809381</c:v>
                </c:pt>
                <c:pt idx="7">
                  <c:v>-82.589455738912875</c:v>
                </c:pt>
                <c:pt idx="8">
                  <c:v>-828.06010392981716</c:v>
                </c:pt>
                <c:pt idx="9">
                  <c:v>-57.146284157990522</c:v>
                </c:pt>
                <c:pt idx="10">
                  <c:v>-234.828475440685</c:v>
                </c:pt>
                <c:pt idx="11">
                  <c:v>-2485.9789694084884</c:v>
                </c:pt>
                <c:pt idx="12">
                  <c:v>1202.8229841990014</c:v>
                </c:pt>
                <c:pt idx="13">
                  <c:v>-365.80799255909187</c:v>
                </c:pt>
                <c:pt idx="14">
                  <c:v>266.39937797545099</c:v>
                </c:pt>
                <c:pt idx="15">
                  <c:v>-145.98299971016058</c:v>
                </c:pt>
                <c:pt idx="16">
                  <c:v>-198.24584101718119</c:v>
                </c:pt>
                <c:pt idx="17">
                  <c:v>-364.80452622109806</c:v>
                </c:pt>
                <c:pt idx="18">
                  <c:v>-944.56806287917425</c:v>
                </c:pt>
                <c:pt idx="19">
                  <c:v>965.66314390185289</c:v>
                </c:pt>
                <c:pt idx="20">
                  <c:v>-330.46090395329156</c:v>
                </c:pt>
                <c:pt idx="21">
                  <c:v>1149.2251753755008</c:v>
                </c:pt>
                <c:pt idx="22">
                  <c:v>-546.16944346769378</c:v>
                </c:pt>
                <c:pt idx="23">
                  <c:v>1069.2458615650712</c:v>
                </c:pt>
                <c:pt idx="24">
                  <c:v>1036.4825579483602</c:v>
                </c:pt>
                <c:pt idx="25">
                  <c:v>-2166.9582756728423</c:v>
                </c:pt>
                <c:pt idx="26">
                  <c:v>1812.0021346248454</c:v>
                </c:pt>
                <c:pt idx="27">
                  <c:v>-412.98912028895256</c:v>
                </c:pt>
                <c:pt idx="28">
                  <c:v>773.38673020191436</c:v>
                </c:pt>
                <c:pt idx="29">
                  <c:v>-179.53664675330947</c:v>
                </c:pt>
                <c:pt idx="30">
                  <c:v>610.99823193751081</c:v>
                </c:pt>
                <c:pt idx="31">
                  <c:v>1147.9769666921102</c:v>
                </c:pt>
                <c:pt idx="32">
                  <c:v>-466.78831422861776</c:v>
                </c:pt>
                <c:pt idx="33">
                  <c:v>1937.8951033133008</c:v>
                </c:pt>
                <c:pt idx="34">
                  <c:v>-914.74952907742545</c:v>
                </c:pt>
                <c:pt idx="35">
                  <c:v>-548.16611229011437</c:v>
                </c:pt>
                <c:pt idx="36">
                  <c:v>288.37442089676824</c:v>
                </c:pt>
                <c:pt idx="37">
                  <c:v>-769.56355894869739</c:v>
                </c:pt>
                <c:pt idx="38">
                  <c:v>489.39234741851396</c:v>
                </c:pt>
                <c:pt idx="39">
                  <c:v>1063.2267844777398</c:v>
                </c:pt>
                <c:pt idx="40">
                  <c:v>-248.82754327522753</c:v>
                </c:pt>
                <c:pt idx="41">
                  <c:v>-499.25275860101647</c:v>
                </c:pt>
                <c:pt idx="42">
                  <c:v>-666.24583347110638</c:v>
                </c:pt>
                <c:pt idx="43">
                  <c:v>-200.23008756135414</c:v>
                </c:pt>
                <c:pt idx="44">
                  <c:v>702.8992687753871</c:v>
                </c:pt>
                <c:pt idx="45">
                  <c:v>-1098.1747222159029</c:v>
                </c:pt>
                <c:pt idx="46">
                  <c:v>816.1702836588538</c:v>
                </c:pt>
                <c:pt idx="47">
                  <c:v>715.02527174723673</c:v>
                </c:pt>
                <c:pt idx="48">
                  <c:v>-1142.665296419882</c:v>
                </c:pt>
                <c:pt idx="49">
                  <c:v>-38.568062879174249</c:v>
                </c:pt>
                <c:pt idx="50">
                  <c:v>82.980268136302129</c:v>
                </c:pt>
                <c:pt idx="51">
                  <c:v>-426.34042031709032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9-41C9-8511-66CA03A4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39392"/>
        <c:axId val="-69629056"/>
      </c:scatterChart>
      <c:valAx>
        <c:axId val="-696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9056"/>
        <c:crosses val="autoZero"/>
        <c:crossBetween val="midCat"/>
      </c:valAx>
      <c:valAx>
        <c:axId val="-6962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3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'Result X1 &amp; X3 for 10'!$C$26:$C$77</c:f>
              <c:numCache>
                <c:formatCode>General</c:formatCode>
                <c:ptCount val="52"/>
                <c:pt idx="0">
                  <c:v>-486.55330264120676</c:v>
                </c:pt>
                <c:pt idx="1">
                  <c:v>-274.33008831596135</c:v>
                </c:pt>
                <c:pt idx="2">
                  <c:v>708.1227534214604</c:v>
                </c:pt>
                <c:pt idx="3">
                  <c:v>687.76130251285758</c:v>
                </c:pt>
                <c:pt idx="4">
                  <c:v>95.177645138106527</c:v>
                </c:pt>
                <c:pt idx="5">
                  <c:v>466.29695602140964</c:v>
                </c:pt>
                <c:pt idx="6">
                  <c:v>-962.94283849809381</c:v>
                </c:pt>
                <c:pt idx="7">
                  <c:v>-82.589455738912875</c:v>
                </c:pt>
                <c:pt idx="8">
                  <c:v>-828.06010392981716</c:v>
                </c:pt>
                <c:pt idx="9">
                  <c:v>-57.146284157990522</c:v>
                </c:pt>
                <c:pt idx="10">
                  <c:v>-234.828475440685</c:v>
                </c:pt>
                <c:pt idx="11">
                  <c:v>-2485.9789694084884</c:v>
                </c:pt>
                <c:pt idx="12">
                  <c:v>1202.8229841990014</c:v>
                </c:pt>
                <c:pt idx="13">
                  <c:v>-365.80799255909187</c:v>
                </c:pt>
                <c:pt idx="14">
                  <c:v>266.39937797545099</c:v>
                </c:pt>
                <c:pt idx="15">
                  <c:v>-145.98299971016058</c:v>
                </c:pt>
                <c:pt idx="16">
                  <c:v>-198.24584101718119</c:v>
                </c:pt>
                <c:pt idx="17">
                  <c:v>-364.80452622109806</c:v>
                </c:pt>
                <c:pt idx="18">
                  <c:v>-944.56806287917425</c:v>
                </c:pt>
                <c:pt idx="19">
                  <c:v>965.66314390185289</c:v>
                </c:pt>
                <c:pt idx="20">
                  <c:v>-330.46090395329156</c:v>
                </c:pt>
                <c:pt idx="21">
                  <c:v>1149.2251753755008</c:v>
                </c:pt>
                <c:pt idx="22">
                  <c:v>-546.16944346769378</c:v>
                </c:pt>
                <c:pt idx="23">
                  <c:v>1069.2458615650712</c:v>
                </c:pt>
                <c:pt idx="24">
                  <c:v>1036.4825579483602</c:v>
                </c:pt>
                <c:pt idx="25">
                  <c:v>-2166.9582756728423</c:v>
                </c:pt>
                <c:pt idx="26">
                  <c:v>1812.0021346248454</c:v>
                </c:pt>
                <c:pt idx="27">
                  <c:v>-412.98912028895256</c:v>
                </c:pt>
                <c:pt idx="28">
                  <c:v>773.38673020191436</c:v>
                </c:pt>
                <c:pt idx="29">
                  <c:v>-179.53664675330947</c:v>
                </c:pt>
                <c:pt idx="30">
                  <c:v>610.99823193751081</c:v>
                </c:pt>
                <c:pt idx="31">
                  <c:v>1147.9769666921102</c:v>
                </c:pt>
                <c:pt idx="32">
                  <c:v>-466.78831422861776</c:v>
                </c:pt>
                <c:pt idx="33">
                  <c:v>1937.8951033133008</c:v>
                </c:pt>
                <c:pt idx="34">
                  <c:v>-914.74952907742545</c:v>
                </c:pt>
                <c:pt idx="35">
                  <c:v>-548.16611229011437</c:v>
                </c:pt>
                <c:pt idx="36">
                  <c:v>288.37442089676824</c:v>
                </c:pt>
                <c:pt idx="37">
                  <c:v>-769.56355894869739</c:v>
                </c:pt>
                <c:pt idx="38">
                  <c:v>489.39234741851396</c:v>
                </c:pt>
                <c:pt idx="39">
                  <c:v>1063.2267844777398</c:v>
                </c:pt>
                <c:pt idx="40">
                  <c:v>-248.82754327522753</c:v>
                </c:pt>
                <c:pt idx="41">
                  <c:v>-499.25275860101647</c:v>
                </c:pt>
                <c:pt idx="42">
                  <c:v>-666.24583347110638</c:v>
                </c:pt>
                <c:pt idx="43">
                  <c:v>-200.23008756135414</c:v>
                </c:pt>
                <c:pt idx="44">
                  <c:v>702.8992687753871</c:v>
                </c:pt>
                <c:pt idx="45">
                  <c:v>-1098.1747222159029</c:v>
                </c:pt>
                <c:pt idx="46">
                  <c:v>816.1702836588538</c:v>
                </c:pt>
                <c:pt idx="47">
                  <c:v>715.02527174723673</c:v>
                </c:pt>
                <c:pt idx="48">
                  <c:v>-1142.665296419882</c:v>
                </c:pt>
                <c:pt idx="49">
                  <c:v>-38.568062879174249</c:v>
                </c:pt>
                <c:pt idx="50">
                  <c:v>82.980268136302129</c:v>
                </c:pt>
                <c:pt idx="51">
                  <c:v>-426.34042031709032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E-443C-BE07-A92D1E07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46464"/>
        <c:axId val="-69627968"/>
      </c:scatterChart>
      <c:valAx>
        <c:axId val="-69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7968"/>
        <c:crosses val="autoZero"/>
        <c:crossBetween val="midCat"/>
      </c:valAx>
      <c:valAx>
        <c:axId val="-6962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 &amp; X3 for 10'!$E$26:$E$77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X1 &amp; X3 for 10'!$F$26:$F$77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8-48FE-A9BC-FBF3B905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49184"/>
        <c:axId val="-69648640"/>
      </c:scatterChart>
      <c:valAx>
        <c:axId val="-696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8640"/>
        <c:crosses val="autoZero"/>
        <c:crossBetween val="midCat"/>
      </c:valAx>
      <c:valAx>
        <c:axId val="-6964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'Result X2 &amp; X3 for 10'!$C$26:$C$77</c:f>
              <c:numCache>
                <c:formatCode>General</c:formatCode>
                <c:ptCount val="52"/>
                <c:pt idx="0">
                  <c:v>-1184.4754490341156</c:v>
                </c:pt>
                <c:pt idx="1">
                  <c:v>-324.63477189642936</c:v>
                </c:pt>
                <c:pt idx="2">
                  <c:v>968.49561323646049</c:v>
                </c:pt>
                <c:pt idx="3">
                  <c:v>826.65374585181962</c:v>
                </c:pt>
                <c:pt idx="4">
                  <c:v>230.82217523232612</c:v>
                </c:pt>
                <c:pt idx="5">
                  <c:v>454.08618045907815</c:v>
                </c:pt>
                <c:pt idx="6">
                  <c:v>-356.20516970466815</c:v>
                </c:pt>
                <c:pt idx="7">
                  <c:v>-59.034445004981535</c:v>
                </c:pt>
                <c:pt idx="8">
                  <c:v>-190.24926209418754</c:v>
                </c:pt>
                <c:pt idx="9">
                  <c:v>547.96096472567933</c:v>
                </c:pt>
                <c:pt idx="10">
                  <c:v>-223.47621553417139</c:v>
                </c:pt>
                <c:pt idx="11">
                  <c:v>-1597.4862335194684</c:v>
                </c:pt>
                <c:pt idx="12">
                  <c:v>938.88085504407627</c:v>
                </c:pt>
                <c:pt idx="13">
                  <c:v>-403.25870058031205</c:v>
                </c:pt>
                <c:pt idx="14">
                  <c:v>700.08574592695322</c:v>
                </c:pt>
                <c:pt idx="15">
                  <c:v>691.62295812056436</c:v>
                </c:pt>
                <c:pt idx="16">
                  <c:v>-98.380049772550592</c:v>
                </c:pt>
                <c:pt idx="17">
                  <c:v>-399.23435385826997</c:v>
                </c:pt>
                <c:pt idx="18">
                  <c:v>-1516.2409390964908</c:v>
                </c:pt>
                <c:pt idx="19">
                  <c:v>1125.565871470264</c:v>
                </c:pt>
                <c:pt idx="20">
                  <c:v>-41.691424752646526</c:v>
                </c:pt>
                <c:pt idx="21">
                  <c:v>1491.5830534549123</c:v>
                </c:pt>
                <c:pt idx="22">
                  <c:v>-444.03317376428004</c:v>
                </c:pt>
                <c:pt idx="23">
                  <c:v>571.38441621134461</c:v>
                </c:pt>
                <c:pt idx="24">
                  <c:v>836.68877105207548</c:v>
                </c:pt>
                <c:pt idx="25">
                  <c:v>-1824.329537944267</c:v>
                </c:pt>
                <c:pt idx="26">
                  <c:v>1232.516217551984</c:v>
                </c:pt>
                <c:pt idx="27">
                  <c:v>-506.6110147207437</c:v>
                </c:pt>
                <c:pt idx="28">
                  <c:v>879.98330569361678</c:v>
                </c:pt>
                <c:pt idx="29">
                  <c:v>-407.84999153110857</c:v>
                </c:pt>
                <c:pt idx="30">
                  <c:v>277.30900977947749</c:v>
                </c:pt>
                <c:pt idx="31">
                  <c:v>408.77326661267489</c:v>
                </c:pt>
                <c:pt idx="32">
                  <c:v>-227.45862021882567</c:v>
                </c:pt>
                <c:pt idx="33">
                  <c:v>1601.5858858704107</c:v>
                </c:pt>
                <c:pt idx="34">
                  <c:v>-827.99237920197356</c:v>
                </c:pt>
                <c:pt idx="35">
                  <c:v>-662.22450204144889</c:v>
                </c:pt>
                <c:pt idx="36">
                  <c:v>-259.07448385245698</c:v>
                </c:pt>
                <c:pt idx="37">
                  <c:v>-266.79776351379587</c:v>
                </c:pt>
                <c:pt idx="38">
                  <c:v>158.5413905663986</c:v>
                </c:pt>
                <c:pt idx="39">
                  <c:v>1197.4413794650454</c:v>
                </c:pt>
                <c:pt idx="40">
                  <c:v>145.00374384066299</c:v>
                </c:pt>
                <c:pt idx="41">
                  <c:v>-489.16439597476801</c:v>
                </c:pt>
                <c:pt idx="42">
                  <c:v>-430.247380105704</c:v>
                </c:pt>
                <c:pt idx="43">
                  <c:v>-134.86788719675405</c:v>
                </c:pt>
                <c:pt idx="44">
                  <c:v>256.95797766497117</c:v>
                </c:pt>
                <c:pt idx="45">
                  <c:v>-418.7897516516241</c:v>
                </c:pt>
                <c:pt idx="46">
                  <c:v>-314.79240637537896</c:v>
                </c:pt>
                <c:pt idx="47">
                  <c:v>880.45409494597425</c:v>
                </c:pt>
                <c:pt idx="48">
                  <c:v>-1753.8868879346246</c:v>
                </c:pt>
                <c:pt idx="49">
                  <c:v>-997.88646381870331</c:v>
                </c:pt>
                <c:pt idx="50">
                  <c:v>127.35105438105779</c:v>
                </c:pt>
                <c:pt idx="51">
                  <c:v>-189.37402246305464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C-4DA0-8BC7-B1C3985C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27424"/>
        <c:axId val="-69644832"/>
      </c:scatterChart>
      <c:valAx>
        <c:axId val="-696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44832"/>
        <c:crosses val="autoZero"/>
        <c:crossBetween val="midCat"/>
      </c:valAx>
      <c:valAx>
        <c:axId val="-6964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'10'!$C$3:$C$54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'Result X2 &amp; X3 for 10'!$C$26:$C$77</c:f>
              <c:numCache>
                <c:formatCode>General</c:formatCode>
                <c:ptCount val="52"/>
                <c:pt idx="0">
                  <c:v>-1184.4754490341156</c:v>
                </c:pt>
                <c:pt idx="1">
                  <c:v>-324.63477189642936</c:v>
                </c:pt>
                <c:pt idx="2">
                  <c:v>968.49561323646049</c:v>
                </c:pt>
                <c:pt idx="3">
                  <c:v>826.65374585181962</c:v>
                </c:pt>
                <c:pt idx="4">
                  <c:v>230.82217523232612</c:v>
                </c:pt>
                <c:pt idx="5">
                  <c:v>454.08618045907815</c:v>
                </c:pt>
                <c:pt idx="6">
                  <c:v>-356.20516970466815</c:v>
                </c:pt>
                <c:pt idx="7">
                  <c:v>-59.034445004981535</c:v>
                </c:pt>
                <c:pt idx="8">
                  <c:v>-190.24926209418754</c:v>
                </c:pt>
                <c:pt idx="9">
                  <c:v>547.96096472567933</c:v>
                </c:pt>
                <c:pt idx="10">
                  <c:v>-223.47621553417139</c:v>
                </c:pt>
                <c:pt idx="11">
                  <c:v>-1597.4862335194684</c:v>
                </c:pt>
                <c:pt idx="12">
                  <c:v>938.88085504407627</c:v>
                </c:pt>
                <c:pt idx="13">
                  <c:v>-403.25870058031205</c:v>
                </c:pt>
                <c:pt idx="14">
                  <c:v>700.08574592695322</c:v>
                </c:pt>
                <c:pt idx="15">
                  <c:v>691.62295812056436</c:v>
                </c:pt>
                <c:pt idx="16">
                  <c:v>-98.380049772550592</c:v>
                </c:pt>
                <c:pt idx="17">
                  <c:v>-399.23435385826997</c:v>
                </c:pt>
                <c:pt idx="18">
                  <c:v>-1516.2409390964908</c:v>
                </c:pt>
                <c:pt idx="19">
                  <c:v>1125.565871470264</c:v>
                </c:pt>
                <c:pt idx="20">
                  <c:v>-41.691424752646526</c:v>
                </c:pt>
                <c:pt idx="21">
                  <c:v>1491.5830534549123</c:v>
                </c:pt>
                <c:pt idx="22">
                  <c:v>-444.03317376428004</c:v>
                </c:pt>
                <c:pt idx="23">
                  <c:v>571.38441621134461</c:v>
                </c:pt>
                <c:pt idx="24">
                  <c:v>836.68877105207548</c:v>
                </c:pt>
                <c:pt idx="25">
                  <c:v>-1824.329537944267</c:v>
                </c:pt>
                <c:pt idx="26">
                  <c:v>1232.516217551984</c:v>
                </c:pt>
                <c:pt idx="27">
                  <c:v>-506.6110147207437</c:v>
                </c:pt>
                <c:pt idx="28">
                  <c:v>879.98330569361678</c:v>
                </c:pt>
                <c:pt idx="29">
                  <c:v>-407.84999153110857</c:v>
                </c:pt>
                <c:pt idx="30">
                  <c:v>277.30900977947749</c:v>
                </c:pt>
                <c:pt idx="31">
                  <c:v>408.77326661267489</c:v>
                </c:pt>
                <c:pt idx="32">
                  <c:v>-227.45862021882567</c:v>
                </c:pt>
                <c:pt idx="33">
                  <c:v>1601.5858858704107</c:v>
                </c:pt>
                <c:pt idx="34">
                  <c:v>-827.99237920197356</c:v>
                </c:pt>
                <c:pt idx="35">
                  <c:v>-662.22450204144889</c:v>
                </c:pt>
                <c:pt idx="36">
                  <c:v>-259.07448385245698</c:v>
                </c:pt>
                <c:pt idx="37">
                  <c:v>-266.79776351379587</c:v>
                </c:pt>
                <c:pt idx="38">
                  <c:v>158.5413905663986</c:v>
                </c:pt>
                <c:pt idx="39">
                  <c:v>1197.4413794650454</c:v>
                </c:pt>
                <c:pt idx="40">
                  <c:v>145.00374384066299</c:v>
                </c:pt>
                <c:pt idx="41">
                  <c:v>-489.16439597476801</c:v>
                </c:pt>
                <c:pt idx="42">
                  <c:v>-430.247380105704</c:v>
                </c:pt>
                <c:pt idx="43">
                  <c:v>-134.86788719675405</c:v>
                </c:pt>
                <c:pt idx="44">
                  <c:v>256.95797766497117</c:v>
                </c:pt>
                <c:pt idx="45">
                  <c:v>-418.7897516516241</c:v>
                </c:pt>
                <c:pt idx="46">
                  <c:v>-314.79240637537896</c:v>
                </c:pt>
                <c:pt idx="47">
                  <c:v>880.45409494597425</c:v>
                </c:pt>
                <c:pt idx="48">
                  <c:v>-1753.8868879346246</c:v>
                </c:pt>
                <c:pt idx="49">
                  <c:v>-997.88646381870331</c:v>
                </c:pt>
                <c:pt idx="50">
                  <c:v>127.35105438105779</c:v>
                </c:pt>
                <c:pt idx="51">
                  <c:v>-189.37402246305464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B-4F4F-89A1-BF6C9DB18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24704"/>
        <c:axId val="-69624160"/>
      </c:scatterChart>
      <c:valAx>
        <c:axId val="-6962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4160"/>
        <c:crosses val="autoZero"/>
        <c:crossBetween val="midCat"/>
      </c:valAx>
      <c:valAx>
        <c:axId val="-6962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62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X2 &amp; X3 for 10'!$E$26:$E$77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X2 &amp; X3 for 10'!$F$26:$F$77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9A-92B3-9F980D60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81040"/>
        <c:axId val="-72278320"/>
      </c:scatterChart>
      <c:valAx>
        <c:axId val="-722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8320"/>
        <c:crosses val="autoZero"/>
        <c:crossBetween val="midCat"/>
      </c:valAx>
      <c:valAx>
        <c:axId val="-7227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8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'10'!$A$3:$A$54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'Result X1,X2,X3 for 10'!$C$27:$C$78</c:f>
              <c:numCache>
                <c:formatCode>General</c:formatCode>
                <c:ptCount val="52"/>
                <c:pt idx="0">
                  <c:v>-1327.0363571914841</c:v>
                </c:pt>
                <c:pt idx="1">
                  <c:v>-207.70422764299565</c:v>
                </c:pt>
                <c:pt idx="2">
                  <c:v>975.18875176642541</c:v>
                </c:pt>
                <c:pt idx="3">
                  <c:v>905.28692464970482</c:v>
                </c:pt>
                <c:pt idx="4">
                  <c:v>168.10862715565327</c:v>
                </c:pt>
                <c:pt idx="5">
                  <c:v>591.28675815507268</c:v>
                </c:pt>
                <c:pt idx="6">
                  <c:v>-410.69930217797446</c:v>
                </c:pt>
                <c:pt idx="7">
                  <c:v>19.49320409201664</c:v>
                </c:pt>
                <c:pt idx="8">
                  <c:v>-531.01609122174523</c:v>
                </c:pt>
                <c:pt idx="9">
                  <c:v>28.763334710439722</c:v>
                </c:pt>
                <c:pt idx="10">
                  <c:v>-164.65799286189394</c:v>
                </c:pt>
                <c:pt idx="11">
                  <c:v>-1842.5206302547845</c:v>
                </c:pt>
                <c:pt idx="12">
                  <c:v>820.29726390994801</c:v>
                </c:pt>
                <c:pt idx="13">
                  <c:v>-385.23173580339699</c:v>
                </c:pt>
                <c:pt idx="14">
                  <c:v>807.69797388409643</c:v>
                </c:pt>
                <c:pt idx="15">
                  <c:v>637.5939053899292</c:v>
                </c:pt>
                <c:pt idx="16">
                  <c:v>-361.88486989317789</c:v>
                </c:pt>
                <c:pt idx="17">
                  <c:v>-380.84664781324773</c:v>
                </c:pt>
                <c:pt idx="18">
                  <c:v>-1367.4663142863574</c:v>
                </c:pt>
                <c:pt idx="19">
                  <c:v>947.22281004549495</c:v>
                </c:pt>
                <c:pt idx="20">
                  <c:v>-177.31989543657892</c:v>
                </c:pt>
                <c:pt idx="21">
                  <c:v>1479.8989891483943</c:v>
                </c:pt>
                <c:pt idx="22">
                  <c:v>-362.10894801896984</c:v>
                </c:pt>
                <c:pt idx="23">
                  <c:v>690.10092059598219</c:v>
                </c:pt>
                <c:pt idx="24">
                  <c:v>977.31575724878735</c:v>
                </c:pt>
                <c:pt idx="25">
                  <c:v>-1752.4093970087611</c:v>
                </c:pt>
                <c:pt idx="26">
                  <c:v>1346.1525124706877</c:v>
                </c:pt>
                <c:pt idx="27">
                  <c:v>-414.24879704934756</c:v>
                </c:pt>
                <c:pt idx="28">
                  <c:v>939.45674479079025</c:v>
                </c:pt>
                <c:pt idx="29">
                  <c:v>-270.92492758411117</c:v>
                </c:pt>
                <c:pt idx="30">
                  <c:v>318.85151215772839</c:v>
                </c:pt>
                <c:pt idx="31">
                  <c:v>156.93983264545477</c:v>
                </c:pt>
                <c:pt idx="32">
                  <c:v>-183.24127120959838</c:v>
                </c:pt>
                <c:pt idx="33">
                  <c:v>1711.6666400849656</c:v>
                </c:pt>
                <c:pt idx="34">
                  <c:v>-715.37099853262862</c:v>
                </c:pt>
                <c:pt idx="35">
                  <c:v>-514.84923494976738</c:v>
                </c:pt>
                <c:pt idx="36">
                  <c:v>-149.19364523685545</c:v>
                </c:pt>
                <c:pt idx="37">
                  <c:v>-310.42463803948931</c:v>
                </c:pt>
                <c:pt idx="38">
                  <c:v>313.20524338911264</c:v>
                </c:pt>
                <c:pt idx="39">
                  <c:v>1038.1456781524657</c:v>
                </c:pt>
                <c:pt idx="40">
                  <c:v>-138.93228257124156</c:v>
                </c:pt>
                <c:pt idx="41">
                  <c:v>-359.56651096137921</c:v>
                </c:pt>
                <c:pt idx="42">
                  <c:v>-502.32381954998345</c:v>
                </c:pt>
                <c:pt idx="43">
                  <c:v>-1.9385004200457843</c:v>
                </c:pt>
                <c:pt idx="44">
                  <c:v>122.64167586862095</c:v>
                </c:pt>
                <c:pt idx="45">
                  <c:v>-347.88926575867117</c:v>
                </c:pt>
                <c:pt idx="46">
                  <c:v>-207.83822593876721</c:v>
                </c:pt>
                <c:pt idx="47">
                  <c:v>810.6903702413565</c:v>
                </c:pt>
                <c:pt idx="48">
                  <c:v>-1374.7739641764747</c:v>
                </c:pt>
                <c:pt idx="49">
                  <c:v>-837.16953035169809</c:v>
                </c:pt>
                <c:pt idx="50">
                  <c:v>139.72169113483324</c:v>
                </c:pt>
                <c:pt idx="51">
                  <c:v>-346.13909974656235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E-471B-9226-91ECCC2E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84848"/>
        <c:axId val="-72289744"/>
      </c:scatterChart>
      <c:valAx>
        <c:axId val="-722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89744"/>
        <c:crosses val="autoZero"/>
        <c:crossBetween val="midCat"/>
      </c:valAx>
      <c:valAx>
        <c:axId val="-7228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8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6'!$E$25:$E$36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'Result 6'!$F$25:$F$36</c:f>
              <c:numCache>
                <c:formatCode>General</c:formatCode>
                <c:ptCount val="12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36</c:v>
                </c:pt>
                <c:pt idx="6">
                  <c:v>38</c:v>
                </c:pt>
                <c:pt idx="7">
                  <c:v>38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7-4FF6-A8DB-938B347B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7732176"/>
        <c:axId val="-664972080"/>
      </c:scatterChart>
      <c:valAx>
        <c:axId val="-50773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64972080"/>
        <c:crosses val="autoZero"/>
        <c:crossBetween val="midCat"/>
      </c:valAx>
      <c:valAx>
        <c:axId val="-66497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0773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'Result X1,X2,X3 for 10'!$C$27:$C$78</c:f>
              <c:numCache>
                <c:formatCode>General</c:formatCode>
                <c:ptCount val="52"/>
                <c:pt idx="0">
                  <c:v>-1327.0363571914841</c:v>
                </c:pt>
                <c:pt idx="1">
                  <c:v>-207.70422764299565</c:v>
                </c:pt>
                <c:pt idx="2">
                  <c:v>975.18875176642541</c:v>
                </c:pt>
                <c:pt idx="3">
                  <c:v>905.28692464970482</c:v>
                </c:pt>
                <c:pt idx="4">
                  <c:v>168.10862715565327</c:v>
                </c:pt>
                <c:pt idx="5">
                  <c:v>591.28675815507268</c:v>
                </c:pt>
                <c:pt idx="6">
                  <c:v>-410.69930217797446</c:v>
                </c:pt>
                <c:pt idx="7">
                  <c:v>19.49320409201664</c:v>
                </c:pt>
                <c:pt idx="8">
                  <c:v>-531.01609122174523</c:v>
                </c:pt>
                <c:pt idx="9">
                  <c:v>28.763334710439722</c:v>
                </c:pt>
                <c:pt idx="10">
                  <c:v>-164.65799286189394</c:v>
                </c:pt>
                <c:pt idx="11">
                  <c:v>-1842.5206302547845</c:v>
                </c:pt>
                <c:pt idx="12">
                  <c:v>820.29726390994801</c:v>
                </c:pt>
                <c:pt idx="13">
                  <c:v>-385.23173580339699</c:v>
                </c:pt>
                <c:pt idx="14">
                  <c:v>807.69797388409643</c:v>
                </c:pt>
                <c:pt idx="15">
                  <c:v>637.5939053899292</c:v>
                </c:pt>
                <c:pt idx="16">
                  <c:v>-361.88486989317789</c:v>
                </c:pt>
                <c:pt idx="17">
                  <c:v>-380.84664781324773</c:v>
                </c:pt>
                <c:pt idx="18">
                  <c:v>-1367.4663142863574</c:v>
                </c:pt>
                <c:pt idx="19">
                  <c:v>947.22281004549495</c:v>
                </c:pt>
                <c:pt idx="20">
                  <c:v>-177.31989543657892</c:v>
                </c:pt>
                <c:pt idx="21">
                  <c:v>1479.8989891483943</c:v>
                </c:pt>
                <c:pt idx="22">
                  <c:v>-362.10894801896984</c:v>
                </c:pt>
                <c:pt idx="23">
                  <c:v>690.10092059598219</c:v>
                </c:pt>
                <c:pt idx="24">
                  <c:v>977.31575724878735</c:v>
                </c:pt>
                <c:pt idx="25">
                  <c:v>-1752.4093970087611</c:v>
                </c:pt>
                <c:pt idx="26">
                  <c:v>1346.1525124706877</c:v>
                </c:pt>
                <c:pt idx="27">
                  <c:v>-414.24879704934756</c:v>
                </c:pt>
                <c:pt idx="28">
                  <c:v>939.45674479079025</c:v>
                </c:pt>
                <c:pt idx="29">
                  <c:v>-270.92492758411117</c:v>
                </c:pt>
                <c:pt idx="30">
                  <c:v>318.85151215772839</c:v>
                </c:pt>
                <c:pt idx="31">
                  <c:v>156.93983264545477</c:v>
                </c:pt>
                <c:pt idx="32">
                  <c:v>-183.24127120959838</c:v>
                </c:pt>
                <c:pt idx="33">
                  <c:v>1711.6666400849656</c:v>
                </c:pt>
                <c:pt idx="34">
                  <c:v>-715.37099853262862</c:v>
                </c:pt>
                <c:pt idx="35">
                  <c:v>-514.84923494976738</c:v>
                </c:pt>
                <c:pt idx="36">
                  <c:v>-149.19364523685545</c:v>
                </c:pt>
                <c:pt idx="37">
                  <c:v>-310.42463803948931</c:v>
                </c:pt>
                <c:pt idx="38">
                  <c:v>313.20524338911264</c:v>
                </c:pt>
                <c:pt idx="39">
                  <c:v>1038.1456781524657</c:v>
                </c:pt>
                <c:pt idx="40">
                  <c:v>-138.93228257124156</c:v>
                </c:pt>
                <c:pt idx="41">
                  <c:v>-359.56651096137921</c:v>
                </c:pt>
                <c:pt idx="42">
                  <c:v>-502.32381954998345</c:v>
                </c:pt>
                <c:pt idx="43">
                  <c:v>-1.9385004200457843</c:v>
                </c:pt>
                <c:pt idx="44">
                  <c:v>122.64167586862095</c:v>
                </c:pt>
                <c:pt idx="45">
                  <c:v>-347.88926575867117</c:v>
                </c:pt>
                <c:pt idx="46">
                  <c:v>-207.83822593876721</c:v>
                </c:pt>
                <c:pt idx="47">
                  <c:v>810.6903702413565</c:v>
                </c:pt>
                <c:pt idx="48">
                  <c:v>-1374.7739641764747</c:v>
                </c:pt>
                <c:pt idx="49">
                  <c:v>-837.16953035169809</c:v>
                </c:pt>
                <c:pt idx="50">
                  <c:v>139.72169113483324</c:v>
                </c:pt>
                <c:pt idx="51">
                  <c:v>-346.13909974656235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9-426A-96B3-05A78346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79408"/>
        <c:axId val="-72272336"/>
      </c:scatterChart>
      <c:valAx>
        <c:axId val="-7227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2336"/>
        <c:crosses val="autoZero"/>
        <c:crossBetween val="midCat"/>
      </c:valAx>
      <c:valAx>
        <c:axId val="-7227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'10'!$C$3:$C$54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'Result X1,X2,X3 for 10'!$C$27:$C$78</c:f>
              <c:numCache>
                <c:formatCode>General</c:formatCode>
                <c:ptCount val="52"/>
                <c:pt idx="0">
                  <c:v>-1327.0363571914841</c:v>
                </c:pt>
                <c:pt idx="1">
                  <c:v>-207.70422764299565</c:v>
                </c:pt>
                <c:pt idx="2">
                  <c:v>975.18875176642541</c:v>
                </c:pt>
                <c:pt idx="3">
                  <c:v>905.28692464970482</c:v>
                </c:pt>
                <c:pt idx="4">
                  <c:v>168.10862715565327</c:v>
                </c:pt>
                <c:pt idx="5">
                  <c:v>591.28675815507268</c:v>
                </c:pt>
                <c:pt idx="6">
                  <c:v>-410.69930217797446</c:v>
                </c:pt>
                <c:pt idx="7">
                  <c:v>19.49320409201664</c:v>
                </c:pt>
                <c:pt idx="8">
                  <c:v>-531.01609122174523</c:v>
                </c:pt>
                <c:pt idx="9">
                  <c:v>28.763334710439722</c:v>
                </c:pt>
                <c:pt idx="10">
                  <c:v>-164.65799286189394</c:v>
                </c:pt>
                <c:pt idx="11">
                  <c:v>-1842.5206302547845</c:v>
                </c:pt>
                <c:pt idx="12">
                  <c:v>820.29726390994801</c:v>
                </c:pt>
                <c:pt idx="13">
                  <c:v>-385.23173580339699</c:v>
                </c:pt>
                <c:pt idx="14">
                  <c:v>807.69797388409643</c:v>
                </c:pt>
                <c:pt idx="15">
                  <c:v>637.5939053899292</c:v>
                </c:pt>
                <c:pt idx="16">
                  <c:v>-361.88486989317789</c:v>
                </c:pt>
                <c:pt idx="17">
                  <c:v>-380.84664781324773</c:v>
                </c:pt>
                <c:pt idx="18">
                  <c:v>-1367.4663142863574</c:v>
                </c:pt>
                <c:pt idx="19">
                  <c:v>947.22281004549495</c:v>
                </c:pt>
                <c:pt idx="20">
                  <c:v>-177.31989543657892</c:v>
                </c:pt>
                <c:pt idx="21">
                  <c:v>1479.8989891483943</c:v>
                </c:pt>
                <c:pt idx="22">
                  <c:v>-362.10894801896984</c:v>
                </c:pt>
                <c:pt idx="23">
                  <c:v>690.10092059598219</c:v>
                </c:pt>
                <c:pt idx="24">
                  <c:v>977.31575724878735</c:v>
                </c:pt>
                <c:pt idx="25">
                  <c:v>-1752.4093970087611</c:v>
                </c:pt>
                <c:pt idx="26">
                  <c:v>1346.1525124706877</c:v>
                </c:pt>
                <c:pt idx="27">
                  <c:v>-414.24879704934756</c:v>
                </c:pt>
                <c:pt idx="28">
                  <c:v>939.45674479079025</c:v>
                </c:pt>
                <c:pt idx="29">
                  <c:v>-270.92492758411117</c:v>
                </c:pt>
                <c:pt idx="30">
                  <c:v>318.85151215772839</c:v>
                </c:pt>
                <c:pt idx="31">
                  <c:v>156.93983264545477</c:v>
                </c:pt>
                <c:pt idx="32">
                  <c:v>-183.24127120959838</c:v>
                </c:pt>
                <c:pt idx="33">
                  <c:v>1711.6666400849656</c:v>
                </c:pt>
                <c:pt idx="34">
                  <c:v>-715.37099853262862</c:v>
                </c:pt>
                <c:pt idx="35">
                  <c:v>-514.84923494976738</c:v>
                </c:pt>
                <c:pt idx="36">
                  <c:v>-149.19364523685545</c:v>
                </c:pt>
                <c:pt idx="37">
                  <c:v>-310.42463803948931</c:v>
                </c:pt>
                <c:pt idx="38">
                  <c:v>313.20524338911264</c:v>
                </c:pt>
                <c:pt idx="39">
                  <c:v>1038.1456781524657</c:v>
                </c:pt>
                <c:pt idx="40">
                  <c:v>-138.93228257124156</c:v>
                </c:pt>
                <c:pt idx="41">
                  <c:v>-359.56651096137921</c:v>
                </c:pt>
                <c:pt idx="42">
                  <c:v>-502.32381954998345</c:v>
                </c:pt>
                <c:pt idx="43">
                  <c:v>-1.9385004200457843</c:v>
                </c:pt>
                <c:pt idx="44">
                  <c:v>122.64167586862095</c:v>
                </c:pt>
                <c:pt idx="45">
                  <c:v>-347.88926575867117</c:v>
                </c:pt>
                <c:pt idx="46">
                  <c:v>-207.83822593876721</c:v>
                </c:pt>
                <c:pt idx="47">
                  <c:v>810.6903702413565</c:v>
                </c:pt>
                <c:pt idx="48">
                  <c:v>-1374.7739641764747</c:v>
                </c:pt>
                <c:pt idx="49">
                  <c:v>-837.16953035169809</c:v>
                </c:pt>
                <c:pt idx="50">
                  <c:v>139.72169113483324</c:v>
                </c:pt>
                <c:pt idx="51">
                  <c:v>-346.13909974656235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B-46B0-A1EB-3168C235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84304"/>
        <c:axId val="-72298448"/>
      </c:scatterChart>
      <c:valAx>
        <c:axId val="-722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8448"/>
        <c:crosses val="autoZero"/>
        <c:crossBetween val="midCat"/>
      </c:valAx>
      <c:valAx>
        <c:axId val="-7229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8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X1,X2,X3 for 10'!$E$27:$E$78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'Result X1,X2,X3 for 10'!$F$27:$F$78</c:f>
              <c:numCache>
                <c:formatCode>General</c:formatCode>
                <c:ptCount val="52"/>
                <c:pt idx="0">
                  <c:v>1288</c:v>
                </c:pt>
                <c:pt idx="1">
                  <c:v>1498</c:v>
                </c:pt>
                <c:pt idx="2">
                  <c:v>1914</c:v>
                </c:pt>
                <c:pt idx="3">
                  <c:v>1925</c:v>
                </c:pt>
                <c:pt idx="4">
                  <c:v>1955</c:v>
                </c:pt>
                <c:pt idx="5">
                  <c:v>1988</c:v>
                </c:pt>
                <c:pt idx="6">
                  <c:v>1995</c:v>
                </c:pt>
                <c:pt idx="7">
                  <c:v>2008</c:v>
                </c:pt>
                <c:pt idx="8">
                  <c:v>2051</c:v>
                </c:pt>
                <c:pt idx="9">
                  <c:v>2066</c:v>
                </c:pt>
                <c:pt idx="10">
                  <c:v>2088</c:v>
                </c:pt>
                <c:pt idx="11">
                  <c:v>2143</c:v>
                </c:pt>
                <c:pt idx="12">
                  <c:v>2245</c:v>
                </c:pt>
                <c:pt idx="13">
                  <c:v>2367</c:v>
                </c:pt>
                <c:pt idx="14">
                  <c:v>2409</c:v>
                </c:pt>
                <c:pt idx="15">
                  <c:v>2459</c:v>
                </c:pt>
                <c:pt idx="16">
                  <c:v>2782</c:v>
                </c:pt>
                <c:pt idx="17">
                  <c:v>2784</c:v>
                </c:pt>
                <c:pt idx="18">
                  <c:v>2810</c:v>
                </c:pt>
                <c:pt idx="19">
                  <c:v>2820</c:v>
                </c:pt>
                <c:pt idx="20">
                  <c:v>2905</c:v>
                </c:pt>
                <c:pt idx="21">
                  <c:v>3025</c:v>
                </c:pt>
                <c:pt idx="22">
                  <c:v>3224</c:v>
                </c:pt>
                <c:pt idx="23">
                  <c:v>3547</c:v>
                </c:pt>
                <c:pt idx="24">
                  <c:v>3622</c:v>
                </c:pt>
                <c:pt idx="25">
                  <c:v>3672</c:v>
                </c:pt>
                <c:pt idx="26">
                  <c:v>3720</c:v>
                </c:pt>
                <c:pt idx="27">
                  <c:v>3803</c:v>
                </c:pt>
                <c:pt idx="28">
                  <c:v>3866</c:v>
                </c:pt>
                <c:pt idx="29">
                  <c:v>3995</c:v>
                </c:pt>
                <c:pt idx="30">
                  <c:v>4029</c:v>
                </c:pt>
                <c:pt idx="31">
                  <c:v>4156</c:v>
                </c:pt>
                <c:pt idx="32">
                  <c:v>4166</c:v>
                </c:pt>
                <c:pt idx="33">
                  <c:v>4173</c:v>
                </c:pt>
                <c:pt idx="34">
                  <c:v>4406</c:v>
                </c:pt>
                <c:pt idx="35">
                  <c:v>4432</c:v>
                </c:pt>
                <c:pt idx="36">
                  <c:v>4630</c:v>
                </c:pt>
                <c:pt idx="37">
                  <c:v>4651</c:v>
                </c:pt>
                <c:pt idx="38">
                  <c:v>4729</c:v>
                </c:pt>
                <c:pt idx="39">
                  <c:v>5173</c:v>
                </c:pt>
                <c:pt idx="40">
                  <c:v>5230</c:v>
                </c:pt>
                <c:pt idx="41">
                  <c:v>5257</c:v>
                </c:pt>
                <c:pt idx="42">
                  <c:v>5362</c:v>
                </c:pt>
                <c:pt idx="43">
                  <c:v>5933</c:v>
                </c:pt>
                <c:pt idx="44">
                  <c:v>5946</c:v>
                </c:pt>
                <c:pt idx="45">
                  <c:v>6059</c:v>
                </c:pt>
                <c:pt idx="46">
                  <c:v>6236</c:v>
                </c:pt>
                <c:pt idx="47">
                  <c:v>6304</c:v>
                </c:pt>
                <c:pt idx="48">
                  <c:v>6590</c:v>
                </c:pt>
                <c:pt idx="49">
                  <c:v>6857</c:v>
                </c:pt>
                <c:pt idx="50">
                  <c:v>7485</c:v>
                </c:pt>
                <c:pt idx="51">
                  <c:v>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686-9E84-68966571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75056"/>
        <c:axId val="-72278864"/>
      </c:scatterChart>
      <c:valAx>
        <c:axId val="-7227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8864"/>
        <c:crosses val="autoZero"/>
        <c:crossBetween val="midCat"/>
      </c:valAx>
      <c:valAx>
        <c:axId val="-7227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  <a:r>
              <a:rPr lang="en-US" baseline="0"/>
              <a:t>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618285214348206"/>
                  <c:y val="0.41942329873125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'12'!$E$3:$E$12</c:f>
              <c:numCache>
                <c:formatCode>0.0</c:formatCode>
                <c:ptCount val="10"/>
                <c:pt idx="0">
                  <c:v>7.4</c:v>
                </c:pt>
                <c:pt idx="1">
                  <c:v>11.1</c:v>
                </c:pt>
                <c:pt idx="2">
                  <c:v>8.6999999999999993</c:v>
                </c:pt>
                <c:pt idx="3">
                  <c:v>11.2</c:v>
                </c:pt>
                <c:pt idx="4">
                  <c:v>11.6</c:v>
                </c:pt>
                <c:pt idx="5">
                  <c:v>12.2</c:v>
                </c:pt>
                <c:pt idx="6">
                  <c:v>12.5</c:v>
                </c:pt>
                <c:pt idx="7">
                  <c:v>12.5</c:v>
                </c:pt>
                <c:pt idx="8">
                  <c:v>13</c:v>
                </c:pt>
                <c:pt idx="9">
                  <c:v>13.4</c:v>
                </c:pt>
              </c:numCache>
            </c:numRef>
          </c:xVal>
          <c:yVal>
            <c:numRef>
              <c:f>'12'!$F$3:$F$12</c:f>
              <c:numCache>
                <c:formatCode>0.0</c:formatCode>
                <c:ptCount val="10"/>
                <c:pt idx="0">
                  <c:v>7.6</c:v>
                </c:pt>
                <c:pt idx="1">
                  <c:v>13</c:v>
                </c:pt>
                <c:pt idx="2">
                  <c:v>8.9</c:v>
                </c:pt>
                <c:pt idx="3">
                  <c:v>10.9</c:v>
                </c:pt>
                <c:pt idx="4">
                  <c:v>12.1</c:v>
                </c:pt>
                <c:pt idx="5">
                  <c:v>12.8</c:v>
                </c:pt>
                <c:pt idx="6">
                  <c:v>11.3</c:v>
                </c:pt>
                <c:pt idx="7">
                  <c:v>14.1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F-4834-8D1F-7641CEF9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94096"/>
        <c:axId val="-72301168"/>
      </c:scatterChart>
      <c:valAx>
        <c:axId val="-722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01168"/>
        <c:crosses val="autoZero"/>
        <c:crossBetween val="midCat"/>
      </c:valAx>
      <c:valAx>
        <c:axId val="-72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r>
              <a:rPr lang="en-US" baseline="0"/>
              <a:t>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1.4106517935258092E-2"/>
                  <c:y val="0.34093162230153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'12'!$H$3:$H$12</c:f>
              <c:numCache>
                <c:formatCode>0.0</c:formatCode>
                <c:ptCount val="10"/>
                <c:pt idx="0">
                  <c:v>1</c:v>
                </c:pt>
                <c:pt idx="1">
                  <c:v>1.3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1.6</c:v>
                </c:pt>
                <c:pt idx="9">
                  <c:v>1.4</c:v>
                </c:pt>
              </c:numCache>
            </c:numRef>
          </c:xVal>
          <c:yVal>
            <c:numRef>
              <c:f>'12'!$I$3:$I$12</c:f>
              <c:numCache>
                <c:formatCode>0.0</c:formatCode>
                <c:ptCount val="10"/>
                <c:pt idx="0">
                  <c:v>7.6</c:v>
                </c:pt>
                <c:pt idx="1">
                  <c:v>13</c:v>
                </c:pt>
                <c:pt idx="2">
                  <c:v>8.9</c:v>
                </c:pt>
                <c:pt idx="3">
                  <c:v>10.9</c:v>
                </c:pt>
                <c:pt idx="4">
                  <c:v>12.1</c:v>
                </c:pt>
                <c:pt idx="5">
                  <c:v>12.8</c:v>
                </c:pt>
                <c:pt idx="6">
                  <c:v>11.3</c:v>
                </c:pt>
                <c:pt idx="7">
                  <c:v>14.1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8-44D6-A4AB-1869D1AC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302800"/>
        <c:axId val="-72297904"/>
      </c:scatterChart>
      <c:valAx>
        <c:axId val="-723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97904"/>
        <c:crosses val="autoZero"/>
        <c:crossBetween val="midCat"/>
      </c:valAx>
      <c:valAx>
        <c:axId val="-72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'12'!$A$3:$A$12</c:f>
              <c:numCache>
                <c:formatCode>0.0</c:formatCode>
                <c:ptCount val="10"/>
                <c:pt idx="0">
                  <c:v>7.4</c:v>
                </c:pt>
                <c:pt idx="1">
                  <c:v>11.1</c:v>
                </c:pt>
                <c:pt idx="2">
                  <c:v>8.6999999999999993</c:v>
                </c:pt>
                <c:pt idx="3">
                  <c:v>11.2</c:v>
                </c:pt>
                <c:pt idx="4">
                  <c:v>11.6</c:v>
                </c:pt>
                <c:pt idx="5">
                  <c:v>12.2</c:v>
                </c:pt>
                <c:pt idx="6">
                  <c:v>12.5</c:v>
                </c:pt>
                <c:pt idx="7">
                  <c:v>12.5</c:v>
                </c:pt>
                <c:pt idx="8">
                  <c:v>13</c:v>
                </c:pt>
                <c:pt idx="9">
                  <c:v>13.4</c:v>
                </c:pt>
              </c:numCache>
            </c:numRef>
          </c:xVal>
          <c:yVal>
            <c:numRef>
              <c:f>'Result X1 &amp; X2 for 12'!$C$26:$C$35</c:f>
              <c:numCache>
                <c:formatCode>General</c:formatCode>
                <c:ptCount val="10"/>
                <c:pt idx="0">
                  <c:v>0.45104342899615446</c:v>
                </c:pt>
                <c:pt idx="1">
                  <c:v>1.0961617925668392</c:v>
                </c:pt>
                <c:pt idx="2">
                  <c:v>8.9172767412794229E-2</c:v>
                </c:pt>
                <c:pt idx="3">
                  <c:v>-0.95707998409517536</c:v>
                </c:pt>
                <c:pt idx="4">
                  <c:v>-1.0291576682285584</c:v>
                </c:pt>
                <c:pt idx="5">
                  <c:v>-0.37285512319738245</c:v>
                </c:pt>
                <c:pt idx="6">
                  <c:v>-2.0568272481801682</c:v>
                </c:pt>
                <c:pt idx="7">
                  <c:v>0.58104935432146299</c:v>
                </c:pt>
                <c:pt idx="8">
                  <c:v>0.2178532910244364</c:v>
                </c:pt>
                <c:pt idx="9">
                  <c:v>1.9806393893796379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0-4DDD-BEF4-6A6B0BAC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89200"/>
        <c:axId val="-72275600"/>
      </c:scatterChart>
      <c:valAx>
        <c:axId val="-722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72275600"/>
        <c:crosses val="autoZero"/>
        <c:crossBetween val="midCat"/>
      </c:valAx>
      <c:valAx>
        <c:axId val="-7227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8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'12'!$B$3:$B$12</c:f>
              <c:numCache>
                <c:formatCode>0.0</c:formatCode>
                <c:ptCount val="10"/>
                <c:pt idx="0">
                  <c:v>1</c:v>
                </c:pt>
                <c:pt idx="1">
                  <c:v>1.3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1.6</c:v>
                </c:pt>
                <c:pt idx="9">
                  <c:v>1.4</c:v>
                </c:pt>
              </c:numCache>
            </c:numRef>
          </c:xVal>
          <c:yVal>
            <c:numRef>
              <c:f>'Result X1 &amp; X2 for 12'!$C$26:$C$35</c:f>
              <c:numCache>
                <c:formatCode>General</c:formatCode>
                <c:ptCount val="10"/>
                <c:pt idx="0">
                  <c:v>0.45104342899615446</c:v>
                </c:pt>
                <c:pt idx="1">
                  <c:v>1.0961617925668392</c:v>
                </c:pt>
                <c:pt idx="2">
                  <c:v>8.9172767412794229E-2</c:v>
                </c:pt>
                <c:pt idx="3">
                  <c:v>-0.95707998409517536</c:v>
                </c:pt>
                <c:pt idx="4">
                  <c:v>-1.0291576682285584</c:v>
                </c:pt>
                <c:pt idx="5">
                  <c:v>-0.37285512319738245</c:v>
                </c:pt>
                <c:pt idx="6">
                  <c:v>-2.0568272481801682</c:v>
                </c:pt>
                <c:pt idx="7">
                  <c:v>0.58104935432146299</c:v>
                </c:pt>
                <c:pt idx="8">
                  <c:v>0.2178532910244364</c:v>
                </c:pt>
                <c:pt idx="9">
                  <c:v>1.9806393893796379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6-41D4-8752-6D5A7357B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76144"/>
        <c:axId val="-72296816"/>
      </c:scatterChart>
      <c:valAx>
        <c:axId val="-722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72296816"/>
        <c:crosses val="autoZero"/>
        <c:crossBetween val="midCat"/>
      </c:valAx>
      <c:valAx>
        <c:axId val="-7229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 &amp; X2 for 12'!$E$26:$E$35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'Result X1 &amp; X2 for 12'!$F$26:$F$35</c:f>
              <c:numCache>
                <c:formatCode>General</c:formatCode>
                <c:ptCount val="10"/>
                <c:pt idx="0">
                  <c:v>7.6</c:v>
                </c:pt>
                <c:pt idx="1">
                  <c:v>8.9</c:v>
                </c:pt>
                <c:pt idx="2">
                  <c:v>10.9</c:v>
                </c:pt>
                <c:pt idx="3">
                  <c:v>11.3</c:v>
                </c:pt>
                <c:pt idx="4">
                  <c:v>12.1</c:v>
                </c:pt>
                <c:pt idx="5">
                  <c:v>12.8</c:v>
                </c:pt>
                <c:pt idx="6">
                  <c:v>13</c:v>
                </c:pt>
                <c:pt idx="7">
                  <c:v>14.1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CA6-9F3F-F3BA606E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73424"/>
        <c:axId val="-72302256"/>
      </c:scatterChart>
      <c:valAx>
        <c:axId val="-7227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302256"/>
        <c:crosses val="autoZero"/>
        <c:crossBetween val="midCat"/>
      </c:valAx>
      <c:valAx>
        <c:axId val="-7230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7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'12'!$A$25:$A$34</c:f>
              <c:numCache>
                <c:formatCode>0.0</c:formatCode>
                <c:ptCount val="10"/>
                <c:pt idx="0">
                  <c:v>7.4</c:v>
                </c:pt>
                <c:pt idx="1">
                  <c:v>11.1</c:v>
                </c:pt>
                <c:pt idx="2">
                  <c:v>8.6999999999999993</c:v>
                </c:pt>
                <c:pt idx="3">
                  <c:v>11.2</c:v>
                </c:pt>
                <c:pt idx="4">
                  <c:v>11.6</c:v>
                </c:pt>
                <c:pt idx="5">
                  <c:v>12.2</c:v>
                </c:pt>
                <c:pt idx="6">
                  <c:v>12.5</c:v>
                </c:pt>
                <c:pt idx="7">
                  <c:v>12.5</c:v>
                </c:pt>
                <c:pt idx="8">
                  <c:v>13</c:v>
                </c:pt>
                <c:pt idx="9">
                  <c:v>13.4</c:v>
                </c:pt>
              </c:numCache>
            </c:numRef>
          </c:xVal>
          <c:yVal>
            <c:numRef>
              <c:f>'Result X1,X2,X3 &amp;X4 for 10'!$C$28:$C$37</c:f>
              <c:numCache>
                <c:formatCode>General</c:formatCode>
                <c:ptCount val="10"/>
                <c:pt idx="0">
                  <c:v>7.5997420140920369E-2</c:v>
                </c:pt>
                <c:pt idx="1">
                  <c:v>0.11237804319615918</c:v>
                </c:pt>
                <c:pt idx="2">
                  <c:v>-0.20723800245660406</c:v>
                </c:pt>
                <c:pt idx="3">
                  <c:v>0.3135781957701429</c:v>
                </c:pt>
                <c:pt idx="4">
                  <c:v>0.17371545632551566</c:v>
                </c:pt>
                <c:pt idx="5">
                  <c:v>-0.65025798353070385</c:v>
                </c:pt>
                <c:pt idx="6">
                  <c:v>-0.14415299632616652</c:v>
                </c:pt>
                <c:pt idx="7">
                  <c:v>0.34057460331367473</c:v>
                </c:pt>
                <c:pt idx="8">
                  <c:v>-0.34866281695773793</c:v>
                </c:pt>
                <c:pt idx="9">
                  <c:v>0.33406808052458459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B-4C26-B1C3-05550790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92464"/>
        <c:axId val="-72271248"/>
      </c:scatterChart>
      <c:valAx>
        <c:axId val="-7229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72271248"/>
        <c:crosses val="autoZero"/>
        <c:crossBetween val="midCat"/>
      </c:valAx>
      <c:valAx>
        <c:axId val="-7227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'12'!$B$25:$B$34</c:f>
              <c:numCache>
                <c:formatCode>0.0</c:formatCode>
                <c:ptCount val="10"/>
                <c:pt idx="0">
                  <c:v>1</c:v>
                </c:pt>
                <c:pt idx="1">
                  <c:v>1.3</c:v>
                </c:pt>
                <c:pt idx="2">
                  <c:v>1.1000000000000001</c:v>
                </c:pt>
                <c:pt idx="3">
                  <c:v>1.2</c:v>
                </c:pt>
                <c:pt idx="4">
                  <c:v>1.7</c:v>
                </c:pt>
                <c:pt idx="5">
                  <c:v>1.3</c:v>
                </c:pt>
                <c:pt idx="6">
                  <c:v>1.2</c:v>
                </c:pt>
                <c:pt idx="7">
                  <c:v>1.3</c:v>
                </c:pt>
                <c:pt idx="8">
                  <c:v>1.6</c:v>
                </c:pt>
                <c:pt idx="9">
                  <c:v>1.4</c:v>
                </c:pt>
              </c:numCache>
            </c:numRef>
          </c:xVal>
          <c:yVal>
            <c:numRef>
              <c:f>'Result X1,X2,X3 &amp;X4 for 10'!$C$28:$C$37</c:f>
              <c:numCache>
                <c:formatCode>General</c:formatCode>
                <c:ptCount val="10"/>
                <c:pt idx="0">
                  <c:v>7.5997420140920369E-2</c:v>
                </c:pt>
                <c:pt idx="1">
                  <c:v>0.11237804319615918</c:v>
                </c:pt>
                <c:pt idx="2">
                  <c:v>-0.20723800245660406</c:v>
                </c:pt>
                <c:pt idx="3">
                  <c:v>0.3135781957701429</c:v>
                </c:pt>
                <c:pt idx="4">
                  <c:v>0.17371545632551566</c:v>
                </c:pt>
                <c:pt idx="5">
                  <c:v>-0.65025798353070385</c:v>
                </c:pt>
                <c:pt idx="6">
                  <c:v>-0.14415299632616652</c:v>
                </c:pt>
                <c:pt idx="7">
                  <c:v>0.34057460331367473</c:v>
                </c:pt>
                <c:pt idx="8">
                  <c:v>-0.34866281695773793</c:v>
                </c:pt>
                <c:pt idx="9">
                  <c:v>0.33406808052458459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5-49EC-8C5D-93F436A2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98992"/>
        <c:axId val="-72288656"/>
      </c:scatterChart>
      <c:valAx>
        <c:axId val="-7229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72288656"/>
        <c:crosses val="autoZero"/>
        <c:crossBetween val="midCat"/>
      </c:valAx>
      <c:valAx>
        <c:axId val="-7228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Scatter Plot of X1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26159230096238E-2"/>
                  <c:y val="-0.36502169187614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'9'!$I$3:$I$15</c:f>
              <c:numCache>
                <c:formatCode>General</c:formatCode>
                <c:ptCount val="13"/>
                <c:pt idx="0">
                  <c:v>115</c:v>
                </c:pt>
                <c:pt idx="1">
                  <c:v>95</c:v>
                </c:pt>
                <c:pt idx="2">
                  <c:v>125</c:v>
                </c:pt>
                <c:pt idx="3">
                  <c:v>85</c:v>
                </c:pt>
                <c:pt idx="4">
                  <c:v>77</c:v>
                </c:pt>
                <c:pt idx="5">
                  <c:v>105</c:v>
                </c:pt>
                <c:pt idx="6">
                  <c:v>88</c:v>
                </c:pt>
                <c:pt idx="7">
                  <c:v>73</c:v>
                </c:pt>
                <c:pt idx="8">
                  <c:v>55</c:v>
                </c:pt>
                <c:pt idx="9">
                  <c:v>65</c:v>
                </c:pt>
                <c:pt idx="10">
                  <c:v>45</c:v>
                </c:pt>
                <c:pt idx="11">
                  <c:v>15</c:v>
                </c:pt>
                <c:pt idx="12">
                  <c:v>23</c:v>
                </c:pt>
              </c:numCache>
            </c:numRef>
          </c:xVal>
          <c:yVal>
            <c:numRef>
              <c:f>'9'!$J$3:$J$15</c:f>
              <c:numCache>
                <c:formatCode>General</c:formatCode>
                <c:ptCount val="13"/>
                <c:pt idx="0">
                  <c:v>13875</c:v>
                </c:pt>
                <c:pt idx="1">
                  <c:v>11000</c:v>
                </c:pt>
                <c:pt idx="2">
                  <c:v>8000</c:v>
                </c:pt>
                <c:pt idx="3">
                  <c:v>14950</c:v>
                </c:pt>
                <c:pt idx="4">
                  <c:v>15625</c:v>
                </c:pt>
                <c:pt idx="5">
                  <c:v>11300</c:v>
                </c:pt>
                <c:pt idx="6">
                  <c:v>13250</c:v>
                </c:pt>
                <c:pt idx="7">
                  <c:v>16500</c:v>
                </c:pt>
                <c:pt idx="8">
                  <c:v>16500</c:v>
                </c:pt>
                <c:pt idx="9">
                  <c:v>19500</c:v>
                </c:pt>
                <c:pt idx="10">
                  <c:v>22300</c:v>
                </c:pt>
                <c:pt idx="11">
                  <c:v>25500</c:v>
                </c:pt>
                <c:pt idx="12">
                  <c:v>31900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4-49C6-8F0E-04593560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976976"/>
        <c:axId val="-434019952"/>
      </c:scatterChart>
      <c:valAx>
        <c:axId val="-6649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</a:t>
                </a:r>
                <a:r>
                  <a:rPr lang="en-US" baseline="0"/>
                  <a:t> (X1)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019952"/>
        <c:crosses val="autoZero"/>
        <c:crossBetween val="midCat"/>
      </c:valAx>
      <c:valAx>
        <c:axId val="-4340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9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'12'!$C$25:$C$34</c:f>
              <c:numCache>
                <c:formatCode>0.00</c:formatCode>
                <c:ptCount val="10"/>
                <c:pt idx="0">
                  <c:v>54.760000000000005</c:v>
                </c:pt>
                <c:pt idx="1">
                  <c:v>123.21</c:v>
                </c:pt>
                <c:pt idx="2">
                  <c:v>75.689999999999984</c:v>
                </c:pt>
                <c:pt idx="3">
                  <c:v>125.43999999999998</c:v>
                </c:pt>
                <c:pt idx="4">
                  <c:v>134.56</c:v>
                </c:pt>
                <c:pt idx="5">
                  <c:v>148.83999999999997</c:v>
                </c:pt>
                <c:pt idx="6">
                  <c:v>156.25</c:v>
                </c:pt>
                <c:pt idx="7">
                  <c:v>156.25</c:v>
                </c:pt>
                <c:pt idx="8">
                  <c:v>169</c:v>
                </c:pt>
                <c:pt idx="9">
                  <c:v>179.56</c:v>
                </c:pt>
              </c:numCache>
            </c:numRef>
          </c:xVal>
          <c:yVal>
            <c:numRef>
              <c:f>'Result X1,X2,X3 &amp;X4 for 10'!$C$28:$C$37</c:f>
              <c:numCache>
                <c:formatCode>General</c:formatCode>
                <c:ptCount val="10"/>
                <c:pt idx="0">
                  <c:v>7.5997420140920369E-2</c:v>
                </c:pt>
                <c:pt idx="1">
                  <c:v>0.11237804319615918</c:v>
                </c:pt>
                <c:pt idx="2">
                  <c:v>-0.20723800245660406</c:v>
                </c:pt>
                <c:pt idx="3">
                  <c:v>0.3135781957701429</c:v>
                </c:pt>
                <c:pt idx="4">
                  <c:v>0.17371545632551566</c:v>
                </c:pt>
                <c:pt idx="5">
                  <c:v>-0.65025798353070385</c:v>
                </c:pt>
                <c:pt idx="6">
                  <c:v>-0.14415299632616652</c:v>
                </c:pt>
                <c:pt idx="7">
                  <c:v>0.34057460331367473</c:v>
                </c:pt>
                <c:pt idx="8">
                  <c:v>-0.34866281695773793</c:v>
                </c:pt>
                <c:pt idx="9">
                  <c:v>0.33406808052458459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1-4224-8284-A95A7FB5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300624"/>
        <c:axId val="-72296272"/>
      </c:scatterChart>
      <c:valAx>
        <c:axId val="-7230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72296272"/>
        <c:crosses val="autoZero"/>
        <c:crossBetween val="midCat"/>
      </c:valAx>
      <c:valAx>
        <c:axId val="-7229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30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'12'!$D$25:$D$34</c:f>
              <c:numCache>
                <c:formatCode>0.0</c:formatCode>
                <c:ptCount val="10"/>
                <c:pt idx="0">
                  <c:v>1</c:v>
                </c:pt>
                <c:pt idx="1">
                  <c:v>1.6900000000000002</c:v>
                </c:pt>
                <c:pt idx="2">
                  <c:v>1.2100000000000002</c:v>
                </c:pt>
                <c:pt idx="3">
                  <c:v>1.44</c:v>
                </c:pt>
                <c:pt idx="4">
                  <c:v>2.8899999999999997</c:v>
                </c:pt>
                <c:pt idx="5">
                  <c:v>1.6900000000000002</c:v>
                </c:pt>
                <c:pt idx="6">
                  <c:v>1.44</c:v>
                </c:pt>
                <c:pt idx="7">
                  <c:v>1.6900000000000002</c:v>
                </c:pt>
                <c:pt idx="8">
                  <c:v>2.5600000000000005</c:v>
                </c:pt>
                <c:pt idx="9">
                  <c:v>1.9599999999999997</c:v>
                </c:pt>
              </c:numCache>
            </c:numRef>
          </c:xVal>
          <c:yVal>
            <c:numRef>
              <c:f>'Result X1,X2,X3 &amp;X4 for 10'!$C$28:$C$37</c:f>
              <c:numCache>
                <c:formatCode>General</c:formatCode>
                <c:ptCount val="10"/>
                <c:pt idx="0">
                  <c:v>7.5997420140920369E-2</c:v>
                </c:pt>
                <c:pt idx="1">
                  <c:v>0.11237804319615918</c:v>
                </c:pt>
                <c:pt idx="2">
                  <c:v>-0.20723800245660406</c:v>
                </c:pt>
                <c:pt idx="3">
                  <c:v>0.3135781957701429</c:v>
                </c:pt>
                <c:pt idx="4">
                  <c:v>0.17371545632551566</c:v>
                </c:pt>
                <c:pt idx="5">
                  <c:v>-0.65025798353070385</c:v>
                </c:pt>
                <c:pt idx="6">
                  <c:v>-0.14415299632616652</c:v>
                </c:pt>
                <c:pt idx="7">
                  <c:v>0.34057460331367473</c:v>
                </c:pt>
                <c:pt idx="8">
                  <c:v>-0.34866281695773793</c:v>
                </c:pt>
                <c:pt idx="9">
                  <c:v>0.33406808052458459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7-498F-93D7-9B922701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99536"/>
        <c:axId val="-72297360"/>
      </c:scatterChart>
      <c:valAx>
        <c:axId val="-7229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72297360"/>
        <c:crosses val="autoZero"/>
        <c:crossBetween val="midCat"/>
      </c:valAx>
      <c:valAx>
        <c:axId val="-7229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X1,X2,X3 &amp;X4 for 10'!$E$28:$E$37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'Result X1,X2,X3 &amp;X4 for 10'!$F$28:$F$37</c:f>
              <c:numCache>
                <c:formatCode>General</c:formatCode>
                <c:ptCount val="10"/>
                <c:pt idx="0">
                  <c:v>7.6</c:v>
                </c:pt>
                <c:pt idx="1">
                  <c:v>8.9</c:v>
                </c:pt>
                <c:pt idx="2">
                  <c:v>10.9</c:v>
                </c:pt>
                <c:pt idx="3">
                  <c:v>11.3</c:v>
                </c:pt>
                <c:pt idx="4">
                  <c:v>12.1</c:v>
                </c:pt>
                <c:pt idx="5">
                  <c:v>12.8</c:v>
                </c:pt>
                <c:pt idx="6">
                  <c:v>13</c:v>
                </c:pt>
                <c:pt idx="7">
                  <c:v>14.1</c:v>
                </c:pt>
                <c:pt idx="8">
                  <c:v>14.8</c:v>
                </c:pt>
                <c:pt idx="9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F-45B6-BA58-4CA772D0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294640"/>
        <c:axId val="-72291920"/>
      </c:scatterChart>
      <c:valAx>
        <c:axId val="-7229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1920"/>
        <c:crosses val="autoZero"/>
        <c:crossBetween val="midCat"/>
      </c:valAx>
      <c:valAx>
        <c:axId val="-7229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7229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glue by breaking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9381551532862513E-2"/>
                  <c:y val="0.42838254593175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'13'!$A$3:$A$29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'13'!$B$3:$B$29</c:f>
              <c:numCache>
                <c:formatCode>General</c:formatCode>
                <c:ptCount val="27"/>
                <c:pt idx="0">
                  <c:v>72.7</c:v>
                </c:pt>
                <c:pt idx="1">
                  <c:v>73.8</c:v>
                </c:pt>
                <c:pt idx="2">
                  <c:v>76.8</c:v>
                </c:pt>
                <c:pt idx="3">
                  <c:v>73.5</c:v>
                </c:pt>
                <c:pt idx="4">
                  <c:v>76.5</c:v>
                </c:pt>
                <c:pt idx="5">
                  <c:v>78.099999999999994</c:v>
                </c:pt>
                <c:pt idx="6">
                  <c:v>78.7</c:v>
                </c:pt>
                <c:pt idx="7">
                  <c:v>82.1</c:v>
                </c:pt>
                <c:pt idx="8">
                  <c:v>81.900000000000006</c:v>
                </c:pt>
                <c:pt idx="9">
                  <c:v>85.5</c:v>
                </c:pt>
                <c:pt idx="10">
                  <c:v>89.8</c:v>
                </c:pt>
                <c:pt idx="11">
                  <c:v>87.3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108.5</c:v>
                </c:pt>
                <c:pt idx="16">
                  <c:v>105.7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114.1</c:v>
                </c:pt>
                <c:pt idx="21">
                  <c:v>113.8</c:v>
                </c:pt>
                <c:pt idx="22">
                  <c:v>116.9</c:v>
                </c:pt>
                <c:pt idx="23">
                  <c:v>114.2</c:v>
                </c:pt>
                <c:pt idx="24">
                  <c:v>118.7</c:v>
                </c:pt>
                <c:pt idx="25">
                  <c:v>117.2</c:v>
                </c:pt>
                <c:pt idx="26">
                  <c:v>115.7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B-4F02-9CFF-678794605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50032"/>
        <c:axId val="-63729360"/>
      </c:scatterChart>
      <c:valAx>
        <c:axId val="-637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glue(X)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29360"/>
        <c:crosses val="autoZero"/>
        <c:crossBetween val="midCat"/>
      </c:valAx>
      <c:valAx>
        <c:axId val="-637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Breaking</a:t>
                </a:r>
                <a:r>
                  <a:rPr lang="en-US" baseline="0"/>
                  <a:t> point(Y)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'13'!$M$4:$M$30</c:f>
              <c:numCache>
                <c:formatCode>0.0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xVal>
          <c:yVal>
            <c:numRef>
              <c:f>'Result 13'!$C$27:$C$53</c:f>
              <c:numCache>
                <c:formatCode>General</c:formatCode>
                <c:ptCount val="27"/>
                <c:pt idx="0">
                  <c:v>-1.5744107744103246</c:v>
                </c:pt>
                <c:pt idx="1">
                  <c:v>-0.4744107744103303</c:v>
                </c:pt>
                <c:pt idx="2">
                  <c:v>2.5255892255896697</c:v>
                </c:pt>
                <c:pt idx="3">
                  <c:v>-2.3920875420873955</c:v>
                </c:pt>
                <c:pt idx="4">
                  <c:v>0.60791245791260451</c:v>
                </c:pt>
                <c:pt idx="5">
                  <c:v>2.2079124579125988</c:v>
                </c:pt>
                <c:pt idx="6">
                  <c:v>-2.502044252044243</c:v>
                </c:pt>
                <c:pt idx="7">
                  <c:v>0.89795574795574851</c:v>
                </c:pt>
                <c:pt idx="8">
                  <c:v>0.69795574795575988</c:v>
                </c:pt>
                <c:pt idx="9">
                  <c:v>-3.3768398268398698</c:v>
                </c:pt>
                <c:pt idx="10">
                  <c:v>0.92316017316012733</c:v>
                </c:pt>
                <c:pt idx="11">
                  <c:v>-1.5768398268398727</c:v>
                </c:pt>
                <c:pt idx="12">
                  <c:v>-2.4890331890331652</c:v>
                </c:pt>
                <c:pt idx="13">
                  <c:v>1.0109668109668348</c:v>
                </c:pt>
                <c:pt idx="14">
                  <c:v>4.3109668109668462</c:v>
                </c:pt>
                <c:pt idx="15">
                  <c:v>2.488816738816638</c:v>
                </c:pt>
                <c:pt idx="16">
                  <c:v>-0.31118326118335915</c:v>
                </c:pt>
                <c:pt idx="17">
                  <c:v>3.3888167388166437</c:v>
                </c:pt>
                <c:pt idx="18">
                  <c:v>-2.815848965848943</c:v>
                </c:pt>
                <c:pt idx="19">
                  <c:v>-0.5158489658489458</c:v>
                </c:pt>
                <c:pt idx="20">
                  <c:v>1.2841510341510514</c:v>
                </c:pt>
                <c:pt idx="21">
                  <c:v>-2.8755892255891382</c:v>
                </c:pt>
                <c:pt idx="22">
                  <c:v>0.22441077441087032</c:v>
                </c:pt>
                <c:pt idx="23">
                  <c:v>-2.4755892255891325</c:v>
                </c:pt>
                <c:pt idx="24">
                  <c:v>2.4370370370368875</c:v>
                </c:pt>
                <c:pt idx="25">
                  <c:v>0.93703703703688745</c:v>
                </c:pt>
                <c:pt idx="26">
                  <c:v>-0.56296296296311255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3-48C3-965B-7DEEF7A5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26640"/>
        <c:axId val="-63747856"/>
      </c:scatterChart>
      <c:valAx>
        <c:axId val="-637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47856"/>
        <c:crosses val="autoZero"/>
        <c:crossBetween val="midCat"/>
      </c:valAx>
      <c:valAx>
        <c:axId val="-6374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2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'13'!$N$4:$N$30</c:f>
              <c:numCache>
                <c:formatCode>0.0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12.25</c:v>
                </c:pt>
                <c:pt idx="4">
                  <c:v>12.25</c:v>
                </c:pt>
                <c:pt idx="5">
                  <c:v>12.25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20.25</c:v>
                </c:pt>
                <c:pt idx="10">
                  <c:v>20.25</c:v>
                </c:pt>
                <c:pt idx="11">
                  <c:v>20.25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30.25</c:v>
                </c:pt>
                <c:pt idx="16">
                  <c:v>30.25</c:v>
                </c:pt>
                <c:pt idx="17">
                  <c:v>30.25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42.25</c:v>
                </c:pt>
                <c:pt idx="22">
                  <c:v>42.25</c:v>
                </c:pt>
                <c:pt idx="23">
                  <c:v>42.25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</c:numCache>
            </c:numRef>
          </c:xVal>
          <c:yVal>
            <c:numRef>
              <c:f>'Result 13'!$C$27:$C$53</c:f>
              <c:numCache>
                <c:formatCode>General</c:formatCode>
                <c:ptCount val="27"/>
                <c:pt idx="0">
                  <c:v>-1.5744107744103246</c:v>
                </c:pt>
                <c:pt idx="1">
                  <c:v>-0.4744107744103303</c:v>
                </c:pt>
                <c:pt idx="2">
                  <c:v>2.5255892255896697</c:v>
                </c:pt>
                <c:pt idx="3">
                  <c:v>-2.3920875420873955</c:v>
                </c:pt>
                <c:pt idx="4">
                  <c:v>0.60791245791260451</c:v>
                </c:pt>
                <c:pt idx="5">
                  <c:v>2.2079124579125988</c:v>
                </c:pt>
                <c:pt idx="6">
                  <c:v>-2.502044252044243</c:v>
                </c:pt>
                <c:pt idx="7">
                  <c:v>0.89795574795574851</c:v>
                </c:pt>
                <c:pt idx="8">
                  <c:v>0.69795574795575988</c:v>
                </c:pt>
                <c:pt idx="9">
                  <c:v>-3.3768398268398698</c:v>
                </c:pt>
                <c:pt idx="10">
                  <c:v>0.92316017316012733</c:v>
                </c:pt>
                <c:pt idx="11">
                  <c:v>-1.5768398268398727</c:v>
                </c:pt>
                <c:pt idx="12">
                  <c:v>-2.4890331890331652</c:v>
                </c:pt>
                <c:pt idx="13">
                  <c:v>1.0109668109668348</c:v>
                </c:pt>
                <c:pt idx="14">
                  <c:v>4.3109668109668462</c:v>
                </c:pt>
                <c:pt idx="15">
                  <c:v>2.488816738816638</c:v>
                </c:pt>
                <c:pt idx="16">
                  <c:v>-0.31118326118335915</c:v>
                </c:pt>
                <c:pt idx="17">
                  <c:v>3.3888167388166437</c:v>
                </c:pt>
                <c:pt idx="18">
                  <c:v>-2.815848965848943</c:v>
                </c:pt>
                <c:pt idx="19">
                  <c:v>-0.5158489658489458</c:v>
                </c:pt>
                <c:pt idx="20">
                  <c:v>1.2841510341510514</c:v>
                </c:pt>
                <c:pt idx="21">
                  <c:v>-2.8755892255891382</c:v>
                </c:pt>
                <c:pt idx="22">
                  <c:v>0.22441077441087032</c:v>
                </c:pt>
                <c:pt idx="23">
                  <c:v>-2.4755892255891325</c:v>
                </c:pt>
                <c:pt idx="24">
                  <c:v>2.4370370370368875</c:v>
                </c:pt>
                <c:pt idx="25">
                  <c:v>0.93703703703688745</c:v>
                </c:pt>
                <c:pt idx="26">
                  <c:v>-0.56296296296311255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0-45C7-8552-25387F23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28816"/>
        <c:axId val="-63756016"/>
      </c:scatterChart>
      <c:valAx>
        <c:axId val="-6372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56016"/>
        <c:crosses val="autoZero"/>
        <c:crossBetween val="midCat"/>
      </c:valAx>
      <c:valAx>
        <c:axId val="-6375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2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'13'!$O$4:$O$30</c:f>
              <c:numCache>
                <c:formatCode>0.0</c:formatCode>
                <c:ptCount val="27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42.875</c:v>
                </c:pt>
                <c:pt idx="4">
                  <c:v>42.875</c:v>
                </c:pt>
                <c:pt idx="5">
                  <c:v>42.875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91.125</c:v>
                </c:pt>
                <c:pt idx="10">
                  <c:v>91.125</c:v>
                </c:pt>
                <c:pt idx="11">
                  <c:v>91.125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166.375</c:v>
                </c:pt>
                <c:pt idx="16">
                  <c:v>166.375</c:v>
                </c:pt>
                <c:pt idx="17">
                  <c:v>166.375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274.625</c:v>
                </c:pt>
                <c:pt idx="22">
                  <c:v>274.625</c:v>
                </c:pt>
                <c:pt idx="23">
                  <c:v>274.625</c:v>
                </c:pt>
                <c:pt idx="24">
                  <c:v>343</c:v>
                </c:pt>
                <c:pt idx="25">
                  <c:v>343</c:v>
                </c:pt>
                <c:pt idx="26">
                  <c:v>343</c:v>
                </c:pt>
              </c:numCache>
            </c:numRef>
          </c:xVal>
          <c:yVal>
            <c:numRef>
              <c:f>'Result 13'!$C$27:$C$53</c:f>
              <c:numCache>
                <c:formatCode>General</c:formatCode>
                <c:ptCount val="27"/>
                <c:pt idx="0">
                  <c:v>-1.5744107744103246</c:v>
                </c:pt>
                <c:pt idx="1">
                  <c:v>-0.4744107744103303</c:v>
                </c:pt>
                <c:pt idx="2">
                  <c:v>2.5255892255896697</c:v>
                </c:pt>
                <c:pt idx="3">
                  <c:v>-2.3920875420873955</c:v>
                </c:pt>
                <c:pt idx="4">
                  <c:v>0.60791245791260451</c:v>
                </c:pt>
                <c:pt idx="5">
                  <c:v>2.2079124579125988</c:v>
                </c:pt>
                <c:pt idx="6">
                  <c:v>-2.502044252044243</c:v>
                </c:pt>
                <c:pt idx="7">
                  <c:v>0.89795574795574851</c:v>
                </c:pt>
                <c:pt idx="8">
                  <c:v>0.69795574795575988</c:v>
                </c:pt>
                <c:pt idx="9">
                  <c:v>-3.3768398268398698</c:v>
                </c:pt>
                <c:pt idx="10">
                  <c:v>0.92316017316012733</c:v>
                </c:pt>
                <c:pt idx="11">
                  <c:v>-1.5768398268398727</c:v>
                </c:pt>
                <c:pt idx="12">
                  <c:v>-2.4890331890331652</c:v>
                </c:pt>
                <c:pt idx="13">
                  <c:v>1.0109668109668348</c:v>
                </c:pt>
                <c:pt idx="14">
                  <c:v>4.3109668109668462</c:v>
                </c:pt>
                <c:pt idx="15">
                  <c:v>2.488816738816638</c:v>
                </c:pt>
                <c:pt idx="16">
                  <c:v>-0.31118326118335915</c:v>
                </c:pt>
                <c:pt idx="17">
                  <c:v>3.3888167388166437</c:v>
                </c:pt>
                <c:pt idx="18">
                  <c:v>-2.815848965848943</c:v>
                </c:pt>
                <c:pt idx="19">
                  <c:v>-0.5158489658489458</c:v>
                </c:pt>
                <c:pt idx="20">
                  <c:v>1.2841510341510514</c:v>
                </c:pt>
                <c:pt idx="21">
                  <c:v>-2.8755892255891382</c:v>
                </c:pt>
                <c:pt idx="22">
                  <c:v>0.22441077441087032</c:v>
                </c:pt>
                <c:pt idx="23">
                  <c:v>-2.4755892255891325</c:v>
                </c:pt>
                <c:pt idx="24">
                  <c:v>2.4370370370368875</c:v>
                </c:pt>
                <c:pt idx="25">
                  <c:v>0.93703703703688745</c:v>
                </c:pt>
                <c:pt idx="26">
                  <c:v>-0.56296296296311255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2-4BBE-AC43-8C3FFE7A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27728"/>
        <c:axId val="-63740240"/>
      </c:scatterChart>
      <c:valAx>
        <c:axId val="-6372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40240"/>
        <c:crosses val="autoZero"/>
        <c:crossBetween val="midCat"/>
      </c:valAx>
      <c:valAx>
        <c:axId val="-637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2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13'!$E$27:$E$53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'Result 13'!$F$27:$F$53</c:f>
              <c:numCache>
                <c:formatCode>General</c:formatCode>
                <c:ptCount val="27"/>
                <c:pt idx="0">
                  <c:v>72.7</c:v>
                </c:pt>
                <c:pt idx="1">
                  <c:v>73.5</c:v>
                </c:pt>
                <c:pt idx="2">
                  <c:v>73.8</c:v>
                </c:pt>
                <c:pt idx="3">
                  <c:v>76.5</c:v>
                </c:pt>
                <c:pt idx="4">
                  <c:v>76.8</c:v>
                </c:pt>
                <c:pt idx="5">
                  <c:v>78.099999999999994</c:v>
                </c:pt>
                <c:pt idx="6">
                  <c:v>78.7</c:v>
                </c:pt>
                <c:pt idx="7">
                  <c:v>81.900000000000006</c:v>
                </c:pt>
                <c:pt idx="8">
                  <c:v>82.1</c:v>
                </c:pt>
                <c:pt idx="9">
                  <c:v>85.5</c:v>
                </c:pt>
                <c:pt idx="10">
                  <c:v>87.3</c:v>
                </c:pt>
                <c:pt idx="11">
                  <c:v>89.8</c:v>
                </c:pt>
                <c:pt idx="12">
                  <c:v>95.1</c:v>
                </c:pt>
                <c:pt idx="13">
                  <c:v>98.6</c:v>
                </c:pt>
                <c:pt idx="14">
                  <c:v>101.9</c:v>
                </c:pt>
                <c:pt idx="15">
                  <c:v>105.7</c:v>
                </c:pt>
                <c:pt idx="16">
                  <c:v>108.5</c:v>
                </c:pt>
                <c:pt idx="17">
                  <c:v>109.4</c:v>
                </c:pt>
                <c:pt idx="18">
                  <c:v>110</c:v>
                </c:pt>
                <c:pt idx="19">
                  <c:v>112.3</c:v>
                </c:pt>
                <c:pt idx="20">
                  <c:v>113.8</c:v>
                </c:pt>
                <c:pt idx="21">
                  <c:v>114.1</c:v>
                </c:pt>
                <c:pt idx="22">
                  <c:v>114.2</c:v>
                </c:pt>
                <c:pt idx="23">
                  <c:v>115.7</c:v>
                </c:pt>
                <c:pt idx="24">
                  <c:v>116.9</c:v>
                </c:pt>
                <c:pt idx="25">
                  <c:v>117.2</c:v>
                </c:pt>
                <c:pt idx="26">
                  <c:v>118.7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E-4CAE-BDD0-B97EB725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34256"/>
        <c:axId val="-63749488"/>
      </c:scatterChart>
      <c:valAx>
        <c:axId val="-6373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49488"/>
        <c:crosses val="autoZero"/>
        <c:crossBetween val="midCat"/>
      </c:valAx>
      <c:valAx>
        <c:axId val="-6374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3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Moisture</a:t>
            </a:r>
            <a:r>
              <a:rPr lang="en-US" baseline="0"/>
              <a:t> content versues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3643044619422573E-2"/>
                  <c:y val="0.31416302128900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'15'!$F$3:$F$18</c:f>
              <c:numCache>
                <c:formatCode>0.0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'15'!$G$3:$G$18</c:f>
              <c:numCache>
                <c:formatCode>General</c:formatCode>
                <c:ptCount val="16"/>
                <c:pt idx="0">
                  <c:v>69</c:v>
                </c:pt>
                <c:pt idx="1">
                  <c:v>73</c:v>
                </c:pt>
                <c:pt idx="2">
                  <c:v>72</c:v>
                </c:pt>
                <c:pt idx="3">
                  <c:v>75</c:v>
                </c:pt>
                <c:pt idx="4">
                  <c:v>74</c:v>
                </c:pt>
                <c:pt idx="5">
                  <c:v>78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85</c:v>
                </c:pt>
                <c:pt idx="12">
                  <c:v>84</c:v>
                </c:pt>
                <c:pt idx="13">
                  <c:v>81</c:v>
                </c:pt>
                <c:pt idx="14">
                  <c:v>76</c:v>
                </c:pt>
                <c:pt idx="1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1-4155-9988-F72B2AA6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39696"/>
        <c:axId val="-63750576"/>
      </c:scatterChart>
      <c:valAx>
        <c:axId val="-637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</a:t>
                </a:r>
                <a:r>
                  <a:rPr lang="en-US" baseline="0"/>
                  <a:t> content (X1)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0576"/>
        <c:crosses val="autoZero"/>
        <c:crossBetween val="midCat"/>
      </c:valAx>
      <c:valAx>
        <c:axId val="-637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</a:t>
                </a:r>
                <a:r>
                  <a:rPr lang="en-US" baseline="0"/>
                  <a:t> (Y)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Sweetness</a:t>
            </a:r>
            <a:r>
              <a:rPr lang="en-US" baseline="0"/>
              <a:t> versus preference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7171296296296298"/>
          <c:w val="0.8091412948381452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6.5717795275590546E-2"/>
                  <c:y val="0.34194079906678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'15'!$B$3:$B$18</c:f>
              <c:numCache>
                <c:formatCode>0.0</c:formatCode>
                <c:ptCount val="16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</c:numCache>
            </c:numRef>
          </c:xVal>
          <c:yVal>
            <c:numRef>
              <c:f>'15'!$C$3:$C$18</c:f>
              <c:numCache>
                <c:formatCode>General</c:formatCode>
                <c:ptCount val="16"/>
                <c:pt idx="0">
                  <c:v>69</c:v>
                </c:pt>
                <c:pt idx="1">
                  <c:v>73</c:v>
                </c:pt>
                <c:pt idx="2">
                  <c:v>72</c:v>
                </c:pt>
                <c:pt idx="3">
                  <c:v>75</c:v>
                </c:pt>
                <c:pt idx="4">
                  <c:v>74</c:v>
                </c:pt>
                <c:pt idx="5">
                  <c:v>78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85</c:v>
                </c:pt>
                <c:pt idx="12">
                  <c:v>84</c:v>
                </c:pt>
                <c:pt idx="13">
                  <c:v>81</c:v>
                </c:pt>
                <c:pt idx="14">
                  <c:v>76</c:v>
                </c:pt>
                <c:pt idx="1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A10-8399-E6992EC0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26096"/>
        <c:axId val="-63756560"/>
      </c:scatterChart>
      <c:valAx>
        <c:axId val="-637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Sweetness(X2)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6560"/>
        <c:crosses val="autoZero"/>
        <c:crossBetween val="midCat"/>
      </c:valAx>
      <c:valAx>
        <c:axId val="-637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</a:t>
                </a:r>
                <a:r>
                  <a:rPr lang="en-US" baseline="0"/>
                  <a:t>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X2 against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448643919510062"/>
                  <c:y val="0.42967412578582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'9'!$P$3:$P$15</c:f>
              <c:numCache>
                <c:formatCode>General</c:formatCode>
                <c:ptCount val="13"/>
                <c:pt idx="0">
                  <c:v>1968</c:v>
                </c:pt>
                <c:pt idx="1">
                  <c:v>1970</c:v>
                </c:pt>
                <c:pt idx="2">
                  <c:v>1972</c:v>
                </c:pt>
                <c:pt idx="3">
                  <c:v>1974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1981</c:v>
                </c:pt>
                <c:pt idx="8">
                  <c:v>1983</c:v>
                </c:pt>
                <c:pt idx="9">
                  <c:v>1987</c:v>
                </c:pt>
                <c:pt idx="10">
                  <c:v>1988</c:v>
                </c:pt>
                <c:pt idx="11">
                  <c:v>1988</c:v>
                </c:pt>
                <c:pt idx="12">
                  <c:v>1991</c:v>
                </c:pt>
              </c:numCache>
            </c:numRef>
          </c:xVal>
          <c:yVal>
            <c:numRef>
              <c:f>'9'!$Q$3:$Q$15</c:f>
              <c:numCache>
                <c:formatCode>General</c:formatCode>
                <c:ptCount val="13"/>
                <c:pt idx="0">
                  <c:v>13875</c:v>
                </c:pt>
                <c:pt idx="1">
                  <c:v>11000</c:v>
                </c:pt>
                <c:pt idx="2">
                  <c:v>8000</c:v>
                </c:pt>
                <c:pt idx="3">
                  <c:v>14950</c:v>
                </c:pt>
                <c:pt idx="4">
                  <c:v>15625</c:v>
                </c:pt>
                <c:pt idx="5">
                  <c:v>11300</c:v>
                </c:pt>
                <c:pt idx="6">
                  <c:v>13250</c:v>
                </c:pt>
                <c:pt idx="7">
                  <c:v>16500</c:v>
                </c:pt>
                <c:pt idx="8">
                  <c:v>16500</c:v>
                </c:pt>
                <c:pt idx="9">
                  <c:v>19500</c:v>
                </c:pt>
                <c:pt idx="10">
                  <c:v>22300</c:v>
                </c:pt>
                <c:pt idx="11">
                  <c:v>25500</c:v>
                </c:pt>
                <c:pt idx="12">
                  <c:v>31900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4-4C26-81A7-7BAB41A2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680320"/>
        <c:axId val="-506678144"/>
      </c:scatterChart>
      <c:valAx>
        <c:axId val="-5066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(X2)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678144"/>
        <c:crosses val="autoZero"/>
        <c:crossBetween val="midCat"/>
      </c:valAx>
      <c:valAx>
        <c:axId val="-5066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6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'15'!$A$23:$A$38</c:f>
              <c:numCache>
                <c:formatCode>0.0</c:formatCode>
                <c:ptCount val="1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</c:numCache>
            </c:numRef>
          </c:xVal>
          <c:yVal>
            <c:numRef>
              <c:f>'Result 15'!$C$28:$C$43</c:f>
              <c:numCache>
                <c:formatCode>General</c:formatCode>
                <c:ptCount val="16"/>
                <c:pt idx="0">
                  <c:v>2.1629901960784395</c:v>
                </c:pt>
                <c:pt idx="1">
                  <c:v>2.7580882352941245</c:v>
                </c:pt>
                <c:pt idx="2">
                  <c:v>-1.2522058823529392</c:v>
                </c:pt>
                <c:pt idx="3">
                  <c:v>-0.86789215686273735</c:v>
                </c:pt>
                <c:pt idx="4">
                  <c:v>-4.0889705882352843</c:v>
                </c:pt>
                <c:pt idx="5">
                  <c:v>-1.9154411764705941</c:v>
                </c:pt>
                <c:pt idx="6">
                  <c:v>-1.3473039215686242</c:v>
                </c:pt>
                <c:pt idx="7">
                  <c:v>-1.3845588235294031</c:v>
                </c:pt>
                <c:pt idx="8">
                  <c:v>-1.0272058823529449</c:v>
                </c:pt>
                <c:pt idx="9">
                  <c:v>1.7247549019607789</c:v>
                </c:pt>
                <c:pt idx="10">
                  <c:v>4.8713235294117396</c:v>
                </c:pt>
                <c:pt idx="11">
                  <c:v>2.4124999999999943</c:v>
                </c:pt>
                <c:pt idx="12">
                  <c:v>2.3482843137254577</c:v>
                </c:pt>
                <c:pt idx="13">
                  <c:v>0.67867647058818648</c:v>
                </c:pt>
                <c:pt idx="14">
                  <c:v>-2.5963235294117908</c:v>
                </c:pt>
                <c:pt idx="15">
                  <c:v>-2.476715686274531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9-45A6-B988-48AA9B1A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35888"/>
        <c:axId val="-63752752"/>
      </c:scatterChart>
      <c:valAx>
        <c:axId val="-637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52752"/>
        <c:crosses val="autoZero"/>
        <c:crossBetween val="midCat"/>
      </c:valAx>
      <c:valAx>
        <c:axId val="-6375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3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'15'!$B$23:$B$38</c:f>
              <c:numCache>
                <c:formatCode>0.00</c:formatCode>
                <c:ptCount val="16"/>
                <c:pt idx="0">
                  <c:v>6.25</c:v>
                </c:pt>
                <c:pt idx="1">
                  <c:v>9</c:v>
                </c:pt>
                <c:pt idx="2">
                  <c:v>12.25</c:v>
                </c:pt>
                <c:pt idx="3">
                  <c:v>16</c:v>
                </c:pt>
                <c:pt idx="4">
                  <c:v>20.25</c:v>
                </c:pt>
                <c:pt idx="5">
                  <c:v>25</c:v>
                </c:pt>
                <c:pt idx="6">
                  <c:v>30.25</c:v>
                </c:pt>
                <c:pt idx="7">
                  <c:v>36</c:v>
                </c:pt>
                <c:pt idx="8">
                  <c:v>42.25</c:v>
                </c:pt>
                <c:pt idx="9">
                  <c:v>49</c:v>
                </c:pt>
                <c:pt idx="10">
                  <c:v>56.25</c:v>
                </c:pt>
                <c:pt idx="11">
                  <c:v>64</c:v>
                </c:pt>
                <c:pt idx="12">
                  <c:v>72.25</c:v>
                </c:pt>
                <c:pt idx="13">
                  <c:v>81</c:v>
                </c:pt>
                <c:pt idx="14">
                  <c:v>90.25</c:v>
                </c:pt>
                <c:pt idx="15">
                  <c:v>100</c:v>
                </c:pt>
              </c:numCache>
            </c:numRef>
          </c:xVal>
          <c:yVal>
            <c:numRef>
              <c:f>'Result 15'!$C$28:$C$43</c:f>
              <c:numCache>
                <c:formatCode>General</c:formatCode>
                <c:ptCount val="16"/>
                <c:pt idx="0">
                  <c:v>2.1629901960784395</c:v>
                </c:pt>
                <c:pt idx="1">
                  <c:v>2.7580882352941245</c:v>
                </c:pt>
                <c:pt idx="2">
                  <c:v>-1.2522058823529392</c:v>
                </c:pt>
                <c:pt idx="3">
                  <c:v>-0.86789215686273735</c:v>
                </c:pt>
                <c:pt idx="4">
                  <c:v>-4.0889705882352843</c:v>
                </c:pt>
                <c:pt idx="5">
                  <c:v>-1.9154411764705941</c:v>
                </c:pt>
                <c:pt idx="6">
                  <c:v>-1.3473039215686242</c:v>
                </c:pt>
                <c:pt idx="7">
                  <c:v>-1.3845588235294031</c:v>
                </c:pt>
                <c:pt idx="8">
                  <c:v>-1.0272058823529449</c:v>
                </c:pt>
                <c:pt idx="9">
                  <c:v>1.7247549019607789</c:v>
                </c:pt>
                <c:pt idx="10">
                  <c:v>4.8713235294117396</c:v>
                </c:pt>
                <c:pt idx="11">
                  <c:v>2.4124999999999943</c:v>
                </c:pt>
                <c:pt idx="12">
                  <c:v>2.3482843137254577</c:v>
                </c:pt>
                <c:pt idx="13">
                  <c:v>0.67867647058818648</c:v>
                </c:pt>
                <c:pt idx="14">
                  <c:v>-2.5963235294117908</c:v>
                </c:pt>
                <c:pt idx="15">
                  <c:v>-2.476715686274531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4DC6-99C1-3F4F4716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36432"/>
        <c:axId val="-63752208"/>
      </c:scatterChart>
      <c:valAx>
        <c:axId val="-637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63752208"/>
        <c:crosses val="autoZero"/>
        <c:crossBetween val="midCat"/>
      </c:valAx>
      <c:valAx>
        <c:axId val="-6375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3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'15'!$C$23:$C$38</c:f>
              <c:numCache>
                <c:formatCode>0.0</c:formatCode>
                <c:ptCount val="16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</c:numCache>
            </c:numRef>
          </c:xVal>
          <c:yVal>
            <c:numRef>
              <c:f>'Result 15'!$C$28:$C$43</c:f>
              <c:numCache>
                <c:formatCode>General</c:formatCode>
                <c:ptCount val="16"/>
                <c:pt idx="0">
                  <c:v>2.1629901960784395</c:v>
                </c:pt>
                <c:pt idx="1">
                  <c:v>2.7580882352941245</c:v>
                </c:pt>
                <c:pt idx="2">
                  <c:v>-1.2522058823529392</c:v>
                </c:pt>
                <c:pt idx="3">
                  <c:v>-0.86789215686273735</c:v>
                </c:pt>
                <c:pt idx="4">
                  <c:v>-4.0889705882352843</c:v>
                </c:pt>
                <c:pt idx="5">
                  <c:v>-1.9154411764705941</c:v>
                </c:pt>
                <c:pt idx="6">
                  <c:v>-1.3473039215686242</c:v>
                </c:pt>
                <c:pt idx="7">
                  <c:v>-1.3845588235294031</c:v>
                </c:pt>
                <c:pt idx="8">
                  <c:v>-1.0272058823529449</c:v>
                </c:pt>
                <c:pt idx="9">
                  <c:v>1.7247549019607789</c:v>
                </c:pt>
                <c:pt idx="10">
                  <c:v>4.8713235294117396</c:v>
                </c:pt>
                <c:pt idx="11">
                  <c:v>2.4124999999999943</c:v>
                </c:pt>
                <c:pt idx="12">
                  <c:v>2.3482843137254577</c:v>
                </c:pt>
                <c:pt idx="13">
                  <c:v>0.67867647058818648</c:v>
                </c:pt>
                <c:pt idx="14">
                  <c:v>-2.5963235294117908</c:v>
                </c:pt>
                <c:pt idx="15">
                  <c:v>-2.476715686274531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A-4F78-A383-4D3D960A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54928"/>
        <c:axId val="-63734800"/>
      </c:scatterChart>
      <c:valAx>
        <c:axId val="-637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34800"/>
        <c:crosses val="autoZero"/>
        <c:crossBetween val="midCat"/>
      </c:valAx>
      <c:valAx>
        <c:axId val="-6373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5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'15'!$D$23:$D$38</c:f>
              <c:numCache>
                <c:formatCode>0.0</c:formatCode>
                <c:ptCount val="16"/>
                <c:pt idx="0">
                  <c:v>16</c:v>
                </c:pt>
                <c:pt idx="1">
                  <c:v>20.25</c:v>
                </c:pt>
                <c:pt idx="2">
                  <c:v>25</c:v>
                </c:pt>
                <c:pt idx="3">
                  <c:v>30.25</c:v>
                </c:pt>
                <c:pt idx="4">
                  <c:v>36</c:v>
                </c:pt>
                <c:pt idx="5">
                  <c:v>42.25</c:v>
                </c:pt>
                <c:pt idx="6">
                  <c:v>49</c:v>
                </c:pt>
                <c:pt idx="7">
                  <c:v>56.25</c:v>
                </c:pt>
                <c:pt idx="8">
                  <c:v>64</c:v>
                </c:pt>
                <c:pt idx="9">
                  <c:v>72.25</c:v>
                </c:pt>
                <c:pt idx="10">
                  <c:v>81</c:v>
                </c:pt>
                <c:pt idx="11">
                  <c:v>90.25</c:v>
                </c:pt>
                <c:pt idx="12">
                  <c:v>100</c:v>
                </c:pt>
                <c:pt idx="13">
                  <c:v>110.25</c:v>
                </c:pt>
                <c:pt idx="14">
                  <c:v>121</c:v>
                </c:pt>
                <c:pt idx="15">
                  <c:v>132.25</c:v>
                </c:pt>
              </c:numCache>
            </c:numRef>
          </c:xVal>
          <c:yVal>
            <c:numRef>
              <c:f>'Result 15'!$C$28:$C$43</c:f>
              <c:numCache>
                <c:formatCode>General</c:formatCode>
                <c:ptCount val="16"/>
                <c:pt idx="0">
                  <c:v>2.1629901960784395</c:v>
                </c:pt>
                <c:pt idx="1">
                  <c:v>2.7580882352941245</c:v>
                </c:pt>
                <c:pt idx="2">
                  <c:v>-1.2522058823529392</c:v>
                </c:pt>
                <c:pt idx="3">
                  <c:v>-0.86789215686273735</c:v>
                </c:pt>
                <c:pt idx="4">
                  <c:v>-4.0889705882352843</c:v>
                </c:pt>
                <c:pt idx="5">
                  <c:v>-1.9154411764705941</c:v>
                </c:pt>
                <c:pt idx="6">
                  <c:v>-1.3473039215686242</c:v>
                </c:pt>
                <c:pt idx="7">
                  <c:v>-1.3845588235294031</c:v>
                </c:pt>
                <c:pt idx="8">
                  <c:v>-1.0272058823529449</c:v>
                </c:pt>
                <c:pt idx="9">
                  <c:v>1.7247549019607789</c:v>
                </c:pt>
                <c:pt idx="10">
                  <c:v>4.8713235294117396</c:v>
                </c:pt>
                <c:pt idx="11">
                  <c:v>2.4124999999999943</c:v>
                </c:pt>
                <c:pt idx="12">
                  <c:v>2.3482843137254577</c:v>
                </c:pt>
                <c:pt idx="13">
                  <c:v>0.67867647058818648</c:v>
                </c:pt>
                <c:pt idx="14">
                  <c:v>-2.5963235294117908</c:v>
                </c:pt>
                <c:pt idx="15">
                  <c:v>-2.476715686274531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4E3-B7B4-23F97623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58192"/>
        <c:axId val="-63746224"/>
      </c:scatterChart>
      <c:valAx>
        <c:axId val="-6375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-63746224"/>
        <c:crosses val="autoZero"/>
        <c:crossBetween val="midCat"/>
      </c:valAx>
      <c:valAx>
        <c:axId val="-6374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5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'Result 15'!$E$28:$E$43</c:f>
              <c:numCache>
                <c:formatCode>General</c:formatCode>
                <c:ptCount val="16"/>
                <c:pt idx="0">
                  <c:v>3.125</c:v>
                </c:pt>
                <c:pt idx="1">
                  <c:v>9.375</c:v>
                </c:pt>
                <c:pt idx="2">
                  <c:v>15.625</c:v>
                </c:pt>
                <c:pt idx="3">
                  <c:v>21.875</c:v>
                </c:pt>
                <c:pt idx="4">
                  <c:v>28.125</c:v>
                </c:pt>
                <c:pt idx="5">
                  <c:v>34.375</c:v>
                </c:pt>
                <c:pt idx="6">
                  <c:v>40.625</c:v>
                </c:pt>
                <c:pt idx="7">
                  <c:v>46.875</c:v>
                </c:pt>
                <c:pt idx="8">
                  <c:v>53.125</c:v>
                </c:pt>
                <c:pt idx="9">
                  <c:v>59.375</c:v>
                </c:pt>
                <c:pt idx="10">
                  <c:v>65.625</c:v>
                </c:pt>
                <c:pt idx="11">
                  <c:v>71.875</c:v>
                </c:pt>
                <c:pt idx="12">
                  <c:v>78.125</c:v>
                </c:pt>
                <c:pt idx="13">
                  <c:v>84.375</c:v>
                </c:pt>
                <c:pt idx="14">
                  <c:v>90.625</c:v>
                </c:pt>
                <c:pt idx="15">
                  <c:v>96.875</c:v>
                </c:pt>
              </c:numCache>
            </c:numRef>
          </c:xVal>
          <c:yVal>
            <c:numRef>
              <c:f>'Result 15'!$F$28:$F$43</c:f>
              <c:numCache>
                <c:formatCode>General</c:formatCode>
                <c:ptCount val="16"/>
                <c:pt idx="0">
                  <c:v>69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78</c:v>
                </c:pt>
                <c:pt idx="8">
                  <c:v>80</c:v>
                </c:pt>
                <c:pt idx="9">
                  <c:v>81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85</c:v>
                </c:pt>
                <c:pt idx="14">
                  <c:v>85</c:v>
                </c:pt>
                <c:pt idx="1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29A-A36C-DA3A892A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55472"/>
        <c:axId val="-63733712"/>
      </c:scatterChart>
      <c:valAx>
        <c:axId val="-6375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33712"/>
        <c:crosses val="autoZero"/>
        <c:crossBetween val="midCat"/>
      </c:valAx>
      <c:valAx>
        <c:axId val="-6373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5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demand and Predicted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'17'!$D$3:$D$30</c:f>
              <c:numCache>
                <c:formatCode>General</c:formatCode>
                <c:ptCount val="28"/>
                <c:pt idx="0">
                  <c:v>57.7</c:v>
                </c:pt>
                <c:pt idx="1">
                  <c:v>71.5</c:v>
                </c:pt>
                <c:pt idx="2">
                  <c:v>73</c:v>
                </c:pt>
                <c:pt idx="3">
                  <c:v>68.599999999999994</c:v>
                </c:pt>
                <c:pt idx="4">
                  <c:v>71.2</c:v>
                </c:pt>
                <c:pt idx="5">
                  <c:v>67.2</c:v>
                </c:pt>
                <c:pt idx="6">
                  <c:v>62.7</c:v>
                </c:pt>
                <c:pt idx="7">
                  <c:v>64.599999999999994</c:v>
                </c:pt>
                <c:pt idx="8">
                  <c:v>68.5</c:v>
                </c:pt>
                <c:pt idx="9">
                  <c:v>68.8</c:v>
                </c:pt>
                <c:pt idx="10">
                  <c:v>65.8</c:v>
                </c:pt>
                <c:pt idx="11">
                  <c:v>61.5</c:v>
                </c:pt>
                <c:pt idx="12">
                  <c:v>57.6</c:v>
                </c:pt>
                <c:pt idx="13">
                  <c:v>54.2</c:v>
                </c:pt>
                <c:pt idx="14">
                  <c:v>61.1</c:v>
                </c:pt>
                <c:pt idx="15">
                  <c:v>64.5</c:v>
                </c:pt>
                <c:pt idx="16">
                  <c:v>68.599999999999994</c:v>
                </c:pt>
                <c:pt idx="17">
                  <c:v>67.099999999999994</c:v>
                </c:pt>
                <c:pt idx="18">
                  <c:v>76.2</c:v>
                </c:pt>
                <c:pt idx="19">
                  <c:v>65.7</c:v>
                </c:pt>
                <c:pt idx="20">
                  <c:v>60.9</c:v>
                </c:pt>
                <c:pt idx="21">
                  <c:v>54.5</c:v>
                </c:pt>
                <c:pt idx="22">
                  <c:v>69.7</c:v>
                </c:pt>
                <c:pt idx="23">
                  <c:v>68.3</c:v>
                </c:pt>
                <c:pt idx="24">
                  <c:v>68.8</c:v>
                </c:pt>
                <c:pt idx="25">
                  <c:v>70.8</c:v>
                </c:pt>
                <c:pt idx="26">
                  <c:v>67</c:v>
                </c:pt>
                <c:pt idx="27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5-4913-9028-CAFCDE6D838B}"/>
            </c:ext>
          </c:extLst>
        </c:ser>
        <c:ser>
          <c:idx val="1"/>
          <c:order val="1"/>
          <c:tx>
            <c:v>Predicted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'17'!$E$3:$E$30</c:f>
              <c:numCache>
                <c:formatCode>General</c:formatCode>
                <c:ptCount val="28"/>
                <c:pt idx="0">
                  <c:v>64.848356117952761</c:v>
                </c:pt>
                <c:pt idx="1">
                  <c:v>66.31078974127216</c:v>
                </c:pt>
                <c:pt idx="2">
                  <c:v>66.31078974127216</c:v>
                </c:pt>
                <c:pt idx="3">
                  <c:v>63.751530900463216</c:v>
                </c:pt>
                <c:pt idx="4">
                  <c:v>65.945181335442314</c:v>
                </c:pt>
                <c:pt idx="5">
                  <c:v>65.579572929612468</c:v>
                </c:pt>
                <c:pt idx="6">
                  <c:v>67.407614958761712</c:v>
                </c:pt>
                <c:pt idx="7">
                  <c:v>66.31078974127216</c:v>
                </c:pt>
                <c:pt idx="8">
                  <c:v>66.31078974127216</c:v>
                </c:pt>
                <c:pt idx="9">
                  <c:v>64.482747712122915</c:v>
                </c:pt>
                <c:pt idx="10">
                  <c:v>65.213964523782607</c:v>
                </c:pt>
                <c:pt idx="11">
                  <c:v>63.38592249463337</c:v>
                </c:pt>
                <c:pt idx="12">
                  <c:v>64.117139306293069</c:v>
                </c:pt>
                <c:pt idx="13">
                  <c:v>64.848356117952761</c:v>
                </c:pt>
                <c:pt idx="14">
                  <c:v>67.042006552931866</c:v>
                </c:pt>
                <c:pt idx="15">
                  <c:v>65.579572929612468</c:v>
                </c:pt>
                <c:pt idx="16">
                  <c:v>67.407614958761712</c:v>
                </c:pt>
                <c:pt idx="17">
                  <c:v>65.579572929612468</c:v>
                </c:pt>
                <c:pt idx="18">
                  <c:v>67.042006552931866</c:v>
                </c:pt>
                <c:pt idx="19">
                  <c:v>65.579572929612468</c:v>
                </c:pt>
                <c:pt idx="20">
                  <c:v>66.67639814710202</c:v>
                </c:pt>
                <c:pt idx="21">
                  <c:v>63.38592249463337</c:v>
                </c:pt>
                <c:pt idx="22">
                  <c:v>64.848356117952761</c:v>
                </c:pt>
                <c:pt idx="23">
                  <c:v>63.751530900463216</c:v>
                </c:pt>
                <c:pt idx="24">
                  <c:v>66.31078974127216</c:v>
                </c:pt>
                <c:pt idx="25">
                  <c:v>64.848356117952761</c:v>
                </c:pt>
                <c:pt idx="26">
                  <c:v>64.117139306293069</c:v>
                </c:pt>
                <c:pt idx="27">
                  <c:v>67.407614958761712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5-4913-9028-CAFCDE6D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42416"/>
        <c:axId val="-63732080"/>
      </c:lineChart>
      <c:catAx>
        <c:axId val="-637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32080"/>
        <c:crosses val="autoZero"/>
        <c:auto val="1"/>
        <c:lblAlgn val="ctr"/>
        <c:lblOffset val="100"/>
        <c:noMultiLvlLbl val="0"/>
      </c:catAx>
      <c:valAx>
        <c:axId val="-637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demand and predicted demand</a:t>
            </a:r>
            <a:endParaRPr lang="en-US"/>
          </a:p>
        </c:rich>
      </c:tx>
      <c:layout>
        <c:manualLayout>
          <c:xMode val="edge"/>
          <c:yMode val="edge"/>
          <c:x val="0.18852077865266842"/>
          <c:y val="3.652968036529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'17'!$I$34:$I$61</c:f>
              <c:numCache>
                <c:formatCode>General</c:formatCode>
                <c:ptCount val="28"/>
                <c:pt idx="0">
                  <c:v>57.7</c:v>
                </c:pt>
                <c:pt idx="1">
                  <c:v>71.5</c:v>
                </c:pt>
                <c:pt idx="2">
                  <c:v>73</c:v>
                </c:pt>
                <c:pt idx="3">
                  <c:v>68.599999999999994</c:v>
                </c:pt>
                <c:pt idx="4">
                  <c:v>71.2</c:v>
                </c:pt>
                <c:pt idx="5">
                  <c:v>67.2</c:v>
                </c:pt>
                <c:pt idx="6">
                  <c:v>62.7</c:v>
                </c:pt>
                <c:pt idx="7">
                  <c:v>64.599999999999994</c:v>
                </c:pt>
                <c:pt idx="8">
                  <c:v>68.5</c:v>
                </c:pt>
                <c:pt idx="9">
                  <c:v>68.8</c:v>
                </c:pt>
                <c:pt idx="10">
                  <c:v>65.8</c:v>
                </c:pt>
                <c:pt idx="11">
                  <c:v>61.5</c:v>
                </c:pt>
                <c:pt idx="12">
                  <c:v>57.6</c:v>
                </c:pt>
                <c:pt idx="13">
                  <c:v>54.2</c:v>
                </c:pt>
                <c:pt idx="14">
                  <c:v>61.1</c:v>
                </c:pt>
                <c:pt idx="15">
                  <c:v>64.5</c:v>
                </c:pt>
                <c:pt idx="16">
                  <c:v>68.599999999999994</c:v>
                </c:pt>
                <c:pt idx="17">
                  <c:v>67.099999999999994</c:v>
                </c:pt>
                <c:pt idx="18">
                  <c:v>76.2</c:v>
                </c:pt>
                <c:pt idx="19">
                  <c:v>65.7</c:v>
                </c:pt>
                <c:pt idx="20">
                  <c:v>60.9</c:v>
                </c:pt>
                <c:pt idx="21">
                  <c:v>54.5</c:v>
                </c:pt>
                <c:pt idx="22">
                  <c:v>69.7</c:v>
                </c:pt>
                <c:pt idx="23">
                  <c:v>68.3</c:v>
                </c:pt>
                <c:pt idx="24">
                  <c:v>68.8</c:v>
                </c:pt>
                <c:pt idx="25">
                  <c:v>70.8</c:v>
                </c:pt>
                <c:pt idx="26">
                  <c:v>67</c:v>
                </c:pt>
                <c:pt idx="27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0-4D25-A089-CA69B5D0A133}"/>
            </c:ext>
          </c:extLst>
        </c:ser>
        <c:ser>
          <c:idx val="1"/>
          <c:order val="1"/>
          <c:tx>
            <c:v>Predicted Demand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'17'!$J$34:$J$61</c:f>
              <c:numCache>
                <c:formatCode>General</c:formatCode>
                <c:ptCount val="28"/>
                <c:pt idx="0">
                  <c:v>58.541729679889642</c:v>
                </c:pt>
                <c:pt idx="1">
                  <c:v>69.636849791354066</c:v>
                </c:pt>
                <c:pt idx="2">
                  <c:v>71.264826548700199</c:v>
                </c:pt>
                <c:pt idx="3">
                  <c:v>64.587349938876358</c:v>
                </c:pt>
                <c:pt idx="4">
                  <c:v>71.34221197327966</c:v>
                </c:pt>
                <c:pt idx="5">
                  <c:v>65.804193148229501</c:v>
                </c:pt>
                <c:pt idx="6">
                  <c:v>60.439715773682536</c:v>
                </c:pt>
                <c:pt idx="7">
                  <c:v>61.117169032930114</c:v>
                </c:pt>
                <c:pt idx="8">
                  <c:v>69.636849791354066</c:v>
                </c:pt>
                <c:pt idx="9">
                  <c:v>67.517003528453245</c:v>
                </c:pt>
                <c:pt idx="10">
                  <c:v>67.521315124445692</c:v>
                </c:pt>
                <c:pt idx="11">
                  <c:v>66.034326584929701</c:v>
                </c:pt>
                <c:pt idx="12">
                  <c:v>62.974509378515847</c:v>
                </c:pt>
                <c:pt idx="13">
                  <c:v>56.117173970691965</c:v>
                </c:pt>
                <c:pt idx="14">
                  <c:v>62.404888709450354</c:v>
                </c:pt>
                <c:pt idx="15">
                  <c:v>68.171636765700001</c:v>
                </c:pt>
                <c:pt idx="16">
                  <c:v>73.513520360848361</c:v>
                </c:pt>
                <c:pt idx="17">
                  <c:v>68.254806420838037</c:v>
                </c:pt>
                <c:pt idx="18">
                  <c:v>73.617019996858218</c:v>
                </c:pt>
                <c:pt idx="19">
                  <c:v>65.804193148229501</c:v>
                </c:pt>
                <c:pt idx="20">
                  <c:v>59.204703829970946</c:v>
                </c:pt>
                <c:pt idx="21">
                  <c:v>55.966290326849162</c:v>
                </c:pt>
                <c:pt idx="22">
                  <c:v>66.706423740045935</c:v>
                </c:pt>
                <c:pt idx="23">
                  <c:v>66.017874320354466</c:v>
                </c:pt>
                <c:pt idx="24">
                  <c:v>69.721789013622697</c:v>
                </c:pt>
                <c:pt idx="25">
                  <c:v>69.067403949701102</c:v>
                </c:pt>
                <c:pt idx="26">
                  <c:v>62.974509378515847</c:v>
                </c:pt>
                <c:pt idx="27">
                  <c:v>60.439715773682536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0-4D25-A089-CA69B5D0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741872"/>
        <c:axId val="-63751664"/>
      </c:lineChart>
      <c:catAx>
        <c:axId val="-637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1664"/>
        <c:crosses val="autoZero"/>
        <c:auto val="1"/>
        <c:lblAlgn val="ctr"/>
        <c:lblOffset val="100"/>
        <c:noMultiLvlLbl val="0"/>
      </c:catAx>
      <c:valAx>
        <c:axId val="-637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'17'!$C$3:$C$30</c:f>
              <c:numCache>
                <c:formatCode>General</c:formatCode>
                <c:ptCount val="28"/>
                <c:pt idx="0">
                  <c:v>92</c:v>
                </c:pt>
                <c:pt idx="1">
                  <c:v>96</c:v>
                </c:pt>
                <c:pt idx="2">
                  <c:v>96</c:v>
                </c:pt>
                <c:pt idx="3">
                  <c:v>89</c:v>
                </c:pt>
                <c:pt idx="4">
                  <c:v>95</c:v>
                </c:pt>
                <c:pt idx="5">
                  <c:v>94</c:v>
                </c:pt>
                <c:pt idx="6">
                  <c:v>99</c:v>
                </c:pt>
                <c:pt idx="7">
                  <c:v>96</c:v>
                </c:pt>
                <c:pt idx="8">
                  <c:v>96</c:v>
                </c:pt>
                <c:pt idx="9">
                  <c:v>91</c:v>
                </c:pt>
                <c:pt idx="10">
                  <c:v>93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  <c:pt idx="14">
                  <c:v>98</c:v>
                </c:pt>
                <c:pt idx="15">
                  <c:v>94</c:v>
                </c:pt>
                <c:pt idx="16">
                  <c:v>99</c:v>
                </c:pt>
                <c:pt idx="17">
                  <c:v>94</c:v>
                </c:pt>
                <c:pt idx="18">
                  <c:v>98</c:v>
                </c:pt>
                <c:pt idx="19">
                  <c:v>94</c:v>
                </c:pt>
                <c:pt idx="20">
                  <c:v>97</c:v>
                </c:pt>
                <c:pt idx="21">
                  <c:v>88</c:v>
                </c:pt>
                <c:pt idx="22">
                  <c:v>92</c:v>
                </c:pt>
                <c:pt idx="23">
                  <c:v>89</c:v>
                </c:pt>
                <c:pt idx="24">
                  <c:v>96</c:v>
                </c:pt>
                <c:pt idx="25">
                  <c:v>92</c:v>
                </c:pt>
                <c:pt idx="26">
                  <c:v>90</c:v>
                </c:pt>
                <c:pt idx="27">
                  <c:v>99</c:v>
                </c:pt>
              </c:numCache>
            </c:numRef>
          </c:xVal>
          <c:yVal>
            <c:numRef>
              <c:f>'X2 Result 17'!$C$25:$C$52</c:f>
              <c:numCache>
                <c:formatCode>General</c:formatCode>
                <c:ptCount val="28"/>
                <c:pt idx="0">
                  <c:v>-7.1483561179527584</c:v>
                </c:pt>
                <c:pt idx="1">
                  <c:v>5.1892102587278401</c:v>
                </c:pt>
                <c:pt idx="2">
                  <c:v>6.6892102587278401</c:v>
                </c:pt>
                <c:pt idx="3">
                  <c:v>4.8484690995367785</c:v>
                </c:pt>
                <c:pt idx="4">
                  <c:v>5.2548186645576891</c:v>
                </c:pt>
                <c:pt idx="5">
                  <c:v>1.6204270703875352</c:v>
                </c:pt>
                <c:pt idx="6">
                  <c:v>-4.7076149587617095</c:v>
                </c:pt>
                <c:pt idx="7">
                  <c:v>-1.7107897412721655</c:v>
                </c:pt>
                <c:pt idx="8">
                  <c:v>2.1892102587278401</c:v>
                </c:pt>
                <c:pt idx="9">
                  <c:v>4.317252287877082</c:v>
                </c:pt>
                <c:pt idx="10">
                  <c:v>0.58603547621738983</c:v>
                </c:pt>
                <c:pt idx="11">
                  <c:v>-1.8859224946333697</c:v>
                </c:pt>
                <c:pt idx="12">
                  <c:v>-6.5171393062930676</c:v>
                </c:pt>
                <c:pt idx="13">
                  <c:v>-10.648356117952758</c:v>
                </c:pt>
                <c:pt idx="14">
                  <c:v>-5.9420065529318649</c:v>
                </c:pt>
                <c:pt idx="15">
                  <c:v>-1.0795729296124676</c:v>
                </c:pt>
                <c:pt idx="16">
                  <c:v>1.1923850412382819</c:v>
                </c:pt>
                <c:pt idx="17">
                  <c:v>1.5204270703875267</c:v>
                </c:pt>
                <c:pt idx="18">
                  <c:v>9.1579934470681366</c:v>
                </c:pt>
                <c:pt idx="19">
                  <c:v>0.1204270703875352</c:v>
                </c:pt>
                <c:pt idx="20">
                  <c:v>-5.7763981471020216</c:v>
                </c:pt>
                <c:pt idx="21">
                  <c:v>-8.8859224946333697</c:v>
                </c:pt>
                <c:pt idx="22">
                  <c:v>4.8516438820472416</c:v>
                </c:pt>
                <c:pt idx="23">
                  <c:v>4.5484690995367814</c:v>
                </c:pt>
                <c:pt idx="24">
                  <c:v>2.4892102587278373</c:v>
                </c:pt>
                <c:pt idx="25">
                  <c:v>5.9516438820472359</c:v>
                </c:pt>
                <c:pt idx="26">
                  <c:v>2.882860693706931</c:v>
                </c:pt>
                <c:pt idx="27">
                  <c:v>-9.1076149587617152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E-4A65-A902-7F76564A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745136"/>
        <c:axId val="-63744048"/>
      </c:scatterChart>
      <c:valAx>
        <c:axId val="-6374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44048"/>
        <c:crosses val="autoZero"/>
        <c:crossBetween val="midCat"/>
      </c:valAx>
      <c:valAx>
        <c:axId val="-637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374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 Result 17'!$E$25:$E$52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'X2 Result 17'!$F$25:$F$52</c:f>
              <c:numCache>
                <c:formatCode>General</c:formatCode>
                <c:ptCount val="28"/>
                <c:pt idx="0">
                  <c:v>54.2</c:v>
                </c:pt>
                <c:pt idx="1">
                  <c:v>54.5</c:v>
                </c:pt>
                <c:pt idx="2">
                  <c:v>57.6</c:v>
                </c:pt>
                <c:pt idx="3">
                  <c:v>57.7</c:v>
                </c:pt>
                <c:pt idx="4">
                  <c:v>58.3</c:v>
                </c:pt>
                <c:pt idx="5">
                  <c:v>60.9</c:v>
                </c:pt>
                <c:pt idx="6">
                  <c:v>61.1</c:v>
                </c:pt>
                <c:pt idx="7">
                  <c:v>61.5</c:v>
                </c:pt>
                <c:pt idx="8">
                  <c:v>62.7</c:v>
                </c:pt>
                <c:pt idx="9">
                  <c:v>64.5</c:v>
                </c:pt>
                <c:pt idx="10">
                  <c:v>64.599999999999994</c:v>
                </c:pt>
                <c:pt idx="11">
                  <c:v>65.7</c:v>
                </c:pt>
                <c:pt idx="12">
                  <c:v>65.8</c:v>
                </c:pt>
                <c:pt idx="13">
                  <c:v>67</c:v>
                </c:pt>
                <c:pt idx="14">
                  <c:v>67.099999999999994</c:v>
                </c:pt>
                <c:pt idx="15">
                  <c:v>67.2</c:v>
                </c:pt>
                <c:pt idx="16">
                  <c:v>68.3</c:v>
                </c:pt>
                <c:pt idx="17">
                  <c:v>68.5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68.8</c:v>
                </c:pt>
                <c:pt idx="21">
                  <c:v>68.8</c:v>
                </c:pt>
                <c:pt idx="22">
                  <c:v>69.7</c:v>
                </c:pt>
                <c:pt idx="23">
                  <c:v>70.8</c:v>
                </c:pt>
                <c:pt idx="24">
                  <c:v>71.2</c:v>
                </c:pt>
                <c:pt idx="25">
                  <c:v>71.5</c:v>
                </c:pt>
                <c:pt idx="26">
                  <c:v>73</c:v>
                </c:pt>
                <c:pt idx="2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81E-AE65-DE6C0FE5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3248"/>
        <c:axId val="-193612704"/>
      </c:scatterChart>
      <c:valAx>
        <c:axId val="-1936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2704"/>
        <c:crosses val="autoZero"/>
        <c:crossBetween val="midCat"/>
      </c:valAx>
      <c:valAx>
        <c:axId val="-19361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'17'!$B$34:$B$61</c:f>
              <c:numCache>
                <c:formatCode>General</c:formatCode>
                <c:ptCount val="28"/>
                <c:pt idx="0">
                  <c:v>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D-4F63-87FD-444B4D7C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7600"/>
        <c:axId val="-193607808"/>
      </c:scatterChart>
      <c:valAx>
        <c:axId val="-1936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07808"/>
        <c:crosses val="autoZero"/>
        <c:crossBetween val="midCat"/>
      </c:valAx>
      <c:valAx>
        <c:axId val="-19360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'9'!$B$3:$B$15</c:f>
              <c:numCache>
                <c:formatCode>General</c:formatCode>
                <c:ptCount val="13"/>
                <c:pt idx="0">
                  <c:v>115</c:v>
                </c:pt>
                <c:pt idx="1">
                  <c:v>95</c:v>
                </c:pt>
                <c:pt idx="2">
                  <c:v>125</c:v>
                </c:pt>
                <c:pt idx="3">
                  <c:v>85</c:v>
                </c:pt>
                <c:pt idx="4">
                  <c:v>77</c:v>
                </c:pt>
                <c:pt idx="5">
                  <c:v>105</c:v>
                </c:pt>
                <c:pt idx="6">
                  <c:v>88</c:v>
                </c:pt>
                <c:pt idx="7">
                  <c:v>73</c:v>
                </c:pt>
                <c:pt idx="8">
                  <c:v>55</c:v>
                </c:pt>
                <c:pt idx="9">
                  <c:v>65</c:v>
                </c:pt>
                <c:pt idx="10">
                  <c:v>45</c:v>
                </c:pt>
                <c:pt idx="11">
                  <c:v>15</c:v>
                </c:pt>
                <c:pt idx="12">
                  <c:v>23</c:v>
                </c:pt>
              </c:numCache>
            </c:numRef>
          </c:xVal>
          <c:yVal>
            <c:numRef>
              <c:f>'Result 9'!$C$28:$C$40</c:f>
              <c:numCache>
                <c:formatCode>General</c:formatCode>
                <c:ptCount val="13"/>
                <c:pt idx="0">
                  <c:v>337.27722617983818</c:v>
                </c:pt>
                <c:pt idx="1">
                  <c:v>-1190.0873863399029</c:v>
                </c:pt>
                <c:pt idx="2">
                  <c:v>-236.22220134735107</c:v>
                </c:pt>
                <c:pt idx="3">
                  <c:v>401.86866408586502</c:v>
                </c:pt>
                <c:pt idx="4">
                  <c:v>321.47667595744133</c:v>
                </c:pt>
                <c:pt idx="5">
                  <c:v>1226.6686382293701</c:v>
                </c:pt>
                <c:pt idx="6">
                  <c:v>1127.5144219696522</c:v>
                </c:pt>
                <c:pt idx="7">
                  <c:v>-360.69162622094154</c:v>
                </c:pt>
                <c:pt idx="8">
                  <c:v>-856.17107889056206</c:v>
                </c:pt>
                <c:pt idx="9">
                  <c:v>-2184.1774930357933</c:v>
                </c:pt>
                <c:pt idx="10">
                  <c:v>-26.850681990385056</c:v>
                </c:pt>
                <c:pt idx="11">
                  <c:v>-44.851711243391037</c:v>
                </c:pt>
                <c:pt idx="12">
                  <c:v>1484.2465533316135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AA3-943B-0C8C4338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9456"/>
        <c:axId val="-69898368"/>
      </c:scatterChart>
      <c:valAx>
        <c:axId val="-6989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8368"/>
        <c:crosses val="autoZero"/>
        <c:crossBetween val="midCat"/>
      </c:valAx>
      <c:valAx>
        <c:axId val="-6989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'17'!$C$34:$C$61</c:f>
              <c:numCache>
                <c:formatCode>General</c:formatCode>
                <c:ptCount val="28"/>
                <c:pt idx="0">
                  <c:v>0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2-4529-AB16-A5CDC30F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0320"/>
        <c:axId val="-193611616"/>
      </c:scatterChart>
      <c:valAx>
        <c:axId val="-1936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1616"/>
        <c:crosses val="autoZero"/>
        <c:crossBetween val="midCat"/>
      </c:valAx>
      <c:valAx>
        <c:axId val="-19361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2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'17'!$D$34:$D$61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C-4053-8493-9C9CB8EB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7392"/>
        <c:axId val="-193626304"/>
      </c:scatterChart>
      <c:valAx>
        <c:axId val="-19362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26304"/>
        <c:crosses val="autoZero"/>
        <c:crossBetween val="midCat"/>
      </c:valAx>
      <c:valAx>
        <c:axId val="-1936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2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'17'!$E$34:$E$61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1-4AA7-8E01-A52495E8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8688"/>
        <c:axId val="-193614336"/>
      </c:scatterChart>
      <c:valAx>
        <c:axId val="-1936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4336"/>
        <c:crosses val="autoZero"/>
        <c:crossBetween val="midCat"/>
      </c:valAx>
      <c:valAx>
        <c:axId val="-193614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'17'!$F$34:$F$61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92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0-4294-BF4E-48A14B62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9232"/>
        <c:axId val="-193618144"/>
      </c:scatterChart>
      <c:valAx>
        <c:axId val="-1936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8144"/>
        <c:crosses val="autoZero"/>
        <c:crossBetween val="midCat"/>
      </c:valAx>
      <c:valAx>
        <c:axId val="-1936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'17'!$G$34:$G$61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0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5-47DD-A37E-9AB3440E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1072"/>
        <c:axId val="-193617056"/>
      </c:scatterChart>
      <c:valAx>
        <c:axId val="-1936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7056"/>
        <c:crosses val="autoZero"/>
        <c:crossBetween val="midCat"/>
      </c:valAx>
      <c:valAx>
        <c:axId val="-19361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'17'!$H$34:$H$61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99</c:v>
                </c:pt>
              </c:numCache>
            </c:numRef>
          </c:xVal>
          <c:yVal>
            <c:numRef>
              <c:f>' Result 17'!$C$31:$C$58</c:f>
              <c:numCache>
                <c:formatCode>General</c:formatCode>
                <c:ptCount val="28"/>
                <c:pt idx="0">
                  <c:v>-0.84172967988963876</c:v>
                </c:pt>
                <c:pt idx="1">
                  <c:v>1.8631502086459335</c:v>
                </c:pt>
                <c:pt idx="2">
                  <c:v>1.7351734512998007</c:v>
                </c:pt>
                <c:pt idx="3">
                  <c:v>4.0126500611236366</c:v>
                </c:pt>
                <c:pt idx="4">
                  <c:v>-0.1422119732796574</c:v>
                </c:pt>
                <c:pt idx="5">
                  <c:v>1.3958068517705016</c:v>
                </c:pt>
                <c:pt idx="6">
                  <c:v>2.2602842263174665</c:v>
                </c:pt>
                <c:pt idx="7">
                  <c:v>3.48283096706988</c:v>
                </c:pt>
                <c:pt idx="8">
                  <c:v>-1.1368497913540665</c:v>
                </c:pt>
                <c:pt idx="9">
                  <c:v>1.2829964715467526</c:v>
                </c:pt>
                <c:pt idx="10">
                  <c:v>-1.7213151244456952</c:v>
                </c:pt>
                <c:pt idx="11">
                  <c:v>-4.5343265849297012</c:v>
                </c:pt>
                <c:pt idx="12">
                  <c:v>-5.374509378515846</c:v>
                </c:pt>
                <c:pt idx="13">
                  <c:v>-1.9171739706919624</c:v>
                </c:pt>
                <c:pt idx="14">
                  <c:v>-1.3048887094503527</c:v>
                </c:pt>
                <c:pt idx="15">
                  <c:v>-3.6716367657000006</c:v>
                </c:pt>
                <c:pt idx="16">
                  <c:v>-4.9135203608483664</c:v>
                </c:pt>
                <c:pt idx="17">
                  <c:v>-1.1548064208380424</c:v>
                </c:pt>
                <c:pt idx="18">
                  <c:v>2.5829800031417847</c:v>
                </c:pt>
                <c:pt idx="19">
                  <c:v>-0.10419314822949843</c:v>
                </c:pt>
                <c:pt idx="20">
                  <c:v>1.695296170029053</c:v>
                </c:pt>
                <c:pt idx="21">
                  <c:v>-1.4662903268491618</c:v>
                </c:pt>
                <c:pt idx="22">
                  <c:v>2.9935762599540681</c:v>
                </c:pt>
                <c:pt idx="23">
                  <c:v>2.2821256796455316</c:v>
                </c:pt>
                <c:pt idx="24">
                  <c:v>-0.92178901362269983</c:v>
                </c:pt>
                <c:pt idx="25">
                  <c:v>1.7325960502988949</c:v>
                </c:pt>
                <c:pt idx="26">
                  <c:v>4.0254906214841526</c:v>
                </c:pt>
                <c:pt idx="27">
                  <c:v>-2.1397157736825392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3-475A-A6D1-31EF4B9E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16512"/>
        <c:axId val="-193609984"/>
      </c:scatterChart>
      <c:valAx>
        <c:axId val="-1936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09984"/>
        <c:crosses val="autoZero"/>
        <c:crossBetween val="midCat"/>
      </c:valAx>
      <c:valAx>
        <c:axId val="-19360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1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 Result 17'!$E$31:$E$58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 Result 17'!$F$31:$F$58</c:f>
              <c:numCache>
                <c:formatCode>General</c:formatCode>
                <c:ptCount val="28"/>
                <c:pt idx="0">
                  <c:v>54.2</c:v>
                </c:pt>
                <c:pt idx="1">
                  <c:v>54.5</c:v>
                </c:pt>
                <c:pt idx="2">
                  <c:v>57.6</c:v>
                </c:pt>
                <c:pt idx="3">
                  <c:v>57.7</c:v>
                </c:pt>
                <c:pt idx="4">
                  <c:v>58.3</c:v>
                </c:pt>
                <c:pt idx="5">
                  <c:v>60.9</c:v>
                </c:pt>
                <c:pt idx="6">
                  <c:v>61.1</c:v>
                </c:pt>
                <c:pt idx="7">
                  <c:v>61.5</c:v>
                </c:pt>
                <c:pt idx="8">
                  <c:v>62.7</c:v>
                </c:pt>
                <c:pt idx="9">
                  <c:v>64.5</c:v>
                </c:pt>
                <c:pt idx="10">
                  <c:v>64.599999999999994</c:v>
                </c:pt>
                <c:pt idx="11">
                  <c:v>65.7</c:v>
                </c:pt>
                <c:pt idx="12">
                  <c:v>65.8</c:v>
                </c:pt>
                <c:pt idx="13">
                  <c:v>67</c:v>
                </c:pt>
                <c:pt idx="14">
                  <c:v>67.099999999999994</c:v>
                </c:pt>
                <c:pt idx="15">
                  <c:v>67.2</c:v>
                </c:pt>
                <c:pt idx="16">
                  <c:v>68.3</c:v>
                </c:pt>
                <c:pt idx="17">
                  <c:v>68.5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68.8</c:v>
                </c:pt>
                <c:pt idx="21">
                  <c:v>68.8</c:v>
                </c:pt>
                <c:pt idx="22">
                  <c:v>69.7</c:v>
                </c:pt>
                <c:pt idx="23">
                  <c:v>70.8</c:v>
                </c:pt>
                <c:pt idx="24">
                  <c:v>71.2</c:v>
                </c:pt>
                <c:pt idx="25">
                  <c:v>71.5</c:v>
                </c:pt>
                <c:pt idx="26">
                  <c:v>73</c:v>
                </c:pt>
                <c:pt idx="27">
                  <c:v>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447B-8ECD-04429F22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31200"/>
        <c:axId val="-193632832"/>
      </c:scatterChart>
      <c:valAx>
        <c:axId val="-1936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2832"/>
        <c:crosses val="autoZero"/>
        <c:crossBetween val="midCat"/>
      </c:valAx>
      <c:valAx>
        <c:axId val="-19363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footage versues Avg Heating Cost</a:t>
            </a:r>
            <a:endParaRPr lang="en-US"/>
          </a:p>
        </c:rich>
      </c:tx>
      <c:layout>
        <c:manualLayout>
          <c:xMode val="edge"/>
          <c:yMode val="edge"/>
          <c:x val="0.170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95669291338582"/>
                  <c:y val="0.48128280839895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'20'!$E$2:$E$21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'20'!$F$2:$F$21</c:f>
              <c:numCache>
                <c:formatCode>General</c:formatCode>
                <c:ptCount val="20"/>
                <c:pt idx="0">
                  <c:v>198</c:v>
                </c:pt>
                <c:pt idx="1">
                  <c:v>355</c:v>
                </c:pt>
                <c:pt idx="2">
                  <c:v>291</c:v>
                </c:pt>
                <c:pt idx="3">
                  <c:v>230</c:v>
                </c:pt>
                <c:pt idx="4">
                  <c:v>121</c:v>
                </c:pt>
                <c:pt idx="5">
                  <c:v>250</c:v>
                </c:pt>
                <c:pt idx="6">
                  <c:v>360</c:v>
                </c:pt>
                <c:pt idx="7">
                  <c:v>164</c:v>
                </c:pt>
                <c:pt idx="8">
                  <c:v>42</c:v>
                </c:pt>
                <c:pt idx="9">
                  <c:v>90</c:v>
                </c:pt>
                <c:pt idx="10">
                  <c:v>271</c:v>
                </c:pt>
                <c:pt idx="11">
                  <c:v>96</c:v>
                </c:pt>
                <c:pt idx="12">
                  <c:v>187</c:v>
                </c:pt>
                <c:pt idx="13">
                  <c:v>235</c:v>
                </c:pt>
                <c:pt idx="14">
                  <c:v>138</c:v>
                </c:pt>
                <c:pt idx="15">
                  <c:v>71</c:v>
                </c:pt>
                <c:pt idx="16">
                  <c:v>206</c:v>
                </c:pt>
                <c:pt idx="17">
                  <c:v>398</c:v>
                </c:pt>
                <c:pt idx="18">
                  <c:v>319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4-4EF2-8C25-19776661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4128"/>
        <c:axId val="-193623584"/>
      </c:scatterChart>
      <c:valAx>
        <c:axId val="-1936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23584"/>
        <c:crosses val="autoZero"/>
        <c:crossBetween val="midCat"/>
      </c:valAx>
      <c:valAx>
        <c:axId val="-1936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furnace versues Avg Heating Cost</a:t>
            </a:r>
            <a:endParaRPr lang="en-US"/>
          </a:p>
        </c:rich>
      </c:tx>
      <c:layout>
        <c:manualLayout>
          <c:xMode val="edge"/>
          <c:yMode val="edge"/>
          <c:x val="0.182999910436717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4059492563429571E-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'20'!$F$2:$F$21</c:f>
              <c:numCache>
                <c:formatCode>General</c:formatCode>
                <c:ptCount val="20"/>
                <c:pt idx="0">
                  <c:v>198</c:v>
                </c:pt>
                <c:pt idx="1">
                  <c:v>355</c:v>
                </c:pt>
                <c:pt idx="2">
                  <c:v>291</c:v>
                </c:pt>
                <c:pt idx="3">
                  <c:v>230</c:v>
                </c:pt>
                <c:pt idx="4">
                  <c:v>121</c:v>
                </c:pt>
                <c:pt idx="5">
                  <c:v>250</c:v>
                </c:pt>
                <c:pt idx="6">
                  <c:v>360</c:v>
                </c:pt>
                <c:pt idx="7">
                  <c:v>164</c:v>
                </c:pt>
                <c:pt idx="8">
                  <c:v>42</c:v>
                </c:pt>
                <c:pt idx="9">
                  <c:v>90</c:v>
                </c:pt>
                <c:pt idx="10">
                  <c:v>271</c:v>
                </c:pt>
                <c:pt idx="11">
                  <c:v>96</c:v>
                </c:pt>
                <c:pt idx="12">
                  <c:v>187</c:v>
                </c:pt>
                <c:pt idx="13">
                  <c:v>235</c:v>
                </c:pt>
                <c:pt idx="14">
                  <c:v>138</c:v>
                </c:pt>
                <c:pt idx="15">
                  <c:v>71</c:v>
                </c:pt>
                <c:pt idx="16">
                  <c:v>206</c:v>
                </c:pt>
                <c:pt idx="17">
                  <c:v>398</c:v>
                </c:pt>
                <c:pt idx="18">
                  <c:v>319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E-4B33-BE2D-D1225522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08896"/>
        <c:axId val="-193606720"/>
      </c:scatterChart>
      <c:valAx>
        <c:axId val="-1936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6720"/>
        <c:crosses val="autoZero"/>
        <c:crossBetween val="midCat"/>
      </c:valAx>
      <c:valAx>
        <c:axId val="-1936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Attic</a:t>
            </a:r>
            <a:r>
              <a:rPr lang="en-US" baseline="0"/>
              <a:t> Insulation versues Avg Heating Cost</a:t>
            </a:r>
            <a:endParaRPr lang="en-US"/>
          </a:p>
        </c:rich>
      </c:tx>
      <c:layout>
        <c:manualLayout>
          <c:xMode val="edge"/>
          <c:yMode val="edge"/>
          <c:x val="0.1713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4683070866141736E-2"/>
                  <c:y val="-0.529208588509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'20'!$F$2:$F$21</c:f>
              <c:numCache>
                <c:formatCode>General</c:formatCode>
                <c:ptCount val="20"/>
                <c:pt idx="0">
                  <c:v>198</c:v>
                </c:pt>
                <c:pt idx="1">
                  <c:v>355</c:v>
                </c:pt>
                <c:pt idx="2">
                  <c:v>291</c:v>
                </c:pt>
                <c:pt idx="3">
                  <c:v>230</c:v>
                </c:pt>
                <c:pt idx="4">
                  <c:v>121</c:v>
                </c:pt>
                <c:pt idx="5">
                  <c:v>250</c:v>
                </c:pt>
                <c:pt idx="6">
                  <c:v>360</c:v>
                </c:pt>
                <c:pt idx="7">
                  <c:v>164</c:v>
                </c:pt>
                <c:pt idx="8">
                  <c:v>42</c:v>
                </c:pt>
                <c:pt idx="9">
                  <c:v>90</c:v>
                </c:pt>
                <c:pt idx="10">
                  <c:v>271</c:v>
                </c:pt>
                <c:pt idx="11">
                  <c:v>96</c:v>
                </c:pt>
                <c:pt idx="12">
                  <c:v>187</c:v>
                </c:pt>
                <c:pt idx="13">
                  <c:v>235</c:v>
                </c:pt>
                <c:pt idx="14">
                  <c:v>138</c:v>
                </c:pt>
                <c:pt idx="15">
                  <c:v>71</c:v>
                </c:pt>
                <c:pt idx="16">
                  <c:v>206</c:v>
                </c:pt>
                <c:pt idx="17">
                  <c:v>398</c:v>
                </c:pt>
                <c:pt idx="18">
                  <c:v>319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F-46D8-BF16-4C33591A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1952"/>
        <c:axId val="-193621408"/>
      </c:scatterChart>
      <c:valAx>
        <c:axId val="-1936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21408"/>
        <c:crosses val="autoZero"/>
        <c:crossBetween val="midCat"/>
      </c:valAx>
      <c:valAx>
        <c:axId val="-1936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'9'!$C$3:$C$15</c:f>
              <c:numCache>
                <c:formatCode>General</c:formatCode>
                <c:ptCount val="13"/>
                <c:pt idx="0">
                  <c:v>1968</c:v>
                </c:pt>
                <c:pt idx="1">
                  <c:v>1970</c:v>
                </c:pt>
                <c:pt idx="2">
                  <c:v>1972</c:v>
                </c:pt>
                <c:pt idx="3">
                  <c:v>1974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1981</c:v>
                </c:pt>
                <c:pt idx="8">
                  <c:v>1983</c:v>
                </c:pt>
                <c:pt idx="9">
                  <c:v>1987</c:v>
                </c:pt>
                <c:pt idx="10">
                  <c:v>1988</c:v>
                </c:pt>
                <c:pt idx="11">
                  <c:v>1988</c:v>
                </c:pt>
                <c:pt idx="12">
                  <c:v>1991</c:v>
                </c:pt>
              </c:numCache>
            </c:numRef>
          </c:xVal>
          <c:yVal>
            <c:numRef>
              <c:f>'Result 9'!$C$28:$C$40</c:f>
              <c:numCache>
                <c:formatCode>General</c:formatCode>
                <c:ptCount val="13"/>
                <c:pt idx="0">
                  <c:v>337.27722617983818</c:v>
                </c:pt>
                <c:pt idx="1">
                  <c:v>-1190.0873863399029</c:v>
                </c:pt>
                <c:pt idx="2">
                  <c:v>-236.22220134735107</c:v>
                </c:pt>
                <c:pt idx="3">
                  <c:v>401.86866408586502</c:v>
                </c:pt>
                <c:pt idx="4">
                  <c:v>321.47667595744133</c:v>
                </c:pt>
                <c:pt idx="5">
                  <c:v>1226.6686382293701</c:v>
                </c:pt>
                <c:pt idx="6">
                  <c:v>1127.5144219696522</c:v>
                </c:pt>
                <c:pt idx="7">
                  <c:v>-360.69162622094154</c:v>
                </c:pt>
                <c:pt idx="8">
                  <c:v>-856.17107889056206</c:v>
                </c:pt>
                <c:pt idx="9">
                  <c:v>-2184.1774930357933</c:v>
                </c:pt>
                <c:pt idx="10">
                  <c:v>-26.850681990385056</c:v>
                </c:pt>
                <c:pt idx="11">
                  <c:v>-44.851711243391037</c:v>
                </c:pt>
                <c:pt idx="12">
                  <c:v>1484.2465533316135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4F89-A978-806E554B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5104"/>
        <c:axId val="-69888032"/>
      </c:scatterChart>
      <c:valAx>
        <c:axId val="-698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88032"/>
        <c:crosses val="autoZero"/>
        <c:crossBetween val="midCat"/>
      </c:valAx>
      <c:valAx>
        <c:axId val="-6988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Outside Temp versues Avg Heating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44532068885806"/>
                  <c:y val="-0.4351221862606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'20'!$B$2:$B$21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'20'!$F$2:$F$21</c:f>
              <c:numCache>
                <c:formatCode>General</c:formatCode>
                <c:ptCount val="20"/>
                <c:pt idx="0">
                  <c:v>198</c:v>
                </c:pt>
                <c:pt idx="1">
                  <c:v>355</c:v>
                </c:pt>
                <c:pt idx="2">
                  <c:v>291</c:v>
                </c:pt>
                <c:pt idx="3">
                  <c:v>230</c:v>
                </c:pt>
                <c:pt idx="4">
                  <c:v>121</c:v>
                </c:pt>
                <c:pt idx="5">
                  <c:v>250</c:v>
                </c:pt>
                <c:pt idx="6">
                  <c:v>360</c:v>
                </c:pt>
                <c:pt idx="7">
                  <c:v>164</c:v>
                </c:pt>
                <c:pt idx="8">
                  <c:v>42</c:v>
                </c:pt>
                <c:pt idx="9">
                  <c:v>90</c:v>
                </c:pt>
                <c:pt idx="10">
                  <c:v>271</c:v>
                </c:pt>
                <c:pt idx="11">
                  <c:v>96</c:v>
                </c:pt>
                <c:pt idx="12">
                  <c:v>187</c:v>
                </c:pt>
                <c:pt idx="13">
                  <c:v>235</c:v>
                </c:pt>
                <c:pt idx="14">
                  <c:v>138</c:v>
                </c:pt>
                <c:pt idx="15">
                  <c:v>71</c:v>
                </c:pt>
                <c:pt idx="16">
                  <c:v>206</c:v>
                </c:pt>
                <c:pt idx="17">
                  <c:v>398</c:v>
                </c:pt>
                <c:pt idx="18">
                  <c:v>319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3-4592-8563-6978DA51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3040"/>
        <c:axId val="-193630112"/>
      </c:scatterChart>
      <c:valAx>
        <c:axId val="-1936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30112"/>
        <c:crosses val="autoZero"/>
        <c:crossBetween val="midCat"/>
      </c:valAx>
      <c:valAx>
        <c:axId val="-193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'20'!$B$2:$B$21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 Result 20'!$C$25:$C$44</c:f>
              <c:numCache>
                <c:formatCode>General</c:formatCode>
                <c:ptCount val="20"/>
                <c:pt idx="0">
                  <c:v>-43.123248243960916</c:v>
                </c:pt>
                <c:pt idx="1">
                  <c:v>11.891656672948443</c:v>
                </c:pt>
                <c:pt idx="2">
                  <c:v>-61.821209525441134</c:v>
                </c:pt>
                <c:pt idx="3">
                  <c:v>-45.118279938324463</c:v>
                </c:pt>
                <c:pt idx="4">
                  <c:v>6.1440123351036391</c:v>
                </c:pt>
                <c:pt idx="5">
                  <c:v>42.871783450402603</c:v>
                </c:pt>
                <c:pt idx="6">
                  <c:v>114.0203186568443</c:v>
                </c:pt>
                <c:pt idx="7">
                  <c:v>-43.128216549597397</c:v>
                </c:pt>
                <c:pt idx="8">
                  <c:v>-53.430255268117207</c:v>
                </c:pt>
                <c:pt idx="9">
                  <c:v>18.851910227856763</c:v>
                </c:pt>
                <c:pt idx="10">
                  <c:v>-18.687579235908856</c:v>
                </c:pt>
                <c:pt idx="11">
                  <c:v>-9.1431214665067841</c:v>
                </c:pt>
                <c:pt idx="12">
                  <c:v>-5.5589172520130035</c:v>
                </c:pt>
                <c:pt idx="13">
                  <c:v>-25.548980640740069</c:v>
                </c:pt>
                <c:pt idx="14">
                  <c:v>-107.9796813431557</c:v>
                </c:pt>
                <c:pt idx="15">
                  <c:v>-53.568853863285938</c:v>
                </c:pt>
                <c:pt idx="16">
                  <c:v>52.292547541545304</c:v>
                </c:pt>
                <c:pt idx="17">
                  <c:v>113.16885386328596</c:v>
                </c:pt>
                <c:pt idx="18">
                  <c:v>126.441082747987</c:v>
                </c:pt>
                <c:pt idx="19">
                  <c:v>-18.573822168922391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4-4C8A-80E6-D83047C2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29568"/>
        <c:axId val="-193629024"/>
      </c:scatterChart>
      <c:valAx>
        <c:axId val="-1936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29024"/>
        <c:crosses val="autoZero"/>
        <c:crossBetween val="midCat"/>
      </c:valAx>
      <c:valAx>
        <c:axId val="-1936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 Result 20'!$E$25:$E$44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 Result 20'!$F$25:$F$44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5-43E3-AA2A-F1132C857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63296"/>
        <c:axId val="-193655680"/>
      </c:scatterChart>
      <c:valAx>
        <c:axId val="-1936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5680"/>
        <c:crosses val="autoZero"/>
        <c:crossBetween val="midCat"/>
      </c:valAx>
      <c:valAx>
        <c:axId val="-19365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'X2 Result 20'!$C$25:$C$44</c:f>
              <c:numCache>
                <c:formatCode>General</c:formatCode>
                <c:ptCount val="20"/>
                <c:pt idx="0">
                  <c:v>-14.394935584184793</c:v>
                </c:pt>
                <c:pt idx="1">
                  <c:v>151.65792980897379</c:v>
                </c:pt>
                <c:pt idx="2">
                  <c:v>123.86939138160824</c:v>
                </c:pt>
                <c:pt idx="3">
                  <c:v>44.763660595291014</c:v>
                </c:pt>
                <c:pt idx="4">
                  <c:v>-118.5535317636606</c:v>
                </c:pt>
                <c:pt idx="5">
                  <c:v>10.446468236339399</c:v>
                </c:pt>
                <c:pt idx="6">
                  <c:v>138.55219902265659</c:v>
                </c:pt>
                <c:pt idx="7">
                  <c:v>-30.289204797867598</c:v>
                </c:pt>
                <c:pt idx="8">
                  <c:v>-170.39493558418479</c:v>
                </c:pt>
                <c:pt idx="9">
                  <c:v>-122.39493558418479</c:v>
                </c:pt>
                <c:pt idx="10">
                  <c:v>49.552199022656595</c:v>
                </c:pt>
                <c:pt idx="11">
                  <c:v>-116.39493558418479</c:v>
                </c:pt>
                <c:pt idx="12">
                  <c:v>-7.2892047978675976</c:v>
                </c:pt>
                <c:pt idx="13">
                  <c:v>58.816525988449627</c:v>
                </c:pt>
                <c:pt idx="14">
                  <c:v>-65.34207019102621</c:v>
                </c:pt>
                <c:pt idx="15">
                  <c:v>-87.077743225233178</c:v>
                </c:pt>
                <c:pt idx="16">
                  <c:v>-6.3949355841847932</c:v>
                </c:pt>
                <c:pt idx="17">
                  <c:v>176.55219902265659</c:v>
                </c:pt>
                <c:pt idx="18">
                  <c:v>97.552199022656595</c:v>
                </c:pt>
                <c:pt idx="19">
                  <c:v>-113.23633940470899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7-4B62-8902-855D9C36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9696"/>
        <c:axId val="-193644800"/>
      </c:scatterChart>
      <c:valAx>
        <c:axId val="-1936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4800"/>
        <c:crosses val="autoZero"/>
        <c:crossBetween val="midCat"/>
      </c:valAx>
      <c:valAx>
        <c:axId val="-19364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 Result 20'!$E$25:$E$44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'X2 Result 20'!$F$25:$F$44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3-40F0-B137-A61567F5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4256"/>
        <c:axId val="-193636096"/>
      </c:scatterChart>
      <c:valAx>
        <c:axId val="-1936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6096"/>
        <c:crosses val="autoZero"/>
        <c:crossBetween val="midCat"/>
      </c:valAx>
      <c:valAx>
        <c:axId val="-19363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'X3 Result 20'!$C$25:$C$44</c:f>
              <c:numCache>
                <c:formatCode>General</c:formatCode>
                <c:ptCount val="20"/>
                <c:pt idx="0">
                  <c:v>33.439534883720938</c:v>
                </c:pt>
                <c:pt idx="1">
                  <c:v>142.27209302325582</c:v>
                </c:pt>
                <c:pt idx="2">
                  <c:v>46.160465116279084</c:v>
                </c:pt>
                <c:pt idx="3">
                  <c:v>-46.951162790697595</c:v>
                </c:pt>
                <c:pt idx="4">
                  <c:v>-43.560465116279062</c:v>
                </c:pt>
                <c:pt idx="5">
                  <c:v>69.383720930232585</c:v>
                </c:pt>
                <c:pt idx="6">
                  <c:v>115.16046511627908</c:v>
                </c:pt>
                <c:pt idx="7">
                  <c:v>31.551162790697674</c:v>
                </c:pt>
                <c:pt idx="8">
                  <c:v>-202.83953488372092</c:v>
                </c:pt>
                <c:pt idx="9">
                  <c:v>-106.6720930232558</c:v>
                </c:pt>
                <c:pt idx="10">
                  <c:v>42.216279069767467</c:v>
                </c:pt>
                <c:pt idx="11">
                  <c:v>-52.504651162790708</c:v>
                </c:pt>
                <c:pt idx="12">
                  <c:v>-89.951162790697595</c:v>
                </c:pt>
                <c:pt idx="13">
                  <c:v>6.2162790697674666</c:v>
                </c:pt>
                <c:pt idx="14">
                  <c:v>-26.560465116279062</c:v>
                </c:pt>
                <c:pt idx="15">
                  <c:v>-61.448837209302326</c:v>
                </c:pt>
                <c:pt idx="16">
                  <c:v>73.551162790697674</c:v>
                </c:pt>
                <c:pt idx="17">
                  <c:v>72.881395348837259</c:v>
                </c:pt>
                <c:pt idx="18">
                  <c:v>122.3279069767442</c:v>
                </c:pt>
                <c:pt idx="19">
                  <c:v>-124.6720930232558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A-4B3E-A65A-65878DF1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37184"/>
        <c:axId val="-193647520"/>
      </c:scatterChart>
      <c:valAx>
        <c:axId val="-193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7520"/>
        <c:crosses val="autoZero"/>
        <c:crossBetween val="midCat"/>
      </c:valAx>
      <c:valAx>
        <c:axId val="-19364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'X3 Result 20'!$E$25:$E$44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'X3 Result 20'!$F$25:$F$44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1-4D90-83ED-9D04CEF7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62752"/>
        <c:axId val="-193660576"/>
      </c:scatterChart>
      <c:valAx>
        <c:axId val="-1936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0576"/>
        <c:crosses val="autoZero"/>
        <c:crossBetween val="midCat"/>
      </c:valAx>
      <c:valAx>
        <c:axId val="-19366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'20'!$E$2:$E$21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'X4 Result 20'!$C$25:$C$44</c:f>
              <c:numCache>
                <c:formatCode>General</c:formatCode>
                <c:ptCount val="20"/>
                <c:pt idx="0">
                  <c:v>10.86143606292859</c:v>
                </c:pt>
                <c:pt idx="1">
                  <c:v>-7.7529245663574784</c:v>
                </c:pt>
                <c:pt idx="2">
                  <c:v>-13.214804356595437</c:v>
                </c:pt>
                <c:pt idx="3">
                  <c:v>23.348729326341243</c:v>
                </c:pt>
                <c:pt idx="4">
                  <c:v>50.937676482452616</c:v>
                </c:pt>
                <c:pt idx="5">
                  <c:v>23.836022589753952</c:v>
                </c:pt>
                <c:pt idx="6">
                  <c:v>75.29790237999191</c:v>
                </c:pt>
                <c:pt idx="7">
                  <c:v>-101.18939088342074</c:v>
                </c:pt>
                <c:pt idx="8">
                  <c:v>-28.062323517547384</c:v>
                </c:pt>
                <c:pt idx="9">
                  <c:v>-19.087736990722021</c:v>
                </c:pt>
                <c:pt idx="10">
                  <c:v>5.8106091165792577</c:v>
                </c:pt>
                <c:pt idx="11">
                  <c:v>6.424969745865269</c:v>
                </c:pt>
                <c:pt idx="12">
                  <c:v>-0.13856393707141024</c:v>
                </c:pt>
                <c:pt idx="13">
                  <c:v>8.8360225897539522</c:v>
                </c:pt>
                <c:pt idx="14">
                  <c:v>-29.625857200484063</c:v>
                </c:pt>
                <c:pt idx="15">
                  <c:v>20.450383219039963</c:v>
                </c:pt>
                <c:pt idx="16">
                  <c:v>-0.65127067365875746</c:v>
                </c:pt>
                <c:pt idx="17">
                  <c:v>15.734368697055174</c:v>
                </c:pt>
                <c:pt idx="18">
                  <c:v>-4.727511093182784</c:v>
                </c:pt>
                <c:pt idx="19">
                  <c:v>-37.087736990722021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5-4E03-B03E-EAD5C809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6432"/>
        <c:axId val="-193667104"/>
      </c:scatterChart>
      <c:valAx>
        <c:axId val="-1936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7104"/>
        <c:crosses val="autoZero"/>
        <c:crossBetween val="midCat"/>
      </c:valAx>
      <c:valAx>
        <c:axId val="-19366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6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'X4 Result 20'!$E$25:$E$44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'X4 Result 20'!$F$25:$F$44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E-4B4D-8293-17FE3EB6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36640"/>
        <c:axId val="-193645888"/>
      </c:scatterChart>
      <c:valAx>
        <c:axId val="-1936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5888"/>
        <c:crosses val="autoZero"/>
        <c:crossBetween val="midCat"/>
      </c:valAx>
      <c:valAx>
        <c:axId val="-19364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'20'!$B$2:$B$21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 &amp; X2 Result 20'!$C$26:$C$45</c:f>
              <c:numCache>
                <c:formatCode>General</c:formatCode>
                <c:ptCount val="20"/>
                <c:pt idx="0">
                  <c:v>-57.699672197774873</c:v>
                </c:pt>
                <c:pt idx="1">
                  <c:v>5.5954537455298805</c:v>
                </c:pt>
                <c:pt idx="2">
                  <c:v>-10.612490529803495</c:v>
                </c:pt>
                <c:pt idx="3">
                  <c:v>-18.201527181506094</c:v>
                </c:pt>
                <c:pt idx="4">
                  <c:v>-44.275628347244719</c:v>
                </c:pt>
                <c:pt idx="5">
                  <c:v>-13.197817214043539</c:v>
                </c:pt>
                <c:pt idx="6">
                  <c:v>84.621614749995388</c:v>
                </c:pt>
                <c:pt idx="7">
                  <c:v>-26.57324902310512</c:v>
                </c:pt>
                <c:pt idx="8">
                  <c:v>-59.085689776513433</c:v>
                </c:pt>
                <c:pt idx="9">
                  <c:v>14.683307293696785</c:v>
                </c:pt>
                <c:pt idx="10">
                  <c:v>-50.762579976382995</c:v>
                </c:pt>
                <c:pt idx="11">
                  <c:v>-15.393288604597544</c:v>
                </c:pt>
                <c:pt idx="12">
                  <c:v>11.888149219020988</c:v>
                </c:pt>
                <c:pt idx="13">
                  <c:v>16.784784698807726</c:v>
                </c:pt>
                <c:pt idx="14">
                  <c:v>-108.32855797362924</c:v>
                </c:pt>
                <c:pt idx="15">
                  <c:v>26.14099556836041</c:v>
                </c:pt>
                <c:pt idx="16">
                  <c:v>43.068717254982005</c:v>
                </c:pt>
                <c:pt idx="17">
                  <c:v>81.391219437659061</c:v>
                </c:pt>
                <c:pt idx="18">
                  <c:v>100.31340830445794</c:v>
                </c:pt>
                <c:pt idx="19">
                  <c:v>19.642850552091673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E-4ECC-91B2-DDA9BE6E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0448"/>
        <c:axId val="-193649152"/>
      </c:scatterChart>
      <c:valAx>
        <c:axId val="-1936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9152"/>
        <c:crosses val="autoZero"/>
        <c:crossBetween val="midCat"/>
      </c:valAx>
      <c:valAx>
        <c:axId val="-19364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'9'!$D$3:$D$15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xVal>
          <c:yVal>
            <c:numRef>
              <c:f>'Result 9'!$C$28:$C$40</c:f>
              <c:numCache>
                <c:formatCode>General</c:formatCode>
                <c:ptCount val="13"/>
                <c:pt idx="0">
                  <c:v>337.27722617983818</c:v>
                </c:pt>
                <c:pt idx="1">
                  <c:v>-1190.0873863399029</c:v>
                </c:pt>
                <c:pt idx="2">
                  <c:v>-236.22220134735107</c:v>
                </c:pt>
                <c:pt idx="3">
                  <c:v>401.86866408586502</c:v>
                </c:pt>
                <c:pt idx="4">
                  <c:v>321.47667595744133</c:v>
                </c:pt>
                <c:pt idx="5">
                  <c:v>1226.6686382293701</c:v>
                </c:pt>
                <c:pt idx="6">
                  <c:v>1127.5144219696522</c:v>
                </c:pt>
                <c:pt idx="7">
                  <c:v>-360.69162622094154</c:v>
                </c:pt>
                <c:pt idx="8">
                  <c:v>-856.17107889056206</c:v>
                </c:pt>
                <c:pt idx="9">
                  <c:v>-2184.1774930357933</c:v>
                </c:pt>
                <c:pt idx="10">
                  <c:v>-26.850681990385056</c:v>
                </c:pt>
                <c:pt idx="11">
                  <c:v>-44.851711243391037</c:v>
                </c:pt>
                <c:pt idx="12">
                  <c:v>1484.2465533316135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809-BD21-8410B55C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901088"/>
        <c:axId val="-69902176"/>
      </c:scatterChart>
      <c:valAx>
        <c:axId val="-699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902176"/>
        <c:crosses val="autoZero"/>
        <c:crossBetween val="midCat"/>
      </c:valAx>
      <c:valAx>
        <c:axId val="-6990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90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'X1 &amp; X2 Result 20'!$C$26:$C$45</c:f>
              <c:numCache>
                <c:formatCode>General</c:formatCode>
                <c:ptCount val="20"/>
                <c:pt idx="0">
                  <c:v>-57.699672197774873</c:v>
                </c:pt>
                <c:pt idx="1">
                  <c:v>5.5954537455298805</c:v>
                </c:pt>
                <c:pt idx="2">
                  <c:v>-10.612490529803495</c:v>
                </c:pt>
                <c:pt idx="3">
                  <c:v>-18.201527181506094</c:v>
                </c:pt>
                <c:pt idx="4">
                  <c:v>-44.275628347244719</c:v>
                </c:pt>
                <c:pt idx="5">
                  <c:v>-13.197817214043539</c:v>
                </c:pt>
                <c:pt idx="6">
                  <c:v>84.621614749995388</c:v>
                </c:pt>
                <c:pt idx="7">
                  <c:v>-26.57324902310512</c:v>
                </c:pt>
                <c:pt idx="8">
                  <c:v>-59.085689776513433</c:v>
                </c:pt>
                <c:pt idx="9">
                  <c:v>14.683307293696785</c:v>
                </c:pt>
                <c:pt idx="10">
                  <c:v>-50.762579976382995</c:v>
                </c:pt>
                <c:pt idx="11">
                  <c:v>-15.393288604597544</c:v>
                </c:pt>
                <c:pt idx="12">
                  <c:v>11.888149219020988</c:v>
                </c:pt>
                <c:pt idx="13">
                  <c:v>16.784784698807726</c:v>
                </c:pt>
                <c:pt idx="14">
                  <c:v>-108.32855797362924</c:v>
                </c:pt>
                <c:pt idx="15">
                  <c:v>26.14099556836041</c:v>
                </c:pt>
                <c:pt idx="16">
                  <c:v>43.068717254982005</c:v>
                </c:pt>
                <c:pt idx="17">
                  <c:v>81.391219437659061</c:v>
                </c:pt>
                <c:pt idx="18">
                  <c:v>100.31340830445794</c:v>
                </c:pt>
                <c:pt idx="19">
                  <c:v>19.642850552091673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F-4E15-BA43-522AB9B8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39904"/>
        <c:axId val="-193635008"/>
      </c:scatterChart>
      <c:valAx>
        <c:axId val="-1936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5008"/>
        <c:crosses val="autoZero"/>
        <c:crossBetween val="midCat"/>
      </c:valAx>
      <c:valAx>
        <c:axId val="-19363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 &amp; X2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 &amp; X2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1-4A4A-8AD5-751BFE24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41536"/>
        <c:axId val="-193659488"/>
      </c:scatterChart>
      <c:valAx>
        <c:axId val="-1936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9488"/>
        <c:crosses val="autoZero"/>
        <c:crossBetween val="midCat"/>
      </c:valAx>
      <c:valAx>
        <c:axId val="-19365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4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'20'!$Z$2:$Z$21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'X1 &amp; X3 Result 20'!$C$26:$C$45</c:f>
              <c:numCache>
                <c:formatCode>General</c:formatCode>
                <c:ptCount val="20"/>
                <c:pt idx="0">
                  <c:v>-24.437090217969939</c:v>
                </c:pt>
                <c:pt idx="1">
                  <c:v>23.435459299172578</c:v>
                </c:pt>
                <c:pt idx="2">
                  <c:v>-61.151390858297134</c:v>
                </c:pt>
                <c:pt idx="3">
                  <c:v>-64.491065769114016</c:v>
                </c:pt>
                <c:pt idx="4">
                  <c:v>11.586607360528575</c:v>
                </c:pt>
                <c:pt idx="5">
                  <c:v>52.046007035140889</c:v>
                </c:pt>
                <c:pt idx="6">
                  <c:v>103.48404555427851</c:v>
                </c:pt>
                <c:pt idx="7">
                  <c:v>-16.114913603096653</c:v>
                </c:pt>
                <c:pt idx="8">
                  <c:v>-79.756930409819404</c:v>
                </c:pt>
                <c:pt idx="9">
                  <c:v>7.8174754093466845</c:v>
                </c:pt>
                <c:pt idx="10">
                  <c:v>-18.693182281793725</c:v>
                </c:pt>
                <c:pt idx="11">
                  <c:v>1.2270977307441626</c:v>
                </c:pt>
                <c:pt idx="12">
                  <c:v>-33.590955813941946</c:v>
                </c:pt>
                <c:pt idx="13">
                  <c:v>-28.610790532909448</c:v>
                </c:pt>
                <c:pt idx="14">
                  <c:v>-88.784155509450642</c:v>
                </c:pt>
                <c:pt idx="15">
                  <c:v>-35.214803647924526</c:v>
                </c:pt>
                <c:pt idx="16">
                  <c:v>73.702804603191197</c:v>
                </c:pt>
                <c:pt idx="17">
                  <c:v>76.975724286162063</c:v>
                </c:pt>
                <c:pt idx="18">
                  <c:v>128.14084312232887</c:v>
                </c:pt>
                <c:pt idx="19">
                  <c:v>-27.570785756576186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7-4841-8E68-7CD0B954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52416"/>
        <c:axId val="-193656224"/>
      </c:scatterChart>
      <c:valAx>
        <c:axId val="-19365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6224"/>
        <c:crosses val="autoZero"/>
        <c:crossBetween val="midCat"/>
      </c:valAx>
      <c:valAx>
        <c:axId val="-19365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'20'!$AA$2:$AA$21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 &amp; X3 Result 20'!$C$26:$C$45</c:f>
              <c:numCache>
                <c:formatCode>General</c:formatCode>
                <c:ptCount val="20"/>
                <c:pt idx="0">
                  <c:v>-24.437090217969939</c:v>
                </c:pt>
                <c:pt idx="1">
                  <c:v>23.435459299172578</c:v>
                </c:pt>
                <c:pt idx="2">
                  <c:v>-61.151390858297134</c:v>
                </c:pt>
                <c:pt idx="3">
                  <c:v>-64.491065769114016</c:v>
                </c:pt>
                <c:pt idx="4">
                  <c:v>11.586607360528575</c:v>
                </c:pt>
                <c:pt idx="5">
                  <c:v>52.046007035140889</c:v>
                </c:pt>
                <c:pt idx="6">
                  <c:v>103.48404555427851</c:v>
                </c:pt>
                <c:pt idx="7">
                  <c:v>-16.114913603096653</c:v>
                </c:pt>
                <c:pt idx="8">
                  <c:v>-79.756930409819404</c:v>
                </c:pt>
                <c:pt idx="9">
                  <c:v>7.8174754093466845</c:v>
                </c:pt>
                <c:pt idx="10">
                  <c:v>-18.693182281793725</c:v>
                </c:pt>
                <c:pt idx="11">
                  <c:v>1.2270977307441626</c:v>
                </c:pt>
                <c:pt idx="12">
                  <c:v>-33.590955813941946</c:v>
                </c:pt>
                <c:pt idx="13">
                  <c:v>-28.610790532909448</c:v>
                </c:pt>
                <c:pt idx="14">
                  <c:v>-88.784155509450642</c:v>
                </c:pt>
                <c:pt idx="15">
                  <c:v>-35.214803647924526</c:v>
                </c:pt>
                <c:pt idx="16">
                  <c:v>73.702804603191197</c:v>
                </c:pt>
                <c:pt idx="17">
                  <c:v>76.975724286162063</c:v>
                </c:pt>
                <c:pt idx="18">
                  <c:v>128.14084312232887</c:v>
                </c:pt>
                <c:pt idx="19">
                  <c:v>-27.570785756576186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7-4DFB-8DEA-F6014276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68192"/>
        <c:axId val="-193664384"/>
      </c:scatterChart>
      <c:valAx>
        <c:axId val="-1936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4384"/>
        <c:crosses val="autoZero"/>
        <c:crossBetween val="midCat"/>
      </c:valAx>
      <c:valAx>
        <c:axId val="-19366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 &amp; X3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 &amp; X3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A-4CA0-A509-71D7905F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63840"/>
        <c:axId val="-193658400"/>
      </c:scatterChart>
      <c:valAx>
        <c:axId val="-1936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8400"/>
        <c:crosses val="autoZero"/>
        <c:crossBetween val="midCat"/>
      </c:valAx>
      <c:valAx>
        <c:axId val="-19365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6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'20'!$AA$2:$AA$21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 &amp; X4 Result 20'!$C$26:$C$45</c:f>
              <c:numCache>
                <c:formatCode>General</c:formatCode>
                <c:ptCount val="20"/>
                <c:pt idx="0">
                  <c:v>4.4548557652637157</c:v>
                </c:pt>
                <c:pt idx="1">
                  <c:v>-11.465662019381682</c:v>
                </c:pt>
                <c:pt idx="2">
                  <c:v>-23.579110686875765</c:v>
                </c:pt>
                <c:pt idx="3">
                  <c:v>14.258105727219316</c:v>
                </c:pt>
                <c:pt idx="4">
                  <c:v>50.406695971528393</c:v>
                </c:pt>
                <c:pt idx="5">
                  <c:v>25.486471968051887</c:v>
                </c:pt>
                <c:pt idx="6">
                  <c:v>77.207008121795013</c:v>
                </c:pt>
                <c:pt idx="7">
                  <c:v>-95.95695058878556</c:v>
                </c:pt>
                <c:pt idx="8">
                  <c:v>-26.036139022971241</c:v>
                </c:pt>
                <c:pt idx="9">
                  <c:v>-10.28310532293321</c:v>
                </c:pt>
                <c:pt idx="10">
                  <c:v>0.17509813783789241</c:v>
                </c:pt>
                <c:pt idx="11">
                  <c:v>8.963567195859838</c:v>
                </c:pt>
                <c:pt idx="12">
                  <c:v>-0.15223172098538384</c:v>
                </c:pt>
                <c:pt idx="13">
                  <c:v>3.4542682029259026</c:v>
                </c:pt>
                <c:pt idx="14">
                  <c:v>-38.462724207692702</c:v>
                </c:pt>
                <c:pt idx="15">
                  <c:v>16.849824747196919</c:v>
                </c:pt>
                <c:pt idx="16">
                  <c:v>6.2403870115965958</c:v>
                </c:pt>
                <c:pt idx="17">
                  <c:v>21.484121718700635</c:v>
                </c:pt>
                <c:pt idx="18">
                  <c:v>7.7957893300836076</c:v>
                </c:pt>
                <c:pt idx="19">
                  <c:v>-30.840270328433576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6-4E90-8AD8-C3223491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38816"/>
        <c:axId val="-193651328"/>
      </c:scatterChart>
      <c:valAx>
        <c:axId val="-19363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1328"/>
        <c:crosses val="autoZero"/>
        <c:crossBetween val="midCat"/>
      </c:valAx>
      <c:valAx>
        <c:axId val="-1936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'20'!$AB$2:$AB$21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'X1 &amp; X4 Result 20'!$C$26:$C$45</c:f>
              <c:numCache>
                <c:formatCode>General</c:formatCode>
                <c:ptCount val="20"/>
                <c:pt idx="0">
                  <c:v>4.4548557652637157</c:v>
                </c:pt>
                <c:pt idx="1">
                  <c:v>-11.465662019381682</c:v>
                </c:pt>
                <c:pt idx="2">
                  <c:v>-23.579110686875765</c:v>
                </c:pt>
                <c:pt idx="3">
                  <c:v>14.258105727219316</c:v>
                </c:pt>
                <c:pt idx="4">
                  <c:v>50.406695971528393</c:v>
                </c:pt>
                <c:pt idx="5">
                  <c:v>25.486471968051887</c:v>
                </c:pt>
                <c:pt idx="6">
                  <c:v>77.207008121795013</c:v>
                </c:pt>
                <c:pt idx="7">
                  <c:v>-95.95695058878556</c:v>
                </c:pt>
                <c:pt idx="8">
                  <c:v>-26.036139022971241</c:v>
                </c:pt>
                <c:pt idx="9">
                  <c:v>-10.28310532293321</c:v>
                </c:pt>
                <c:pt idx="10">
                  <c:v>0.17509813783789241</c:v>
                </c:pt>
                <c:pt idx="11">
                  <c:v>8.963567195859838</c:v>
                </c:pt>
                <c:pt idx="12">
                  <c:v>-0.15223172098538384</c:v>
                </c:pt>
                <c:pt idx="13">
                  <c:v>3.4542682029259026</c:v>
                </c:pt>
                <c:pt idx="14">
                  <c:v>-38.462724207692702</c:v>
                </c:pt>
                <c:pt idx="15">
                  <c:v>16.849824747196919</c:v>
                </c:pt>
                <c:pt idx="16">
                  <c:v>6.2403870115965958</c:v>
                </c:pt>
                <c:pt idx="17">
                  <c:v>21.484121718700635</c:v>
                </c:pt>
                <c:pt idx="18">
                  <c:v>7.7957893300836076</c:v>
                </c:pt>
                <c:pt idx="19">
                  <c:v>-30.840270328433576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B-4BB2-98AD-9E55315C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50784"/>
        <c:axId val="-193634464"/>
      </c:scatterChart>
      <c:valAx>
        <c:axId val="-1936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34464"/>
        <c:crosses val="autoZero"/>
        <c:crossBetween val="midCat"/>
      </c:valAx>
      <c:valAx>
        <c:axId val="-19363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'X1 &amp; X4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'X1 &amp; X4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F-46B9-8A17-D13FC47C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57856"/>
        <c:axId val="-193650240"/>
      </c:scatterChart>
      <c:valAx>
        <c:axId val="-1936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0240"/>
        <c:crosses val="autoZero"/>
        <c:crossBetween val="midCat"/>
      </c:valAx>
      <c:valAx>
        <c:axId val="-1936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65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'X2 &amp; X3 Result 20'!$C$26:$C$45</c:f>
              <c:numCache>
                <c:formatCode>General</c:formatCode>
                <c:ptCount val="20"/>
                <c:pt idx="0">
                  <c:v>25.712993964947088</c:v>
                </c:pt>
                <c:pt idx="1">
                  <c:v>143.62916253306878</c:v>
                </c:pt>
                <c:pt idx="2">
                  <c:v>84.946387235449777</c:v>
                </c:pt>
                <c:pt idx="3">
                  <c:v>-27.207990244708981</c:v>
                </c:pt>
                <c:pt idx="4">
                  <c:v>-79.522807126322789</c:v>
                </c:pt>
                <c:pt idx="5">
                  <c:v>33.31193783068781</c:v>
                </c:pt>
                <c:pt idx="6">
                  <c:v>97.474785052910079</c:v>
                </c:pt>
                <c:pt idx="7">
                  <c:v>42.867371445105789</c:v>
                </c:pt>
                <c:pt idx="8">
                  <c:v>-211.11328124999997</c:v>
                </c:pt>
                <c:pt idx="9">
                  <c:v>-114.61751612103174</c:v>
                </c:pt>
                <c:pt idx="10">
                  <c:v>24.640040095899479</c:v>
                </c:pt>
                <c:pt idx="11">
                  <c:v>-60.121750992063511</c:v>
                </c:pt>
                <c:pt idx="12">
                  <c:v>-79.619923941798902</c:v>
                </c:pt>
                <c:pt idx="13">
                  <c:v>35.699708581349228</c:v>
                </c:pt>
                <c:pt idx="14">
                  <c:v>-24.87507233796299</c:v>
                </c:pt>
                <c:pt idx="15">
                  <c:v>-12.484893766534412</c:v>
                </c:pt>
                <c:pt idx="16">
                  <c:v>66.04350405092589</c:v>
                </c:pt>
                <c:pt idx="17">
                  <c:v>54.648509837963047</c:v>
                </c:pt>
                <c:pt idx="18">
                  <c:v>104.97055018187831</c:v>
                </c:pt>
                <c:pt idx="19">
                  <c:v>-104.38171502976189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9-496F-AB2F-8A5F5AB5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5856"/>
        <c:axId val="-60657152"/>
      </c:scatterChart>
      <c:valAx>
        <c:axId val="-606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7152"/>
        <c:crosses val="autoZero"/>
        <c:crossBetween val="midCat"/>
      </c:valAx>
      <c:valAx>
        <c:axId val="-6065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'X2 &amp; X3 Result 20'!$C$26:$C$45</c:f>
              <c:numCache>
                <c:formatCode>General</c:formatCode>
                <c:ptCount val="20"/>
                <c:pt idx="0">
                  <c:v>25.712993964947088</c:v>
                </c:pt>
                <c:pt idx="1">
                  <c:v>143.62916253306878</c:v>
                </c:pt>
                <c:pt idx="2">
                  <c:v>84.946387235449777</c:v>
                </c:pt>
                <c:pt idx="3">
                  <c:v>-27.207990244708981</c:v>
                </c:pt>
                <c:pt idx="4">
                  <c:v>-79.522807126322789</c:v>
                </c:pt>
                <c:pt idx="5">
                  <c:v>33.31193783068781</c:v>
                </c:pt>
                <c:pt idx="6">
                  <c:v>97.474785052910079</c:v>
                </c:pt>
                <c:pt idx="7">
                  <c:v>42.867371445105789</c:v>
                </c:pt>
                <c:pt idx="8">
                  <c:v>-211.11328124999997</c:v>
                </c:pt>
                <c:pt idx="9">
                  <c:v>-114.61751612103174</c:v>
                </c:pt>
                <c:pt idx="10">
                  <c:v>24.640040095899479</c:v>
                </c:pt>
                <c:pt idx="11">
                  <c:v>-60.121750992063511</c:v>
                </c:pt>
                <c:pt idx="12">
                  <c:v>-79.619923941798902</c:v>
                </c:pt>
                <c:pt idx="13">
                  <c:v>35.699708581349228</c:v>
                </c:pt>
                <c:pt idx="14">
                  <c:v>-24.87507233796299</c:v>
                </c:pt>
                <c:pt idx="15">
                  <c:v>-12.484893766534412</c:v>
                </c:pt>
                <c:pt idx="16">
                  <c:v>66.04350405092589</c:v>
                </c:pt>
                <c:pt idx="17">
                  <c:v>54.648509837963047</c:v>
                </c:pt>
                <c:pt idx="18">
                  <c:v>104.97055018187831</c:v>
                </c:pt>
                <c:pt idx="19">
                  <c:v>-104.38171502976189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2-4F08-90FE-FB17ACFE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6064"/>
        <c:axId val="-60673472"/>
      </c:scatterChart>
      <c:valAx>
        <c:axId val="-606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3472"/>
        <c:crosses val="autoZero"/>
        <c:crossBetween val="midCat"/>
      </c:valAx>
      <c:valAx>
        <c:axId val="-6067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'9'!$E$3:$E$15</c:f>
              <c:numCache>
                <c:formatCode>General</c:formatCode>
                <c:ptCount val="13"/>
                <c:pt idx="0">
                  <c:v>3873024</c:v>
                </c:pt>
                <c:pt idx="1">
                  <c:v>3880900</c:v>
                </c:pt>
                <c:pt idx="2">
                  <c:v>3888784</c:v>
                </c:pt>
                <c:pt idx="3">
                  <c:v>3896676</c:v>
                </c:pt>
                <c:pt idx="4">
                  <c:v>3904576</c:v>
                </c:pt>
                <c:pt idx="5">
                  <c:v>3912484</c:v>
                </c:pt>
                <c:pt idx="6">
                  <c:v>3916441</c:v>
                </c:pt>
                <c:pt idx="7">
                  <c:v>3924361</c:v>
                </c:pt>
                <c:pt idx="8">
                  <c:v>3932289</c:v>
                </c:pt>
                <c:pt idx="9">
                  <c:v>3948169</c:v>
                </c:pt>
                <c:pt idx="10">
                  <c:v>3952144</c:v>
                </c:pt>
                <c:pt idx="11">
                  <c:v>3952144</c:v>
                </c:pt>
                <c:pt idx="12">
                  <c:v>3964081</c:v>
                </c:pt>
              </c:numCache>
            </c:numRef>
          </c:xVal>
          <c:yVal>
            <c:numRef>
              <c:f>'Result 9'!$C$28:$C$40</c:f>
              <c:numCache>
                <c:formatCode>General</c:formatCode>
                <c:ptCount val="13"/>
                <c:pt idx="0">
                  <c:v>337.27722617983818</c:v>
                </c:pt>
                <c:pt idx="1">
                  <c:v>-1190.0873863399029</c:v>
                </c:pt>
                <c:pt idx="2">
                  <c:v>-236.22220134735107</c:v>
                </c:pt>
                <c:pt idx="3">
                  <c:v>401.86866408586502</c:v>
                </c:pt>
                <c:pt idx="4">
                  <c:v>321.47667595744133</c:v>
                </c:pt>
                <c:pt idx="5">
                  <c:v>1226.6686382293701</c:v>
                </c:pt>
                <c:pt idx="6">
                  <c:v>1127.5144219696522</c:v>
                </c:pt>
                <c:pt idx="7">
                  <c:v>-360.69162622094154</c:v>
                </c:pt>
                <c:pt idx="8">
                  <c:v>-856.17107889056206</c:v>
                </c:pt>
                <c:pt idx="9">
                  <c:v>-2184.1774930357933</c:v>
                </c:pt>
                <c:pt idx="10">
                  <c:v>-26.850681990385056</c:v>
                </c:pt>
                <c:pt idx="11">
                  <c:v>-44.851711243391037</c:v>
                </c:pt>
                <c:pt idx="12">
                  <c:v>1484.2465533316135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7E2-AF13-793379A5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4560"/>
        <c:axId val="-69896736"/>
      </c:scatterChart>
      <c:valAx>
        <c:axId val="-698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6736"/>
        <c:crosses val="autoZero"/>
        <c:crossBetween val="midCat"/>
      </c:valAx>
      <c:valAx>
        <c:axId val="-6989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98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 &amp; X3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'X2 &amp; X3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EBD-8916-740A3E5E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8576"/>
        <c:axId val="-60650624"/>
      </c:scatterChart>
      <c:valAx>
        <c:axId val="-606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0624"/>
        <c:crosses val="autoZero"/>
        <c:crossBetween val="midCat"/>
      </c:valAx>
      <c:valAx>
        <c:axId val="-6065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'20'!$AB$2:$AB$21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'X2 &amp; X4 Result 20'!$C$26:$C$45</c:f>
              <c:numCache>
                <c:formatCode>General</c:formatCode>
                <c:ptCount val="20"/>
                <c:pt idx="0">
                  <c:v>6.7770292829329151</c:v>
                </c:pt>
                <c:pt idx="1">
                  <c:v>-5.1156329272408243</c:v>
                </c:pt>
                <c:pt idx="2">
                  <c:v>6.8970678961941871</c:v>
                </c:pt>
                <c:pt idx="3">
                  <c:v>33.154609095165029</c:v>
                </c:pt>
                <c:pt idx="4">
                  <c:v>31.756289171230293</c:v>
                </c:pt>
                <c:pt idx="5">
                  <c:v>6.5853456503830898</c:v>
                </c:pt>
                <c:pt idx="6">
                  <c:v>67.870540331624056</c:v>
                </c:pt>
                <c:pt idx="7">
                  <c:v>-95.209143975932022</c:v>
                </c:pt>
                <c:pt idx="8">
                  <c:v>-33.59476307643169</c:v>
                </c:pt>
                <c:pt idx="9">
                  <c:v>-24.137498956643469</c:v>
                </c:pt>
                <c:pt idx="10">
                  <c:v>-1.8580917282700398</c:v>
                </c:pt>
                <c:pt idx="11">
                  <c:v>1.1338689834624347</c:v>
                </c:pt>
                <c:pt idx="12">
                  <c:v>4.8763277844915933</c:v>
                </c:pt>
                <c:pt idx="13">
                  <c:v>23.432890405838464</c:v>
                </c:pt>
                <c:pt idx="14">
                  <c:v>-29.401953526181842</c:v>
                </c:pt>
                <c:pt idx="15">
                  <c:v>41.97450036835027</c:v>
                </c:pt>
                <c:pt idx="16">
                  <c:v>-4.4943386571729889</c:v>
                </c:pt>
                <c:pt idx="17">
                  <c:v>9.5137006310945367</c:v>
                </c:pt>
                <c:pt idx="18">
                  <c:v>-11.672195548587752</c:v>
                </c:pt>
                <c:pt idx="19">
                  <c:v>-28.488551204305438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3-4F12-BF03-8D9F3E78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8240"/>
        <c:axId val="-60670208"/>
      </c:scatterChart>
      <c:valAx>
        <c:axId val="-606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0208"/>
        <c:crosses val="autoZero"/>
        <c:crossBetween val="midCat"/>
      </c:valAx>
      <c:valAx>
        <c:axId val="-606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'20'!$AC$2:$AC$21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'X2 &amp; X4 Result 20'!$C$26:$C$45</c:f>
              <c:numCache>
                <c:formatCode>General</c:formatCode>
                <c:ptCount val="20"/>
                <c:pt idx="0">
                  <c:v>6.7770292829329151</c:v>
                </c:pt>
                <c:pt idx="1">
                  <c:v>-5.1156329272408243</c:v>
                </c:pt>
                <c:pt idx="2">
                  <c:v>6.8970678961941871</c:v>
                </c:pt>
                <c:pt idx="3">
                  <c:v>33.154609095165029</c:v>
                </c:pt>
                <c:pt idx="4">
                  <c:v>31.756289171230293</c:v>
                </c:pt>
                <c:pt idx="5">
                  <c:v>6.5853456503830898</c:v>
                </c:pt>
                <c:pt idx="6">
                  <c:v>67.870540331624056</c:v>
                </c:pt>
                <c:pt idx="7">
                  <c:v>-95.209143975932022</c:v>
                </c:pt>
                <c:pt idx="8">
                  <c:v>-33.59476307643169</c:v>
                </c:pt>
                <c:pt idx="9">
                  <c:v>-24.137498956643469</c:v>
                </c:pt>
                <c:pt idx="10">
                  <c:v>-1.8580917282700398</c:v>
                </c:pt>
                <c:pt idx="11">
                  <c:v>1.1338689834624347</c:v>
                </c:pt>
                <c:pt idx="12">
                  <c:v>4.8763277844915933</c:v>
                </c:pt>
                <c:pt idx="13">
                  <c:v>23.432890405838464</c:v>
                </c:pt>
                <c:pt idx="14">
                  <c:v>-29.401953526181842</c:v>
                </c:pt>
                <c:pt idx="15">
                  <c:v>41.97450036835027</c:v>
                </c:pt>
                <c:pt idx="16">
                  <c:v>-4.4943386571729889</c:v>
                </c:pt>
                <c:pt idx="17">
                  <c:v>9.5137006310945367</c:v>
                </c:pt>
                <c:pt idx="18">
                  <c:v>-11.672195548587752</c:v>
                </c:pt>
                <c:pt idx="19">
                  <c:v>-28.488551204305438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C-4B32-B3C2-F36B2D6B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0080"/>
        <c:axId val="-60676736"/>
      </c:scatterChart>
      <c:valAx>
        <c:axId val="-606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6736"/>
        <c:crosses val="autoZero"/>
        <c:crossBetween val="midCat"/>
      </c:valAx>
      <c:valAx>
        <c:axId val="-6067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'X2 &amp; X4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'X2 &amp; X4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9E4-B8F5-BE9BA04C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9872"/>
        <c:axId val="-60665312"/>
      </c:scatterChart>
      <c:valAx>
        <c:axId val="-606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5312"/>
        <c:crosses val="autoZero"/>
        <c:crossBetween val="midCat"/>
      </c:valAx>
      <c:valAx>
        <c:axId val="-6066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'X3 &amp; X4 Result 20'!$C$26:$C$45</c:f>
              <c:numCache>
                <c:formatCode>General</c:formatCode>
                <c:ptCount val="20"/>
                <c:pt idx="0">
                  <c:v>18.464832682261061</c:v>
                </c:pt>
                <c:pt idx="1">
                  <c:v>-1.2785004941873694</c:v>
                </c:pt>
                <c:pt idx="2">
                  <c:v>-16.57837341742362</c:v>
                </c:pt>
                <c:pt idx="3">
                  <c:v>8.1282016284652627</c:v>
                </c:pt>
                <c:pt idx="4">
                  <c:v>52.484176589636263</c:v>
                </c:pt>
                <c:pt idx="5">
                  <c:v>30.053612274674066</c:v>
                </c:pt>
                <c:pt idx="6">
                  <c:v>70.92485056713889</c:v>
                </c:pt>
                <c:pt idx="7">
                  <c:v>-82.738518379065255</c:v>
                </c:pt>
                <c:pt idx="8">
                  <c:v>-43.539685602673245</c:v>
                </c:pt>
                <c:pt idx="9">
                  <c:v>-22.331816256412594</c:v>
                </c:pt>
                <c:pt idx="10">
                  <c:v>3.8328469901633753</c:v>
                </c:pt>
                <c:pt idx="11">
                  <c:v>12.385725043535615</c:v>
                </c:pt>
                <c:pt idx="12">
                  <c:v>-16.368574386972227</c:v>
                </c:pt>
                <c:pt idx="13">
                  <c:v>4.8392949592883667</c:v>
                </c:pt>
                <c:pt idx="14">
                  <c:v>-23.031943333176429</c:v>
                </c:pt>
                <c:pt idx="15">
                  <c:v>27.796945451122554</c:v>
                </c:pt>
                <c:pt idx="16">
                  <c:v>14.771153574622332</c:v>
                </c:pt>
                <c:pt idx="17">
                  <c:v>-0.61513154798319647</c:v>
                </c:pt>
                <c:pt idx="18">
                  <c:v>3.1327199133995691</c:v>
                </c:pt>
                <c:pt idx="19">
                  <c:v>-40.331816256412594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E-417D-BD26-844745E5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4224"/>
        <c:axId val="-60680000"/>
      </c:scatterChart>
      <c:valAx>
        <c:axId val="-6066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80000"/>
        <c:crosses val="autoZero"/>
        <c:crossBetween val="midCat"/>
      </c:valAx>
      <c:valAx>
        <c:axId val="-6068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'20'!$E$2:$E$21</c:f>
              <c:numCache>
                <c:formatCode>General</c:formatCode>
                <c:ptCount val="20"/>
                <c:pt idx="0">
                  <c:v>1900</c:v>
                </c:pt>
                <c:pt idx="1">
                  <c:v>2800</c:v>
                </c:pt>
                <c:pt idx="2">
                  <c:v>2500</c:v>
                </c:pt>
                <c:pt idx="3">
                  <c:v>2000</c:v>
                </c:pt>
                <c:pt idx="4">
                  <c:v>1300</c:v>
                </c:pt>
                <c:pt idx="5">
                  <c:v>2100</c:v>
                </c:pt>
                <c:pt idx="6">
                  <c:v>2400</c:v>
                </c:pt>
                <c:pt idx="7">
                  <c:v>2300</c:v>
                </c:pt>
                <c:pt idx="8">
                  <c:v>1300</c:v>
                </c:pt>
                <c:pt idx="9">
                  <c:v>1500</c:v>
                </c:pt>
                <c:pt idx="10">
                  <c:v>2300</c:v>
                </c:pt>
                <c:pt idx="11">
                  <c:v>1400</c:v>
                </c:pt>
                <c:pt idx="12">
                  <c:v>1900</c:v>
                </c:pt>
                <c:pt idx="13">
                  <c:v>2100</c:v>
                </c:pt>
                <c:pt idx="14">
                  <c:v>1800</c:v>
                </c:pt>
                <c:pt idx="15">
                  <c:v>1200</c:v>
                </c:pt>
                <c:pt idx="16">
                  <c:v>2000</c:v>
                </c:pt>
                <c:pt idx="17">
                  <c:v>2900</c:v>
                </c:pt>
                <c:pt idx="18">
                  <c:v>2600</c:v>
                </c:pt>
                <c:pt idx="19">
                  <c:v>1500</c:v>
                </c:pt>
              </c:numCache>
            </c:numRef>
          </c:xVal>
          <c:yVal>
            <c:numRef>
              <c:f>'X3 &amp; X4 Result 20'!$C$26:$C$45</c:f>
              <c:numCache>
                <c:formatCode>General</c:formatCode>
                <c:ptCount val="20"/>
                <c:pt idx="0">
                  <c:v>18.464832682261061</c:v>
                </c:pt>
                <c:pt idx="1">
                  <c:v>-1.2785004941873694</c:v>
                </c:pt>
                <c:pt idx="2">
                  <c:v>-16.57837341742362</c:v>
                </c:pt>
                <c:pt idx="3">
                  <c:v>8.1282016284652627</c:v>
                </c:pt>
                <c:pt idx="4">
                  <c:v>52.484176589636263</c:v>
                </c:pt>
                <c:pt idx="5">
                  <c:v>30.053612274674066</c:v>
                </c:pt>
                <c:pt idx="6">
                  <c:v>70.92485056713889</c:v>
                </c:pt>
                <c:pt idx="7">
                  <c:v>-82.738518379065255</c:v>
                </c:pt>
                <c:pt idx="8">
                  <c:v>-43.539685602673245</c:v>
                </c:pt>
                <c:pt idx="9">
                  <c:v>-22.331816256412594</c:v>
                </c:pt>
                <c:pt idx="10">
                  <c:v>3.8328469901633753</c:v>
                </c:pt>
                <c:pt idx="11">
                  <c:v>12.385725043535615</c:v>
                </c:pt>
                <c:pt idx="12">
                  <c:v>-16.368574386972227</c:v>
                </c:pt>
                <c:pt idx="13">
                  <c:v>4.8392949592883667</c:v>
                </c:pt>
                <c:pt idx="14">
                  <c:v>-23.031943333176429</c:v>
                </c:pt>
                <c:pt idx="15">
                  <c:v>27.796945451122554</c:v>
                </c:pt>
                <c:pt idx="16">
                  <c:v>14.771153574622332</c:v>
                </c:pt>
                <c:pt idx="17">
                  <c:v>-0.61513154798319647</c:v>
                </c:pt>
                <c:pt idx="18">
                  <c:v>3.1327199133995691</c:v>
                </c:pt>
                <c:pt idx="19">
                  <c:v>-40.331816256412594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7-4EC0-8BCA-05810BB0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2592"/>
        <c:axId val="-60653888"/>
      </c:scatterChart>
      <c:valAx>
        <c:axId val="-606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3888"/>
        <c:crosses val="autoZero"/>
        <c:crossBetween val="midCat"/>
      </c:valAx>
      <c:valAx>
        <c:axId val="-6065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2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'X3 &amp; X4 Result 20'!$E$26:$E$45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'X3 &amp; X4 Result 20'!$F$26:$F$45</c:f>
              <c:numCache>
                <c:formatCode>General</c:formatCode>
                <c:ptCount val="20"/>
                <c:pt idx="0">
                  <c:v>42</c:v>
                </c:pt>
                <c:pt idx="1">
                  <c:v>71</c:v>
                </c:pt>
                <c:pt idx="2">
                  <c:v>72</c:v>
                </c:pt>
                <c:pt idx="3">
                  <c:v>90</c:v>
                </c:pt>
                <c:pt idx="4">
                  <c:v>96</c:v>
                </c:pt>
                <c:pt idx="5">
                  <c:v>121</c:v>
                </c:pt>
                <c:pt idx="6">
                  <c:v>138</c:v>
                </c:pt>
                <c:pt idx="7">
                  <c:v>164</c:v>
                </c:pt>
                <c:pt idx="8">
                  <c:v>187</c:v>
                </c:pt>
                <c:pt idx="9">
                  <c:v>198</c:v>
                </c:pt>
                <c:pt idx="10">
                  <c:v>206</c:v>
                </c:pt>
                <c:pt idx="11">
                  <c:v>230</c:v>
                </c:pt>
                <c:pt idx="12">
                  <c:v>235</c:v>
                </c:pt>
                <c:pt idx="13">
                  <c:v>250</c:v>
                </c:pt>
                <c:pt idx="14">
                  <c:v>271</c:v>
                </c:pt>
                <c:pt idx="15">
                  <c:v>291</c:v>
                </c:pt>
                <c:pt idx="16">
                  <c:v>319</c:v>
                </c:pt>
                <c:pt idx="17">
                  <c:v>355</c:v>
                </c:pt>
                <c:pt idx="18">
                  <c:v>360</c:v>
                </c:pt>
                <c:pt idx="1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E-43D9-95A6-C96B6FAB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62048"/>
        <c:axId val="-60674560"/>
      </c:scatterChart>
      <c:valAx>
        <c:axId val="-606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4560"/>
        <c:crosses val="autoZero"/>
        <c:crossBetween val="midCat"/>
      </c:valAx>
      <c:valAx>
        <c:axId val="-6067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'20'!$B$2:$B$21</c:f>
              <c:numCache>
                <c:formatCode>General</c:formatCode>
                <c:ptCount val="20"/>
                <c:pt idx="0">
                  <c:v>29</c:v>
                </c:pt>
                <c:pt idx="1">
                  <c:v>8</c:v>
                </c:pt>
                <c:pt idx="2">
                  <c:v>6</c:v>
                </c:pt>
                <c:pt idx="3">
                  <c:v>22</c:v>
                </c:pt>
                <c:pt idx="4">
                  <c:v>55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59</c:v>
                </c:pt>
                <c:pt idx="9">
                  <c:v>64</c:v>
                </c:pt>
                <c:pt idx="10">
                  <c:v>19</c:v>
                </c:pt>
                <c:pt idx="11">
                  <c:v>57</c:v>
                </c:pt>
                <c:pt idx="12">
                  <c:v>39</c:v>
                </c:pt>
                <c:pt idx="13">
                  <c:v>25</c:v>
                </c:pt>
                <c:pt idx="14">
                  <c:v>28</c:v>
                </c:pt>
                <c:pt idx="15">
                  <c:v>53</c:v>
                </c:pt>
                <c:pt idx="16">
                  <c:v>47</c:v>
                </c:pt>
                <c:pt idx="17">
                  <c:v>20</c:v>
                </c:pt>
                <c:pt idx="18">
                  <c:v>39</c:v>
                </c:pt>
                <c:pt idx="19">
                  <c:v>60</c:v>
                </c:pt>
              </c:numCache>
            </c:numRef>
          </c:xVal>
          <c:yVal>
            <c:numRef>
              <c:f>'X1, X2, X3 Result 20'!$C$27:$C$46</c:f>
              <c:numCache>
                <c:formatCode>General</c:formatCode>
                <c:ptCount val="20"/>
                <c:pt idx="0">
                  <c:v>-40.637362659106515</c:v>
                </c:pt>
                <c:pt idx="1">
                  <c:v>16.066500920976068</c:v>
                </c:pt>
                <c:pt idx="2">
                  <c:v>-11.329833258091696</c:v>
                </c:pt>
                <c:pt idx="3">
                  <c:v>-36.194053944403095</c:v>
                </c:pt>
                <c:pt idx="4">
                  <c:v>-38.119808779806704</c:v>
                </c:pt>
                <c:pt idx="5">
                  <c:v>-3.5642869319582928</c:v>
                </c:pt>
                <c:pt idx="6">
                  <c:v>75.967338383587332</c:v>
                </c:pt>
                <c:pt idx="7">
                  <c:v>-2.8740576164892389</c:v>
                </c:pt>
                <c:pt idx="8">
                  <c:v>-82.451686266028617</c:v>
                </c:pt>
                <c:pt idx="9">
                  <c:v>4.9359922544304737</c:v>
                </c:pt>
                <c:pt idx="10">
                  <c:v>-49.943590506720284</c:v>
                </c:pt>
                <c:pt idx="11">
                  <c:v>-5.9715036718787076</c:v>
                </c:pt>
                <c:pt idx="12">
                  <c:v>-13.594331507714088</c:v>
                </c:pt>
                <c:pt idx="13">
                  <c:v>12.962870197827243</c:v>
                </c:pt>
                <c:pt idx="14">
                  <c:v>-91.17685250010453</c:v>
                </c:pt>
                <c:pt idx="15">
                  <c:v>40.484538301363209</c:v>
                </c:pt>
                <c:pt idx="16">
                  <c:v>62.426302900582954</c:v>
                </c:pt>
                <c:pt idx="17">
                  <c:v>49.884962361899113</c:v>
                </c:pt>
                <c:pt idx="18">
                  <c:v>102.50260412743057</c:v>
                </c:pt>
                <c:pt idx="19">
                  <c:v>10.626258194205761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25E-8A9D-CBAC2E89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7696"/>
        <c:axId val="-60679456"/>
      </c:scatterChart>
      <c:valAx>
        <c:axId val="-606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9456"/>
        <c:crosses val="autoZero"/>
        <c:crossBetween val="midCat"/>
      </c:valAx>
      <c:valAx>
        <c:axId val="-6067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'20'!$C$2:$C$21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</c:numCache>
            </c:numRef>
          </c:xVal>
          <c:yVal>
            <c:numRef>
              <c:f>'X1, X2, X3 Result 20'!$C$27:$C$46</c:f>
              <c:numCache>
                <c:formatCode>General</c:formatCode>
                <c:ptCount val="20"/>
                <c:pt idx="0">
                  <c:v>-40.637362659106515</c:v>
                </c:pt>
                <c:pt idx="1">
                  <c:v>16.066500920976068</c:v>
                </c:pt>
                <c:pt idx="2">
                  <c:v>-11.329833258091696</c:v>
                </c:pt>
                <c:pt idx="3">
                  <c:v>-36.194053944403095</c:v>
                </c:pt>
                <c:pt idx="4">
                  <c:v>-38.119808779806704</c:v>
                </c:pt>
                <c:pt idx="5">
                  <c:v>-3.5642869319582928</c:v>
                </c:pt>
                <c:pt idx="6">
                  <c:v>75.967338383587332</c:v>
                </c:pt>
                <c:pt idx="7">
                  <c:v>-2.8740576164892389</c:v>
                </c:pt>
                <c:pt idx="8">
                  <c:v>-82.451686266028617</c:v>
                </c:pt>
                <c:pt idx="9">
                  <c:v>4.9359922544304737</c:v>
                </c:pt>
                <c:pt idx="10">
                  <c:v>-49.943590506720284</c:v>
                </c:pt>
                <c:pt idx="11">
                  <c:v>-5.9715036718787076</c:v>
                </c:pt>
                <c:pt idx="12">
                  <c:v>-13.594331507714088</c:v>
                </c:pt>
                <c:pt idx="13">
                  <c:v>12.962870197827243</c:v>
                </c:pt>
                <c:pt idx="14">
                  <c:v>-91.17685250010453</c:v>
                </c:pt>
                <c:pt idx="15">
                  <c:v>40.484538301363209</c:v>
                </c:pt>
                <c:pt idx="16">
                  <c:v>62.426302900582954</c:v>
                </c:pt>
                <c:pt idx="17">
                  <c:v>49.884962361899113</c:v>
                </c:pt>
                <c:pt idx="18">
                  <c:v>102.50260412743057</c:v>
                </c:pt>
                <c:pt idx="19">
                  <c:v>10.626258194205761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833-B5A8-C56999DA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74016"/>
        <c:axId val="-60678368"/>
      </c:scatterChart>
      <c:valAx>
        <c:axId val="-606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8368"/>
        <c:crosses val="autoZero"/>
        <c:crossBetween val="midCat"/>
      </c:valAx>
      <c:valAx>
        <c:axId val="-6067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'20'!$D$2:$D$21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11</c:v>
                </c:pt>
                <c:pt idx="13">
                  <c:v>8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</c:numCache>
            </c:numRef>
          </c:xVal>
          <c:yVal>
            <c:numRef>
              <c:f>'X1, X2, X3 Result 20'!$C$27:$C$46</c:f>
              <c:numCache>
                <c:formatCode>General</c:formatCode>
                <c:ptCount val="20"/>
                <c:pt idx="0">
                  <c:v>-40.637362659106515</c:v>
                </c:pt>
                <c:pt idx="1">
                  <c:v>16.066500920976068</c:v>
                </c:pt>
                <c:pt idx="2">
                  <c:v>-11.329833258091696</c:v>
                </c:pt>
                <c:pt idx="3">
                  <c:v>-36.194053944403095</c:v>
                </c:pt>
                <c:pt idx="4">
                  <c:v>-38.119808779806704</c:v>
                </c:pt>
                <c:pt idx="5">
                  <c:v>-3.5642869319582928</c:v>
                </c:pt>
                <c:pt idx="6">
                  <c:v>75.967338383587332</c:v>
                </c:pt>
                <c:pt idx="7">
                  <c:v>-2.8740576164892389</c:v>
                </c:pt>
                <c:pt idx="8">
                  <c:v>-82.451686266028617</c:v>
                </c:pt>
                <c:pt idx="9">
                  <c:v>4.9359922544304737</c:v>
                </c:pt>
                <c:pt idx="10">
                  <c:v>-49.943590506720284</c:v>
                </c:pt>
                <c:pt idx="11">
                  <c:v>-5.9715036718787076</c:v>
                </c:pt>
                <c:pt idx="12">
                  <c:v>-13.594331507714088</c:v>
                </c:pt>
                <c:pt idx="13">
                  <c:v>12.962870197827243</c:v>
                </c:pt>
                <c:pt idx="14">
                  <c:v>-91.17685250010453</c:v>
                </c:pt>
                <c:pt idx="15">
                  <c:v>40.484538301363209</c:v>
                </c:pt>
                <c:pt idx="16">
                  <c:v>62.426302900582954</c:v>
                </c:pt>
                <c:pt idx="17">
                  <c:v>49.884962361899113</c:v>
                </c:pt>
                <c:pt idx="18">
                  <c:v>102.50260412743057</c:v>
                </c:pt>
                <c:pt idx="19">
                  <c:v>10.626258194205761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443-9810-7B9AC4C2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652256"/>
        <c:axId val="-60666400"/>
      </c:scatterChart>
      <c:valAx>
        <c:axId val="-606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66400"/>
        <c:crosses val="autoZero"/>
        <c:crossBetween val="midCat"/>
      </c:valAx>
      <c:valAx>
        <c:axId val="-6066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606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4" Type="http://schemas.openxmlformats.org/officeDocument/2006/relationships/chart" Target="../charts/chart112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5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5" Type="http://schemas.openxmlformats.org/officeDocument/2006/relationships/chart" Target="../charts/chart117.xml"/><Relationship Id="rId4" Type="http://schemas.openxmlformats.org/officeDocument/2006/relationships/chart" Target="../charts/chart1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185737</xdr:rowOff>
    </xdr:from>
    <xdr:to>
      <xdr:col>11</xdr:col>
      <xdr:colOff>371475</xdr:colOff>
      <xdr:row>15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13</xdr:row>
      <xdr:rowOff>142875</xdr:rowOff>
    </xdr:from>
    <xdr:to>
      <xdr:col>15</xdr:col>
      <xdr:colOff>285750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26</xdr:row>
      <xdr:rowOff>142875</xdr:rowOff>
    </xdr:from>
    <xdr:to>
      <xdr:col>15</xdr:col>
      <xdr:colOff>285750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276225</xdr:colOff>
      <xdr:row>1</xdr:row>
      <xdr:rowOff>28575</xdr:rowOff>
    </xdr:from>
    <xdr:to>
      <xdr:col>22</xdr:col>
      <xdr:colOff>276225</xdr:colOff>
      <xdr:row>11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0</xdr:row>
      <xdr:rowOff>38100</xdr:rowOff>
    </xdr:from>
    <xdr:to>
      <xdr:col>16</xdr:col>
      <xdr:colOff>395287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357187</xdr:colOff>
      <xdr:row>0</xdr:row>
      <xdr:rowOff>38100</xdr:rowOff>
    </xdr:from>
    <xdr:to>
      <xdr:col>24</xdr:col>
      <xdr:colOff>52387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25</xdr:row>
      <xdr:rowOff>114300</xdr:rowOff>
    </xdr:from>
    <xdr:to>
      <xdr:col>16</xdr:col>
      <xdr:colOff>95250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3</xdr:row>
      <xdr:rowOff>161925</xdr:rowOff>
    </xdr:from>
    <xdr:to>
      <xdr:col>9</xdr:col>
      <xdr:colOff>347662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0</xdr:row>
      <xdr:rowOff>171450</xdr:rowOff>
    </xdr:from>
    <xdr:to>
      <xdr:col>14</xdr:col>
      <xdr:colOff>595312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1</xdr:row>
      <xdr:rowOff>28575</xdr:rowOff>
    </xdr:from>
    <xdr:to>
      <xdr:col>22</xdr:col>
      <xdr:colOff>490537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161925</xdr:rowOff>
    </xdr:from>
    <xdr:to>
      <xdr:col>23</xdr:col>
      <xdr:colOff>295275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13</xdr:row>
      <xdr:rowOff>123825</xdr:rowOff>
    </xdr:from>
    <xdr:to>
      <xdr:col>23</xdr:col>
      <xdr:colOff>361950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161925</xdr:colOff>
      <xdr:row>14</xdr:row>
      <xdr:rowOff>180975</xdr:rowOff>
    </xdr:from>
    <xdr:to>
      <xdr:col>17</xdr:col>
      <xdr:colOff>161925</xdr:colOff>
      <xdr:row>25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23</xdr:row>
      <xdr:rowOff>161925</xdr:rowOff>
    </xdr:from>
    <xdr:to>
      <xdr:col>18</xdr:col>
      <xdr:colOff>19050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9525</xdr:rowOff>
    </xdr:from>
    <xdr:to>
      <xdr:col>15</xdr:col>
      <xdr:colOff>523875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13</xdr:row>
      <xdr:rowOff>0</xdr:rowOff>
    </xdr:from>
    <xdr:to>
      <xdr:col>15</xdr:col>
      <xdr:colOff>523875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11</xdr:row>
      <xdr:rowOff>61912</xdr:rowOff>
    </xdr:from>
    <xdr:to>
      <xdr:col>10</xdr:col>
      <xdr:colOff>176212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823912</xdr:colOff>
      <xdr:row>64</xdr:row>
      <xdr:rowOff>4762</xdr:rowOff>
    </xdr:from>
    <xdr:to>
      <xdr:col>4</xdr:col>
      <xdr:colOff>1052512</xdr:colOff>
      <xdr:row>78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22</xdr:row>
      <xdr:rowOff>47625</xdr:rowOff>
    </xdr:from>
    <xdr:to>
      <xdr:col>23</xdr:col>
      <xdr:colOff>328612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22</xdr:row>
      <xdr:rowOff>57150</xdr:rowOff>
    </xdr:from>
    <xdr:to>
      <xdr:col>14</xdr:col>
      <xdr:colOff>442912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2</xdr:row>
      <xdr:rowOff>76200</xdr:rowOff>
    </xdr:from>
    <xdr:to>
      <xdr:col>23</xdr:col>
      <xdr:colOff>319087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</xdr:colOff>
      <xdr:row>2</xdr:row>
      <xdr:rowOff>95249</xdr:rowOff>
    </xdr:from>
    <xdr:to>
      <xdr:col>14</xdr:col>
      <xdr:colOff>457199</xdr:colOff>
      <xdr:row>16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15</xdr:row>
      <xdr:rowOff>14287</xdr:rowOff>
    </xdr:from>
    <xdr:to>
      <xdr:col>14</xdr:col>
      <xdr:colOff>414337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14287</xdr:rowOff>
    </xdr:from>
    <xdr:to>
      <xdr:col>22</xdr:col>
      <xdr:colOff>328612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55</xdr:row>
      <xdr:rowOff>71437</xdr:rowOff>
    </xdr:from>
    <xdr:to>
      <xdr:col>3</xdr:col>
      <xdr:colOff>190500</xdr:colOff>
      <xdr:row>69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509588</xdr:colOff>
      <xdr:row>55</xdr:row>
      <xdr:rowOff>90487</xdr:rowOff>
    </xdr:from>
    <xdr:to>
      <xdr:col>6</xdr:col>
      <xdr:colOff>266701</xdr:colOff>
      <xdr:row>69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442912</xdr:colOff>
      <xdr:row>55</xdr:row>
      <xdr:rowOff>100012</xdr:rowOff>
    </xdr:from>
    <xdr:to>
      <xdr:col>14</xdr:col>
      <xdr:colOff>138112</xdr:colOff>
      <xdr:row>69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161925</xdr:rowOff>
    </xdr:from>
    <xdr:to>
      <xdr:col>16</xdr:col>
      <xdr:colOff>533400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18</xdr:row>
      <xdr:rowOff>161925</xdr:rowOff>
    </xdr:from>
    <xdr:to>
      <xdr:col>17</xdr:col>
      <xdr:colOff>9525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14</xdr:row>
      <xdr:rowOff>104775</xdr:rowOff>
    </xdr:from>
    <xdr:to>
      <xdr:col>15</xdr:col>
      <xdr:colOff>542925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152400</xdr:rowOff>
    </xdr:from>
    <xdr:to>
      <xdr:col>16</xdr:col>
      <xdr:colOff>19050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142875</xdr:rowOff>
    </xdr:from>
    <xdr:to>
      <xdr:col>16</xdr:col>
      <xdr:colOff>219075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27</xdr:row>
      <xdr:rowOff>9525</xdr:rowOff>
    </xdr:from>
    <xdr:to>
      <xdr:col>16</xdr:col>
      <xdr:colOff>438150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A34" sqref="A34"/>
    </sheetView>
  </sheetViews>
  <sheetFormatPr defaultRowHeight="14.4" x14ac:dyDescent="0.3"/>
  <cols>
    <col min="1" max="1" width="19.88671875" customWidth="1"/>
    <col min="2" max="2" width="18.44140625" customWidth="1"/>
    <col min="3" max="3" width="13.44140625" customWidth="1"/>
  </cols>
  <sheetData>
    <row r="1" spans="1:2" ht="15" thickBot="1" x14ac:dyDescent="0.35">
      <c r="A1" s="64" t="s">
        <v>40</v>
      </c>
      <c r="B1" s="64"/>
    </row>
    <row r="2" spans="1:2" ht="15" thickBot="1" x14ac:dyDescent="0.35">
      <c r="A2" s="53" t="s">
        <v>35</v>
      </c>
      <c r="B2" s="53" t="s">
        <v>36</v>
      </c>
    </row>
    <row r="3" spans="1:2" x14ac:dyDescent="0.3">
      <c r="A3" s="1">
        <v>26</v>
      </c>
      <c r="B3" s="1">
        <v>16</v>
      </c>
    </row>
    <row r="4" spans="1:2" x14ac:dyDescent="0.3">
      <c r="A4" s="1">
        <v>39</v>
      </c>
      <c r="B4" s="1">
        <v>20</v>
      </c>
    </row>
    <row r="5" spans="1:2" x14ac:dyDescent="0.3">
      <c r="A5" s="1">
        <v>45</v>
      </c>
      <c r="B5" s="1">
        <v>24</v>
      </c>
    </row>
    <row r="6" spans="1:2" x14ac:dyDescent="0.3">
      <c r="A6" s="1">
        <v>47</v>
      </c>
      <c r="B6" s="1">
        <v>26</v>
      </c>
    </row>
    <row r="7" spans="1:2" x14ac:dyDescent="0.3">
      <c r="A7" s="1">
        <v>47</v>
      </c>
      <c r="B7" s="1">
        <v>30</v>
      </c>
    </row>
    <row r="8" spans="1:2" x14ac:dyDescent="0.3">
      <c r="A8" s="1">
        <v>48</v>
      </c>
      <c r="B8" s="1">
        <v>36</v>
      </c>
    </row>
    <row r="9" spans="1:2" x14ac:dyDescent="0.3">
      <c r="A9" s="1">
        <v>54</v>
      </c>
      <c r="B9" s="1">
        <v>38</v>
      </c>
    </row>
    <row r="10" spans="1:2" x14ac:dyDescent="0.3">
      <c r="A10" s="1">
        <v>56</v>
      </c>
      <c r="B10" s="1">
        <v>43</v>
      </c>
    </row>
    <row r="11" spans="1:2" x14ac:dyDescent="0.3">
      <c r="A11" s="1">
        <v>60</v>
      </c>
      <c r="B11" s="1">
        <v>46</v>
      </c>
    </row>
    <row r="12" spans="1:2" x14ac:dyDescent="0.3">
      <c r="A12" s="1">
        <v>62</v>
      </c>
      <c r="B12" s="1">
        <v>42</v>
      </c>
    </row>
    <row r="13" spans="1:2" x14ac:dyDescent="0.3">
      <c r="A13" s="1">
        <v>64</v>
      </c>
      <c r="B13" s="1">
        <v>38</v>
      </c>
    </row>
    <row r="14" spans="1:2" x14ac:dyDescent="0.3">
      <c r="A14" s="1">
        <v>69</v>
      </c>
      <c r="B14" s="1">
        <v>48</v>
      </c>
    </row>
    <row r="19" spans="1:9" x14ac:dyDescent="0.3">
      <c r="A19" s="57" t="s">
        <v>56</v>
      </c>
      <c r="B19" s="58"/>
      <c r="C19" s="58"/>
      <c r="D19" s="5"/>
      <c r="E19" s="5"/>
      <c r="F19" s="5"/>
      <c r="G19" s="5"/>
      <c r="H19" s="5"/>
      <c r="I19" s="6"/>
    </row>
    <row r="20" spans="1:9" x14ac:dyDescent="0.3">
      <c r="A20" s="7" t="s">
        <v>32</v>
      </c>
      <c r="B20">
        <f>'Result 6'!B17</f>
        <v>-7.8404768211920555</v>
      </c>
      <c r="I20" s="8"/>
    </row>
    <row r="21" spans="1:9" x14ac:dyDescent="0.3">
      <c r="A21" s="7" t="s">
        <v>33</v>
      </c>
      <c r="B21">
        <f>'Result 6'!B18</f>
        <v>0.8121324503311258</v>
      </c>
      <c r="I21" s="8"/>
    </row>
    <row r="22" spans="1:9" x14ac:dyDescent="0.3">
      <c r="A22" s="59" t="s">
        <v>34</v>
      </c>
      <c r="B22" s="60"/>
      <c r="C22" s="60"/>
      <c r="D22" s="60"/>
      <c r="E22" s="60"/>
      <c r="F22" s="60"/>
      <c r="G22" s="60"/>
      <c r="H22" s="60"/>
      <c r="I22" s="61"/>
    </row>
    <row r="23" spans="1:9" x14ac:dyDescent="0.3">
      <c r="A23" s="62" t="s">
        <v>61</v>
      </c>
      <c r="B23" s="63"/>
      <c r="C23" s="9"/>
      <c r="D23" s="9"/>
      <c r="E23" s="9"/>
      <c r="F23" s="9"/>
      <c r="G23" s="9"/>
      <c r="H23" s="9"/>
      <c r="I23" s="10"/>
    </row>
    <row r="24" spans="1:9" ht="15" thickBot="1" x14ac:dyDescent="0.35"/>
    <row r="25" spans="1:9" x14ac:dyDescent="0.3">
      <c r="A25" s="11" t="s">
        <v>37</v>
      </c>
      <c r="B25" s="12"/>
      <c r="C25" s="13"/>
    </row>
    <row r="26" spans="1:9" x14ac:dyDescent="0.3">
      <c r="A26" s="14" t="s">
        <v>43</v>
      </c>
      <c r="B26">
        <f>'Result 6'!B7</f>
        <v>4.2835165351945088</v>
      </c>
      <c r="C26" s="15"/>
    </row>
    <row r="27" spans="1:9" ht="15" thickBot="1" x14ac:dyDescent="0.35">
      <c r="A27" s="67" t="s">
        <v>38</v>
      </c>
      <c r="B27" s="68"/>
      <c r="C27" s="69"/>
    </row>
    <row r="28" spans="1:9" ht="15" thickBot="1" x14ac:dyDescent="0.35">
      <c r="A28" s="14"/>
      <c r="B28" s="18" t="s">
        <v>39</v>
      </c>
      <c r="C28" s="18" t="s">
        <v>41</v>
      </c>
    </row>
    <row r="29" spans="1:9" ht="15" thickBot="1" x14ac:dyDescent="0.35">
      <c r="A29" s="18" t="s">
        <v>42</v>
      </c>
      <c r="B29" s="19">
        <v>50</v>
      </c>
      <c r="C29" s="17">
        <f>B20+B21*B29</f>
        <v>32.766145695364237</v>
      </c>
    </row>
    <row r="30" spans="1:9" ht="15" thickBot="1" x14ac:dyDescent="0.35"/>
    <row r="31" spans="1:9" ht="15" thickBot="1" x14ac:dyDescent="0.35">
      <c r="A31" s="65" t="s">
        <v>44</v>
      </c>
      <c r="B31" s="66"/>
    </row>
    <row r="32" spans="1:9" ht="15" thickBot="1" x14ac:dyDescent="0.35">
      <c r="A32" s="18" t="s">
        <v>45</v>
      </c>
      <c r="B32" s="18" t="s">
        <v>46</v>
      </c>
    </row>
    <row r="33" spans="1:2" ht="15" thickBot="1" x14ac:dyDescent="0.35">
      <c r="A33" s="16">
        <f>C29-B26</f>
        <v>28.482629160169729</v>
      </c>
      <c r="B33" s="20">
        <f>C29+B26</f>
        <v>37.049662230558745</v>
      </c>
    </row>
  </sheetData>
  <mergeCells count="6">
    <mergeCell ref="A19:C19"/>
    <mergeCell ref="A22:I22"/>
    <mergeCell ref="A23:B23"/>
    <mergeCell ref="A1:B1"/>
    <mergeCell ref="A31:B31"/>
    <mergeCell ref="A27:C27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7"/>
  <sheetViews>
    <sheetView workbookViewId="0">
      <selection sqref="A1:I77"/>
    </sheetView>
  </sheetViews>
  <sheetFormatPr defaultRowHeight="14.4" x14ac:dyDescent="0.3"/>
  <cols>
    <col min="1" max="1" width="18.4414062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0.84660814665677131</v>
      </c>
    </row>
    <row r="5" spans="1:9" x14ac:dyDescent="0.3">
      <c r="A5" t="s">
        <v>3</v>
      </c>
      <c r="B5">
        <v>0.71674535398561312</v>
      </c>
    </row>
    <row r="6" spans="1:9" x14ac:dyDescent="0.3">
      <c r="A6" t="s">
        <v>4</v>
      </c>
      <c r="B6">
        <v>0.70518393986257688</v>
      </c>
    </row>
    <row r="7" spans="1:9" x14ac:dyDescent="0.3">
      <c r="A7" t="s">
        <v>5</v>
      </c>
      <c r="B7">
        <v>901.04788828090204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100665271.89050952</v>
      </c>
      <c r="D12">
        <v>50332635.945254758</v>
      </c>
      <c r="E12">
        <v>61.994609513856332</v>
      </c>
      <c r="F12">
        <v>3.7873682058661805E-14</v>
      </c>
    </row>
    <row r="13" spans="1:9" x14ac:dyDescent="0.3">
      <c r="A13" t="s">
        <v>9</v>
      </c>
      <c r="B13">
        <v>49</v>
      </c>
      <c r="C13">
        <v>39782477.551798172</v>
      </c>
      <c r="D13">
        <v>811887.29697547294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-264.52961455695049</v>
      </c>
      <c r="C17">
        <v>395.54915865324762</v>
      </c>
      <c r="D17">
        <v>-0.66876545878042559</v>
      </c>
      <c r="E17">
        <v>0.5067837003399962</v>
      </c>
      <c r="F17">
        <v>-1059.4154088538214</v>
      </c>
      <c r="G17">
        <v>530.35617973992044</v>
      </c>
      <c r="H17">
        <v>-1059.4154088538214</v>
      </c>
      <c r="I17">
        <v>530.35617973992044</v>
      </c>
    </row>
    <row r="18" spans="1:9" x14ac:dyDescent="0.3">
      <c r="A18" t="s">
        <v>24</v>
      </c>
      <c r="B18">
        <v>11.770770522989572</v>
      </c>
      <c r="C18">
        <v>7.7133010307547547</v>
      </c>
      <c r="D18">
        <v>1.5260354128610731</v>
      </c>
      <c r="E18">
        <v>0.1334304689524603</v>
      </c>
      <c r="F18">
        <v>-3.7296882249386165</v>
      </c>
      <c r="G18">
        <v>27.271229270917761</v>
      </c>
      <c r="H18">
        <v>-3.7296882249386165</v>
      </c>
      <c r="I18">
        <v>27.271229270917761</v>
      </c>
    </row>
    <row r="19" spans="1:9" ht="15" thickBot="1" x14ac:dyDescent="0.35">
      <c r="A19" s="2" t="s">
        <v>53</v>
      </c>
      <c r="B19" s="2">
        <v>11.346720404022301</v>
      </c>
      <c r="C19" s="2">
        <v>2.4395255084974568</v>
      </c>
      <c r="D19" s="2">
        <v>4.6511997372025551</v>
      </c>
      <c r="E19" s="2">
        <v>2.5293928706854844E-5</v>
      </c>
      <c r="F19" s="2">
        <v>6.4443103518006977</v>
      </c>
      <c r="G19" s="2">
        <v>16.249130456243904</v>
      </c>
      <c r="H19" s="2">
        <v>6.4443103518006977</v>
      </c>
      <c r="I19" s="2">
        <v>16.249130456243904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5716.5533026412068</v>
      </c>
      <c r="C26">
        <v>-486.55330264120676</v>
      </c>
      <c r="E26">
        <v>0.96153846153846156</v>
      </c>
      <c r="F26">
        <v>1288</v>
      </c>
    </row>
    <row r="27" spans="1:9" x14ac:dyDescent="0.3">
      <c r="A27">
        <v>2</v>
      </c>
      <c r="B27">
        <v>2733.3300883159613</v>
      </c>
      <c r="C27">
        <v>-274.33008831596135</v>
      </c>
      <c r="E27">
        <v>2.8846153846153846</v>
      </c>
      <c r="F27">
        <v>1498</v>
      </c>
    </row>
    <row r="28" spans="1:9" x14ac:dyDescent="0.3">
      <c r="A28">
        <v>3</v>
      </c>
      <c r="B28">
        <v>5595.8772465785396</v>
      </c>
      <c r="C28">
        <v>708.1227534214604</v>
      </c>
      <c r="E28">
        <v>4.8076923076923075</v>
      </c>
      <c r="F28">
        <v>1914</v>
      </c>
    </row>
    <row r="29" spans="1:9" x14ac:dyDescent="0.3">
      <c r="A29">
        <v>4</v>
      </c>
      <c r="B29">
        <v>5902.2386974871424</v>
      </c>
      <c r="C29">
        <v>687.76130251285758</v>
      </c>
      <c r="E29">
        <v>6.7307692307692308</v>
      </c>
      <c r="F29">
        <v>1925</v>
      </c>
    </row>
    <row r="30" spans="1:9" x14ac:dyDescent="0.3">
      <c r="A30">
        <v>5</v>
      </c>
      <c r="B30">
        <v>5266.8223548618935</v>
      </c>
      <c r="C30">
        <v>95.177645138106527</v>
      </c>
      <c r="E30">
        <v>8.6538461538461533</v>
      </c>
      <c r="F30">
        <v>1955</v>
      </c>
    </row>
    <row r="31" spans="1:9" x14ac:dyDescent="0.3">
      <c r="A31">
        <v>6</v>
      </c>
      <c r="B31">
        <v>3155.7030439785904</v>
      </c>
      <c r="C31">
        <v>466.29695602140964</v>
      </c>
      <c r="E31">
        <v>10.576923076923077</v>
      </c>
      <c r="F31">
        <v>1988</v>
      </c>
    </row>
    <row r="32" spans="1:9" x14ac:dyDescent="0.3">
      <c r="A32">
        <v>7</v>
      </c>
      <c r="B32">
        <v>5368.9428384980938</v>
      </c>
      <c r="C32">
        <v>-962.94283849809381</v>
      </c>
      <c r="E32">
        <v>12.5</v>
      </c>
      <c r="F32">
        <v>1995</v>
      </c>
    </row>
    <row r="33" spans="1:6" x14ac:dyDescent="0.3">
      <c r="A33">
        <v>8</v>
      </c>
      <c r="B33">
        <v>4255.5894557389129</v>
      </c>
      <c r="C33">
        <v>-82.589455738912875</v>
      </c>
      <c r="E33">
        <v>14.423076923076923</v>
      </c>
      <c r="F33">
        <v>2008</v>
      </c>
    </row>
    <row r="34" spans="1:6" x14ac:dyDescent="0.3">
      <c r="A34">
        <v>9</v>
      </c>
      <c r="B34">
        <v>2783.0601039298172</v>
      </c>
      <c r="C34">
        <v>-828.06010392981716</v>
      </c>
      <c r="E34">
        <v>16.346153846153847</v>
      </c>
      <c r="F34">
        <v>2051</v>
      </c>
    </row>
    <row r="35" spans="1:6" x14ac:dyDescent="0.3">
      <c r="A35">
        <v>10</v>
      </c>
      <c r="B35">
        <v>3281.1462841579905</v>
      </c>
      <c r="C35">
        <v>-57.146284157990522</v>
      </c>
      <c r="E35">
        <v>18.269230769230766</v>
      </c>
      <c r="F35">
        <v>2066</v>
      </c>
    </row>
    <row r="36" spans="1:6" x14ac:dyDescent="0.3">
      <c r="A36">
        <v>11</v>
      </c>
      <c r="B36">
        <v>2643.828475440685</v>
      </c>
      <c r="C36">
        <v>-234.828475440685</v>
      </c>
      <c r="E36">
        <v>20.19230769230769</v>
      </c>
      <c r="F36">
        <v>2088</v>
      </c>
    </row>
    <row r="37" spans="1:6" x14ac:dyDescent="0.3">
      <c r="A37">
        <v>12</v>
      </c>
      <c r="B37">
        <v>4551.9789694084884</v>
      </c>
      <c r="C37">
        <v>-2485.9789694084884</v>
      </c>
      <c r="E37">
        <v>22.115384615384613</v>
      </c>
      <c r="F37">
        <v>2143</v>
      </c>
    </row>
    <row r="38" spans="1:6" x14ac:dyDescent="0.3">
      <c r="A38">
        <v>13</v>
      </c>
      <c r="B38">
        <v>4743.1770158009986</v>
      </c>
      <c r="C38">
        <v>1202.8229841990014</v>
      </c>
      <c r="E38">
        <v>24.038461538461537</v>
      </c>
      <c r="F38">
        <v>2245</v>
      </c>
    </row>
    <row r="39" spans="1:6" x14ac:dyDescent="0.3">
      <c r="A39">
        <v>14</v>
      </c>
      <c r="B39">
        <v>2290.8079925590919</v>
      </c>
      <c r="C39">
        <v>-365.80799255909187</v>
      </c>
      <c r="E39">
        <v>25.96153846153846</v>
      </c>
      <c r="F39">
        <v>2367</v>
      </c>
    </row>
    <row r="40" spans="1:6" x14ac:dyDescent="0.3">
      <c r="A40">
        <v>15</v>
      </c>
      <c r="B40">
        <v>3899.600622024549</v>
      </c>
      <c r="C40">
        <v>266.39937797545099</v>
      </c>
      <c r="E40">
        <v>27.884615384615383</v>
      </c>
      <c r="F40">
        <v>2409</v>
      </c>
    </row>
    <row r="41" spans="1:6" x14ac:dyDescent="0.3">
      <c r="A41">
        <v>16</v>
      </c>
      <c r="B41">
        <v>5402.9829997101606</v>
      </c>
      <c r="C41">
        <v>-145.98299971016058</v>
      </c>
      <c r="E41">
        <v>29.807692307692307</v>
      </c>
      <c r="F41">
        <v>2459</v>
      </c>
    </row>
    <row r="42" spans="1:6" x14ac:dyDescent="0.3">
      <c r="A42">
        <v>17</v>
      </c>
      <c r="B42">
        <v>2186.2458410171812</v>
      </c>
      <c r="C42">
        <v>-198.24584101718119</v>
      </c>
      <c r="E42">
        <v>31.73076923076923</v>
      </c>
      <c r="F42">
        <v>2782</v>
      </c>
    </row>
    <row r="43" spans="1:6" x14ac:dyDescent="0.3">
      <c r="A43">
        <v>18</v>
      </c>
      <c r="B43">
        <v>4520.8045262210981</v>
      </c>
      <c r="C43">
        <v>-364.80452622109806</v>
      </c>
      <c r="E43">
        <v>33.653846153846153</v>
      </c>
      <c r="F43">
        <v>2784</v>
      </c>
    </row>
    <row r="44" spans="1:6" x14ac:dyDescent="0.3">
      <c r="A44">
        <v>19</v>
      </c>
      <c r="B44">
        <v>2858.5680628791742</v>
      </c>
      <c r="C44">
        <v>-944.56806287917425</v>
      </c>
      <c r="E44">
        <v>35.576923076923073</v>
      </c>
      <c r="F44">
        <v>2810</v>
      </c>
    </row>
    <row r="45" spans="1:6" x14ac:dyDescent="0.3">
      <c r="A45">
        <v>20</v>
      </c>
      <c r="B45">
        <v>4207.3368560981471</v>
      </c>
      <c r="C45">
        <v>965.66314390185289</v>
      </c>
      <c r="E45">
        <v>37.5</v>
      </c>
      <c r="F45">
        <v>2820</v>
      </c>
    </row>
    <row r="46" spans="1:6" x14ac:dyDescent="0.3">
      <c r="A46">
        <v>21</v>
      </c>
      <c r="B46">
        <v>4960.4609039532916</v>
      </c>
      <c r="C46">
        <v>-330.46090395329156</v>
      </c>
      <c r="E46">
        <v>39.42307692307692</v>
      </c>
      <c r="F46">
        <v>2905</v>
      </c>
    </row>
    <row r="47" spans="1:6" x14ac:dyDescent="0.3">
      <c r="A47">
        <v>22</v>
      </c>
      <c r="B47">
        <v>6339.7748246244992</v>
      </c>
      <c r="C47">
        <v>1149.2251753755008</v>
      </c>
      <c r="E47">
        <v>41.346153846153847</v>
      </c>
      <c r="F47">
        <v>3025</v>
      </c>
    </row>
    <row r="48" spans="1:6" x14ac:dyDescent="0.3">
      <c r="A48">
        <v>23</v>
      </c>
      <c r="B48">
        <v>2597.1694434676938</v>
      </c>
      <c r="C48">
        <v>-546.16944346769378</v>
      </c>
      <c r="E48">
        <v>43.269230769230766</v>
      </c>
      <c r="F48">
        <v>3224</v>
      </c>
    </row>
    <row r="49" spans="1:6" x14ac:dyDescent="0.3">
      <c r="A49">
        <v>24</v>
      </c>
      <c r="B49">
        <v>2733.7541384349288</v>
      </c>
      <c r="C49">
        <v>1069.2458615650712</v>
      </c>
      <c r="E49">
        <v>45.192307692307693</v>
      </c>
      <c r="F49">
        <v>3547</v>
      </c>
    </row>
    <row r="50" spans="1:6" x14ac:dyDescent="0.3">
      <c r="A50">
        <v>25</v>
      </c>
      <c r="B50">
        <v>971.51744205163982</v>
      </c>
      <c r="C50">
        <v>1036.4825579483602</v>
      </c>
      <c r="E50">
        <v>47.115384615384613</v>
      </c>
      <c r="F50">
        <v>3622</v>
      </c>
    </row>
    <row r="51" spans="1:6" x14ac:dyDescent="0.3">
      <c r="A51">
        <v>26</v>
      </c>
      <c r="B51">
        <v>3454.9582756728423</v>
      </c>
      <c r="C51">
        <v>-2166.9582756728423</v>
      </c>
      <c r="E51">
        <v>49.03846153846154</v>
      </c>
      <c r="F51">
        <v>3672</v>
      </c>
    </row>
    <row r="52" spans="1:6" x14ac:dyDescent="0.3">
      <c r="A52">
        <v>27</v>
      </c>
      <c r="B52">
        <v>2916.9978653751546</v>
      </c>
      <c r="C52">
        <v>1812.0021346248454</v>
      </c>
      <c r="E52">
        <v>50.96153846153846</v>
      </c>
      <c r="F52">
        <v>3720</v>
      </c>
    </row>
    <row r="53" spans="1:6" x14ac:dyDescent="0.3">
      <c r="A53">
        <v>28</v>
      </c>
      <c r="B53">
        <v>2779.9891202889526</v>
      </c>
      <c r="C53">
        <v>-412.98912028895256</v>
      </c>
      <c r="E53">
        <v>52.884615384615387</v>
      </c>
      <c r="F53">
        <v>3803</v>
      </c>
    </row>
    <row r="54" spans="1:6" x14ac:dyDescent="0.3">
      <c r="A54">
        <v>29</v>
      </c>
      <c r="B54">
        <v>5159.6132697980856</v>
      </c>
      <c r="C54">
        <v>773.38673020191436</v>
      </c>
      <c r="E54">
        <v>54.807692307692307</v>
      </c>
      <c r="F54">
        <v>3866</v>
      </c>
    </row>
    <row r="55" spans="1:6" x14ac:dyDescent="0.3">
      <c r="A55">
        <v>30</v>
      </c>
      <c r="B55">
        <v>2961.5366467533095</v>
      </c>
      <c r="C55">
        <v>-179.53664675330947</v>
      </c>
      <c r="E55">
        <v>56.730769230769234</v>
      </c>
      <c r="F55">
        <v>3995</v>
      </c>
    </row>
    <row r="56" spans="1:6" x14ac:dyDescent="0.3">
      <c r="A56">
        <v>31</v>
      </c>
      <c r="B56">
        <v>4040.0017680624892</v>
      </c>
      <c r="C56">
        <v>610.99823193751081</v>
      </c>
      <c r="E56">
        <v>58.653846153846153</v>
      </c>
      <c r="F56">
        <v>4029</v>
      </c>
    </row>
    <row r="57" spans="1:6" x14ac:dyDescent="0.3">
      <c r="A57">
        <v>32</v>
      </c>
      <c r="B57">
        <v>5709.0230333078898</v>
      </c>
      <c r="C57">
        <v>1147.9769666921102</v>
      </c>
      <c r="E57">
        <v>60.57692307692308</v>
      </c>
      <c r="F57">
        <v>4156</v>
      </c>
    </row>
    <row r="58" spans="1:6" x14ac:dyDescent="0.3">
      <c r="A58">
        <v>33</v>
      </c>
      <c r="B58">
        <v>2609.7883142286178</v>
      </c>
      <c r="C58">
        <v>-466.78831422861776</v>
      </c>
      <c r="E58">
        <v>62.5</v>
      </c>
      <c r="F58">
        <v>4166</v>
      </c>
    </row>
    <row r="59" spans="1:6" x14ac:dyDescent="0.3">
      <c r="A59">
        <v>34</v>
      </c>
      <c r="B59">
        <v>1087.1048966866992</v>
      </c>
      <c r="C59">
        <v>1937.8951033133008</v>
      </c>
      <c r="E59">
        <v>64.42307692307692</v>
      </c>
      <c r="F59">
        <v>4173</v>
      </c>
    </row>
    <row r="60" spans="1:6" x14ac:dyDescent="0.3">
      <c r="A60">
        <v>35</v>
      </c>
      <c r="B60">
        <v>3819.7495290774254</v>
      </c>
      <c r="C60">
        <v>-914.74952907742545</v>
      </c>
      <c r="E60">
        <v>66.346153846153854</v>
      </c>
      <c r="F60">
        <v>4406</v>
      </c>
    </row>
    <row r="61" spans="1:6" x14ac:dyDescent="0.3">
      <c r="A61">
        <v>36</v>
      </c>
      <c r="B61">
        <v>2046.1661122901144</v>
      </c>
      <c r="C61">
        <v>-548.16611229011437</v>
      </c>
      <c r="E61">
        <v>68.269230769230774</v>
      </c>
      <c r="F61">
        <v>4432</v>
      </c>
    </row>
    <row r="62" spans="1:6" x14ac:dyDescent="0.3">
      <c r="A62">
        <v>37</v>
      </c>
      <c r="B62">
        <v>5947.6255791032318</v>
      </c>
      <c r="C62">
        <v>288.37442089676824</v>
      </c>
      <c r="E62">
        <v>70.192307692307693</v>
      </c>
      <c r="F62">
        <v>4630</v>
      </c>
    </row>
    <row r="63" spans="1:6" x14ac:dyDescent="0.3">
      <c r="A63">
        <v>38</v>
      </c>
      <c r="B63">
        <v>4316.5635589486974</v>
      </c>
      <c r="C63">
        <v>-769.56355894869739</v>
      </c>
      <c r="E63">
        <v>72.115384615384627</v>
      </c>
      <c r="F63">
        <v>4651</v>
      </c>
    </row>
    <row r="64" spans="1:6" x14ac:dyDescent="0.3">
      <c r="A64">
        <v>39</v>
      </c>
      <c r="B64">
        <v>2320.607652581486</v>
      </c>
      <c r="C64">
        <v>489.39234741851396</v>
      </c>
      <c r="E64">
        <v>74.038461538461547</v>
      </c>
      <c r="F64">
        <v>4729</v>
      </c>
    </row>
    <row r="65" spans="1:6" x14ac:dyDescent="0.3">
      <c r="A65">
        <v>40</v>
      </c>
      <c r="B65">
        <v>4995.7732155222602</v>
      </c>
      <c r="C65">
        <v>1063.2267844777398</v>
      </c>
      <c r="E65">
        <v>75.961538461538467</v>
      </c>
      <c r="F65">
        <v>5173</v>
      </c>
    </row>
    <row r="66" spans="1:6" x14ac:dyDescent="0.3">
      <c r="A66">
        <v>41</v>
      </c>
      <c r="B66">
        <v>2243.8275432752275</v>
      </c>
      <c r="C66">
        <v>-248.82754327522753</v>
      </c>
      <c r="E66">
        <v>77.884615384615387</v>
      </c>
      <c r="F66">
        <v>5230</v>
      </c>
    </row>
    <row r="67" spans="1:6" x14ac:dyDescent="0.3">
      <c r="A67">
        <v>42</v>
      </c>
      <c r="B67">
        <v>2744.2527586010165</v>
      </c>
      <c r="C67">
        <v>-499.25275860101647</v>
      </c>
      <c r="E67">
        <v>79.807692307692321</v>
      </c>
      <c r="F67">
        <v>5257</v>
      </c>
    </row>
    <row r="68" spans="1:6" x14ac:dyDescent="0.3">
      <c r="A68">
        <v>43</v>
      </c>
      <c r="B68">
        <v>4695.2458334711064</v>
      </c>
      <c r="C68">
        <v>-666.24583347110638</v>
      </c>
      <c r="E68">
        <v>81.730769230769241</v>
      </c>
      <c r="F68">
        <v>5362</v>
      </c>
    </row>
    <row r="69" spans="1:6" x14ac:dyDescent="0.3">
      <c r="A69">
        <v>44</v>
      </c>
      <c r="B69">
        <v>2984.2300875613541</v>
      </c>
      <c r="C69">
        <v>-200.23008756135414</v>
      </c>
      <c r="E69">
        <v>83.65384615384616</v>
      </c>
      <c r="F69">
        <v>5933</v>
      </c>
    </row>
    <row r="70" spans="1:6" x14ac:dyDescent="0.3">
      <c r="A70">
        <v>45</v>
      </c>
      <c r="B70">
        <v>3017.1007312246129</v>
      </c>
      <c r="C70">
        <v>702.8992687753871</v>
      </c>
      <c r="E70">
        <v>85.57692307692308</v>
      </c>
      <c r="F70">
        <v>5946</v>
      </c>
    </row>
    <row r="71" spans="1:6" x14ac:dyDescent="0.3">
      <c r="A71">
        <v>46</v>
      </c>
      <c r="B71">
        <v>4964.1747222159029</v>
      </c>
      <c r="C71">
        <v>-1098.1747222159029</v>
      </c>
      <c r="E71">
        <v>87.500000000000014</v>
      </c>
      <c r="F71">
        <v>6059</v>
      </c>
    </row>
    <row r="72" spans="1:6" x14ac:dyDescent="0.3">
      <c r="A72">
        <v>47</v>
      </c>
      <c r="B72">
        <v>6668.8297163411462</v>
      </c>
      <c r="C72">
        <v>816.1702836588538</v>
      </c>
      <c r="E72">
        <v>89.423076923076934</v>
      </c>
      <c r="F72">
        <v>6236</v>
      </c>
    </row>
    <row r="73" spans="1:6" x14ac:dyDescent="0.3">
      <c r="A73">
        <v>48</v>
      </c>
      <c r="B73">
        <v>2956.9747282527633</v>
      </c>
      <c r="C73">
        <v>715.02527174723673</v>
      </c>
      <c r="E73">
        <v>91.346153846153854</v>
      </c>
      <c r="F73">
        <v>6304</v>
      </c>
    </row>
    <row r="74" spans="1:6" x14ac:dyDescent="0.3">
      <c r="A74">
        <v>49</v>
      </c>
      <c r="B74">
        <v>5137.665296419882</v>
      </c>
      <c r="C74">
        <v>-1142.665296419882</v>
      </c>
      <c r="E74">
        <v>93.269230769230774</v>
      </c>
      <c r="F74">
        <v>6590</v>
      </c>
    </row>
    <row r="75" spans="1:6" x14ac:dyDescent="0.3">
      <c r="A75">
        <v>50</v>
      </c>
      <c r="B75">
        <v>2858.5680628791742</v>
      </c>
      <c r="C75">
        <v>-38.568062879174249</v>
      </c>
      <c r="E75">
        <v>95.192307692307693</v>
      </c>
      <c r="F75">
        <v>6857</v>
      </c>
    </row>
    <row r="76" spans="1:6" x14ac:dyDescent="0.3">
      <c r="A76">
        <v>51</v>
      </c>
      <c r="B76">
        <v>2005.0197318636979</v>
      </c>
      <c r="C76">
        <v>82.980268136302129</v>
      </c>
      <c r="E76">
        <v>97.115384615384627</v>
      </c>
      <c r="F76">
        <v>7485</v>
      </c>
    </row>
    <row r="77" spans="1:6" ht="15" thickBot="1" x14ac:dyDescent="0.35">
      <c r="A77" s="2">
        <v>52</v>
      </c>
      <c r="B77" s="2">
        <v>4858.3404203170903</v>
      </c>
      <c r="C77" s="2">
        <v>-426.34042031709032</v>
      </c>
      <c r="E77" s="2">
        <v>99.038461538461547</v>
      </c>
      <c r="F77" s="2">
        <v>7489</v>
      </c>
    </row>
  </sheetData>
  <sortState xmlns:xlrd2="http://schemas.microsoft.com/office/spreadsheetml/2017/richdata2" ref="F26:F77">
    <sortCondition ref="F26"/>
  </sortState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7"/>
  <sheetViews>
    <sheetView workbookViewId="0">
      <selection activeCell="N27" sqref="N27"/>
    </sheetView>
  </sheetViews>
  <sheetFormatPr defaultRowHeight="14.4" x14ac:dyDescent="0.3"/>
  <cols>
    <col min="1" max="1" width="19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0.87472162193464631</v>
      </c>
    </row>
    <row r="5" spans="1:9" x14ac:dyDescent="0.3">
      <c r="A5" t="s">
        <v>3</v>
      </c>
      <c r="B5">
        <v>0.76513791587997826</v>
      </c>
    </row>
    <row r="6" spans="1:9" x14ac:dyDescent="0.3">
      <c r="A6" t="s">
        <v>4</v>
      </c>
      <c r="B6">
        <v>0.75555170836487529</v>
      </c>
    </row>
    <row r="7" spans="1:9" x14ac:dyDescent="0.3">
      <c r="A7" t="s">
        <v>5</v>
      </c>
      <c r="B7">
        <v>820.47585923753502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107461898.29832068</v>
      </c>
      <c r="D12">
        <v>53730949.14916034</v>
      </c>
      <c r="E12">
        <v>79.816540031552094</v>
      </c>
      <c r="F12">
        <v>3.8451767260055991E-16</v>
      </c>
    </row>
    <row r="13" spans="1:9" x14ac:dyDescent="0.3">
      <c r="A13" t="s">
        <v>9</v>
      </c>
      <c r="B13">
        <v>49</v>
      </c>
      <c r="C13">
        <v>32985851.143986996</v>
      </c>
      <c r="D13">
        <v>673180.63559157134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198.32339691633297</v>
      </c>
      <c r="C17">
        <v>347.38578317105271</v>
      </c>
      <c r="D17">
        <v>0.57090245635837822</v>
      </c>
      <c r="E17">
        <v>0.5706749235591273</v>
      </c>
      <c r="F17">
        <v>-499.77447067496166</v>
      </c>
      <c r="G17">
        <v>896.4212645076276</v>
      </c>
      <c r="H17">
        <v>-499.77447067496166</v>
      </c>
      <c r="I17">
        <v>896.4212645076276</v>
      </c>
    </row>
    <row r="18" spans="1:9" x14ac:dyDescent="0.3">
      <c r="A18" t="s">
        <v>24</v>
      </c>
      <c r="B18">
        <v>-7.9111331575961765</v>
      </c>
      <c r="C18">
        <v>2.2022224053354882</v>
      </c>
      <c r="D18">
        <v>-3.5923406911260574</v>
      </c>
      <c r="E18">
        <v>7.5807550491198091E-4</v>
      </c>
      <c r="F18">
        <v>-12.336664770009563</v>
      </c>
      <c r="G18">
        <v>-3.4856015451827904</v>
      </c>
      <c r="H18">
        <v>-12.336664770009563</v>
      </c>
      <c r="I18">
        <v>-3.4856015451827904</v>
      </c>
    </row>
    <row r="19" spans="1:9" ht="15" thickBot="1" x14ac:dyDescent="0.35">
      <c r="A19" s="2" t="s">
        <v>53</v>
      </c>
      <c r="B19" s="2">
        <v>18.776044405948294</v>
      </c>
      <c r="C19" s="2">
        <v>1.6903191167082632</v>
      </c>
      <c r="D19" s="2">
        <v>11.107987965321524</v>
      </c>
      <c r="E19" s="2">
        <v>5.4870849128076576E-15</v>
      </c>
      <c r="F19" s="2">
        <v>15.379220966165201</v>
      </c>
      <c r="G19" s="2">
        <v>22.172867845731389</v>
      </c>
      <c r="H19" s="2">
        <v>15.379220966165201</v>
      </c>
      <c r="I19" s="2">
        <v>22.172867845731389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6414.4754490341156</v>
      </c>
      <c r="C26">
        <v>-1184.4754490341156</v>
      </c>
      <c r="E26">
        <v>0.96153846153846156</v>
      </c>
      <c r="F26">
        <v>1288</v>
      </c>
    </row>
    <row r="27" spans="1:9" x14ac:dyDescent="0.3">
      <c r="A27">
        <v>2</v>
      </c>
      <c r="B27">
        <v>2783.6347718964294</v>
      </c>
      <c r="C27">
        <v>-324.63477189642936</v>
      </c>
      <c r="E27">
        <v>2.8846153846153846</v>
      </c>
      <c r="F27">
        <v>1498</v>
      </c>
    </row>
    <row r="28" spans="1:9" x14ac:dyDescent="0.3">
      <c r="A28">
        <v>3</v>
      </c>
      <c r="B28">
        <v>5335.5043867635395</v>
      </c>
      <c r="C28">
        <v>968.49561323646049</v>
      </c>
      <c r="E28">
        <v>4.8076923076923075</v>
      </c>
      <c r="F28">
        <v>1914</v>
      </c>
    </row>
    <row r="29" spans="1:9" x14ac:dyDescent="0.3">
      <c r="A29">
        <v>4</v>
      </c>
      <c r="B29">
        <v>5763.3462541481804</v>
      </c>
      <c r="C29">
        <v>826.65374585181962</v>
      </c>
      <c r="E29">
        <v>6.7307692307692308</v>
      </c>
      <c r="F29">
        <v>1925</v>
      </c>
    </row>
    <row r="30" spans="1:9" x14ac:dyDescent="0.3">
      <c r="A30">
        <v>5</v>
      </c>
      <c r="B30">
        <v>5131.1778247676739</v>
      </c>
      <c r="C30">
        <v>230.82217523232612</v>
      </c>
      <c r="E30">
        <v>8.6538461538461533</v>
      </c>
      <c r="F30">
        <v>1955</v>
      </c>
    </row>
    <row r="31" spans="1:9" x14ac:dyDescent="0.3">
      <c r="A31">
        <v>6</v>
      </c>
      <c r="B31">
        <v>3167.9138195409218</v>
      </c>
      <c r="C31">
        <v>454.08618045907815</v>
      </c>
      <c r="E31">
        <v>10.576923076923077</v>
      </c>
      <c r="F31">
        <v>1988</v>
      </c>
    </row>
    <row r="32" spans="1:9" x14ac:dyDescent="0.3">
      <c r="A32">
        <v>7</v>
      </c>
      <c r="B32">
        <v>4762.2051697046682</v>
      </c>
      <c r="C32">
        <v>-356.20516970466815</v>
      </c>
      <c r="E32">
        <v>12.5</v>
      </c>
      <c r="F32">
        <v>1995</v>
      </c>
    </row>
    <row r="33" spans="1:6" x14ac:dyDescent="0.3">
      <c r="A33">
        <v>8</v>
      </c>
      <c r="B33">
        <v>4232.0344450049815</v>
      </c>
      <c r="C33">
        <v>-59.034445004981535</v>
      </c>
      <c r="E33">
        <v>14.423076923076923</v>
      </c>
      <c r="F33">
        <v>2008</v>
      </c>
    </row>
    <row r="34" spans="1:6" x14ac:dyDescent="0.3">
      <c r="A34">
        <v>9</v>
      </c>
      <c r="B34">
        <v>2145.2492620941875</v>
      </c>
      <c r="C34">
        <v>-190.24926209418754</v>
      </c>
      <c r="E34">
        <v>16.346153846153847</v>
      </c>
      <c r="F34">
        <v>2051</v>
      </c>
    </row>
    <row r="35" spans="1:6" x14ac:dyDescent="0.3">
      <c r="A35">
        <v>10</v>
      </c>
      <c r="B35">
        <v>2676.0390352743207</v>
      </c>
      <c r="C35">
        <v>547.96096472567933</v>
      </c>
      <c r="E35">
        <v>18.269230769230766</v>
      </c>
      <c r="F35">
        <v>2066</v>
      </c>
    </row>
    <row r="36" spans="1:6" x14ac:dyDescent="0.3">
      <c r="A36">
        <v>11</v>
      </c>
      <c r="B36">
        <v>2632.4762155341714</v>
      </c>
      <c r="C36">
        <v>-223.47621553417139</v>
      </c>
      <c r="E36">
        <v>20.19230769230769</v>
      </c>
      <c r="F36">
        <v>2088</v>
      </c>
    </row>
    <row r="37" spans="1:6" x14ac:dyDescent="0.3">
      <c r="A37">
        <v>12</v>
      </c>
      <c r="B37">
        <v>3663.4862335194684</v>
      </c>
      <c r="C37">
        <v>-1597.4862335194684</v>
      </c>
      <c r="E37">
        <v>22.115384615384613</v>
      </c>
      <c r="F37">
        <v>2143</v>
      </c>
    </row>
    <row r="38" spans="1:6" x14ac:dyDescent="0.3">
      <c r="A38">
        <v>13</v>
      </c>
      <c r="B38">
        <v>5007.1191449559237</v>
      </c>
      <c r="C38">
        <v>938.88085504407627</v>
      </c>
      <c r="E38">
        <v>24.038461538461537</v>
      </c>
      <c r="F38">
        <v>2245</v>
      </c>
    </row>
    <row r="39" spans="1:6" x14ac:dyDescent="0.3">
      <c r="A39">
        <v>14</v>
      </c>
      <c r="B39">
        <v>2328.2587005803121</v>
      </c>
      <c r="C39">
        <v>-403.25870058031205</v>
      </c>
      <c r="E39">
        <v>25.96153846153846</v>
      </c>
      <c r="F39">
        <v>2367</v>
      </c>
    </row>
    <row r="40" spans="1:6" x14ac:dyDescent="0.3">
      <c r="A40">
        <v>15</v>
      </c>
      <c r="B40">
        <v>3465.9142540730468</v>
      </c>
      <c r="C40">
        <v>700.08574592695322</v>
      </c>
      <c r="E40">
        <v>27.884615384615383</v>
      </c>
      <c r="F40">
        <v>2409</v>
      </c>
    </row>
    <row r="41" spans="1:6" x14ac:dyDescent="0.3">
      <c r="A41">
        <v>16</v>
      </c>
      <c r="B41">
        <v>4565.3770418794356</v>
      </c>
      <c r="C41">
        <v>691.62295812056436</v>
      </c>
      <c r="E41">
        <v>29.807692307692307</v>
      </c>
      <c r="F41">
        <v>2459</v>
      </c>
    </row>
    <row r="42" spans="1:6" x14ac:dyDescent="0.3">
      <c r="A42">
        <v>17</v>
      </c>
      <c r="B42">
        <v>2086.3800497725506</v>
      </c>
      <c r="C42">
        <v>-98.380049772550592</v>
      </c>
      <c r="E42">
        <v>31.73076923076923</v>
      </c>
      <c r="F42">
        <v>2782</v>
      </c>
    </row>
    <row r="43" spans="1:6" x14ac:dyDescent="0.3">
      <c r="A43">
        <v>18</v>
      </c>
      <c r="B43">
        <v>4555.23435385827</v>
      </c>
      <c r="C43">
        <v>-399.23435385826997</v>
      </c>
      <c r="E43">
        <v>33.653846153846153</v>
      </c>
      <c r="F43">
        <v>2784</v>
      </c>
    </row>
    <row r="44" spans="1:6" x14ac:dyDescent="0.3">
      <c r="A44">
        <v>19</v>
      </c>
      <c r="B44">
        <v>3430.2409390964908</v>
      </c>
      <c r="C44">
        <v>-1516.2409390964908</v>
      </c>
      <c r="E44">
        <v>35.576923076923073</v>
      </c>
      <c r="F44">
        <v>2810</v>
      </c>
    </row>
    <row r="45" spans="1:6" x14ac:dyDescent="0.3">
      <c r="A45">
        <v>20</v>
      </c>
      <c r="B45">
        <v>4047.434128529736</v>
      </c>
      <c r="C45">
        <v>1125.565871470264</v>
      </c>
      <c r="E45">
        <v>37.5</v>
      </c>
      <c r="F45">
        <v>2820</v>
      </c>
    </row>
    <row r="46" spans="1:6" x14ac:dyDescent="0.3">
      <c r="A46">
        <v>21</v>
      </c>
      <c r="B46">
        <v>4671.6914247526465</v>
      </c>
      <c r="C46">
        <v>-41.691424752646526</v>
      </c>
      <c r="E46">
        <v>39.42307692307692</v>
      </c>
      <c r="F46">
        <v>2905</v>
      </c>
    </row>
    <row r="47" spans="1:6" x14ac:dyDescent="0.3">
      <c r="A47">
        <v>22</v>
      </c>
      <c r="B47">
        <v>5997.4169465450877</v>
      </c>
      <c r="C47">
        <v>1491.5830534549123</v>
      </c>
      <c r="E47">
        <v>41.346153846153847</v>
      </c>
      <c r="F47">
        <v>3025</v>
      </c>
    </row>
    <row r="48" spans="1:6" x14ac:dyDescent="0.3">
      <c r="A48">
        <v>23</v>
      </c>
      <c r="B48">
        <v>2495.03317376428</v>
      </c>
      <c r="C48">
        <v>-444.03317376428004</v>
      </c>
      <c r="E48">
        <v>43.269230769230766</v>
      </c>
      <c r="F48">
        <v>3224</v>
      </c>
    </row>
    <row r="49" spans="1:6" x14ac:dyDescent="0.3">
      <c r="A49">
        <v>24</v>
      </c>
      <c r="B49">
        <v>3231.6155837886554</v>
      </c>
      <c r="C49">
        <v>571.38441621134461</v>
      </c>
      <c r="E49">
        <v>45.192307692307693</v>
      </c>
      <c r="F49">
        <v>3547</v>
      </c>
    </row>
    <row r="50" spans="1:6" x14ac:dyDescent="0.3">
      <c r="A50">
        <v>25</v>
      </c>
      <c r="B50">
        <v>1171.3112289479245</v>
      </c>
      <c r="C50">
        <v>836.68877105207548</v>
      </c>
      <c r="E50">
        <v>47.115384615384613</v>
      </c>
      <c r="F50">
        <v>3622</v>
      </c>
    </row>
    <row r="51" spans="1:6" x14ac:dyDescent="0.3">
      <c r="A51">
        <v>26</v>
      </c>
      <c r="B51">
        <v>3112.329537944267</v>
      </c>
      <c r="C51">
        <v>-1824.329537944267</v>
      </c>
      <c r="E51">
        <v>49.03846153846154</v>
      </c>
      <c r="F51">
        <v>3672</v>
      </c>
    </row>
    <row r="52" spans="1:6" x14ac:dyDescent="0.3">
      <c r="A52">
        <v>27</v>
      </c>
      <c r="B52">
        <v>3496.483782448016</v>
      </c>
      <c r="C52">
        <v>1232.516217551984</v>
      </c>
      <c r="E52">
        <v>50.96153846153846</v>
      </c>
      <c r="F52">
        <v>3720</v>
      </c>
    </row>
    <row r="53" spans="1:6" x14ac:dyDescent="0.3">
      <c r="A53">
        <v>28</v>
      </c>
      <c r="B53">
        <v>2873.6110147207437</v>
      </c>
      <c r="C53">
        <v>-506.6110147207437</v>
      </c>
      <c r="E53">
        <v>52.884615384615387</v>
      </c>
      <c r="F53">
        <v>3803</v>
      </c>
    </row>
    <row r="54" spans="1:6" x14ac:dyDescent="0.3">
      <c r="A54">
        <v>29</v>
      </c>
      <c r="B54">
        <v>5053.0166943063832</v>
      </c>
      <c r="C54">
        <v>879.98330569361678</v>
      </c>
      <c r="E54">
        <v>54.807692307692307</v>
      </c>
      <c r="F54">
        <v>3866</v>
      </c>
    </row>
    <row r="55" spans="1:6" x14ac:dyDescent="0.3">
      <c r="A55">
        <v>30</v>
      </c>
      <c r="B55">
        <v>3189.8499915311086</v>
      </c>
      <c r="C55">
        <v>-407.84999153110857</v>
      </c>
      <c r="E55">
        <v>56.730769230769234</v>
      </c>
      <c r="F55">
        <v>3995</v>
      </c>
    </row>
    <row r="56" spans="1:6" x14ac:dyDescent="0.3">
      <c r="A56">
        <v>31</v>
      </c>
      <c r="B56">
        <v>4373.6909902205225</v>
      </c>
      <c r="C56">
        <v>277.30900977947749</v>
      </c>
      <c r="E56">
        <v>58.653846153846153</v>
      </c>
      <c r="F56">
        <v>4029</v>
      </c>
    </row>
    <row r="57" spans="1:6" x14ac:dyDescent="0.3">
      <c r="A57">
        <v>32</v>
      </c>
      <c r="B57">
        <v>6448.2267333873251</v>
      </c>
      <c r="C57">
        <v>408.77326661267489</v>
      </c>
      <c r="E57">
        <v>60.57692307692308</v>
      </c>
      <c r="F57">
        <v>4156</v>
      </c>
    </row>
    <row r="58" spans="1:6" x14ac:dyDescent="0.3">
      <c r="A58">
        <v>33</v>
      </c>
      <c r="B58">
        <v>2370.4586202188257</v>
      </c>
      <c r="C58">
        <v>-227.45862021882567</v>
      </c>
      <c r="E58">
        <v>62.5</v>
      </c>
      <c r="F58">
        <v>4166</v>
      </c>
    </row>
    <row r="59" spans="1:6" x14ac:dyDescent="0.3">
      <c r="A59">
        <v>34</v>
      </c>
      <c r="B59">
        <v>1423.4141141295893</v>
      </c>
      <c r="C59">
        <v>1601.5858858704107</v>
      </c>
      <c r="E59">
        <v>64.42307692307692</v>
      </c>
      <c r="F59">
        <v>4173</v>
      </c>
    </row>
    <row r="60" spans="1:6" x14ac:dyDescent="0.3">
      <c r="A60">
        <v>35</v>
      </c>
      <c r="B60">
        <v>3732.9923792019736</v>
      </c>
      <c r="C60">
        <v>-827.99237920197356</v>
      </c>
      <c r="E60">
        <v>66.346153846153854</v>
      </c>
      <c r="F60">
        <v>4406</v>
      </c>
    </row>
    <row r="61" spans="1:6" x14ac:dyDescent="0.3">
      <c r="A61">
        <v>36</v>
      </c>
      <c r="B61">
        <v>2160.2245020414489</v>
      </c>
      <c r="C61">
        <v>-662.22450204144889</v>
      </c>
      <c r="E61">
        <v>68.269230769230774</v>
      </c>
      <c r="F61">
        <v>4432</v>
      </c>
    </row>
    <row r="62" spans="1:6" x14ac:dyDescent="0.3">
      <c r="A62">
        <v>37</v>
      </c>
      <c r="B62">
        <v>6495.074483852457</v>
      </c>
      <c r="C62">
        <v>-259.07448385245698</v>
      </c>
      <c r="E62">
        <v>70.192307692307693</v>
      </c>
      <c r="F62">
        <v>4630</v>
      </c>
    </row>
    <row r="63" spans="1:6" x14ac:dyDescent="0.3">
      <c r="A63">
        <v>38</v>
      </c>
      <c r="B63">
        <v>3813.7977635137959</v>
      </c>
      <c r="C63">
        <v>-266.79776351379587</v>
      </c>
      <c r="E63">
        <v>72.115384615384627</v>
      </c>
      <c r="F63">
        <v>4651</v>
      </c>
    </row>
    <row r="64" spans="1:6" x14ac:dyDescent="0.3">
      <c r="A64">
        <v>39</v>
      </c>
      <c r="B64">
        <v>2651.4586094336014</v>
      </c>
      <c r="C64">
        <v>158.5413905663986</v>
      </c>
      <c r="E64">
        <v>74.038461538461547</v>
      </c>
      <c r="F64">
        <v>4729</v>
      </c>
    </row>
    <row r="65" spans="1:6" x14ac:dyDescent="0.3">
      <c r="A65">
        <v>40</v>
      </c>
      <c r="B65">
        <v>4861.5586205349546</v>
      </c>
      <c r="C65">
        <v>1197.4413794650454</v>
      </c>
      <c r="E65">
        <v>75.961538461538467</v>
      </c>
      <c r="F65">
        <v>5173</v>
      </c>
    </row>
    <row r="66" spans="1:6" x14ac:dyDescent="0.3">
      <c r="A66">
        <v>41</v>
      </c>
      <c r="B66">
        <v>1849.996256159337</v>
      </c>
      <c r="C66">
        <v>145.00374384066299</v>
      </c>
      <c r="E66">
        <v>77.884615384615387</v>
      </c>
      <c r="F66">
        <v>5230</v>
      </c>
    </row>
    <row r="67" spans="1:6" x14ac:dyDescent="0.3">
      <c r="A67">
        <v>42</v>
      </c>
      <c r="B67">
        <v>2734.164395974768</v>
      </c>
      <c r="C67">
        <v>-489.16439597476801</v>
      </c>
      <c r="E67">
        <v>79.807692307692321</v>
      </c>
      <c r="F67">
        <v>5257</v>
      </c>
    </row>
    <row r="68" spans="1:6" x14ac:dyDescent="0.3">
      <c r="A68">
        <v>43</v>
      </c>
      <c r="B68">
        <v>4459.247380105704</v>
      </c>
      <c r="C68">
        <v>-430.247380105704</v>
      </c>
      <c r="E68">
        <v>81.730769230769241</v>
      </c>
      <c r="F68">
        <v>5362</v>
      </c>
    </row>
    <row r="69" spans="1:6" x14ac:dyDescent="0.3">
      <c r="A69">
        <v>44</v>
      </c>
      <c r="B69">
        <v>2918.8678871967541</v>
      </c>
      <c r="C69">
        <v>-134.86788719675405</v>
      </c>
      <c r="E69">
        <v>83.65384615384616</v>
      </c>
      <c r="F69">
        <v>5933</v>
      </c>
    </row>
    <row r="70" spans="1:6" x14ac:dyDescent="0.3">
      <c r="A70">
        <v>45</v>
      </c>
      <c r="B70">
        <v>3463.0420223350288</v>
      </c>
      <c r="C70">
        <v>256.95797766497117</v>
      </c>
      <c r="E70">
        <v>85.57692307692308</v>
      </c>
      <c r="F70">
        <v>5946</v>
      </c>
    </row>
    <row r="71" spans="1:6" x14ac:dyDescent="0.3">
      <c r="A71">
        <v>46</v>
      </c>
      <c r="B71">
        <v>4284.7897516516241</v>
      </c>
      <c r="C71">
        <v>-418.7897516516241</v>
      </c>
      <c r="E71">
        <v>87.500000000000014</v>
      </c>
      <c r="F71">
        <v>6059</v>
      </c>
    </row>
    <row r="72" spans="1:6" x14ac:dyDescent="0.3">
      <c r="A72">
        <v>47</v>
      </c>
      <c r="B72">
        <v>7799.792406375379</v>
      </c>
      <c r="C72">
        <v>-314.79240637537896</v>
      </c>
      <c r="E72">
        <v>89.423076923076934</v>
      </c>
      <c r="F72">
        <v>6236</v>
      </c>
    </row>
    <row r="73" spans="1:6" x14ac:dyDescent="0.3">
      <c r="A73">
        <v>48</v>
      </c>
      <c r="B73">
        <v>2791.5459050540258</v>
      </c>
      <c r="C73">
        <v>880.45409494597425</v>
      </c>
      <c r="E73">
        <v>91.346153846153854</v>
      </c>
      <c r="F73">
        <v>6304</v>
      </c>
    </row>
    <row r="74" spans="1:6" x14ac:dyDescent="0.3">
      <c r="A74">
        <v>49</v>
      </c>
      <c r="B74">
        <v>5748.8868879346246</v>
      </c>
      <c r="C74">
        <v>-1753.8868879346246</v>
      </c>
      <c r="E74">
        <v>93.269230769230774</v>
      </c>
      <c r="F74">
        <v>6590</v>
      </c>
    </row>
    <row r="75" spans="1:6" x14ac:dyDescent="0.3">
      <c r="A75">
        <v>50</v>
      </c>
      <c r="B75">
        <v>3817.8864638187033</v>
      </c>
      <c r="C75">
        <v>-997.88646381870331</v>
      </c>
      <c r="E75">
        <v>95.192307692307693</v>
      </c>
      <c r="F75">
        <v>6857</v>
      </c>
    </row>
    <row r="76" spans="1:6" x14ac:dyDescent="0.3">
      <c r="A76">
        <v>51</v>
      </c>
      <c r="B76">
        <v>1960.6489456189422</v>
      </c>
      <c r="C76">
        <v>127.35105438105779</v>
      </c>
      <c r="E76">
        <v>97.115384615384627</v>
      </c>
      <c r="F76">
        <v>7485</v>
      </c>
    </row>
    <row r="77" spans="1:6" ht="15" thickBot="1" x14ac:dyDescent="0.35">
      <c r="A77" s="2">
        <v>52</v>
      </c>
      <c r="B77" s="2">
        <v>4621.3740224630546</v>
      </c>
      <c r="C77" s="2">
        <v>-189.37402246305464</v>
      </c>
      <c r="E77" s="2">
        <v>99.038461538461547</v>
      </c>
      <c r="F77" s="2">
        <v>7489</v>
      </c>
    </row>
  </sheetData>
  <sortState xmlns:xlrd2="http://schemas.microsoft.com/office/spreadsheetml/2017/richdata2" ref="F26:F77">
    <sortCondition ref="F2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8"/>
  <sheetViews>
    <sheetView workbookViewId="0">
      <selection activeCell="Q36" sqref="Q36"/>
    </sheetView>
  </sheetViews>
  <sheetFormatPr defaultRowHeight="14.4" x14ac:dyDescent="0.3"/>
  <cols>
    <col min="1" max="1" width="18.5546875" customWidth="1"/>
    <col min="2" max="2" width="12.88671875" customWidth="1"/>
    <col min="5" max="5" width="10.4414062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0.88004820888121205</v>
      </c>
    </row>
    <row r="5" spans="1:9" x14ac:dyDescent="0.3">
      <c r="A5" t="s">
        <v>3</v>
      </c>
      <c r="B5">
        <v>0.77448484995502942</v>
      </c>
    </row>
    <row r="6" spans="1:9" x14ac:dyDescent="0.3">
      <c r="A6" t="s">
        <v>4</v>
      </c>
      <c r="B6">
        <v>0.76039015307721869</v>
      </c>
    </row>
    <row r="7" spans="1:9" x14ac:dyDescent="0.3">
      <c r="A7" t="s">
        <v>5</v>
      </c>
      <c r="B7">
        <v>812.31530322488857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108774654.15334722</v>
      </c>
      <c r="D12">
        <v>36258218.051115744</v>
      </c>
      <c r="E12">
        <v>54.948670174972271</v>
      </c>
      <c r="F12">
        <v>1.4875977775629755E-15</v>
      </c>
    </row>
    <row r="13" spans="1:9" x14ac:dyDescent="0.3">
      <c r="A13" t="s">
        <v>9</v>
      </c>
      <c r="B13">
        <v>48</v>
      </c>
      <c r="C13">
        <v>31673095.288960449</v>
      </c>
      <c r="D13">
        <v>659856.15185334266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22.331212556709033</v>
      </c>
      <c r="C17">
        <v>365.86469550585667</v>
      </c>
      <c r="D17">
        <v>6.1036806313965762E-2</v>
      </c>
      <c r="E17">
        <v>0.95158333467242939</v>
      </c>
      <c r="F17">
        <v>-713.28906081497234</v>
      </c>
      <c r="G17">
        <v>757.95148592839041</v>
      </c>
      <c r="H17">
        <v>-713.28906081497234</v>
      </c>
      <c r="I17">
        <v>757.95148592839041</v>
      </c>
    </row>
    <row r="18" spans="1:9" x14ac:dyDescent="0.3">
      <c r="A18" t="s">
        <v>24</v>
      </c>
      <c r="B18">
        <v>9.8388415548887114</v>
      </c>
      <c r="C18">
        <v>6.975520505868877</v>
      </c>
      <c r="D18">
        <v>1.4104813463899604</v>
      </c>
      <c r="E18">
        <v>0.16484556009900173</v>
      </c>
      <c r="F18">
        <v>-4.1863824267318144</v>
      </c>
      <c r="G18">
        <v>23.864065536509237</v>
      </c>
      <c r="H18">
        <v>-4.1863824267318144</v>
      </c>
      <c r="I18">
        <v>23.864065536509237</v>
      </c>
    </row>
    <row r="19" spans="1:9" x14ac:dyDescent="0.3">
      <c r="A19" t="s">
        <v>53</v>
      </c>
      <c r="B19">
        <v>-7.6674125727620499</v>
      </c>
      <c r="C19">
        <v>2.1871550976941947</v>
      </c>
      <c r="D19">
        <v>-3.5056556258152014</v>
      </c>
      <c r="E19">
        <v>9.9824760394182132E-4</v>
      </c>
      <c r="F19">
        <v>-12.064982632501019</v>
      </c>
      <c r="G19">
        <v>-3.2698425130230806</v>
      </c>
      <c r="H19">
        <v>-12.064982632501019</v>
      </c>
      <c r="I19">
        <v>-3.2698425130230806</v>
      </c>
    </row>
    <row r="20" spans="1:9" ht="15" thickBot="1" x14ac:dyDescent="0.35">
      <c r="A20" s="2" t="s">
        <v>54</v>
      </c>
      <c r="B20" s="2">
        <v>16.02133158682744</v>
      </c>
      <c r="C20" s="2">
        <v>2.5719550992879379</v>
      </c>
      <c r="D20" s="2">
        <v>6.2292423344649555</v>
      </c>
      <c r="E20" s="2">
        <v>1.1184575021648796E-7</v>
      </c>
      <c r="F20" s="2">
        <v>10.850069269150232</v>
      </c>
      <c r="G20" s="2">
        <v>21.192593904504648</v>
      </c>
      <c r="H20" s="2">
        <v>10.850069269150232</v>
      </c>
      <c r="I20" s="2">
        <v>21.192593904504648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6557.0363571914841</v>
      </c>
      <c r="C27">
        <v>-1327.0363571914841</v>
      </c>
      <c r="E27">
        <v>0.96153846153846156</v>
      </c>
      <c r="F27">
        <v>1288</v>
      </c>
    </row>
    <row r="28" spans="1:9" x14ac:dyDescent="0.3">
      <c r="A28">
        <v>2</v>
      </c>
      <c r="B28">
        <v>2666.7042276429956</v>
      </c>
      <c r="C28">
        <v>-207.70422764299565</v>
      </c>
      <c r="E28">
        <v>2.8846153846153846</v>
      </c>
      <c r="F28">
        <v>1498</v>
      </c>
    </row>
    <row r="29" spans="1:9" x14ac:dyDescent="0.3">
      <c r="A29">
        <v>3</v>
      </c>
      <c r="B29">
        <v>5328.8112482335746</v>
      </c>
      <c r="C29">
        <v>975.18875176642541</v>
      </c>
      <c r="E29">
        <v>4.8076923076923075</v>
      </c>
      <c r="F29">
        <v>1914</v>
      </c>
    </row>
    <row r="30" spans="1:9" x14ac:dyDescent="0.3">
      <c r="A30">
        <v>4</v>
      </c>
      <c r="B30">
        <v>5684.7130753502952</v>
      </c>
      <c r="C30">
        <v>905.28692464970482</v>
      </c>
      <c r="E30">
        <v>6.7307692307692308</v>
      </c>
      <c r="F30">
        <v>1925</v>
      </c>
    </row>
    <row r="31" spans="1:9" x14ac:dyDescent="0.3">
      <c r="A31">
        <v>5</v>
      </c>
      <c r="B31">
        <v>5193.8913728443467</v>
      </c>
      <c r="C31">
        <v>168.10862715565327</v>
      </c>
      <c r="E31">
        <v>8.6538461538461533</v>
      </c>
      <c r="F31">
        <v>1955</v>
      </c>
    </row>
    <row r="32" spans="1:9" x14ac:dyDescent="0.3">
      <c r="A32">
        <v>6</v>
      </c>
      <c r="B32">
        <v>3030.7132418449273</v>
      </c>
      <c r="C32">
        <v>591.28675815507268</v>
      </c>
      <c r="E32">
        <v>10.576923076923077</v>
      </c>
      <c r="F32">
        <v>1988</v>
      </c>
    </row>
    <row r="33" spans="1:6" x14ac:dyDescent="0.3">
      <c r="A33">
        <v>7</v>
      </c>
      <c r="B33">
        <v>4816.6993021779745</v>
      </c>
      <c r="C33">
        <v>-410.69930217797446</v>
      </c>
      <c r="E33">
        <v>12.5</v>
      </c>
      <c r="F33">
        <v>1995</v>
      </c>
    </row>
    <row r="34" spans="1:6" x14ac:dyDescent="0.3">
      <c r="A34">
        <v>8</v>
      </c>
      <c r="B34">
        <v>4153.5067959079834</v>
      </c>
      <c r="C34">
        <v>19.49320409201664</v>
      </c>
      <c r="E34">
        <v>14.423076923076923</v>
      </c>
      <c r="F34">
        <v>2008</v>
      </c>
    </row>
    <row r="35" spans="1:6" x14ac:dyDescent="0.3">
      <c r="A35">
        <v>9</v>
      </c>
      <c r="B35">
        <v>2486.0160912217452</v>
      </c>
      <c r="C35">
        <v>-531.01609122174523</v>
      </c>
      <c r="E35">
        <v>16.346153846153847</v>
      </c>
      <c r="F35">
        <v>2051</v>
      </c>
    </row>
    <row r="36" spans="1:6" x14ac:dyDescent="0.3">
      <c r="A36">
        <v>10</v>
      </c>
      <c r="B36">
        <v>3195.2366652895603</v>
      </c>
      <c r="C36">
        <v>28.763334710439722</v>
      </c>
      <c r="E36">
        <v>18.269230769230766</v>
      </c>
      <c r="F36">
        <v>2066</v>
      </c>
    </row>
    <row r="37" spans="1:6" x14ac:dyDescent="0.3">
      <c r="A37">
        <v>11</v>
      </c>
      <c r="B37">
        <v>2573.6579928618939</v>
      </c>
      <c r="C37">
        <v>-164.65799286189394</v>
      </c>
      <c r="E37">
        <v>20.19230769230769</v>
      </c>
      <c r="F37">
        <v>2088</v>
      </c>
    </row>
    <row r="38" spans="1:6" x14ac:dyDescent="0.3">
      <c r="A38">
        <v>12</v>
      </c>
      <c r="B38">
        <v>3908.5206302547845</v>
      </c>
      <c r="C38">
        <v>-1842.5206302547845</v>
      </c>
      <c r="E38">
        <v>22.115384615384613</v>
      </c>
      <c r="F38">
        <v>2143</v>
      </c>
    </row>
    <row r="39" spans="1:6" x14ac:dyDescent="0.3">
      <c r="A39">
        <v>13</v>
      </c>
      <c r="B39">
        <v>5125.702736090052</v>
      </c>
      <c r="C39">
        <v>820.29726390994801</v>
      </c>
      <c r="E39">
        <v>24.038461538461537</v>
      </c>
      <c r="F39">
        <v>2245</v>
      </c>
    </row>
    <row r="40" spans="1:6" x14ac:dyDescent="0.3">
      <c r="A40">
        <v>14</v>
      </c>
      <c r="B40">
        <v>2310.231735803397</v>
      </c>
      <c r="C40">
        <v>-385.23173580339699</v>
      </c>
      <c r="E40">
        <v>25.96153846153846</v>
      </c>
      <c r="F40">
        <v>2367</v>
      </c>
    </row>
    <row r="41" spans="1:6" x14ac:dyDescent="0.3">
      <c r="A41">
        <v>15</v>
      </c>
      <c r="B41">
        <v>3358.3020261159036</v>
      </c>
      <c r="C41">
        <v>807.69797388409643</v>
      </c>
      <c r="E41">
        <v>27.884615384615383</v>
      </c>
      <c r="F41">
        <v>2409</v>
      </c>
    </row>
    <row r="42" spans="1:6" x14ac:dyDescent="0.3">
      <c r="A42">
        <v>16</v>
      </c>
      <c r="B42">
        <v>4619.4060946100708</v>
      </c>
      <c r="C42">
        <v>637.5939053899292</v>
      </c>
      <c r="E42">
        <v>29.807692307692307</v>
      </c>
      <c r="F42">
        <v>2459</v>
      </c>
    </row>
    <row r="43" spans="1:6" x14ac:dyDescent="0.3">
      <c r="A43">
        <v>17</v>
      </c>
      <c r="B43">
        <v>2349.8848698931779</v>
      </c>
      <c r="C43">
        <v>-361.88486989317789</v>
      </c>
      <c r="E43">
        <v>31.73076923076923</v>
      </c>
      <c r="F43">
        <v>2782</v>
      </c>
    </row>
    <row r="44" spans="1:6" x14ac:dyDescent="0.3">
      <c r="A44">
        <v>18</v>
      </c>
      <c r="B44">
        <v>4536.8466478132477</v>
      </c>
      <c r="C44">
        <v>-380.84664781324773</v>
      </c>
      <c r="E44">
        <v>33.653846153846153</v>
      </c>
      <c r="F44">
        <v>2784</v>
      </c>
    </row>
    <row r="45" spans="1:6" x14ac:dyDescent="0.3">
      <c r="A45">
        <v>19</v>
      </c>
      <c r="B45">
        <v>3281.4663142863574</v>
      </c>
      <c r="C45">
        <v>-1367.4663142863574</v>
      </c>
      <c r="E45">
        <v>35.576923076923073</v>
      </c>
      <c r="F45">
        <v>2810</v>
      </c>
    </row>
    <row r="46" spans="1:6" x14ac:dyDescent="0.3">
      <c r="A46">
        <v>20</v>
      </c>
      <c r="B46">
        <v>4225.777189954505</v>
      </c>
      <c r="C46">
        <v>947.22281004549495</v>
      </c>
      <c r="E46">
        <v>37.5</v>
      </c>
      <c r="F46">
        <v>2820</v>
      </c>
    </row>
    <row r="47" spans="1:6" x14ac:dyDescent="0.3">
      <c r="A47">
        <v>21</v>
      </c>
      <c r="B47">
        <v>4807.3198954365789</v>
      </c>
      <c r="C47">
        <v>-177.31989543657892</v>
      </c>
      <c r="E47">
        <v>39.42307692307692</v>
      </c>
      <c r="F47">
        <v>2905</v>
      </c>
    </row>
    <row r="48" spans="1:6" x14ac:dyDescent="0.3">
      <c r="A48">
        <v>22</v>
      </c>
      <c r="B48">
        <v>6009.1010108516057</v>
      </c>
      <c r="C48">
        <v>1479.8989891483943</v>
      </c>
      <c r="E48">
        <v>41.346153846153847</v>
      </c>
      <c r="F48">
        <v>3025</v>
      </c>
    </row>
    <row r="49" spans="1:6" x14ac:dyDescent="0.3">
      <c r="A49">
        <v>23</v>
      </c>
      <c r="B49">
        <v>2413.1089480189698</v>
      </c>
      <c r="C49">
        <v>-362.10894801896984</v>
      </c>
      <c r="E49">
        <v>43.269230769230766</v>
      </c>
      <c r="F49">
        <v>3224</v>
      </c>
    </row>
    <row r="50" spans="1:6" x14ac:dyDescent="0.3">
      <c r="A50">
        <v>24</v>
      </c>
      <c r="B50">
        <v>3112.8990794040178</v>
      </c>
      <c r="C50">
        <v>690.10092059598219</v>
      </c>
      <c r="E50">
        <v>45.192307692307693</v>
      </c>
      <c r="F50">
        <v>3547</v>
      </c>
    </row>
    <row r="51" spans="1:6" x14ac:dyDescent="0.3">
      <c r="A51">
        <v>25</v>
      </c>
      <c r="B51">
        <v>1030.6842427512127</v>
      </c>
      <c r="C51">
        <v>977.31575724878735</v>
      </c>
      <c r="E51">
        <v>47.115384615384613</v>
      </c>
      <c r="F51">
        <v>3622</v>
      </c>
    </row>
    <row r="52" spans="1:6" x14ac:dyDescent="0.3">
      <c r="A52">
        <v>26</v>
      </c>
      <c r="B52">
        <v>3040.4093970087611</v>
      </c>
      <c r="C52">
        <v>-1752.4093970087611</v>
      </c>
      <c r="E52">
        <v>49.03846153846154</v>
      </c>
      <c r="F52">
        <v>3672</v>
      </c>
    </row>
    <row r="53" spans="1:6" x14ac:dyDescent="0.3">
      <c r="A53">
        <v>27</v>
      </c>
      <c r="B53">
        <v>3382.8474875293123</v>
      </c>
      <c r="C53">
        <v>1346.1525124706877</v>
      </c>
      <c r="E53">
        <v>50.96153846153846</v>
      </c>
      <c r="F53">
        <v>3720</v>
      </c>
    </row>
    <row r="54" spans="1:6" x14ac:dyDescent="0.3">
      <c r="A54">
        <v>28</v>
      </c>
      <c r="B54">
        <v>2781.2487970493476</v>
      </c>
      <c r="C54">
        <v>-414.24879704934756</v>
      </c>
      <c r="E54">
        <v>52.884615384615387</v>
      </c>
      <c r="F54">
        <v>3803</v>
      </c>
    </row>
    <row r="55" spans="1:6" x14ac:dyDescent="0.3">
      <c r="A55">
        <v>29</v>
      </c>
      <c r="B55">
        <v>4993.5432552092097</v>
      </c>
      <c r="C55">
        <v>939.45674479079025</v>
      </c>
      <c r="E55">
        <v>54.807692307692307</v>
      </c>
      <c r="F55">
        <v>3866</v>
      </c>
    </row>
    <row r="56" spans="1:6" x14ac:dyDescent="0.3">
      <c r="A56">
        <v>30</v>
      </c>
      <c r="B56">
        <v>3052.9249275841112</v>
      </c>
      <c r="C56">
        <v>-270.92492758411117</v>
      </c>
      <c r="E56">
        <v>56.730769230769234</v>
      </c>
      <c r="F56">
        <v>3995</v>
      </c>
    </row>
    <row r="57" spans="1:6" x14ac:dyDescent="0.3">
      <c r="A57">
        <v>31</v>
      </c>
      <c r="B57">
        <v>4332.1484878422716</v>
      </c>
      <c r="C57">
        <v>318.85151215772839</v>
      </c>
      <c r="E57">
        <v>58.653846153846153</v>
      </c>
      <c r="F57">
        <v>4029</v>
      </c>
    </row>
    <row r="58" spans="1:6" x14ac:dyDescent="0.3">
      <c r="A58">
        <v>32</v>
      </c>
      <c r="B58">
        <v>6700.0601673545452</v>
      </c>
      <c r="C58">
        <v>156.93983264545477</v>
      </c>
      <c r="E58">
        <v>60.57692307692308</v>
      </c>
      <c r="F58">
        <v>4156</v>
      </c>
    </row>
    <row r="59" spans="1:6" x14ac:dyDescent="0.3">
      <c r="A59">
        <v>33</v>
      </c>
      <c r="B59">
        <v>2326.2412712095984</v>
      </c>
      <c r="C59">
        <v>-183.24127120959838</v>
      </c>
      <c r="E59">
        <v>62.5</v>
      </c>
      <c r="F59">
        <v>4166</v>
      </c>
    </row>
    <row r="60" spans="1:6" x14ac:dyDescent="0.3">
      <c r="A60">
        <v>34</v>
      </c>
      <c r="B60">
        <v>1313.3333599150344</v>
      </c>
      <c r="C60">
        <v>1711.6666400849656</v>
      </c>
      <c r="E60">
        <v>64.42307692307692</v>
      </c>
      <c r="F60">
        <v>4173</v>
      </c>
    </row>
    <row r="61" spans="1:6" x14ac:dyDescent="0.3">
      <c r="A61">
        <v>35</v>
      </c>
      <c r="B61">
        <v>3620.3709985326286</v>
      </c>
      <c r="C61">
        <v>-715.37099853262862</v>
      </c>
      <c r="E61">
        <v>66.346153846153854</v>
      </c>
      <c r="F61">
        <v>4406</v>
      </c>
    </row>
    <row r="62" spans="1:6" x14ac:dyDescent="0.3">
      <c r="A62">
        <v>36</v>
      </c>
      <c r="B62">
        <v>2012.8492349497674</v>
      </c>
      <c r="C62">
        <v>-514.84923494976738</v>
      </c>
      <c r="E62">
        <v>68.269230769230774</v>
      </c>
      <c r="F62">
        <v>4432</v>
      </c>
    </row>
    <row r="63" spans="1:6" x14ac:dyDescent="0.3">
      <c r="A63">
        <v>37</v>
      </c>
      <c r="B63">
        <v>6385.1936452368554</v>
      </c>
      <c r="C63">
        <v>-149.19364523685545</v>
      </c>
      <c r="E63">
        <v>70.192307692307693</v>
      </c>
      <c r="F63">
        <v>4630</v>
      </c>
    </row>
    <row r="64" spans="1:6" x14ac:dyDescent="0.3">
      <c r="A64">
        <v>38</v>
      </c>
      <c r="B64">
        <v>3857.4246380394893</v>
      </c>
      <c r="C64">
        <v>-310.42463803948931</v>
      </c>
      <c r="E64">
        <v>72.115384615384627</v>
      </c>
      <c r="F64">
        <v>4651</v>
      </c>
    </row>
    <row r="65" spans="1:6" x14ac:dyDescent="0.3">
      <c r="A65">
        <v>39</v>
      </c>
      <c r="B65">
        <v>2496.7947566108874</v>
      </c>
      <c r="C65">
        <v>313.20524338911264</v>
      </c>
      <c r="E65">
        <v>74.038461538461547</v>
      </c>
      <c r="F65">
        <v>4729</v>
      </c>
    </row>
    <row r="66" spans="1:6" x14ac:dyDescent="0.3">
      <c r="A66">
        <v>40</v>
      </c>
      <c r="B66">
        <v>5020.8543218475343</v>
      </c>
      <c r="C66">
        <v>1038.1456781524657</v>
      </c>
      <c r="E66">
        <v>75.961538461538467</v>
      </c>
      <c r="F66">
        <v>5173</v>
      </c>
    </row>
    <row r="67" spans="1:6" x14ac:dyDescent="0.3">
      <c r="A67">
        <v>41</v>
      </c>
      <c r="B67">
        <v>2133.9322825712416</v>
      </c>
      <c r="C67">
        <v>-138.93228257124156</v>
      </c>
      <c r="E67">
        <v>77.884615384615387</v>
      </c>
      <c r="F67">
        <v>5230</v>
      </c>
    </row>
    <row r="68" spans="1:6" x14ac:dyDescent="0.3">
      <c r="A68">
        <v>42</v>
      </c>
      <c r="B68">
        <v>2604.5665109613792</v>
      </c>
      <c r="C68">
        <v>-359.56651096137921</v>
      </c>
      <c r="E68">
        <v>79.807692307692321</v>
      </c>
      <c r="F68">
        <v>5257</v>
      </c>
    </row>
    <row r="69" spans="1:6" x14ac:dyDescent="0.3">
      <c r="A69">
        <v>43</v>
      </c>
      <c r="B69">
        <v>4531.3238195499835</v>
      </c>
      <c r="C69">
        <v>-502.32381954998345</v>
      </c>
      <c r="E69">
        <v>81.730769230769241</v>
      </c>
      <c r="F69">
        <v>5362</v>
      </c>
    </row>
    <row r="70" spans="1:6" x14ac:dyDescent="0.3">
      <c r="A70">
        <v>44</v>
      </c>
      <c r="B70">
        <v>2785.9385004200458</v>
      </c>
      <c r="C70">
        <v>-1.9385004200457843</v>
      </c>
      <c r="E70">
        <v>83.65384615384616</v>
      </c>
      <c r="F70">
        <v>5933</v>
      </c>
    </row>
    <row r="71" spans="1:6" x14ac:dyDescent="0.3">
      <c r="A71">
        <v>45</v>
      </c>
      <c r="B71">
        <v>3597.358324131379</v>
      </c>
      <c r="C71">
        <v>122.64167586862095</v>
      </c>
      <c r="E71">
        <v>85.57692307692308</v>
      </c>
      <c r="F71">
        <v>5946</v>
      </c>
    </row>
    <row r="72" spans="1:6" x14ac:dyDescent="0.3">
      <c r="A72">
        <v>46</v>
      </c>
      <c r="B72">
        <v>4213.8892657586712</v>
      </c>
      <c r="C72">
        <v>-347.88926575867117</v>
      </c>
      <c r="E72">
        <v>87.500000000000014</v>
      </c>
      <c r="F72">
        <v>6059</v>
      </c>
    </row>
    <row r="73" spans="1:6" x14ac:dyDescent="0.3">
      <c r="A73">
        <v>47</v>
      </c>
      <c r="B73">
        <v>7692.8382259387672</v>
      </c>
      <c r="C73">
        <v>-207.83822593876721</v>
      </c>
      <c r="E73">
        <v>89.423076923076934</v>
      </c>
      <c r="F73">
        <v>6236</v>
      </c>
    </row>
    <row r="74" spans="1:6" x14ac:dyDescent="0.3">
      <c r="A74">
        <v>48</v>
      </c>
      <c r="B74">
        <v>2861.3096297586435</v>
      </c>
      <c r="C74">
        <v>810.6903702413565</v>
      </c>
      <c r="E74">
        <v>91.346153846153854</v>
      </c>
      <c r="F74">
        <v>6304</v>
      </c>
    </row>
    <row r="75" spans="1:6" x14ac:dyDescent="0.3">
      <c r="A75">
        <v>49</v>
      </c>
      <c r="B75">
        <v>5369.7739641764747</v>
      </c>
      <c r="C75">
        <v>-1374.7739641764747</v>
      </c>
      <c r="E75">
        <v>93.269230769230774</v>
      </c>
      <c r="F75">
        <v>6590</v>
      </c>
    </row>
    <row r="76" spans="1:6" x14ac:dyDescent="0.3">
      <c r="A76">
        <v>50</v>
      </c>
      <c r="B76">
        <v>3657.1695303516981</v>
      </c>
      <c r="C76">
        <v>-837.16953035169809</v>
      </c>
      <c r="E76">
        <v>95.192307692307693</v>
      </c>
      <c r="F76">
        <v>6857</v>
      </c>
    </row>
    <row r="77" spans="1:6" x14ac:dyDescent="0.3">
      <c r="A77">
        <v>51</v>
      </c>
      <c r="B77">
        <v>1948.2783088651668</v>
      </c>
      <c r="C77">
        <v>139.72169113483324</v>
      </c>
      <c r="E77">
        <v>97.115384615384627</v>
      </c>
      <c r="F77">
        <v>7485</v>
      </c>
    </row>
    <row r="78" spans="1:6" ht="15" thickBot="1" x14ac:dyDescent="0.35">
      <c r="A78" s="2">
        <v>52</v>
      </c>
      <c r="B78" s="2">
        <v>4778.1390997465624</v>
      </c>
      <c r="C78" s="2">
        <v>-346.13909974656235</v>
      </c>
      <c r="E78" s="2">
        <v>99.038461538461547</v>
      </c>
      <c r="F78" s="2">
        <v>7489</v>
      </c>
    </row>
  </sheetData>
  <sortState xmlns:xlrd2="http://schemas.microsoft.com/office/spreadsheetml/2017/richdata2" ref="F27:F78">
    <sortCondition ref="F2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36"/>
  <sheetViews>
    <sheetView workbookViewId="0">
      <selection activeCell="G14" sqref="G14"/>
    </sheetView>
  </sheetViews>
  <sheetFormatPr defaultRowHeight="14.4" x14ac:dyDescent="0.3"/>
  <cols>
    <col min="1" max="1" width="18.33203125" customWidth="1"/>
    <col min="3" max="3" width="11" customWidth="1"/>
    <col min="4" max="4" width="11.88671875" customWidth="1"/>
    <col min="7" max="7" width="17.44140625" customWidth="1"/>
  </cols>
  <sheetData>
    <row r="2" spans="1:9" ht="15" thickBot="1" x14ac:dyDescent="0.35">
      <c r="A2" s="54" t="s">
        <v>83</v>
      </c>
      <c r="B2" s="54" t="s">
        <v>84</v>
      </c>
      <c r="C2" s="54" t="s">
        <v>85</v>
      </c>
      <c r="D2" s="41" t="s">
        <v>41</v>
      </c>
      <c r="E2" s="54" t="s">
        <v>67</v>
      </c>
      <c r="F2" s="54" t="s">
        <v>27</v>
      </c>
      <c r="H2" s="47" t="s">
        <v>68</v>
      </c>
      <c r="I2" s="47" t="s">
        <v>27</v>
      </c>
    </row>
    <row r="3" spans="1:9" x14ac:dyDescent="0.3">
      <c r="A3" s="29">
        <v>7.4</v>
      </c>
      <c r="B3" s="29">
        <v>1</v>
      </c>
      <c r="C3" s="29">
        <v>7.6</v>
      </c>
      <c r="D3">
        <f>$B$15+$B$16*A3+$B$17*B3</f>
        <v>7.1489565710038452</v>
      </c>
      <c r="E3" s="29">
        <v>7.4</v>
      </c>
      <c r="F3" s="29">
        <v>7.6</v>
      </c>
      <c r="H3" s="51">
        <v>1</v>
      </c>
      <c r="I3" s="51">
        <v>7.6</v>
      </c>
    </row>
    <row r="4" spans="1:9" x14ac:dyDescent="0.3">
      <c r="A4" s="29">
        <v>11.1</v>
      </c>
      <c r="B4" s="29">
        <v>1.3</v>
      </c>
      <c r="C4" s="29">
        <v>13</v>
      </c>
      <c r="D4">
        <f t="shared" ref="D4:D12" si="0">$B$15+$B$16*A4+$B$17*B4</f>
        <v>11.903838207433161</v>
      </c>
      <c r="E4" s="29">
        <v>11.1</v>
      </c>
      <c r="F4" s="29">
        <v>13</v>
      </c>
      <c r="H4" s="51">
        <v>1.3</v>
      </c>
      <c r="I4" s="51">
        <v>13</v>
      </c>
    </row>
    <row r="5" spans="1:9" x14ac:dyDescent="0.3">
      <c r="A5" s="29">
        <v>8.6999999999999993</v>
      </c>
      <c r="B5" s="29">
        <v>1.1000000000000001</v>
      </c>
      <c r="C5" s="29">
        <v>8.9</v>
      </c>
      <c r="D5">
        <f t="shared" si="0"/>
        <v>8.8108272325872061</v>
      </c>
      <c r="E5" s="29">
        <v>8.6999999999999993</v>
      </c>
      <c r="F5" s="29">
        <v>8.9</v>
      </c>
      <c r="H5" s="51">
        <v>1.1000000000000001</v>
      </c>
      <c r="I5" s="51">
        <v>8.9</v>
      </c>
    </row>
    <row r="6" spans="1:9" x14ac:dyDescent="0.3">
      <c r="A6" s="29">
        <v>11.2</v>
      </c>
      <c r="B6" s="29">
        <v>1.2</v>
      </c>
      <c r="C6" s="29">
        <v>10.9</v>
      </c>
      <c r="D6">
        <f t="shared" si="0"/>
        <v>11.857079984095176</v>
      </c>
      <c r="E6" s="29">
        <v>11.2</v>
      </c>
      <c r="F6" s="29">
        <v>10.9</v>
      </c>
      <c r="H6" s="51">
        <v>1.2</v>
      </c>
      <c r="I6" s="51">
        <v>10.9</v>
      </c>
    </row>
    <row r="7" spans="1:9" x14ac:dyDescent="0.3">
      <c r="A7" s="29">
        <v>11.6</v>
      </c>
      <c r="B7" s="29">
        <v>1.7</v>
      </c>
      <c r="C7" s="29">
        <v>12.1</v>
      </c>
      <c r="D7">
        <f t="shared" si="0"/>
        <v>13.129157668228558</v>
      </c>
      <c r="E7" s="29">
        <v>11.6</v>
      </c>
      <c r="F7" s="29">
        <v>12.1</v>
      </c>
      <c r="H7" s="51">
        <v>1.7</v>
      </c>
      <c r="I7" s="51">
        <v>12.1</v>
      </c>
    </row>
    <row r="8" spans="1:9" x14ac:dyDescent="0.3">
      <c r="A8" s="29">
        <v>12.2</v>
      </c>
      <c r="B8" s="29">
        <v>1.3</v>
      </c>
      <c r="C8" s="29">
        <v>12.8</v>
      </c>
      <c r="D8">
        <f t="shared" si="0"/>
        <v>13.172855123197383</v>
      </c>
      <c r="E8" s="29">
        <v>12.2</v>
      </c>
      <c r="F8" s="29">
        <v>12.8</v>
      </c>
      <c r="H8" s="51">
        <v>1.3</v>
      </c>
      <c r="I8" s="51">
        <v>12.8</v>
      </c>
    </row>
    <row r="9" spans="1:9" x14ac:dyDescent="0.3">
      <c r="A9" s="29">
        <v>12.5</v>
      </c>
      <c r="B9" s="29">
        <v>1.2</v>
      </c>
      <c r="C9" s="29">
        <v>11.3</v>
      </c>
      <c r="D9">
        <f t="shared" si="0"/>
        <v>13.356827248180169</v>
      </c>
      <c r="E9" s="29">
        <v>12.5</v>
      </c>
      <c r="F9" s="29">
        <v>11.3</v>
      </c>
      <c r="H9" s="51">
        <v>1.2</v>
      </c>
      <c r="I9" s="51">
        <v>11.3</v>
      </c>
    </row>
    <row r="10" spans="1:9" x14ac:dyDescent="0.3">
      <c r="A10" s="29">
        <v>12.5</v>
      </c>
      <c r="B10" s="29">
        <v>1.3</v>
      </c>
      <c r="C10" s="29">
        <v>14.1</v>
      </c>
      <c r="D10">
        <f t="shared" si="0"/>
        <v>13.518950645678537</v>
      </c>
      <c r="E10" s="29">
        <v>12.5</v>
      </c>
      <c r="F10" s="29">
        <v>14.1</v>
      </c>
      <c r="H10" s="51">
        <v>1.3</v>
      </c>
      <c r="I10" s="51">
        <v>14.1</v>
      </c>
    </row>
    <row r="11" spans="1:9" x14ac:dyDescent="0.3">
      <c r="A11" s="29">
        <v>13</v>
      </c>
      <c r="B11" s="29">
        <v>1.6</v>
      </c>
      <c r="C11" s="29">
        <v>14.8</v>
      </c>
      <c r="D11">
        <f t="shared" si="0"/>
        <v>14.582146708975564</v>
      </c>
      <c r="E11" s="29">
        <v>13</v>
      </c>
      <c r="F11" s="29">
        <v>14.8</v>
      </c>
      <c r="H11" s="51">
        <v>1.6</v>
      </c>
      <c r="I11" s="51">
        <v>14.8</v>
      </c>
    </row>
    <row r="12" spans="1:9" ht="15" thickBot="1" x14ac:dyDescent="0.35">
      <c r="A12" s="55">
        <v>13.4</v>
      </c>
      <c r="B12" s="55">
        <v>1.4</v>
      </c>
      <c r="C12" s="55">
        <v>16.7</v>
      </c>
      <c r="D12" s="2">
        <f t="shared" si="0"/>
        <v>14.719360610620361</v>
      </c>
      <c r="E12" s="55">
        <v>13.4</v>
      </c>
      <c r="F12" s="55">
        <v>16.7</v>
      </c>
      <c r="H12" s="51">
        <v>1.4</v>
      </c>
      <c r="I12" s="51">
        <v>16.7</v>
      </c>
    </row>
    <row r="13" spans="1:9" ht="15" thickBot="1" x14ac:dyDescent="0.35"/>
    <row r="14" spans="1:9" x14ac:dyDescent="0.3">
      <c r="A14" s="82" t="s">
        <v>86</v>
      </c>
      <c r="B14" s="83"/>
      <c r="C14" s="83"/>
      <c r="D14" s="83"/>
      <c r="E14" s="83"/>
      <c r="F14" s="84"/>
    </row>
    <row r="15" spans="1:9" x14ac:dyDescent="0.3">
      <c r="A15" s="14" t="s">
        <v>87</v>
      </c>
      <c r="B15">
        <f>'Result X1 &amp; X2 for 12'!B17</f>
        <v>-3.0093002918482639</v>
      </c>
      <c r="F15" s="15"/>
    </row>
    <row r="16" spans="1:9" x14ac:dyDescent="0.3">
      <c r="A16" s="14" t="s">
        <v>88</v>
      </c>
      <c r="B16">
        <f>'Result X1 &amp; X2 for 12'!B18</f>
        <v>1.1536517416038401</v>
      </c>
      <c r="F16" s="15"/>
    </row>
    <row r="17" spans="1:14" x14ac:dyDescent="0.3">
      <c r="A17" s="14" t="s">
        <v>89</v>
      </c>
      <c r="B17">
        <f>'Result X1 &amp; X2 for 12'!B19</f>
        <v>1.6212339749836924</v>
      </c>
      <c r="F17" s="15"/>
    </row>
    <row r="18" spans="1:14" x14ac:dyDescent="0.3">
      <c r="A18" s="14" t="s">
        <v>92</v>
      </c>
      <c r="B18">
        <f>'Result X1 &amp; X2 for 12'!B7</f>
        <v>1.3128866943757349</v>
      </c>
      <c r="F18" s="15"/>
    </row>
    <row r="19" spans="1:14" x14ac:dyDescent="0.3">
      <c r="A19" s="14" t="s">
        <v>93</v>
      </c>
      <c r="B19">
        <f>'Result X1 &amp; X2 for 12'!B6</f>
        <v>0.7655790127777502</v>
      </c>
      <c r="F19" s="15"/>
    </row>
    <row r="20" spans="1:14" x14ac:dyDescent="0.3">
      <c r="A20" s="86" t="s">
        <v>90</v>
      </c>
      <c r="B20" s="60"/>
      <c r="C20" s="60"/>
      <c r="F20" s="15"/>
    </row>
    <row r="21" spans="1:14" ht="15" thickBot="1" x14ac:dyDescent="0.35">
      <c r="A21" s="87" t="s">
        <v>91</v>
      </c>
      <c r="B21" s="88"/>
      <c r="C21" s="88"/>
      <c r="D21" s="88"/>
      <c r="E21" s="2"/>
      <c r="F21" s="17"/>
    </row>
    <row r="23" spans="1:14" ht="15" thickBot="1" x14ac:dyDescent="0.35">
      <c r="A23" t="s">
        <v>94</v>
      </c>
    </row>
    <row r="24" spans="1:14" x14ac:dyDescent="0.3">
      <c r="A24" s="28" t="s">
        <v>83</v>
      </c>
      <c r="B24" s="28" t="s">
        <v>84</v>
      </c>
      <c r="C24" s="30" t="s">
        <v>69</v>
      </c>
      <c r="D24" s="30" t="s">
        <v>52</v>
      </c>
      <c r="E24" s="28" t="s">
        <v>85</v>
      </c>
      <c r="G24" s="89" t="s">
        <v>95</v>
      </c>
      <c r="H24" s="90"/>
      <c r="I24" s="90"/>
      <c r="J24" s="90"/>
      <c r="K24" s="90"/>
      <c r="L24" s="90"/>
      <c r="M24" s="90"/>
      <c r="N24" s="91"/>
    </row>
    <row r="25" spans="1:14" x14ac:dyDescent="0.3">
      <c r="A25" s="29">
        <v>7.4</v>
      </c>
      <c r="B25" s="29">
        <v>1</v>
      </c>
      <c r="C25" s="32">
        <f>A25^2</f>
        <v>54.760000000000005</v>
      </c>
      <c r="D25" s="31">
        <f>B25^2</f>
        <v>1</v>
      </c>
      <c r="E25" s="29">
        <v>7.6</v>
      </c>
      <c r="G25" s="14" t="s">
        <v>87</v>
      </c>
      <c r="H25">
        <f>'Result X1,X2,X3 &amp;X4 for 10'!B17</f>
        <v>-53.541597929064025</v>
      </c>
      <c r="N25" s="15"/>
    </row>
    <row r="26" spans="1:14" x14ac:dyDescent="0.3">
      <c r="A26" s="29">
        <v>11.1</v>
      </c>
      <c r="B26" s="29">
        <v>1.3</v>
      </c>
      <c r="C26" s="32">
        <f t="shared" ref="C26:C34" si="1">A26^2</f>
        <v>123.21</v>
      </c>
      <c r="D26" s="31">
        <f t="shared" ref="D26:D34" si="2">B26^2</f>
        <v>1.6900000000000002</v>
      </c>
      <c r="E26" s="29">
        <v>13</v>
      </c>
      <c r="G26" s="14" t="s">
        <v>88</v>
      </c>
      <c r="H26">
        <f>'Result X1,X2,X3 &amp;X4 for 10'!B18</f>
        <v>-8.1273329894621593</v>
      </c>
      <c r="N26" s="15"/>
    </row>
    <row r="27" spans="1:14" x14ac:dyDescent="0.3">
      <c r="A27" s="29">
        <v>8.6999999999999993</v>
      </c>
      <c r="B27" s="29">
        <v>1.1000000000000001</v>
      </c>
      <c r="C27" s="32">
        <f t="shared" si="1"/>
        <v>75.689999999999984</v>
      </c>
      <c r="D27" s="31">
        <f t="shared" si="2"/>
        <v>1.2100000000000002</v>
      </c>
      <c r="E27" s="29">
        <v>8.9</v>
      </c>
      <c r="G27" s="14" t="s">
        <v>89</v>
      </c>
      <c r="H27">
        <f>'Result X1,X2,X3 &amp;X4 for 10'!B19</f>
        <v>152.73948922027171</v>
      </c>
      <c r="N27" s="15"/>
    </row>
    <row r="28" spans="1:14" x14ac:dyDescent="0.3">
      <c r="A28" s="29">
        <v>11.2</v>
      </c>
      <c r="B28" s="29">
        <v>1.2</v>
      </c>
      <c r="C28" s="32">
        <f t="shared" si="1"/>
        <v>125.43999999999998</v>
      </c>
      <c r="D28" s="31">
        <f t="shared" si="2"/>
        <v>1.44</v>
      </c>
      <c r="E28" s="29">
        <v>10.9</v>
      </c>
      <c r="G28" s="14" t="s">
        <v>96</v>
      </c>
      <c r="H28">
        <f>'Result X1,X2,X3 &amp;X4 for 10'!B20</f>
        <v>0.37076481916251464</v>
      </c>
      <c r="N28" s="15"/>
    </row>
    <row r="29" spans="1:14" x14ac:dyDescent="0.3">
      <c r="A29" s="29">
        <v>11.6</v>
      </c>
      <c r="B29" s="29">
        <v>1.7</v>
      </c>
      <c r="C29" s="32">
        <f t="shared" si="1"/>
        <v>134.56</v>
      </c>
      <c r="D29" s="31">
        <f t="shared" si="2"/>
        <v>2.8899999999999997</v>
      </c>
      <c r="E29" s="29">
        <v>12.1</v>
      </c>
      <c r="G29" s="14" t="s">
        <v>97</v>
      </c>
      <c r="H29">
        <f>'Result X1,X2,X3 &amp;X4 for 10'!B21</f>
        <v>-51.834706086667929</v>
      </c>
      <c r="N29" s="15"/>
    </row>
    <row r="30" spans="1:14" x14ac:dyDescent="0.3">
      <c r="A30" s="29">
        <v>12.2</v>
      </c>
      <c r="B30" s="29">
        <v>1.3</v>
      </c>
      <c r="C30" s="32">
        <f t="shared" si="1"/>
        <v>148.83999999999997</v>
      </c>
      <c r="D30" s="31">
        <f t="shared" si="2"/>
        <v>1.6900000000000002</v>
      </c>
      <c r="E30" s="29">
        <v>12.8</v>
      </c>
      <c r="G30" s="14" t="s">
        <v>92</v>
      </c>
      <c r="H30">
        <f>'Result X1,X2,X3 &amp;X4 for 10'!B7</f>
        <v>0.4433134784830019</v>
      </c>
      <c r="N30" s="15"/>
    </row>
    <row r="31" spans="1:14" x14ac:dyDescent="0.3">
      <c r="A31" s="29">
        <v>12.5</v>
      </c>
      <c r="B31" s="29">
        <v>1.2</v>
      </c>
      <c r="C31" s="32">
        <f t="shared" si="1"/>
        <v>156.25</v>
      </c>
      <c r="D31" s="31">
        <f t="shared" si="2"/>
        <v>1.44</v>
      </c>
      <c r="E31" s="29">
        <v>11.3</v>
      </c>
      <c r="G31" s="14" t="s">
        <v>93</v>
      </c>
      <c r="H31">
        <f>'Result X1,X2,X3 &amp;X4 for 10'!B6</f>
        <v>0.97327215966751834</v>
      </c>
      <c r="N31" s="15"/>
    </row>
    <row r="32" spans="1:14" x14ac:dyDescent="0.3">
      <c r="A32" s="29">
        <v>12.5</v>
      </c>
      <c r="B32" s="29">
        <v>1.3</v>
      </c>
      <c r="C32" s="32">
        <f t="shared" si="1"/>
        <v>156.25</v>
      </c>
      <c r="D32" s="31">
        <f t="shared" si="2"/>
        <v>1.6900000000000002</v>
      </c>
      <c r="E32" s="29">
        <v>14.1</v>
      </c>
      <c r="G32" s="86" t="s">
        <v>98</v>
      </c>
      <c r="H32" s="60"/>
      <c r="I32" s="60"/>
      <c r="N32" s="15"/>
    </row>
    <row r="33" spans="1:15" ht="15" thickBot="1" x14ac:dyDescent="0.35">
      <c r="A33" s="29">
        <v>13</v>
      </c>
      <c r="B33" s="29">
        <v>1.6</v>
      </c>
      <c r="C33" s="32">
        <f t="shared" si="1"/>
        <v>169</v>
      </c>
      <c r="D33" s="31">
        <f t="shared" si="2"/>
        <v>2.5600000000000005</v>
      </c>
      <c r="E33" s="29">
        <v>14.8</v>
      </c>
      <c r="G33" s="87" t="s">
        <v>99</v>
      </c>
      <c r="H33" s="88"/>
      <c r="I33" s="88"/>
      <c r="J33" s="88"/>
      <c r="K33" s="88"/>
      <c r="L33" s="88"/>
      <c r="M33" s="2"/>
      <c r="N33" s="17"/>
    </row>
    <row r="34" spans="1:15" x14ac:dyDescent="0.3">
      <c r="A34" s="29">
        <v>13.4</v>
      </c>
      <c r="B34" s="29">
        <v>1.4</v>
      </c>
      <c r="C34" s="32">
        <f t="shared" si="1"/>
        <v>179.56</v>
      </c>
      <c r="D34" s="31">
        <f t="shared" si="2"/>
        <v>1.9599999999999997</v>
      </c>
      <c r="E34" s="29">
        <v>16.7</v>
      </c>
    </row>
    <row r="36" spans="1:15" x14ac:dyDescent="0.3">
      <c r="A36" s="68" t="s">
        <v>100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</row>
  </sheetData>
  <mergeCells count="7">
    <mergeCell ref="A36:O36"/>
    <mergeCell ref="A14:F14"/>
    <mergeCell ref="A20:C20"/>
    <mergeCell ref="A21:D21"/>
    <mergeCell ref="G24:N24"/>
    <mergeCell ref="G32:I32"/>
    <mergeCell ref="G33:L3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5"/>
  <sheetViews>
    <sheetView workbookViewId="0">
      <selection sqref="A1:I35"/>
    </sheetView>
  </sheetViews>
  <sheetFormatPr defaultRowHeight="14.4" x14ac:dyDescent="0.3"/>
  <cols>
    <col min="1" max="1" width="16.44140625" customWidth="1"/>
    <col min="2" max="2" width="11.5546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0.90425248990191109</v>
      </c>
    </row>
    <row r="5" spans="1:9" x14ac:dyDescent="0.3">
      <c r="A5" t="s">
        <v>3</v>
      </c>
      <c r="B5">
        <v>0.81767256549380574</v>
      </c>
    </row>
    <row r="6" spans="1:9" x14ac:dyDescent="0.3">
      <c r="A6" t="s">
        <v>4</v>
      </c>
      <c r="B6">
        <v>0.7655790127777502</v>
      </c>
    </row>
    <row r="7" spans="1:9" x14ac:dyDescent="0.3">
      <c r="A7" t="s">
        <v>5</v>
      </c>
      <c r="B7">
        <v>1.3128866943757349</v>
      </c>
    </row>
    <row r="8" spans="1:9" ht="15" thickBot="1" x14ac:dyDescent="0.35">
      <c r="A8" s="2" t="s">
        <v>6</v>
      </c>
      <c r="B8" s="2">
        <v>10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54.11029969411809</v>
      </c>
      <c r="D12">
        <v>27.055149847059045</v>
      </c>
      <c r="E12">
        <v>15.696233465793069</v>
      </c>
      <c r="F12">
        <v>2.5881060858815308E-3</v>
      </c>
    </row>
    <row r="13" spans="1:9" x14ac:dyDescent="0.3">
      <c r="A13" t="s">
        <v>9</v>
      </c>
      <c r="B13">
        <v>7</v>
      </c>
      <c r="C13">
        <v>12.065700305881911</v>
      </c>
      <c r="D13">
        <v>1.7236714722688444</v>
      </c>
    </row>
    <row r="14" spans="1:9" ht="15" thickBot="1" x14ac:dyDescent="0.35">
      <c r="A14" s="2" t="s">
        <v>10</v>
      </c>
      <c r="B14" s="2">
        <v>9</v>
      </c>
      <c r="C14" s="2">
        <v>66.176000000000002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-3.0093002918482639</v>
      </c>
      <c r="C17">
        <v>2.9343581446671259</v>
      </c>
      <c r="D17">
        <v>-1.0255395365822462</v>
      </c>
      <c r="E17">
        <v>0.33923626945333774</v>
      </c>
      <c r="F17">
        <v>-9.9479547235869585</v>
      </c>
      <c r="G17">
        <v>3.9293541398904313</v>
      </c>
      <c r="H17">
        <v>-9.9479547235869585</v>
      </c>
      <c r="I17">
        <v>3.9293541398904313</v>
      </c>
    </row>
    <row r="18" spans="1:9" x14ac:dyDescent="0.3">
      <c r="A18" t="s">
        <v>24</v>
      </c>
      <c r="B18">
        <v>1.1536517416038401</v>
      </c>
      <c r="C18">
        <v>0.30266526248360165</v>
      </c>
      <c r="D18">
        <v>3.8116423805534829</v>
      </c>
      <c r="E18">
        <v>6.6137569554499398E-3</v>
      </c>
      <c r="F18">
        <v>0.43796212182041971</v>
      </c>
      <c r="G18">
        <v>1.8693413613872605</v>
      </c>
      <c r="H18">
        <v>0.43796212182041971</v>
      </c>
      <c r="I18">
        <v>1.8693413613872605</v>
      </c>
    </row>
    <row r="19" spans="1:9" ht="15" thickBot="1" x14ac:dyDescent="0.35">
      <c r="A19" s="2" t="s">
        <v>53</v>
      </c>
      <c r="B19" s="2">
        <v>1.6212339749836924</v>
      </c>
      <c r="C19" s="2">
        <v>2.7213137816136417</v>
      </c>
      <c r="D19" s="2">
        <v>0.59575414857979314</v>
      </c>
      <c r="E19" s="2">
        <v>0.57009221438062663</v>
      </c>
      <c r="F19" s="2">
        <v>-4.8136505892135961</v>
      </c>
      <c r="G19" s="2">
        <v>8.0561185391809804</v>
      </c>
      <c r="H19" s="2">
        <v>-4.8136505892135961</v>
      </c>
      <c r="I19" s="2">
        <v>8.0561185391809804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7.1489565710038452</v>
      </c>
      <c r="C26">
        <v>0.45104342899615446</v>
      </c>
      <c r="E26">
        <v>5</v>
      </c>
      <c r="F26">
        <v>7.6</v>
      </c>
    </row>
    <row r="27" spans="1:9" x14ac:dyDescent="0.3">
      <c r="A27">
        <v>2</v>
      </c>
      <c r="B27">
        <v>11.903838207433161</v>
      </c>
      <c r="C27">
        <v>1.0961617925668392</v>
      </c>
      <c r="E27">
        <v>15</v>
      </c>
      <c r="F27">
        <v>8.9</v>
      </c>
    </row>
    <row r="28" spans="1:9" x14ac:dyDescent="0.3">
      <c r="A28">
        <v>3</v>
      </c>
      <c r="B28">
        <v>8.8108272325872061</v>
      </c>
      <c r="C28">
        <v>8.9172767412794229E-2</v>
      </c>
      <c r="E28">
        <v>25</v>
      </c>
      <c r="F28">
        <v>10.9</v>
      </c>
    </row>
    <row r="29" spans="1:9" x14ac:dyDescent="0.3">
      <c r="A29">
        <v>4</v>
      </c>
      <c r="B29">
        <v>11.857079984095176</v>
      </c>
      <c r="C29">
        <v>-0.95707998409517536</v>
      </c>
      <c r="E29">
        <v>35</v>
      </c>
      <c r="F29">
        <v>11.3</v>
      </c>
    </row>
    <row r="30" spans="1:9" x14ac:dyDescent="0.3">
      <c r="A30">
        <v>5</v>
      </c>
      <c r="B30">
        <v>13.129157668228558</v>
      </c>
      <c r="C30">
        <v>-1.0291576682285584</v>
      </c>
      <c r="E30">
        <v>45</v>
      </c>
      <c r="F30">
        <v>12.1</v>
      </c>
    </row>
    <row r="31" spans="1:9" x14ac:dyDescent="0.3">
      <c r="A31">
        <v>6</v>
      </c>
      <c r="B31">
        <v>13.172855123197383</v>
      </c>
      <c r="C31">
        <v>-0.37285512319738245</v>
      </c>
      <c r="E31">
        <v>55</v>
      </c>
      <c r="F31">
        <v>12.8</v>
      </c>
    </row>
    <row r="32" spans="1:9" x14ac:dyDescent="0.3">
      <c r="A32">
        <v>7</v>
      </c>
      <c r="B32">
        <v>13.356827248180169</v>
      </c>
      <c r="C32">
        <v>-2.0568272481801682</v>
      </c>
      <c r="E32">
        <v>65</v>
      </c>
      <c r="F32">
        <v>13</v>
      </c>
    </row>
    <row r="33" spans="1:6" x14ac:dyDescent="0.3">
      <c r="A33">
        <v>8</v>
      </c>
      <c r="B33">
        <v>13.518950645678537</v>
      </c>
      <c r="C33">
        <v>0.58104935432146299</v>
      </c>
      <c r="E33">
        <v>75</v>
      </c>
      <c r="F33">
        <v>14.1</v>
      </c>
    </row>
    <row r="34" spans="1:6" x14ac:dyDescent="0.3">
      <c r="A34">
        <v>9</v>
      </c>
      <c r="B34">
        <v>14.582146708975564</v>
      </c>
      <c r="C34">
        <v>0.2178532910244364</v>
      </c>
      <c r="E34">
        <v>85</v>
      </c>
      <c r="F34">
        <v>14.8</v>
      </c>
    </row>
    <row r="35" spans="1:6" ht="15" thickBot="1" x14ac:dyDescent="0.35">
      <c r="A35" s="2">
        <v>10</v>
      </c>
      <c r="B35" s="2">
        <v>14.719360610620361</v>
      </c>
      <c r="C35" s="2">
        <v>1.9806393893796379</v>
      </c>
      <c r="E35" s="2">
        <v>95</v>
      </c>
      <c r="F35" s="2">
        <v>16.7</v>
      </c>
    </row>
  </sheetData>
  <sortState xmlns:xlrd2="http://schemas.microsoft.com/office/spreadsheetml/2017/richdata2" ref="F26:F35">
    <sortCondition ref="F26"/>
  </sortState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7"/>
  <sheetViews>
    <sheetView workbookViewId="0">
      <selection activeCell="K27" sqref="K27"/>
    </sheetView>
  </sheetViews>
  <sheetFormatPr defaultRowHeight="14.4" x14ac:dyDescent="0.3"/>
  <cols>
    <col min="1" max="1" width="13.664062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0.99254783250747569</v>
      </c>
    </row>
    <row r="5" spans="1:9" x14ac:dyDescent="0.3">
      <c r="A5" t="s">
        <v>3</v>
      </c>
      <c r="B5">
        <v>0.98515119981528798</v>
      </c>
    </row>
    <row r="6" spans="1:9" x14ac:dyDescent="0.3">
      <c r="A6" t="s">
        <v>4</v>
      </c>
      <c r="B6">
        <v>0.97327215966751834</v>
      </c>
    </row>
    <row r="7" spans="1:9" x14ac:dyDescent="0.3">
      <c r="A7" t="s">
        <v>5</v>
      </c>
      <c r="B7">
        <v>0.4433134784830019</v>
      </c>
    </row>
    <row r="8" spans="1:9" ht="15" thickBot="1" x14ac:dyDescent="0.35">
      <c r="A8" s="2" t="s">
        <v>6</v>
      </c>
      <c r="B8" s="2">
        <v>10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4</v>
      </c>
      <c r="C12">
        <v>65.193365798976501</v>
      </c>
      <c r="D12">
        <v>16.298341449744125</v>
      </c>
      <c r="E12">
        <v>82.931885704609371</v>
      </c>
      <c r="F12">
        <v>9.3039121078607293E-5</v>
      </c>
    </row>
    <row r="13" spans="1:9" x14ac:dyDescent="0.3">
      <c r="A13" t="s">
        <v>9</v>
      </c>
      <c r="B13">
        <v>5</v>
      </c>
      <c r="C13">
        <v>0.98263420102349497</v>
      </c>
      <c r="D13">
        <v>0.19652684020469899</v>
      </c>
    </row>
    <row r="14" spans="1:9" ht="15" thickBot="1" x14ac:dyDescent="0.35">
      <c r="A14" s="2" t="s">
        <v>10</v>
      </c>
      <c r="B14" s="2">
        <v>9</v>
      </c>
      <c r="C14" s="2">
        <v>66.176000000000002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-53.541597929064025</v>
      </c>
      <c r="C17">
        <v>11.234427607966134</v>
      </c>
      <c r="D17">
        <v>-4.7658500991273129</v>
      </c>
      <c r="E17">
        <v>5.0332691991182175E-3</v>
      </c>
      <c r="F17">
        <v>-82.420613471872912</v>
      </c>
      <c r="G17">
        <v>-24.662582386255142</v>
      </c>
      <c r="H17">
        <v>-82.420613471872912</v>
      </c>
      <c r="I17">
        <v>-24.662582386255142</v>
      </c>
    </row>
    <row r="18" spans="1:9" x14ac:dyDescent="0.3">
      <c r="A18" t="s">
        <v>24</v>
      </c>
      <c r="B18">
        <v>-8.1273329894621593</v>
      </c>
      <c r="C18">
        <v>1.3289065255428947</v>
      </c>
      <c r="D18">
        <v>-6.115804861551057</v>
      </c>
      <c r="E18">
        <v>1.6944820674451432E-3</v>
      </c>
      <c r="F18">
        <v>-11.543395965281292</v>
      </c>
      <c r="G18">
        <v>-4.711270013643027</v>
      </c>
      <c r="H18">
        <v>-11.543395965281292</v>
      </c>
      <c r="I18">
        <v>-4.711270013643027</v>
      </c>
    </row>
    <row r="19" spans="1:9" x14ac:dyDescent="0.3">
      <c r="A19" t="s">
        <v>53</v>
      </c>
      <c r="B19">
        <v>152.73948922027171</v>
      </c>
      <c r="C19">
        <v>22.617213028196325</v>
      </c>
      <c r="D19">
        <v>6.7532409510338489</v>
      </c>
      <c r="E19">
        <v>1.0808561470013096E-3</v>
      </c>
      <c r="F19">
        <v>94.600092237273216</v>
      </c>
      <c r="G19">
        <v>210.87888620327021</v>
      </c>
      <c r="H19">
        <v>94.600092237273216</v>
      </c>
      <c r="I19">
        <v>210.87888620327021</v>
      </c>
    </row>
    <row r="20" spans="1:9" x14ac:dyDescent="0.3">
      <c r="A20" t="s">
        <v>54</v>
      </c>
      <c r="B20">
        <v>0.37076481916251464</v>
      </c>
      <c r="C20">
        <v>5.6631196458041724E-2</v>
      </c>
      <c r="D20">
        <v>6.5470066385974333</v>
      </c>
      <c r="E20">
        <v>1.2451724498358024E-3</v>
      </c>
      <c r="F20">
        <v>0.22518969421712096</v>
      </c>
      <c r="G20">
        <v>0.51633994410790829</v>
      </c>
      <c r="H20">
        <v>0.22518969421712096</v>
      </c>
      <c r="I20">
        <v>0.51633994410790829</v>
      </c>
    </row>
    <row r="21" spans="1:9" ht="15" thickBot="1" x14ac:dyDescent="0.35">
      <c r="A21" s="2" t="s">
        <v>55</v>
      </c>
      <c r="B21" s="2">
        <v>-51.834706086667929</v>
      </c>
      <c r="C21" s="2">
        <v>7.7741092274048347</v>
      </c>
      <c r="D21" s="2">
        <v>-6.6676071264786527</v>
      </c>
      <c r="E21" s="2">
        <v>1.1457691681469933E-3</v>
      </c>
      <c r="F21" s="2">
        <v>-71.818690054887469</v>
      </c>
      <c r="G21" s="2">
        <v>-31.850722118448395</v>
      </c>
      <c r="H21" s="2">
        <v>-71.818690054887469</v>
      </c>
      <c r="I21" s="2">
        <v>-31.850722118448395</v>
      </c>
    </row>
    <row r="25" spans="1:9" x14ac:dyDescent="0.3">
      <c r="A25" t="s">
        <v>28</v>
      </c>
      <c r="E25" t="s">
        <v>25</v>
      </c>
    </row>
    <row r="26" spans="1:9" ht="15" thickBot="1" x14ac:dyDescent="0.35"/>
    <row r="27" spans="1:9" x14ac:dyDescent="0.3">
      <c r="A27" s="3" t="s">
        <v>29</v>
      </c>
      <c r="B27" s="3" t="s">
        <v>30</v>
      </c>
      <c r="C27" s="3" t="s">
        <v>31</v>
      </c>
      <c r="E27" s="3" t="s">
        <v>26</v>
      </c>
      <c r="F27" s="3" t="s">
        <v>27</v>
      </c>
    </row>
    <row r="28" spans="1:9" x14ac:dyDescent="0.3">
      <c r="A28">
        <v>1</v>
      </c>
      <c r="B28">
        <v>7.5240025798590793</v>
      </c>
      <c r="C28">
        <v>7.5997420140920369E-2</v>
      </c>
      <c r="E28">
        <v>5</v>
      </c>
      <c r="F28">
        <v>7.6</v>
      </c>
    </row>
    <row r="29" spans="1:9" x14ac:dyDescent="0.3">
      <c r="A29">
        <v>2</v>
      </c>
      <c r="B29">
        <v>12.887621956803841</v>
      </c>
      <c r="C29">
        <v>0.11237804319615918</v>
      </c>
      <c r="E29">
        <v>15</v>
      </c>
      <c r="F29">
        <v>8.9</v>
      </c>
    </row>
    <row r="30" spans="1:9" x14ac:dyDescent="0.3">
      <c r="A30">
        <v>3</v>
      </c>
      <c r="B30">
        <v>9.1072380024566044</v>
      </c>
      <c r="C30">
        <v>-0.20723800245660406</v>
      </c>
      <c r="E30">
        <v>25</v>
      </c>
      <c r="F30">
        <v>10.9</v>
      </c>
    </row>
    <row r="31" spans="1:9" x14ac:dyDescent="0.3">
      <c r="A31">
        <v>4</v>
      </c>
      <c r="B31">
        <v>10.586421804229857</v>
      </c>
      <c r="C31">
        <v>0.3135781957701429</v>
      </c>
      <c r="E31">
        <v>35</v>
      </c>
      <c r="F31">
        <v>11.3</v>
      </c>
    </row>
    <row r="32" spans="1:9" x14ac:dyDescent="0.3">
      <c r="A32">
        <v>5</v>
      </c>
      <c r="B32">
        <v>11.926284543674484</v>
      </c>
      <c r="C32">
        <v>0.17371545632551566</v>
      </c>
      <c r="E32">
        <v>45</v>
      </c>
      <c r="F32">
        <v>12.1</v>
      </c>
    </row>
    <row r="33" spans="1:6" x14ac:dyDescent="0.3">
      <c r="A33">
        <v>6</v>
      </c>
      <c r="B33">
        <v>13.450257983530705</v>
      </c>
      <c r="C33">
        <v>-0.65025798353070385</v>
      </c>
      <c r="E33">
        <v>55</v>
      </c>
      <c r="F33">
        <v>12.8</v>
      </c>
    </row>
    <row r="34" spans="1:6" x14ac:dyDescent="0.3">
      <c r="A34">
        <v>7</v>
      </c>
      <c r="B34">
        <v>11.444152996326167</v>
      </c>
      <c r="C34">
        <v>-0.14415299632616652</v>
      </c>
      <c r="E34">
        <v>65</v>
      </c>
      <c r="F34">
        <v>13</v>
      </c>
    </row>
    <row r="35" spans="1:6" x14ac:dyDescent="0.3">
      <c r="A35">
        <v>8</v>
      </c>
      <c r="B35">
        <v>13.759425396686325</v>
      </c>
      <c r="C35">
        <v>0.34057460331367473</v>
      </c>
      <c r="E35">
        <v>75</v>
      </c>
      <c r="F35">
        <v>14.1</v>
      </c>
    </row>
    <row r="36" spans="1:6" x14ac:dyDescent="0.3">
      <c r="A36">
        <v>9</v>
      </c>
      <c r="B36">
        <v>15.148662816957739</v>
      </c>
      <c r="C36">
        <v>-0.34866281695773793</v>
      </c>
      <c r="E36">
        <v>85</v>
      </c>
      <c r="F36">
        <v>14.8</v>
      </c>
    </row>
    <row r="37" spans="1:6" ht="15" thickBot="1" x14ac:dyDescent="0.35">
      <c r="A37" s="2">
        <v>10</v>
      </c>
      <c r="B37" s="2">
        <v>16.365931919475415</v>
      </c>
      <c r="C37" s="2">
        <v>0.33406808052458459</v>
      </c>
      <c r="E37" s="2">
        <v>95</v>
      </c>
      <c r="F37" s="2">
        <v>16.7</v>
      </c>
    </row>
  </sheetData>
  <sortState xmlns:xlrd2="http://schemas.microsoft.com/office/spreadsheetml/2017/richdata2" ref="F28:F37">
    <sortCondition ref="F28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R33"/>
  <sheetViews>
    <sheetView topLeftCell="A2" workbookViewId="0">
      <selection activeCell="E31" sqref="E31"/>
    </sheetView>
  </sheetViews>
  <sheetFormatPr defaultRowHeight="14.4" x14ac:dyDescent="0.3"/>
  <cols>
    <col min="1" max="1" width="20.44140625" customWidth="1"/>
    <col min="2" max="2" width="16.5546875" customWidth="1"/>
    <col min="3" max="3" width="9.88671875" customWidth="1"/>
    <col min="16" max="16" width="17.44140625" customWidth="1"/>
    <col min="17" max="17" width="17" customWidth="1"/>
  </cols>
  <sheetData>
    <row r="2" spans="1:18" x14ac:dyDescent="0.3">
      <c r="A2" s="21" t="s">
        <v>102</v>
      </c>
      <c r="B2" s="21" t="s">
        <v>103</v>
      </c>
      <c r="M2" t="s">
        <v>138</v>
      </c>
    </row>
    <row r="3" spans="1:18" x14ac:dyDescent="0.3">
      <c r="A3" s="29">
        <v>3</v>
      </c>
      <c r="B3" s="1">
        <v>72.7</v>
      </c>
      <c r="M3" s="21" t="s">
        <v>139</v>
      </c>
      <c r="N3" s="30" t="s">
        <v>68</v>
      </c>
      <c r="O3" s="30" t="s">
        <v>69</v>
      </c>
      <c r="P3" s="21" t="s">
        <v>103</v>
      </c>
    </row>
    <row r="4" spans="1:18" x14ac:dyDescent="0.3">
      <c r="A4" s="29">
        <v>3</v>
      </c>
      <c r="B4" s="1">
        <v>73.8</v>
      </c>
      <c r="M4" s="29">
        <v>3</v>
      </c>
      <c r="N4" s="31">
        <f>M4^2</f>
        <v>9</v>
      </c>
      <c r="O4" s="31">
        <f>M4^3</f>
        <v>27</v>
      </c>
      <c r="P4" s="1">
        <v>72.7</v>
      </c>
    </row>
    <row r="5" spans="1:18" ht="15" thickBot="1" x14ac:dyDescent="0.35">
      <c r="A5" s="29">
        <v>3</v>
      </c>
      <c r="B5" s="1">
        <v>76.8</v>
      </c>
      <c r="M5" s="29">
        <v>3</v>
      </c>
      <c r="N5" s="31">
        <f t="shared" ref="N5:N30" si="0">M5^2</f>
        <v>9</v>
      </c>
      <c r="O5" s="31">
        <f t="shared" ref="O5:O30" si="1">M5^3</f>
        <v>27</v>
      </c>
      <c r="P5" s="1">
        <v>73.8</v>
      </c>
    </row>
    <row r="6" spans="1:18" x14ac:dyDescent="0.3">
      <c r="A6" s="29">
        <v>3.5</v>
      </c>
      <c r="B6" s="1">
        <v>73.5</v>
      </c>
      <c r="M6" s="29">
        <v>3</v>
      </c>
      <c r="N6" s="31">
        <f t="shared" si="0"/>
        <v>9</v>
      </c>
      <c r="O6" s="31">
        <f t="shared" si="1"/>
        <v>27</v>
      </c>
      <c r="P6" s="1">
        <v>76.8</v>
      </c>
      <c r="Q6" s="82" t="s">
        <v>140</v>
      </c>
      <c r="R6" s="84"/>
    </row>
    <row r="7" spans="1:18" x14ac:dyDescent="0.3">
      <c r="A7" s="29">
        <v>3.5</v>
      </c>
      <c r="B7" s="1">
        <v>76.5</v>
      </c>
      <c r="M7" s="29">
        <v>3.5</v>
      </c>
      <c r="N7" s="31">
        <f t="shared" si="0"/>
        <v>12.25</v>
      </c>
      <c r="O7" s="31">
        <f t="shared" si="1"/>
        <v>42.875</v>
      </c>
      <c r="P7" s="1">
        <v>73.5</v>
      </c>
      <c r="Q7" s="14" t="s">
        <v>109</v>
      </c>
      <c r="R7" s="15">
        <f>'Result 13'!B5</f>
        <v>0.98373744962229825</v>
      </c>
    </row>
    <row r="8" spans="1:18" ht="15" thickBot="1" x14ac:dyDescent="0.35">
      <c r="A8" s="29">
        <v>3.5</v>
      </c>
      <c r="B8" s="1">
        <v>78.099999999999994</v>
      </c>
      <c r="M8" s="29">
        <v>3.5</v>
      </c>
      <c r="N8" s="31">
        <f t="shared" si="0"/>
        <v>12.25</v>
      </c>
      <c r="O8" s="31">
        <f t="shared" si="1"/>
        <v>42.875</v>
      </c>
      <c r="P8" s="1">
        <v>76.5</v>
      </c>
      <c r="Q8" s="16" t="s">
        <v>108</v>
      </c>
      <c r="R8" s="17">
        <f>'Result 13'!B6</f>
        <v>0.98161624739911979</v>
      </c>
    </row>
    <row r="9" spans="1:18" x14ac:dyDescent="0.3">
      <c r="A9" s="29">
        <v>4</v>
      </c>
      <c r="B9" s="1">
        <v>78.7</v>
      </c>
      <c r="M9" s="29">
        <v>3.5</v>
      </c>
      <c r="N9" s="31">
        <f t="shared" si="0"/>
        <v>12.25</v>
      </c>
      <c r="O9" s="31">
        <f t="shared" si="1"/>
        <v>42.875</v>
      </c>
      <c r="P9" s="1">
        <v>78.099999999999994</v>
      </c>
    </row>
    <row r="10" spans="1:18" ht="15" thickBot="1" x14ac:dyDescent="0.35">
      <c r="A10" s="29">
        <v>4</v>
      </c>
      <c r="B10" s="1">
        <v>82.1</v>
      </c>
      <c r="M10" s="29">
        <v>4</v>
      </c>
      <c r="N10" s="31">
        <f t="shared" si="0"/>
        <v>16</v>
      </c>
      <c r="O10" s="31">
        <f t="shared" si="1"/>
        <v>64</v>
      </c>
      <c r="P10" s="1">
        <v>78.7</v>
      </c>
    </row>
    <row r="11" spans="1:18" x14ac:dyDescent="0.3">
      <c r="A11" s="29">
        <v>4</v>
      </c>
      <c r="B11" s="1">
        <v>81.900000000000006</v>
      </c>
      <c r="M11" s="29">
        <v>4</v>
      </c>
      <c r="N11" s="31">
        <f t="shared" si="0"/>
        <v>16</v>
      </c>
      <c r="O11" s="31">
        <f t="shared" si="1"/>
        <v>64</v>
      </c>
      <c r="P11" s="1">
        <v>82.1</v>
      </c>
      <c r="Q11" s="11" t="s">
        <v>123</v>
      </c>
      <c r="R11" s="13"/>
    </row>
    <row r="12" spans="1:18" x14ac:dyDescent="0.3">
      <c r="A12" s="29">
        <v>4.5</v>
      </c>
      <c r="B12" s="1">
        <v>85.5</v>
      </c>
      <c r="M12" s="29">
        <v>4</v>
      </c>
      <c r="N12" s="31">
        <f t="shared" si="0"/>
        <v>16</v>
      </c>
      <c r="O12" s="31">
        <f t="shared" si="1"/>
        <v>64</v>
      </c>
      <c r="P12" s="1">
        <v>81.900000000000006</v>
      </c>
      <c r="Q12" s="14" t="s">
        <v>141</v>
      </c>
      <c r="R12" s="15">
        <v>110</v>
      </c>
    </row>
    <row r="13" spans="1:18" ht="15" thickBot="1" x14ac:dyDescent="0.35">
      <c r="A13" s="29">
        <v>4.5</v>
      </c>
      <c r="B13" s="1">
        <v>89.8</v>
      </c>
      <c r="M13" s="29">
        <v>4.5</v>
      </c>
      <c r="N13" s="31">
        <f t="shared" si="0"/>
        <v>20.25</v>
      </c>
      <c r="O13" s="31">
        <f t="shared" si="1"/>
        <v>91.125</v>
      </c>
      <c r="P13" s="1">
        <v>85.5</v>
      </c>
      <c r="Q13" s="16" t="s">
        <v>142</v>
      </c>
      <c r="R13" s="17">
        <f>TREND(A3:A29,B3:B29,R12)</f>
        <v>6.0307987433760415</v>
      </c>
    </row>
    <row r="14" spans="1:18" x14ac:dyDescent="0.3">
      <c r="A14" s="29">
        <v>4.5</v>
      </c>
      <c r="B14" s="1">
        <v>87.3</v>
      </c>
      <c r="M14" s="29">
        <v>4.5</v>
      </c>
      <c r="N14" s="31">
        <f t="shared" si="0"/>
        <v>20.25</v>
      </c>
      <c r="O14" s="31">
        <f t="shared" si="1"/>
        <v>91.125</v>
      </c>
      <c r="P14" s="1">
        <v>89.8</v>
      </c>
    </row>
    <row r="15" spans="1:18" x14ac:dyDescent="0.3">
      <c r="A15" s="29">
        <v>5</v>
      </c>
      <c r="B15" s="1">
        <v>95.1</v>
      </c>
      <c r="M15" s="29">
        <v>4.5</v>
      </c>
      <c r="N15" s="31">
        <f t="shared" si="0"/>
        <v>20.25</v>
      </c>
      <c r="O15" s="31">
        <f t="shared" si="1"/>
        <v>91.125</v>
      </c>
      <c r="P15" s="1">
        <v>87.3</v>
      </c>
    </row>
    <row r="16" spans="1:18" x14ac:dyDescent="0.3">
      <c r="A16" s="29">
        <v>5</v>
      </c>
      <c r="B16" s="1">
        <v>98.6</v>
      </c>
      <c r="M16" s="29">
        <v>5</v>
      </c>
      <c r="N16" s="31">
        <f t="shared" si="0"/>
        <v>25</v>
      </c>
      <c r="O16" s="31">
        <f t="shared" si="1"/>
        <v>125</v>
      </c>
      <c r="P16" s="1">
        <v>95.1</v>
      </c>
    </row>
    <row r="17" spans="1:16" x14ac:dyDescent="0.3">
      <c r="A17" s="29">
        <v>5</v>
      </c>
      <c r="B17" s="1">
        <v>101.9</v>
      </c>
      <c r="M17" s="29">
        <v>5</v>
      </c>
      <c r="N17" s="31">
        <f t="shared" si="0"/>
        <v>25</v>
      </c>
      <c r="O17" s="31">
        <f t="shared" si="1"/>
        <v>125</v>
      </c>
      <c r="P17" s="1">
        <v>98.6</v>
      </c>
    </row>
    <row r="18" spans="1:16" x14ac:dyDescent="0.3">
      <c r="A18" s="29">
        <v>5.5</v>
      </c>
      <c r="B18" s="1">
        <v>108.5</v>
      </c>
      <c r="M18" s="29">
        <v>5</v>
      </c>
      <c r="N18" s="31">
        <f t="shared" si="0"/>
        <v>25</v>
      </c>
      <c r="O18" s="31">
        <f t="shared" si="1"/>
        <v>125</v>
      </c>
      <c r="P18" s="1">
        <v>101.9</v>
      </c>
    </row>
    <row r="19" spans="1:16" ht="15" thickBot="1" x14ac:dyDescent="0.35">
      <c r="A19" s="29">
        <v>5.5</v>
      </c>
      <c r="B19" s="1">
        <v>105.7</v>
      </c>
      <c r="M19" s="29">
        <v>5.5</v>
      </c>
      <c r="N19" s="31">
        <f t="shared" si="0"/>
        <v>30.25</v>
      </c>
      <c r="O19" s="31">
        <f t="shared" si="1"/>
        <v>166.375</v>
      </c>
      <c r="P19" s="1">
        <v>108.5</v>
      </c>
    </row>
    <row r="20" spans="1:16" x14ac:dyDescent="0.3">
      <c r="A20" s="29">
        <v>5.5</v>
      </c>
      <c r="B20" s="1">
        <v>109.4</v>
      </c>
      <c r="C20" s="89" t="s">
        <v>130</v>
      </c>
      <c r="D20" s="90"/>
      <c r="E20" s="90"/>
      <c r="F20" s="90"/>
      <c r="G20" s="90"/>
      <c r="H20" s="90"/>
      <c r="I20" s="90"/>
      <c r="J20" s="90"/>
      <c r="K20" s="91"/>
      <c r="M20" s="29">
        <v>5.5</v>
      </c>
      <c r="N20" s="31">
        <f t="shared" si="0"/>
        <v>30.25</v>
      </c>
      <c r="O20" s="31">
        <f t="shared" si="1"/>
        <v>166.375</v>
      </c>
      <c r="P20" s="1">
        <v>105.7</v>
      </c>
    </row>
    <row r="21" spans="1:16" x14ac:dyDescent="0.3">
      <c r="A21" s="29">
        <v>6</v>
      </c>
      <c r="B21" s="1">
        <v>110</v>
      </c>
      <c r="C21" s="86" t="s">
        <v>135</v>
      </c>
      <c r="D21" s="60"/>
      <c r="E21" s="60"/>
      <c r="F21" s="60"/>
      <c r="G21" s="23"/>
      <c r="H21" s="23"/>
      <c r="I21" s="23"/>
      <c r="J21" s="23"/>
      <c r="K21" s="40"/>
      <c r="M21" s="29">
        <v>5.5</v>
      </c>
      <c r="N21" s="31">
        <f t="shared" si="0"/>
        <v>30.25</v>
      </c>
      <c r="O21" s="31">
        <f t="shared" si="1"/>
        <v>166.375</v>
      </c>
      <c r="P21" s="1">
        <v>109.4</v>
      </c>
    </row>
    <row r="22" spans="1:16" x14ac:dyDescent="0.3">
      <c r="A22" s="29">
        <v>6</v>
      </c>
      <c r="B22" s="1">
        <v>112.3</v>
      </c>
      <c r="C22" s="14" t="s">
        <v>131</v>
      </c>
      <c r="K22" s="15"/>
      <c r="M22" s="29">
        <v>6</v>
      </c>
      <c r="N22" s="31">
        <f t="shared" si="0"/>
        <v>36</v>
      </c>
      <c r="O22" s="31">
        <f t="shared" si="1"/>
        <v>216</v>
      </c>
      <c r="P22" s="1">
        <v>110</v>
      </c>
    </row>
    <row r="23" spans="1:16" x14ac:dyDescent="0.3">
      <c r="A23" s="29">
        <v>6</v>
      </c>
      <c r="B23" s="1">
        <v>114.1</v>
      </c>
      <c r="C23" s="14" t="s">
        <v>132</v>
      </c>
      <c r="D23" t="s">
        <v>39</v>
      </c>
      <c r="K23" s="15"/>
      <c r="M23" s="29">
        <v>6</v>
      </c>
      <c r="N23" s="31">
        <f t="shared" si="0"/>
        <v>36</v>
      </c>
      <c r="O23" s="31">
        <f t="shared" si="1"/>
        <v>216</v>
      </c>
      <c r="P23" s="1">
        <v>112.3</v>
      </c>
    </row>
    <row r="24" spans="1:16" x14ac:dyDescent="0.3">
      <c r="A24" s="29">
        <v>6.5</v>
      </c>
      <c r="B24" s="1">
        <v>113.8</v>
      </c>
      <c r="C24" s="14" t="s">
        <v>133</v>
      </c>
      <c r="D24" t="s">
        <v>136</v>
      </c>
      <c r="K24" s="15"/>
      <c r="M24" s="29">
        <v>6</v>
      </c>
      <c r="N24" s="31">
        <f t="shared" si="0"/>
        <v>36</v>
      </c>
      <c r="O24" s="31">
        <f t="shared" si="1"/>
        <v>216</v>
      </c>
      <c r="P24" s="1">
        <v>114.1</v>
      </c>
    </row>
    <row r="25" spans="1:16" ht="15" thickBot="1" x14ac:dyDescent="0.35">
      <c r="A25" s="29">
        <v>6.5</v>
      </c>
      <c r="B25" s="1">
        <v>116.9</v>
      </c>
      <c r="C25" s="16" t="s">
        <v>134</v>
      </c>
      <c r="D25" s="2" t="s">
        <v>137</v>
      </c>
      <c r="E25" s="2"/>
      <c r="F25" s="2"/>
      <c r="G25" s="2"/>
      <c r="H25" s="2"/>
      <c r="I25" s="2"/>
      <c r="J25" s="2"/>
      <c r="K25" s="17"/>
      <c r="M25" s="29">
        <v>6.5</v>
      </c>
      <c r="N25" s="31">
        <f t="shared" si="0"/>
        <v>42.25</v>
      </c>
      <c r="O25" s="31">
        <f t="shared" si="1"/>
        <v>274.625</v>
      </c>
      <c r="P25" s="1">
        <v>113.8</v>
      </c>
    </row>
    <row r="26" spans="1:16" x14ac:dyDescent="0.3">
      <c r="A26" s="29">
        <v>6.5</v>
      </c>
      <c r="B26" s="1">
        <v>114.2</v>
      </c>
      <c r="M26" s="29">
        <v>6.5</v>
      </c>
      <c r="N26" s="31">
        <f t="shared" si="0"/>
        <v>42.25</v>
      </c>
      <c r="O26" s="31">
        <f t="shared" si="1"/>
        <v>274.625</v>
      </c>
      <c r="P26" s="1">
        <v>116.9</v>
      </c>
    </row>
    <row r="27" spans="1:16" x14ac:dyDescent="0.3">
      <c r="A27" s="29">
        <v>7</v>
      </c>
      <c r="B27" s="1">
        <v>118.7</v>
      </c>
      <c r="M27" s="29">
        <v>6.5</v>
      </c>
      <c r="N27" s="31">
        <f t="shared" si="0"/>
        <v>42.25</v>
      </c>
      <c r="O27" s="31">
        <f t="shared" si="1"/>
        <v>274.625</v>
      </c>
      <c r="P27" s="1">
        <v>114.2</v>
      </c>
    </row>
    <row r="28" spans="1:16" x14ac:dyDescent="0.3">
      <c r="A28" s="29">
        <v>7</v>
      </c>
      <c r="B28" s="1">
        <v>117.2</v>
      </c>
      <c r="M28" s="29">
        <v>7</v>
      </c>
      <c r="N28" s="31">
        <f t="shared" si="0"/>
        <v>49</v>
      </c>
      <c r="O28" s="31">
        <f t="shared" si="1"/>
        <v>343</v>
      </c>
      <c r="P28" s="1">
        <v>118.7</v>
      </c>
    </row>
    <row r="29" spans="1:16" x14ac:dyDescent="0.3">
      <c r="A29" s="29">
        <v>7</v>
      </c>
      <c r="B29" s="1">
        <v>115.7</v>
      </c>
      <c r="M29" s="29">
        <v>7</v>
      </c>
      <c r="N29" s="31">
        <f t="shared" si="0"/>
        <v>49</v>
      </c>
      <c r="O29" s="31">
        <f t="shared" si="1"/>
        <v>343</v>
      </c>
      <c r="P29" s="1">
        <v>117.2</v>
      </c>
    </row>
    <row r="30" spans="1:16" x14ac:dyDescent="0.3">
      <c r="M30" s="29">
        <v>7</v>
      </c>
      <c r="N30" s="31">
        <f t="shared" si="0"/>
        <v>49</v>
      </c>
      <c r="O30" s="31">
        <f t="shared" si="1"/>
        <v>343</v>
      </c>
      <c r="P30" s="1">
        <v>115.7</v>
      </c>
    </row>
    <row r="31" spans="1:16" x14ac:dyDescent="0.3">
      <c r="A31" t="s">
        <v>111</v>
      </c>
    </row>
    <row r="32" spans="1:16" x14ac:dyDescent="0.3">
      <c r="A32" t="s">
        <v>112</v>
      </c>
      <c r="B32" s="1">
        <v>110</v>
      </c>
    </row>
    <row r="33" spans="1:2" x14ac:dyDescent="0.3">
      <c r="A33" t="s">
        <v>113</v>
      </c>
      <c r="B33">
        <f>TREND(A3:A29,B3:B29,B32)</f>
        <v>6.0307987433760415</v>
      </c>
    </row>
  </sheetData>
  <mergeCells count="3">
    <mergeCell ref="C20:K20"/>
    <mergeCell ref="C21:F21"/>
    <mergeCell ref="Q6:R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3"/>
  <sheetViews>
    <sheetView workbookViewId="0">
      <selection activeCell="M28" sqref="M28"/>
    </sheetView>
  </sheetViews>
  <sheetFormatPr defaultRowHeight="14.4" x14ac:dyDescent="0.3"/>
  <cols>
    <col min="1" max="1" width="18.5546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0.99183539441900248</v>
      </c>
    </row>
    <row r="5" spans="1:9" x14ac:dyDescent="0.3">
      <c r="A5" t="s">
        <v>3</v>
      </c>
      <c r="B5">
        <v>0.98373744962229825</v>
      </c>
    </row>
    <row r="6" spans="1:9" x14ac:dyDescent="0.3">
      <c r="A6" t="s">
        <v>4</v>
      </c>
      <c r="B6">
        <v>0.98161624739911979</v>
      </c>
    </row>
    <row r="7" spans="1:9" x14ac:dyDescent="0.3">
      <c r="A7" t="s">
        <v>5</v>
      </c>
      <c r="B7">
        <v>2.2587743832559193</v>
      </c>
    </row>
    <row r="8" spans="1:9" ht="15" thickBot="1" x14ac:dyDescent="0.35">
      <c r="A8" s="2" t="s">
        <v>6</v>
      </c>
      <c r="B8" s="2">
        <v>27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7098.4592472342465</v>
      </c>
      <c r="D12">
        <v>2366.1530824114157</v>
      </c>
      <c r="E12">
        <v>463.76410455964492</v>
      </c>
      <c r="F12">
        <v>1.051875452669127E-20</v>
      </c>
    </row>
    <row r="13" spans="1:9" x14ac:dyDescent="0.3">
      <c r="A13" t="s">
        <v>9</v>
      </c>
      <c r="B13">
        <v>23</v>
      </c>
      <c r="C13">
        <v>117.34741943242264</v>
      </c>
      <c r="D13">
        <v>5.1020617144531579</v>
      </c>
    </row>
    <row r="14" spans="1:9" ht="15" thickBot="1" x14ac:dyDescent="0.35">
      <c r="A14" s="2" t="s">
        <v>10</v>
      </c>
      <c r="B14" s="2">
        <v>26</v>
      </c>
      <c r="C14" s="2">
        <v>7215.8066666666691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216.44292929292266</v>
      </c>
      <c r="C17">
        <v>31.291497141734663</v>
      </c>
      <c r="D17">
        <v>6.9169886091594019</v>
      </c>
      <c r="E17">
        <v>4.7305882702001476E-7</v>
      </c>
      <c r="F17">
        <v>151.71153558926733</v>
      </c>
      <c r="G17">
        <v>281.17432299657798</v>
      </c>
      <c r="H17">
        <v>151.71153558926733</v>
      </c>
      <c r="I17">
        <v>281.17432299657798</v>
      </c>
    </row>
    <row r="18" spans="1:9" x14ac:dyDescent="0.3">
      <c r="A18" t="s">
        <v>24</v>
      </c>
      <c r="B18">
        <v>-109.36641814974763</v>
      </c>
      <c r="C18">
        <v>20.13192312489587</v>
      </c>
      <c r="D18">
        <v>-5.4324873719839077</v>
      </c>
      <c r="E18">
        <v>1.6058588376088947E-5</v>
      </c>
      <c r="F18">
        <v>-151.01247413443471</v>
      </c>
      <c r="G18">
        <v>-67.72036216506055</v>
      </c>
      <c r="H18">
        <v>-151.01247413443471</v>
      </c>
      <c r="I18">
        <v>-67.72036216506055</v>
      </c>
    </row>
    <row r="19" spans="1:9" x14ac:dyDescent="0.3">
      <c r="A19" t="s">
        <v>53</v>
      </c>
      <c r="B19">
        <v>25.968734968734235</v>
      </c>
      <c r="C19">
        <v>4.1553587522880484</v>
      </c>
      <c r="D19">
        <v>6.2494567898464064</v>
      </c>
      <c r="E19">
        <v>2.2390120154158853E-6</v>
      </c>
      <c r="F19">
        <v>17.372720461792159</v>
      </c>
      <c r="G19">
        <v>34.564749475676308</v>
      </c>
      <c r="H19">
        <v>17.372720461792159</v>
      </c>
      <c r="I19">
        <v>34.564749475676308</v>
      </c>
    </row>
    <row r="20" spans="1:9" ht="15" thickBot="1" x14ac:dyDescent="0.35">
      <c r="A20" s="2" t="s">
        <v>54</v>
      </c>
      <c r="B20" s="2">
        <v>-1.7699214365880571</v>
      </c>
      <c r="C20" s="2">
        <v>0.27631430550670694</v>
      </c>
      <c r="D20" s="2">
        <v>-6.4054643618337597</v>
      </c>
      <c r="E20" s="2">
        <v>1.549450916100745E-6</v>
      </c>
      <c r="F20" s="2">
        <v>-2.3415211275421606</v>
      </c>
      <c r="G20" s="2">
        <v>-1.1983217456339537</v>
      </c>
      <c r="H20" s="2">
        <v>-2.3415211275421606</v>
      </c>
      <c r="I20" s="2">
        <v>-1.1983217456339537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74.274410774410327</v>
      </c>
      <c r="C27">
        <v>-1.5744107744103246</v>
      </c>
      <c r="E27">
        <v>1.8518518518518519</v>
      </c>
      <c r="F27">
        <v>72.7</v>
      </c>
    </row>
    <row r="28" spans="1:9" x14ac:dyDescent="0.3">
      <c r="A28">
        <v>2</v>
      </c>
      <c r="B28">
        <v>74.274410774410327</v>
      </c>
      <c r="C28">
        <v>-0.4744107744103303</v>
      </c>
      <c r="E28">
        <v>5.5555555555555554</v>
      </c>
      <c r="F28">
        <v>73.5</v>
      </c>
    </row>
    <row r="29" spans="1:9" x14ac:dyDescent="0.3">
      <c r="A29">
        <v>3</v>
      </c>
      <c r="B29">
        <v>74.274410774410327</v>
      </c>
      <c r="C29">
        <v>2.5255892255896697</v>
      </c>
      <c r="E29">
        <v>9.2592592592592595</v>
      </c>
      <c r="F29">
        <v>73.8</v>
      </c>
    </row>
    <row r="30" spans="1:9" x14ac:dyDescent="0.3">
      <c r="A30">
        <v>4</v>
      </c>
      <c r="B30">
        <v>75.892087542087395</v>
      </c>
      <c r="C30">
        <v>-2.3920875420873955</v>
      </c>
      <c r="E30">
        <v>12.962962962962962</v>
      </c>
      <c r="F30">
        <v>76.5</v>
      </c>
    </row>
    <row r="31" spans="1:9" x14ac:dyDescent="0.3">
      <c r="A31">
        <v>5</v>
      </c>
      <c r="B31">
        <v>75.892087542087395</v>
      </c>
      <c r="C31">
        <v>0.60791245791260451</v>
      </c>
      <c r="E31">
        <v>16.666666666666668</v>
      </c>
      <c r="F31">
        <v>76.8</v>
      </c>
    </row>
    <row r="32" spans="1:9" x14ac:dyDescent="0.3">
      <c r="A32">
        <v>6</v>
      </c>
      <c r="B32">
        <v>75.892087542087395</v>
      </c>
      <c r="C32">
        <v>2.2079124579125988</v>
      </c>
      <c r="E32">
        <v>20.37037037037037</v>
      </c>
      <c r="F32">
        <v>78.099999999999994</v>
      </c>
    </row>
    <row r="33" spans="1:6" x14ac:dyDescent="0.3">
      <c r="A33">
        <v>7</v>
      </c>
      <c r="B33">
        <v>81.202044252044246</v>
      </c>
      <c r="C33">
        <v>-2.502044252044243</v>
      </c>
      <c r="E33">
        <v>24.074074074074073</v>
      </c>
      <c r="F33">
        <v>78.7</v>
      </c>
    </row>
    <row r="34" spans="1:6" x14ac:dyDescent="0.3">
      <c r="A34">
        <v>8</v>
      </c>
      <c r="B34">
        <v>81.202044252044246</v>
      </c>
      <c r="C34">
        <v>0.89795574795574851</v>
      </c>
      <c r="E34">
        <v>27.777777777777779</v>
      </c>
      <c r="F34">
        <v>81.900000000000006</v>
      </c>
    </row>
    <row r="35" spans="1:6" x14ac:dyDescent="0.3">
      <c r="A35">
        <v>9</v>
      </c>
      <c r="B35">
        <v>81.202044252044246</v>
      </c>
      <c r="C35">
        <v>0.69795574795575988</v>
      </c>
      <c r="E35">
        <v>31.481481481481481</v>
      </c>
      <c r="F35">
        <v>82.1</v>
      </c>
    </row>
    <row r="36" spans="1:6" x14ac:dyDescent="0.3">
      <c r="A36">
        <v>10</v>
      </c>
      <c r="B36">
        <v>88.87683982683987</v>
      </c>
      <c r="C36">
        <v>-3.3768398268398698</v>
      </c>
      <c r="E36">
        <v>35.18518518518519</v>
      </c>
      <c r="F36">
        <v>85.5</v>
      </c>
    </row>
    <row r="37" spans="1:6" x14ac:dyDescent="0.3">
      <c r="A37">
        <v>11</v>
      </c>
      <c r="B37">
        <v>88.87683982683987</v>
      </c>
      <c r="C37">
        <v>0.92316017316012733</v>
      </c>
      <c r="E37">
        <v>38.888888888888893</v>
      </c>
      <c r="F37">
        <v>87.3</v>
      </c>
    </row>
    <row r="38" spans="1:6" x14ac:dyDescent="0.3">
      <c r="A38">
        <v>12</v>
      </c>
      <c r="B38">
        <v>88.87683982683987</v>
      </c>
      <c r="C38">
        <v>-1.5768398268398727</v>
      </c>
      <c r="E38">
        <v>42.592592592592595</v>
      </c>
      <c r="F38">
        <v>89.8</v>
      </c>
    </row>
    <row r="39" spans="1:6" x14ac:dyDescent="0.3">
      <c r="A39">
        <v>13</v>
      </c>
      <c r="B39">
        <v>97.589033189033159</v>
      </c>
      <c r="C39">
        <v>-2.4890331890331652</v>
      </c>
      <c r="E39">
        <v>46.296296296296298</v>
      </c>
      <c r="F39">
        <v>95.1</v>
      </c>
    </row>
    <row r="40" spans="1:6" x14ac:dyDescent="0.3">
      <c r="A40">
        <v>14</v>
      </c>
      <c r="B40">
        <v>97.589033189033159</v>
      </c>
      <c r="C40">
        <v>1.0109668109668348</v>
      </c>
      <c r="E40">
        <v>50</v>
      </c>
      <c r="F40">
        <v>98.6</v>
      </c>
    </row>
    <row r="41" spans="1:6" x14ac:dyDescent="0.3">
      <c r="A41">
        <v>15</v>
      </c>
      <c r="B41">
        <v>97.589033189033159</v>
      </c>
      <c r="C41">
        <v>4.3109668109668462</v>
      </c>
      <c r="E41">
        <v>53.703703703703709</v>
      </c>
      <c r="F41">
        <v>101.9</v>
      </c>
    </row>
    <row r="42" spans="1:6" x14ac:dyDescent="0.3">
      <c r="A42">
        <v>16</v>
      </c>
      <c r="B42">
        <v>106.01118326118336</v>
      </c>
      <c r="C42">
        <v>2.488816738816638</v>
      </c>
      <c r="E42">
        <v>57.407407407407412</v>
      </c>
      <c r="F42">
        <v>105.7</v>
      </c>
    </row>
    <row r="43" spans="1:6" x14ac:dyDescent="0.3">
      <c r="A43">
        <v>17</v>
      </c>
      <c r="B43">
        <v>106.01118326118336</v>
      </c>
      <c r="C43">
        <v>-0.31118326118335915</v>
      </c>
      <c r="E43">
        <v>61.111111111111114</v>
      </c>
      <c r="F43">
        <v>108.5</v>
      </c>
    </row>
    <row r="44" spans="1:6" x14ac:dyDescent="0.3">
      <c r="A44">
        <v>18</v>
      </c>
      <c r="B44">
        <v>106.01118326118336</v>
      </c>
      <c r="C44">
        <v>3.3888167388166437</v>
      </c>
      <c r="E44">
        <v>64.81481481481481</v>
      </c>
      <c r="F44">
        <v>109.4</v>
      </c>
    </row>
    <row r="45" spans="1:6" x14ac:dyDescent="0.3">
      <c r="A45">
        <v>19</v>
      </c>
      <c r="B45">
        <v>112.81584896584894</v>
      </c>
      <c r="C45">
        <v>-2.815848965848943</v>
      </c>
      <c r="E45">
        <v>68.518518518518519</v>
      </c>
      <c r="F45">
        <v>110</v>
      </c>
    </row>
    <row r="46" spans="1:6" x14ac:dyDescent="0.3">
      <c r="A46">
        <v>20</v>
      </c>
      <c r="B46">
        <v>112.81584896584894</v>
      </c>
      <c r="C46">
        <v>-0.5158489658489458</v>
      </c>
      <c r="E46">
        <v>72.222222222222214</v>
      </c>
      <c r="F46">
        <v>112.3</v>
      </c>
    </row>
    <row r="47" spans="1:6" x14ac:dyDescent="0.3">
      <c r="A47">
        <v>21</v>
      </c>
      <c r="B47">
        <v>112.81584896584894</v>
      </c>
      <c r="C47">
        <v>1.2841510341510514</v>
      </c>
      <c r="E47">
        <v>75.925925925925924</v>
      </c>
      <c r="F47">
        <v>113.8</v>
      </c>
    </row>
    <row r="48" spans="1:6" x14ac:dyDescent="0.3">
      <c r="A48">
        <v>22</v>
      </c>
      <c r="B48">
        <v>116.67558922558914</v>
      </c>
      <c r="C48">
        <v>-2.8755892255891382</v>
      </c>
      <c r="E48">
        <v>79.629629629629619</v>
      </c>
      <c r="F48">
        <v>114.1</v>
      </c>
    </row>
    <row r="49" spans="1:6" x14ac:dyDescent="0.3">
      <c r="A49">
        <v>23</v>
      </c>
      <c r="B49">
        <v>116.67558922558914</v>
      </c>
      <c r="C49">
        <v>0.22441077441087032</v>
      </c>
      <c r="E49">
        <v>83.333333333333329</v>
      </c>
      <c r="F49">
        <v>114.2</v>
      </c>
    </row>
    <row r="50" spans="1:6" x14ac:dyDescent="0.3">
      <c r="A50">
        <v>24</v>
      </c>
      <c r="B50">
        <v>116.67558922558914</v>
      </c>
      <c r="C50">
        <v>-2.4755892255891325</v>
      </c>
      <c r="E50">
        <v>87.037037037037038</v>
      </c>
      <c r="F50">
        <v>115.7</v>
      </c>
    </row>
    <row r="51" spans="1:6" x14ac:dyDescent="0.3">
      <c r="A51">
        <v>25</v>
      </c>
      <c r="B51">
        <v>116.26296296296312</v>
      </c>
      <c r="C51">
        <v>2.4370370370368875</v>
      </c>
      <c r="E51">
        <v>90.740740740740733</v>
      </c>
      <c r="F51">
        <v>116.9</v>
      </c>
    </row>
    <row r="52" spans="1:6" x14ac:dyDescent="0.3">
      <c r="A52">
        <v>26</v>
      </c>
      <c r="B52">
        <v>116.26296296296312</v>
      </c>
      <c r="C52">
        <v>0.93703703703688745</v>
      </c>
      <c r="E52">
        <v>94.444444444444443</v>
      </c>
      <c r="F52">
        <v>117.2</v>
      </c>
    </row>
    <row r="53" spans="1:6" ht="15" thickBot="1" x14ac:dyDescent="0.35">
      <c r="A53" s="2">
        <v>27</v>
      </c>
      <c r="B53" s="2">
        <v>116.26296296296312</v>
      </c>
      <c r="C53" s="2">
        <v>-0.56296296296311255</v>
      </c>
      <c r="E53" s="2">
        <v>98.148148148148138</v>
      </c>
      <c r="F53" s="2">
        <v>118.7</v>
      </c>
    </row>
  </sheetData>
  <sortState xmlns:xlrd2="http://schemas.microsoft.com/office/spreadsheetml/2017/richdata2" ref="F27:F53">
    <sortCondition ref="F27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U39"/>
  <sheetViews>
    <sheetView workbookViewId="0">
      <selection activeCell="K27" sqref="K27"/>
    </sheetView>
  </sheetViews>
  <sheetFormatPr defaultRowHeight="14.4" x14ac:dyDescent="0.3"/>
  <cols>
    <col min="1" max="1" width="12.44140625" customWidth="1"/>
    <col min="2" max="2" width="13.88671875" customWidth="1"/>
    <col min="3" max="3" width="13.5546875" customWidth="1"/>
    <col min="4" max="4" width="10.109375" customWidth="1"/>
    <col min="5" max="5" width="14.5546875" customWidth="1"/>
    <col min="6" max="6" width="17.44140625" customWidth="1"/>
    <col min="7" max="7" width="13.6640625" customWidth="1"/>
    <col min="16" max="16" width="12" customWidth="1"/>
  </cols>
  <sheetData>
    <row r="2" spans="1:7" x14ac:dyDescent="0.3">
      <c r="A2" s="21" t="s">
        <v>116</v>
      </c>
      <c r="B2" s="21" t="s">
        <v>115</v>
      </c>
      <c r="C2" s="33" t="s">
        <v>114</v>
      </c>
      <c r="D2" s="21"/>
      <c r="E2" s="33"/>
      <c r="F2" s="21" t="s">
        <v>116</v>
      </c>
      <c r="G2" s="33" t="s">
        <v>114</v>
      </c>
    </row>
    <row r="3" spans="1:7" x14ac:dyDescent="0.3">
      <c r="A3" s="29">
        <v>2.5</v>
      </c>
      <c r="B3" s="29">
        <v>4</v>
      </c>
      <c r="C3" s="1">
        <v>69</v>
      </c>
      <c r="D3" s="29"/>
      <c r="E3" s="1"/>
      <c r="F3" s="29">
        <v>2.5</v>
      </c>
      <c r="G3" s="1">
        <v>69</v>
      </c>
    </row>
    <row r="4" spans="1:7" x14ac:dyDescent="0.3">
      <c r="A4" s="29">
        <v>3</v>
      </c>
      <c r="B4" s="29">
        <v>4.5</v>
      </c>
      <c r="C4" s="1">
        <v>73</v>
      </c>
      <c r="D4" s="29"/>
      <c r="E4" s="1"/>
      <c r="F4" s="29">
        <v>3</v>
      </c>
      <c r="G4" s="1">
        <v>73</v>
      </c>
    </row>
    <row r="5" spans="1:7" x14ac:dyDescent="0.3">
      <c r="A5" s="29">
        <v>3.5</v>
      </c>
      <c r="B5" s="29">
        <v>5</v>
      </c>
      <c r="C5" s="1">
        <v>72</v>
      </c>
      <c r="D5" s="29"/>
      <c r="E5" s="1"/>
      <c r="F5" s="29">
        <v>3.5</v>
      </c>
      <c r="G5" s="1">
        <v>72</v>
      </c>
    </row>
    <row r="6" spans="1:7" x14ac:dyDescent="0.3">
      <c r="A6" s="29">
        <v>4</v>
      </c>
      <c r="B6" s="29">
        <v>5.5</v>
      </c>
      <c r="C6" s="1">
        <v>75</v>
      </c>
      <c r="D6" s="29"/>
      <c r="E6" s="1"/>
      <c r="F6" s="29">
        <v>4</v>
      </c>
      <c r="G6" s="1">
        <v>75</v>
      </c>
    </row>
    <row r="7" spans="1:7" x14ac:dyDescent="0.3">
      <c r="A7" s="29">
        <v>4.5</v>
      </c>
      <c r="B7" s="29">
        <v>6</v>
      </c>
      <c r="C7" s="1">
        <v>74</v>
      </c>
      <c r="D7" s="29"/>
      <c r="E7" s="1"/>
      <c r="F7" s="29">
        <v>4.5</v>
      </c>
      <c r="G7" s="1">
        <v>74</v>
      </c>
    </row>
    <row r="8" spans="1:7" x14ac:dyDescent="0.3">
      <c r="A8" s="29">
        <v>5</v>
      </c>
      <c r="B8" s="29">
        <v>6.5</v>
      </c>
      <c r="C8" s="1">
        <v>78</v>
      </c>
      <c r="D8" s="29"/>
      <c r="E8" s="1"/>
      <c r="F8" s="29">
        <v>5</v>
      </c>
      <c r="G8" s="1">
        <v>78</v>
      </c>
    </row>
    <row r="9" spans="1:7" x14ac:dyDescent="0.3">
      <c r="A9" s="29">
        <v>5.5</v>
      </c>
      <c r="B9" s="29">
        <v>7</v>
      </c>
      <c r="C9" s="1">
        <v>80</v>
      </c>
      <c r="D9" s="29"/>
      <c r="E9" s="1"/>
      <c r="F9" s="29">
        <v>5.5</v>
      </c>
      <c r="G9" s="1">
        <v>80</v>
      </c>
    </row>
    <row r="10" spans="1:7" x14ac:dyDescent="0.3">
      <c r="A10" s="29">
        <v>6</v>
      </c>
      <c r="B10" s="29">
        <v>7.5</v>
      </c>
      <c r="C10" s="1">
        <v>81</v>
      </c>
      <c r="D10" s="29"/>
      <c r="E10" s="1"/>
      <c r="F10" s="29">
        <v>6</v>
      </c>
      <c r="G10" s="1">
        <v>81</v>
      </c>
    </row>
    <row r="11" spans="1:7" x14ac:dyDescent="0.3">
      <c r="A11" s="29">
        <v>6.5</v>
      </c>
      <c r="B11" s="29">
        <v>8</v>
      </c>
      <c r="C11" s="1">
        <v>82</v>
      </c>
      <c r="D11" s="29"/>
      <c r="E11" s="1"/>
      <c r="F11" s="29">
        <v>6.5</v>
      </c>
      <c r="G11" s="1">
        <v>82</v>
      </c>
    </row>
    <row r="12" spans="1:7" x14ac:dyDescent="0.3">
      <c r="A12" s="29">
        <v>7</v>
      </c>
      <c r="B12" s="29">
        <v>8.5</v>
      </c>
      <c r="C12" s="1">
        <v>85</v>
      </c>
      <c r="D12" s="29"/>
      <c r="E12" s="1"/>
      <c r="F12" s="29">
        <v>7</v>
      </c>
      <c r="G12" s="1">
        <v>85</v>
      </c>
    </row>
    <row r="13" spans="1:7" x14ac:dyDescent="0.3">
      <c r="A13" s="29">
        <v>7.5</v>
      </c>
      <c r="B13" s="29">
        <v>9</v>
      </c>
      <c r="C13" s="1">
        <v>88</v>
      </c>
      <c r="D13" s="29"/>
      <c r="E13" s="1"/>
      <c r="F13" s="29">
        <v>7.5</v>
      </c>
      <c r="G13" s="1">
        <v>88</v>
      </c>
    </row>
    <row r="14" spans="1:7" x14ac:dyDescent="0.3">
      <c r="A14" s="29">
        <v>8</v>
      </c>
      <c r="B14" s="29">
        <v>9.5</v>
      </c>
      <c r="C14" s="1">
        <v>85</v>
      </c>
      <c r="D14" s="29"/>
      <c r="E14" s="1"/>
      <c r="F14" s="29">
        <v>8</v>
      </c>
      <c r="G14" s="1">
        <v>85</v>
      </c>
    </row>
    <row r="15" spans="1:7" x14ac:dyDescent="0.3">
      <c r="A15" s="29">
        <v>8.5</v>
      </c>
      <c r="B15" s="29">
        <v>10</v>
      </c>
      <c r="C15" s="1">
        <v>84</v>
      </c>
      <c r="D15" s="29"/>
      <c r="E15" s="1"/>
      <c r="F15" s="29">
        <v>8.5</v>
      </c>
      <c r="G15" s="1">
        <v>84</v>
      </c>
    </row>
    <row r="16" spans="1:7" x14ac:dyDescent="0.3">
      <c r="A16" s="29">
        <v>9</v>
      </c>
      <c r="B16" s="29">
        <v>10.5</v>
      </c>
      <c r="C16" s="1">
        <v>81</v>
      </c>
      <c r="D16" s="29"/>
      <c r="E16" s="1"/>
      <c r="F16" s="29">
        <v>9</v>
      </c>
      <c r="G16" s="1">
        <v>81</v>
      </c>
    </row>
    <row r="17" spans="1:21" x14ac:dyDescent="0.3">
      <c r="A17" s="29">
        <v>9.5</v>
      </c>
      <c r="B17" s="29">
        <v>11</v>
      </c>
      <c r="C17" s="1">
        <v>76</v>
      </c>
      <c r="D17" s="29"/>
      <c r="E17" s="1"/>
      <c r="F17" s="29">
        <v>9.5</v>
      </c>
      <c r="G17" s="1">
        <v>76</v>
      </c>
    </row>
    <row r="18" spans="1:21" x14ac:dyDescent="0.3">
      <c r="A18" s="29">
        <v>10</v>
      </c>
      <c r="B18" s="29">
        <v>11.5</v>
      </c>
      <c r="C18" s="1">
        <v>74</v>
      </c>
      <c r="D18" s="29"/>
      <c r="E18" s="1"/>
      <c r="F18" s="29">
        <v>10</v>
      </c>
      <c r="G18" s="1">
        <v>74</v>
      </c>
      <c r="H18" s="68" t="s">
        <v>143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21" spans="1:21" x14ac:dyDescent="0.3">
      <c r="A21" t="s">
        <v>117</v>
      </c>
    </row>
    <row r="22" spans="1:21" ht="15" thickBot="1" x14ac:dyDescent="0.35">
      <c r="A22" s="21" t="s">
        <v>116</v>
      </c>
      <c r="B22" s="30" t="s">
        <v>118</v>
      </c>
      <c r="C22" s="21" t="s">
        <v>115</v>
      </c>
      <c r="D22" s="30" t="s">
        <v>119</v>
      </c>
      <c r="E22" s="21" t="s">
        <v>114</v>
      </c>
    </row>
    <row r="23" spans="1:21" x14ac:dyDescent="0.3">
      <c r="A23" s="29">
        <v>2.5</v>
      </c>
      <c r="B23" s="32">
        <f>A23^2</f>
        <v>6.25</v>
      </c>
      <c r="C23" s="29">
        <v>4</v>
      </c>
      <c r="D23" s="31">
        <f>C23^2</f>
        <v>16</v>
      </c>
      <c r="E23" s="1">
        <v>69</v>
      </c>
      <c r="F23" s="89" t="s">
        <v>120</v>
      </c>
      <c r="G23" s="90"/>
      <c r="H23" s="12"/>
      <c r="I23" s="12"/>
      <c r="J23" s="13"/>
    </row>
    <row r="24" spans="1:21" x14ac:dyDescent="0.3">
      <c r="A24" s="29">
        <v>3</v>
      </c>
      <c r="B24" s="32">
        <f t="shared" ref="B24:B38" si="0">A24^2</f>
        <v>9</v>
      </c>
      <c r="C24" s="29">
        <v>4.5</v>
      </c>
      <c r="D24" s="31">
        <f t="shared" ref="D24:D38" si="1">C24^2</f>
        <v>20.25</v>
      </c>
      <c r="E24" s="1">
        <v>73</v>
      </c>
      <c r="F24" s="14" t="s">
        <v>32</v>
      </c>
      <c r="G24">
        <f>'Result 15'!B17</f>
        <v>35.530514705882325</v>
      </c>
      <c r="J24" s="15"/>
    </row>
    <row r="25" spans="1:21" x14ac:dyDescent="0.3">
      <c r="A25" s="29">
        <v>3.5</v>
      </c>
      <c r="B25" s="32">
        <f t="shared" si="0"/>
        <v>12.25</v>
      </c>
      <c r="C25" s="29">
        <v>5</v>
      </c>
      <c r="D25" s="31">
        <f t="shared" si="1"/>
        <v>25</v>
      </c>
      <c r="E25" s="1">
        <v>72</v>
      </c>
      <c r="F25" s="14" t="s">
        <v>33</v>
      </c>
      <c r="G25">
        <f>'Result 15'!B18</f>
        <v>0</v>
      </c>
      <c r="J25" s="15"/>
      <c r="L25" s="93" t="s">
        <v>123</v>
      </c>
      <c r="M25" s="93"/>
      <c r="N25" s="93"/>
      <c r="O25" s="93"/>
      <c r="P25" s="93"/>
    </row>
    <row r="26" spans="1:21" x14ac:dyDescent="0.3">
      <c r="A26" s="29">
        <v>4</v>
      </c>
      <c r="B26" s="32">
        <f t="shared" si="0"/>
        <v>16</v>
      </c>
      <c r="C26" s="29">
        <v>5.5</v>
      </c>
      <c r="D26" s="31">
        <f t="shared" si="1"/>
        <v>30.25</v>
      </c>
      <c r="E26" s="1">
        <v>75</v>
      </c>
      <c r="F26" s="14" t="s">
        <v>57</v>
      </c>
      <c r="G26">
        <f>'Result 15'!B19</f>
        <v>-4.5060457516339891</v>
      </c>
      <c r="J26" s="15"/>
      <c r="L26" s="30" t="s">
        <v>67</v>
      </c>
      <c r="M26" s="30" t="s">
        <v>118</v>
      </c>
      <c r="N26" s="30" t="s">
        <v>68</v>
      </c>
      <c r="O26" s="30" t="s">
        <v>119</v>
      </c>
      <c r="P26" s="30" t="s">
        <v>41</v>
      </c>
    </row>
    <row r="27" spans="1:21" x14ac:dyDescent="0.3">
      <c r="A27" s="29">
        <v>4.5</v>
      </c>
      <c r="B27" s="32">
        <f t="shared" si="0"/>
        <v>20.25</v>
      </c>
      <c r="C27" s="29">
        <v>6</v>
      </c>
      <c r="D27" s="31">
        <f t="shared" si="1"/>
        <v>36</v>
      </c>
      <c r="E27" s="1">
        <v>74</v>
      </c>
      <c r="F27" s="14" t="s">
        <v>58</v>
      </c>
      <c r="G27">
        <f>'Result 15'!B20</f>
        <v>0</v>
      </c>
      <c r="J27" s="15"/>
      <c r="L27">
        <v>7</v>
      </c>
      <c r="M27">
        <f>L27^2</f>
        <v>49</v>
      </c>
      <c r="N27">
        <v>9.5</v>
      </c>
      <c r="O27">
        <f>N27^2</f>
        <v>90.25</v>
      </c>
      <c r="P27">
        <f>TREND(E23:E38,A23:D38,L27:O27)</f>
        <v>150.17818627450984</v>
      </c>
    </row>
    <row r="28" spans="1:21" x14ac:dyDescent="0.3">
      <c r="A28" s="29">
        <v>5</v>
      </c>
      <c r="B28" s="32">
        <f t="shared" si="0"/>
        <v>25</v>
      </c>
      <c r="C28" s="29">
        <v>6.5</v>
      </c>
      <c r="D28" s="31">
        <f t="shared" si="1"/>
        <v>42.25</v>
      </c>
      <c r="E28" s="1">
        <v>78</v>
      </c>
      <c r="F28" s="14" t="s">
        <v>59</v>
      </c>
      <c r="G28">
        <f>'Result 15'!B21</f>
        <v>3.716830065359479</v>
      </c>
      <c r="J28" s="15"/>
    </row>
    <row r="29" spans="1:21" x14ac:dyDescent="0.3">
      <c r="A29" s="29">
        <v>5.5</v>
      </c>
      <c r="B29" s="32">
        <f t="shared" si="0"/>
        <v>30.25</v>
      </c>
      <c r="C29" s="29">
        <v>7</v>
      </c>
      <c r="D29" s="31">
        <f t="shared" si="1"/>
        <v>49</v>
      </c>
      <c r="E29" s="1">
        <v>80</v>
      </c>
      <c r="F29" s="14" t="s">
        <v>109</v>
      </c>
      <c r="G29">
        <f>'Result 15'!B5</f>
        <v>0.79918469384173918</v>
      </c>
      <c r="J29" s="15"/>
    </row>
    <row r="30" spans="1:21" x14ac:dyDescent="0.3">
      <c r="A30" s="29">
        <v>6</v>
      </c>
      <c r="B30" s="32">
        <f t="shared" si="0"/>
        <v>36</v>
      </c>
      <c r="C30" s="29">
        <v>7.5</v>
      </c>
      <c r="D30" s="31">
        <f t="shared" si="1"/>
        <v>56.25</v>
      </c>
      <c r="E30" s="1">
        <v>81</v>
      </c>
      <c r="F30" s="14" t="s">
        <v>108</v>
      </c>
      <c r="G30">
        <f>'Result 15'!B6</f>
        <v>0.61444387750969898</v>
      </c>
      <c r="J30" s="15"/>
    </row>
    <row r="31" spans="1:21" x14ac:dyDescent="0.3">
      <c r="A31" s="29">
        <v>6.5</v>
      </c>
      <c r="B31" s="32">
        <f t="shared" si="0"/>
        <v>42.25</v>
      </c>
      <c r="C31" s="29">
        <v>8</v>
      </c>
      <c r="D31" s="31">
        <f t="shared" si="1"/>
        <v>64</v>
      </c>
      <c r="E31" s="1">
        <v>82</v>
      </c>
      <c r="F31" s="14" t="s">
        <v>110</v>
      </c>
      <c r="G31">
        <f>'Result 15'!B7</f>
        <v>2.6480413376859326</v>
      </c>
      <c r="J31" s="15"/>
    </row>
    <row r="32" spans="1:21" x14ac:dyDescent="0.3">
      <c r="A32" s="29">
        <v>7</v>
      </c>
      <c r="B32" s="32">
        <f t="shared" si="0"/>
        <v>49</v>
      </c>
      <c r="C32" s="29">
        <v>8.5</v>
      </c>
      <c r="D32" s="31">
        <f t="shared" si="1"/>
        <v>72.25</v>
      </c>
      <c r="E32" s="1">
        <v>85</v>
      </c>
      <c r="F32" s="14"/>
      <c r="J32" s="15"/>
    </row>
    <row r="33" spans="1:10" x14ac:dyDescent="0.3">
      <c r="A33" s="29">
        <v>7.5</v>
      </c>
      <c r="B33" s="32">
        <f t="shared" si="0"/>
        <v>56.25</v>
      </c>
      <c r="C33" s="29">
        <v>9</v>
      </c>
      <c r="D33" s="31">
        <f t="shared" si="1"/>
        <v>81</v>
      </c>
      <c r="E33" s="1">
        <v>88</v>
      </c>
      <c r="F33" s="86" t="s">
        <v>122</v>
      </c>
      <c r="G33" s="60"/>
      <c r="H33" s="60"/>
      <c r="I33" s="60"/>
      <c r="J33" s="15"/>
    </row>
    <row r="34" spans="1:10" ht="15" thickBot="1" x14ac:dyDescent="0.35">
      <c r="A34" s="29">
        <v>8</v>
      </c>
      <c r="B34" s="32">
        <f t="shared" si="0"/>
        <v>64</v>
      </c>
      <c r="C34" s="29">
        <v>9.5</v>
      </c>
      <c r="D34" s="31">
        <f t="shared" si="1"/>
        <v>90.25</v>
      </c>
      <c r="E34" s="1">
        <v>85</v>
      </c>
      <c r="F34" s="87" t="s">
        <v>121</v>
      </c>
      <c r="G34" s="88"/>
      <c r="H34" s="88"/>
      <c r="I34" s="88"/>
      <c r="J34" s="92"/>
    </row>
    <row r="35" spans="1:10" x14ac:dyDescent="0.3">
      <c r="A35" s="29">
        <v>8.5</v>
      </c>
      <c r="B35" s="32">
        <f t="shared" si="0"/>
        <v>72.25</v>
      </c>
      <c r="C35" s="29">
        <v>10</v>
      </c>
      <c r="D35" s="31">
        <f t="shared" si="1"/>
        <v>100</v>
      </c>
      <c r="E35" s="1">
        <v>84</v>
      </c>
    </row>
    <row r="36" spans="1:10" x14ac:dyDescent="0.3">
      <c r="A36" s="29">
        <v>9</v>
      </c>
      <c r="B36" s="32">
        <f t="shared" si="0"/>
        <v>81</v>
      </c>
      <c r="C36" s="29">
        <v>10.5</v>
      </c>
      <c r="D36" s="31">
        <f t="shared" si="1"/>
        <v>110.25</v>
      </c>
      <c r="E36" s="1">
        <v>81</v>
      </c>
    </row>
    <row r="37" spans="1:10" x14ac:dyDescent="0.3">
      <c r="A37" s="29">
        <v>9.5</v>
      </c>
      <c r="B37" s="32">
        <f t="shared" si="0"/>
        <v>90.25</v>
      </c>
      <c r="C37" s="29">
        <v>11</v>
      </c>
      <c r="D37" s="31">
        <f t="shared" si="1"/>
        <v>121</v>
      </c>
      <c r="E37" s="1">
        <v>76</v>
      </c>
    </row>
    <row r="38" spans="1:10" x14ac:dyDescent="0.3">
      <c r="A38" s="29">
        <v>10</v>
      </c>
      <c r="B38" s="32">
        <f t="shared" si="0"/>
        <v>100</v>
      </c>
      <c r="C38" s="29">
        <v>11.5</v>
      </c>
      <c r="D38" s="31">
        <f t="shared" si="1"/>
        <v>132.25</v>
      </c>
      <c r="E38" s="1">
        <v>74</v>
      </c>
    </row>
    <row r="39" spans="1:10" x14ac:dyDescent="0.3">
      <c r="A39" s="29"/>
      <c r="B39" s="32"/>
      <c r="C39" s="29"/>
      <c r="D39" s="31"/>
    </row>
  </sheetData>
  <mergeCells count="5">
    <mergeCell ref="H18:U18"/>
    <mergeCell ref="F23:G23"/>
    <mergeCell ref="F33:I33"/>
    <mergeCell ref="F34:J34"/>
    <mergeCell ref="L25:P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3"/>
  <sheetViews>
    <sheetView workbookViewId="0">
      <selection activeCell="H27" sqref="H27"/>
    </sheetView>
  </sheetViews>
  <sheetFormatPr defaultRowHeight="14.4" x14ac:dyDescent="0.3"/>
  <cols>
    <col min="1" max="1" width="19.88671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0.89397130482009279</v>
      </c>
    </row>
    <row r="5" spans="1:9" x14ac:dyDescent="0.3">
      <c r="A5" t="s">
        <v>3</v>
      </c>
      <c r="B5">
        <v>0.79918469384173918</v>
      </c>
    </row>
    <row r="6" spans="1:9" x14ac:dyDescent="0.3">
      <c r="A6" t="s">
        <v>4</v>
      </c>
      <c r="B6">
        <v>0.61444387750969898</v>
      </c>
    </row>
    <row r="7" spans="1:9" x14ac:dyDescent="0.3">
      <c r="A7" t="s">
        <v>5</v>
      </c>
      <c r="B7">
        <v>2.6480413376859326</v>
      </c>
    </row>
    <row r="8" spans="1:9" ht="15" thickBot="1" x14ac:dyDescent="0.35">
      <c r="A8" s="2" t="s">
        <v>6</v>
      </c>
      <c r="B8" s="2">
        <v>16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4</v>
      </c>
      <c r="C12">
        <v>362.77990196078446</v>
      </c>
      <c r="D12">
        <v>90.694975490196114</v>
      </c>
      <c r="E12">
        <v>25.868050644891603</v>
      </c>
      <c r="F12">
        <v>1.5166734130319369E-5</v>
      </c>
    </row>
    <row r="13" spans="1:9" x14ac:dyDescent="0.3">
      <c r="A13" t="s">
        <v>9</v>
      </c>
      <c r="B13">
        <v>13</v>
      </c>
      <c r="C13">
        <v>91.157598039215543</v>
      </c>
      <c r="D13">
        <v>7.012122926093503</v>
      </c>
    </row>
    <row r="14" spans="1:9" ht="15" thickBot="1" x14ac:dyDescent="0.35">
      <c r="A14" s="2" t="s">
        <v>10</v>
      </c>
      <c r="B14" s="2">
        <v>17</v>
      </c>
      <c r="C14" s="2">
        <v>453.9375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35.530514705882325</v>
      </c>
      <c r="C17">
        <v>6.4038805784266364</v>
      </c>
      <c r="D17">
        <v>5.5482787773365674</v>
      </c>
      <c r="E17">
        <v>9.4120517205321323E-5</v>
      </c>
      <c r="F17">
        <v>21.695771824518602</v>
      </c>
      <c r="G17">
        <v>49.365257587246049</v>
      </c>
      <c r="H17">
        <v>21.695771824518602</v>
      </c>
      <c r="I17">
        <v>49.365257587246049</v>
      </c>
    </row>
    <row r="18" spans="1:9" x14ac:dyDescent="0.3">
      <c r="A18" t="s">
        <v>24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53</v>
      </c>
      <c r="B19">
        <v>-4.5060457516339891</v>
      </c>
      <c r="C19">
        <v>0.73040614525886849</v>
      </c>
      <c r="D19">
        <v>-6.1692330779021161</v>
      </c>
      <c r="E19" t="e">
        <v>#NUM!</v>
      </c>
      <c r="F19">
        <v>-6.0839922943390583</v>
      </c>
      <c r="G19">
        <v>-2.9280992089289199</v>
      </c>
      <c r="H19">
        <v>-6.0839922943390583</v>
      </c>
      <c r="I19">
        <v>-2.9280992089289199</v>
      </c>
    </row>
    <row r="20" spans="1:9" x14ac:dyDescent="0.3">
      <c r="A20" t="s">
        <v>54</v>
      </c>
      <c r="B20">
        <v>0</v>
      </c>
      <c r="C20">
        <v>0</v>
      </c>
      <c r="D20">
        <v>65535</v>
      </c>
      <c r="E20" t="e">
        <v>#NUM!</v>
      </c>
      <c r="F20">
        <v>0</v>
      </c>
      <c r="G20">
        <v>0</v>
      </c>
      <c r="H20">
        <v>0</v>
      </c>
      <c r="I20">
        <v>0</v>
      </c>
    </row>
    <row r="21" spans="1:9" ht="15" thickBot="1" x14ac:dyDescent="0.35">
      <c r="A21" s="2" t="s">
        <v>55</v>
      </c>
      <c r="B21" s="2">
        <v>3.716830065359479</v>
      </c>
      <c r="C21" s="2">
        <v>0.59175135136299628</v>
      </c>
      <c r="D21" s="2">
        <v>6.2810673043642531</v>
      </c>
      <c r="E21" s="2" t="e">
        <v>#NUM!</v>
      </c>
      <c r="F21" s="2">
        <v>2.4384289934553607</v>
      </c>
      <c r="G21" s="2">
        <v>4.9952311372635974</v>
      </c>
      <c r="H21" s="2">
        <v>2.4384289934553607</v>
      </c>
      <c r="I21" s="2">
        <v>4.9952311372635974</v>
      </c>
    </row>
    <row r="25" spans="1:9" x14ac:dyDescent="0.3">
      <c r="A25" t="s">
        <v>28</v>
      </c>
      <c r="E25" t="s">
        <v>25</v>
      </c>
    </row>
    <row r="26" spans="1:9" ht="15" thickBot="1" x14ac:dyDescent="0.35"/>
    <row r="27" spans="1:9" x14ac:dyDescent="0.3">
      <c r="A27" s="3" t="s">
        <v>29</v>
      </c>
      <c r="B27" s="3" t="s">
        <v>30</v>
      </c>
      <c r="C27" s="3" t="s">
        <v>31</v>
      </c>
      <c r="E27" s="3" t="s">
        <v>26</v>
      </c>
      <c r="F27" s="3" t="s">
        <v>27</v>
      </c>
    </row>
    <row r="28" spans="1:9" x14ac:dyDescent="0.3">
      <c r="A28">
        <v>1</v>
      </c>
      <c r="B28">
        <v>66.837009803921561</v>
      </c>
      <c r="C28">
        <v>2.1629901960784395</v>
      </c>
      <c r="E28">
        <v>3.125</v>
      </c>
      <c r="F28">
        <v>69</v>
      </c>
    </row>
    <row r="29" spans="1:9" x14ac:dyDescent="0.3">
      <c r="A29">
        <v>2</v>
      </c>
      <c r="B29">
        <v>70.241911764705875</v>
      </c>
      <c r="C29">
        <v>2.7580882352941245</v>
      </c>
      <c r="E29">
        <v>9.375</v>
      </c>
      <c r="F29">
        <v>72</v>
      </c>
    </row>
    <row r="30" spans="1:9" x14ac:dyDescent="0.3">
      <c r="A30">
        <v>3</v>
      </c>
      <c r="B30">
        <v>73.252205882352939</v>
      </c>
      <c r="C30">
        <v>-1.2522058823529392</v>
      </c>
      <c r="E30">
        <v>15.625</v>
      </c>
      <c r="F30">
        <v>73</v>
      </c>
    </row>
    <row r="31" spans="1:9" x14ac:dyDescent="0.3">
      <c r="A31">
        <v>4</v>
      </c>
      <c r="B31">
        <v>75.867892156862737</v>
      </c>
      <c r="C31">
        <v>-0.86789215686273735</v>
      </c>
      <c r="E31">
        <v>21.875</v>
      </c>
      <c r="F31">
        <v>74</v>
      </c>
    </row>
    <row r="32" spans="1:9" x14ac:dyDescent="0.3">
      <c r="A32">
        <v>5</v>
      </c>
      <c r="B32">
        <v>78.088970588235284</v>
      </c>
      <c r="C32">
        <v>-4.0889705882352843</v>
      </c>
      <c r="E32">
        <v>28.125</v>
      </c>
      <c r="F32">
        <v>74</v>
      </c>
    </row>
    <row r="33" spans="1:6" x14ac:dyDescent="0.3">
      <c r="A33">
        <v>6</v>
      </c>
      <c r="B33">
        <v>79.915441176470594</v>
      </c>
      <c r="C33">
        <v>-1.9154411764705941</v>
      </c>
      <c r="E33">
        <v>34.375</v>
      </c>
      <c r="F33">
        <v>75</v>
      </c>
    </row>
    <row r="34" spans="1:6" x14ac:dyDescent="0.3">
      <c r="A34">
        <v>7</v>
      </c>
      <c r="B34">
        <v>81.347303921568624</v>
      </c>
      <c r="C34">
        <v>-1.3473039215686242</v>
      </c>
      <c r="E34">
        <v>40.625</v>
      </c>
      <c r="F34">
        <v>76</v>
      </c>
    </row>
    <row r="35" spans="1:6" x14ac:dyDescent="0.3">
      <c r="A35">
        <v>8</v>
      </c>
      <c r="B35">
        <v>82.384558823529403</v>
      </c>
      <c r="C35">
        <v>-1.3845588235294031</v>
      </c>
      <c r="E35">
        <v>46.875</v>
      </c>
      <c r="F35">
        <v>78</v>
      </c>
    </row>
    <row r="36" spans="1:6" x14ac:dyDescent="0.3">
      <c r="A36">
        <v>9</v>
      </c>
      <c r="B36">
        <v>83.027205882352945</v>
      </c>
      <c r="C36">
        <v>-1.0272058823529449</v>
      </c>
      <c r="E36">
        <v>53.125</v>
      </c>
      <c r="F36">
        <v>80</v>
      </c>
    </row>
    <row r="37" spans="1:6" x14ac:dyDescent="0.3">
      <c r="A37">
        <v>10</v>
      </c>
      <c r="B37">
        <v>83.275245098039221</v>
      </c>
      <c r="C37">
        <v>1.7247549019607789</v>
      </c>
      <c r="E37">
        <v>59.375</v>
      </c>
      <c r="F37">
        <v>81</v>
      </c>
    </row>
    <row r="38" spans="1:6" x14ac:dyDescent="0.3">
      <c r="A38">
        <v>11</v>
      </c>
      <c r="B38">
        <v>83.12867647058826</v>
      </c>
      <c r="C38">
        <v>4.8713235294117396</v>
      </c>
      <c r="E38">
        <v>65.625</v>
      </c>
      <c r="F38">
        <v>81</v>
      </c>
    </row>
    <row r="39" spans="1:6" x14ac:dyDescent="0.3">
      <c r="A39">
        <v>12</v>
      </c>
      <c r="B39">
        <v>82.587500000000006</v>
      </c>
      <c r="C39">
        <v>2.4124999999999943</v>
      </c>
      <c r="E39">
        <v>71.875</v>
      </c>
      <c r="F39">
        <v>82</v>
      </c>
    </row>
    <row r="40" spans="1:6" x14ac:dyDescent="0.3">
      <c r="A40">
        <v>13</v>
      </c>
      <c r="B40">
        <v>81.651715686274542</v>
      </c>
      <c r="C40">
        <v>2.3482843137254577</v>
      </c>
      <c r="E40">
        <v>78.125</v>
      </c>
      <c r="F40">
        <v>84</v>
      </c>
    </row>
    <row r="41" spans="1:6" x14ac:dyDescent="0.3">
      <c r="A41">
        <v>14</v>
      </c>
      <c r="B41">
        <v>80.321323529411814</v>
      </c>
      <c r="C41">
        <v>0.67867647058818648</v>
      </c>
      <c r="E41">
        <v>84.375</v>
      </c>
      <c r="F41">
        <v>85</v>
      </c>
    </row>
    <row r="42" spans="1:6" x14ac:dyDescent="0.3">
      <c r="A42">
        <v>15</v>
      </c>
      <c r="B42">
        <v>78.596323529411791</v>
      </c>
      <c r="C42">
        <v>-2.5963235294117908</v>
      </c>
      <c r="E42">
        <v>90.625</v>
      </c>
      <c r="F42">
        <v>85</v>
      </c>
    </row>
    <row r="43" spans="1:6" ht="15" thickBot="1" x14ac:dyDescent="0.35">
      <c r="A43" s="2">
        <v>16</v>
      </c>
      <c r="B43" s="2">
        <v>76.476715686274531</v>
      </c>
      <c r="C43" s="2">
        <v>-2.476715686274531</v>
      </c>
      <c r="E43" s="2">
        <v>96.875</v>
      </c>
      <c r="F43" s="2">
        <v>88</v>
      </c>
    </row>
  </sheetData>
  <sortState xmlns:xlrd2="http://schemas.microsoft.com/office/spreadsheetml/2017/richdata2" ref="F28:F43">
    <sortCondition ref="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I22" sqref="I22"/>
    </sheetView>
  </sheetViews>
  <sheetFormatPr defaultRowHeight="14.4" x14ac:dyDescent="0.3"/>
  <cols>
    <col min="1" max="1" width="16.6640625" customWidth="1"/>
    <col min="2" max="2" width="14.109375" customWidth="1"/>
    <col min="3" max="3" width="17" customWidth="1"/>
    <col min="5" max="5" width="13.88671875" customWidth="1"/>
    <col min="6" max="6" width="15.33203125" customWidth="1"/>
    <col min="7" max="7" width="13.109375" customWidth="1"/>
    <col min="8" max="8" width="13" customWidth="1"/>
    <col min="9" max="9" width="14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0.92180001295365666</v>
      </c>
    </row>
    <row r="5" spans="1:9" x14ac:dyDescent="0.3">
      <c r="A5" t="s">
        <v>3</v>
      </c>
      <c r="B5">
        <v>0.84971526388136154</v>
      </c>
    </row>
    <row r="6" spans="1:9" x14ac:dyDescent="0.3">
      <c r="A6" t="s">
        <v>4</v>
      </c>
      <c r="B6">
        <v>0.83468679026949766</v>
      </c>
    </row>
    <row r="7" spans="1:9" x14ac:dyDescent="0.3">
      <c r="A7" t="s">
        <v>5</v>
      </c>
      <c r="B7">
        <v>4.2835165351945088</v>
      </c>
    </row>
    <row r="8" spans="1:9" ht="15" thickBot="1" x14ac:dyDescent="0.35">
      <c r="A8" s="2" t="s">
        <v>6</v>
      </c>
      <c r="B8" s="2">
        <v>12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1037.4315275938188</v>
      </c>
      <c r="D12">
        <v>1037.4315275938188</v>
      </c>
      <c r="E12">
        <v>56.540357046678054</v>
      </c>
      <c r="F12">
        <v>2.0175442438994891E-5</v>
      </c>
    </row>
    <row r="13" spans="1:9" x14ac:dyDescent="0.3">
      <c r="A13" t="s">
        <v>9</v>
      </c>
      <c r="B13">
        <v>10</v>
      </c>
      <c r="C13">
        <v>183.48513907284772</v>
      </c>
      <c r="D13">
        <v>18.348513907284772</v>
      </c>
    </row>
    <row r="14" spans="1:9" ht="15" thickBot="1" x14ac:dyDescent="0.35">
      <c r="A14" s="2" t="s">
        <v>10</v>
      </c>
      <c r="B14" s="2">
        <v>11</v>
      </c>
      <c r="C14" s="2">
        <v>1220.9166666666665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-7.8404768211920555</v>
      </c>
      <c r="C17">
        <v>5.6893089819850688</v>
      </c>
      <c r="D17">
        <v>-1.3781070506134505</v>
      </c>
      <c r="E17">
        <v>0.19822185604530837</v>
      </c>
      <c r="F17">
        <v>-20.517047204907467</v>
      </c>
      <c r="G17">
        <v>4.8360935625233559</v>
      </c>
      <c r="H17">
        <v>-20.517047204907467</v>
      </c>
      <c r="I17">
        <v>4.8360935625233559</v>
      </c>
    </row>
    <row r="18" spans="1:9" ht="15" thickBot="1" x14ac:dyDescent="0.35">
      <c r="A18" s="2" t="s">
        <v>24</v>
      </c>
      <c r="B18" s="2">
        <v>0.8121324503311258</v>
      </c>
      <c r="C18" s="2">
        <v>0.10800592745259996</v>
      </c>
      <c r="D18" s="2">
        <v>7.519332220794479</v>
      </c>
      <c r="E18" s="2">
        <v>2.0175442438994928E-5</v>
      </c>
      <c r="F18" s="2">
        <v>0.57148024712917689</v>
      </c>
      <c r="G18" s="2">
        <v>1.0527846535330747</v>
      </c>
      <c r="H18" s="2">
        <v>0.57148024712917689</v>
      </c>
      <c r="I18" s="2">
        <v>1.0527846535330747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13.274966887417214</v>
      </c>
      <c r="C25">
        <v>2.7250331125827856</v>
      </c>
      <c r="E25">
        <v>4.166666666666667</v>
      </c>
      <c r="F25">
        <v>16</v>
      </c>
    </row>
    <row r="26" spans="1:9" x14ac:dyDescent="0.3">
      <c r="A26">
        <v>2</v>
      </c>
      <c r="B26">
        <v>23.832688741721849</v>
      </c>
      <c r="C26">
        <v>-3.8326887417218494</v>
      </c>
      <c r="E26">
        <v>12.5</v>
      </c>
      <c r="F26">
        <v>20</v>
      </c>
    </row>
    <row r="27" spans="1:9" x14ac:dyDescent="0.3">
      <c r="A27">
        <v>3</v>
      </c>
      <c r="B27">
        <v>28.705483443708609</v>
      </c>
      <c r="C27">
        <v>-4.7054834437086086</v>
      </c>
      <c r="E27">
        <v>20.833333333333336</v>
      </c>
      <c r="F27">
        <v>24</v>
      </c>
    </row>
    <row r="28" spans="1:9" x14ac:dyDescent="0.3">
      <c r="A28">
        <v>4</v>
      </c>
      <c r="B28">
        <v>30.329748344370856</v>
      </c>
      <c r="C28">
        <v>-4.3297483443708558</v>
      </c>
      <c r="E28">
        <v>29.166666666666668</v>
      </c>
      <c r="F28">
        <v>26</v>
      </c>
    </row>
    <row r="29" spans="1:9" x14ac:dyDescent="0.3">
      <c r="A29">
        <v>5</v>
      </c>
      <c r="B29">
        <v>30.329748344370856</v>
      </c>
      <c r="C29">
        <v>-0.32974834437085576</v>
      </c>
      <c r="E29">
        <v>37.5</v>
      </c>
      <c r="F29">
        <v>30</v>
      </c>
    </row>
    <row r="30" spans="1:9" x14ac:dyDescent="0.3">
      <c r="A30">
        <v>6</v>
      </c>
      <c r="B30">
        <v>31.141880794701983</v>
      </c>
      <c r="C30">
        <v>4.8581192052980171</v>
      </c>
      <c r="E30">
        <v>45.833333333333336</v>
      </c>
      <c r="F30">
        <v>36</v>
      </c>
    </row>
    <row r="31" spans="1:9" x14ac:dyDescent="0.3">
      <c r="A31">
        <v>7</v>
      </c>
      <c r="B31">
        <v>36.014675496688739</v>
      </c>
      <c r="C31">
        <v>1.9853245033112614</v>
      </c>
      <c r="E31">
        <v>54.166666666666664</v>
      </c>
      <c r="F31">
        <v>38</v>
      </c>
    </row>
    <row r="32" spans="1:9" x14ac:dyDescent="0.3">
      <c r="A32">
        <v>8</v>
      </c>
      <c r="B32">
        <v>37.638940397350993</v>
      </c>
      <c r="C32">
        <v>5.3610596026490072</v>
      </c>
      <c r="E32">
        <v>62.5</v>
      </c>
      <c r="F32">
        <v>38</v>
      </c>
    </row>
    <row r="33" spans="1:6" x14ac:dyDescent="0.3">
      <c r="A33">
        <v>9</v>
      </c>
      <c r="B33">
        <v>40.887470198675494</v>
      </c>
      <c r="C33">
        <v>5.1125298013245057</v>
      </c>
      <c r="E33">
        <v>70.833333333333343</v>
      </c>
      <c r="F33">
        <v>42</v>
      </c>
    </row>
    <row r="34" spans="1:6" x14ac:dyDescent="0.3">
      <c r="A34">
        <v>10</v>
      </c>
      <c r="B34">
        <v>42.511735099337741</v>
      </c>
      <c r="C34">
        <v>-0.51173509933774142</v>
      </c>
      <c r="E34">
        <v>79.166666666666671</v>
      </c>
      <c r="F34">
        <v>43</v>
      </c>
    </row>
    <row r="35" spans="1:6" x14ac:dyDescent="0.3">
      <c r="A35">
        <v>11</v>
      </c>
      <c r="B35">
        <v>44.135999999999996</v>
      </c>
      <c r="C35">
        <v>-6.1359999999999957</v>
      </c>
      <c r="E35">
        <v>87.500000000000014</v>
      </c>
      <c r="F35">
        <v>46</v>
      </c>
    </row>
    <row r="36" spans="1:6" ht="15" thickBot="1" x14ac:dyDescent="0.35">
      <c r="A36" s="2">
        <v>12</v>
      </c>
      <c r="B36" s="2">
        <v>48.196662251655624</v>
      </c>
      <c r="C36" s="2">
        <v>-0.19666225165562423</v>
      </c>
      <c r="E36" s="2">
        <v>95.833333333333343</v>
      </c>
      <c r="F36" s="2">
        <v>48</v>
      </c>
    </row>
  </sheetData>
  <sortState xmlns:xlrd2="http://schemas.microsoft.com/office/spreadsheetml/2017/richdata2" ref="F25:F36">
    <sortCondition ref="F25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R74"/>
  <sheetViews>
    <sheetView topLeftCell="A60" workbookViewId="0">
      <selection activeCell="N66" sqref="N66"/>
    </sheetView>
  </sheetViews>
  <sheetFormatPr defaultRowHeight="14.4" x14ac:dyDescent="0.3"/>
  <cols>
    <col min="1" max="7" width="16.33203125" customWidth="1"/>
    <col min="8" max="8" width="17.44140625" customWidth="1"/>
    <col min="9" max="11" width="16.33203125" customWidth="1"/>
    <col min="12" max="12" width="21.33203125" customWidth="1"/>
    <col min="13" max="14" width="11.33203125" customWidth="1"/>
    <col min="15" max="15" width="7.88671875" customWidth="1"/>
    <col min="16" max="16" width="4.88671875" customWidth="1"/>
    <col min="17" max="17" width="7.88671875" customWidth="1"/>
    <col min="18" max="20" width="4.88671875" customWidth="1"/>
    <col min="21" max="21" width="7.88671875" customWidth="1"/>
    <col min="22" max="22" width="4.88671875" customWidth="1"/>
    <col min="23" max="23" width="7.88671875" customWidth="1"/>
    <col min="24" max="27" width="4.88671875" customWidth="1"/>
    <col min="28" max="28" width="7.88671875" customWidth="1"/>
    <col min="29" max="29" width="4.88671875" customWidth="1"/>
    <col min="30" max="30" width="7.88671875" customWidth="1"/>
    <col min="31" max="32" width="4.88671875" customWidth="1"/>
    <col min="33" max="33" width="7.88671875" customWidth="1"/>
    <col min="34" max="35" width="4.88671875" customWidth="1"/>
    <col min="36" max="36" width="7.88671875" customWidth="1"/>
    <col min="37" max="37" width="11.33203125" bestFit="1" customWidth="1"/>
  </cols>
  <sheetData>
    <row r="2" spans="1:12" ht="15" thickBot="1" x14ac:dyDescent="0.35">
      <c r="A2" s="41" t="s">
        <v>144</v>
      </c>
      <c r="B2" s="41" t="s">
        <v>147</v>
      </c>
      <c r="C2" s="41" t="s">
        <v>146</v>
      </c>
      <c r="D2" s="41" t="s">
        <v>145</v>
      </c>
      <c r="E2" s="41" t="s">
        <v>41</v>
      </c>
    </row>
    <row r="3" spans="1:12" x14ac:dyDescent="0.3">
      <c r="A3" s="1">
        <v>1</v>
      </c>
      <c r="B3" s="1">
        <v>1</v>
      </c>
      <c r="C3" s="1">
        <v>92</v>
      </c>
      <c r="D3" s="1">
        <v>57.7</v>
      </c>
      <c r="E3">
        <f>TREND($D$3:$D$30,$C$3:$C$30,C3)</f>
        <v>64.848356117952761</v>
      </c>
      <c r="G3" s="82" t="s">
        <v>148</v>
      </c>
      <c r="H3" s="83"/>
      <c r="I3" s="83"/>
      <c r="J3" s="83"/>
      <c r="K3" s="83"/>
      <c r="L3" s="84"/>
    </row>
    <row r="4" spans="1:12" x14ac:dyDescent="0.3">
      <c r="A4" s="1">
        <v>2</v>
      </c>
      <c r="B4" s="1">
        <v>2</v>
      </c>
      <c r="C4" s="1">
        <v>96</v>
      </c>
      <c r="D4" s="1">
        <v>71.5</v>
      </c>
      <c r="E4">
        <f t="shared" ref="E4:E30" si="0">TREND($D$3:$D$30,$C$3:$C$30,C4)</f>
        <v>66.31078974127216</v>
      </c>
      <c r="G4" s="14" t="s">
        <v>104</v>
      </c>
      <c r="H4">
        <f>'X2 Result 17'!B17</f>
        <v>31.212382781606607</v>
      </c>
      <c r="L4" s="15"/>
    </row>
    <row r="5" spans="1:12" x14ac:dyDescent="0.3">
      <c r="A5" s="1">
        <v>3</v>
      </c>
      <c r="B5" s="1">
        <v>3</v>
      </c>
      <c r="C5" s="1">
        <v>96</v>
      </c>
      <c r="D5" s="1">
        <v>73</v>
      </c>
      <c r="E5">
        <f t="shared" si="0"/>
        <v>66.31078974127216</v>
      </c>
      <c r="G5" s="14" t="s">
        <v>88</v>
      </c>
      <c r="H5">
        <f>'X2 Result 17'!B18</f>
        <v>0.36560840582984955</v>
      </c>
      <c r="L5" s="15"/>
    </row>
    <row r="6" spans="1:12" x14ac:dyDescent="0.3">
      <c r="A6" s="1">
        <v>4</v>
      </c>
      <c r="B6" s="1">
        <v>4</v>
      </c>
      <c r="C6" s="1">
        <v>89</v>
      </c>
      <c r="D6" s="1">
        <v>68.599999999999994</v>
      </c>
      <c r="E6">
        <f t="shared" si="0"/>
        <v>63.751530900463216</v>
      </c>
      <c r="G6" s="14" t="s">
        <v>105</v>
      </c>
      <c r="H6">
        <f>'X2 Result 17'!B5</f>
        <v>5.0267878137115397E-2</v>
      </c>
      <c r="L6" s="15"/>
    </row>
    <row r="7" spans="1:12" x14ac:dyDescent="0.3">
      <c r="A7" s="1">
        <v>5</v>
      </c>
      <c r="B7" s="1">
        <v>5</v>
      </c>
      <c r="C7" s="1">
        <v>95</v>
      </c>
      <c r="D7" s="1">
        <v>71.2</v>
      </c>
      <c r="E7">
        <f t="shared" si="0"/>
        <v>65.945181335442314</v>
      </c>
      <c r="G7" s="14" t="s">
        <v>92</v>
      </c>
      <c r="H7">
        <f>'X2 Result 17'!B7</f>
        <v>5.5411759372440592</v>
      </c>
      <c r="L7" s="15"/>
    </row>
    <row r="8" spans="1:12" x14ac:dyDescent="0.3">
      <c r="A8" s="1">
        <v>6</v>
      </c>
      <c r="B8" s="1">
        <v>6</v>
      </c>
      <c r="C8" s="1">
        <v>94</v>
      </c>
      <c r="D8" s="1">
        <v>67.2</v>
      </c>
      <c r="E8">
        <f t="shared" si="0"/>
        <v>65.579572929612468</v>
      </c>
      <c r="G8" s="67" t="s">
        <v>149</v>
      </c>
      <c r="H8" s="68"/>
      <c r="L8" s="15"/>
    </row>
    <row r="9" spans="1:12" ht="15" thickBot="1" x14ac:dyDescent="0.35">
      <c r="A9" s="1">
        <v>7</v>
      </c>
      <c r="B9" s="1">
        <v>7</v>
      </c>
      <c r="C9" s="1">
        <v>99</v>
      </c>
      <c r="D9" s="1">
        <v>62.7</v>
      </c>
      <c r="E9">
        <f t="shared" si="0"/>
        <v>67.407614958761712</v>
      </c>
      <c r="G9" s="79" t="s">
        <v>150</v>
      </c>
      <c r="H9" s="80"/>
      <c r="I9" s="2"/>
      <c r="J9" s="2"/>
      <c r="K9" s="2"/>
      <c r="L9" s="17"/>
    </row>
    <row r="10" spans="1:12" x14ac:dyDescent="0.3">
      <c r="A10" s="1">
        <v>8</v>
      </c>
      <c r="B10" s="1">
        <v>1</v>
      </c>
      <c r="C10" s="1">
        <v>96</v>
      </c>
      <c r="D10" s="1">
        <v>64.599999999999994</v>
      </c>
      <c r="E10">
        <f t="shared" si="0"/>
        <v>66.31078974127216</v>
      </c>
    </row>
    <row r="11" spans="1:12" x14ac:dyDescent="0.3">
      <c r="A11" s="1">
        <v>9</v>
      </c>
      <c r="B11" s="1">
        <v>2</v>
      </c>
      <c r="C11" s="1">
        <v>96</v>
      </c>
      <c r="D11" s="1">
        <v>68.5</v>
      </c>
      <c r="E11">
        <f t="shared" si="0"/>
        <v>66.31078974127216</v>
      </c>
      <c r="G11" t="s">
        <v>151</v>
      </c>
    </row>
    <row r="12" spans="1:12" x14ac:dyDescent="0.3">
      <c r="A12" s="1">
        <v>10</v>
      </c>
      <c r="B12" s="1">
        <v>3</v>
      </c>
      <c r="C12" s="1">
        <v>91</v>
      </c>
      <c r="D12" s="1">
        <v>68.8</v>
      </c>
      <c r="E12">
        <f t="shared" si="0"/>
        <v>64.482747712122915</v>
      </c>
    </row>
    <row r="13" spans="1:12" x14ac:dyDescent="0.3">
      <c r="A13" s="1">
        <v>11</v>
      </c>
      <c r="B13" s="1">
        <v>4</v>
      </c>
      <c r="C13" s="1">
        <v>93</v>
      </c>
      <c r="D13" s="1">
        <v>65.8</v>
      </c>
      <c r="E13">
        <f t="shared" si="0"/>
        <v>65.213964523782607</v>
      </c>
    </row>
    <row r="14" spans="1:12" x14ac:dyDescent="0.3">
      <c r="A14" s="1">
        <v>12</v>
      </c>
      <c r="B14" s="1">
        <v>5</v>
      </c>
      <c r="C14" s="1">
        <v>88</v>
      </c>
      <c r="D14" s="1">
        <v>61.5</v>
      </c>
      <c r="E14">
        <f t="shared" si="0"/>
        <v>63.38592249463337</v>
      </c>
    </row>
    <row r="15" spans="1:12" x14ac:dyDescent="0.3">
      <c r="A15" s="1">
        <v>13</v>
      </c>
      <c r="B15" s="1">
        <v>6</v>
      </c>
      <c r="C15" s="1">
        <v>90</v>
      </c>
      <c r="D15" s="1">
        <v>57.6</v>
      </c>
      <c r="E15">
        <f t="shared" si="0"/>
        <v>64.117139306293069</v>
      </c>
    </row>
    <row r="16" spans="1:12" x14ac:dyDescent="0.3">
      <c r="A16" s="1">
        <v>14</v>
      </c>
      <c r="B16" s="1">
        <v>7</v>
      </c>
      <c r="C16" s="1">
        <v>92</v>
      </c>
      <c r="D16" s="1">
        <v>54.2</v>
      </c>
      <c r="E16">
        <f t="shared" si="0"/>
        <v>64.848356117952761</v>
      </c>
    </row>
    <row r="17" spans="1:18" x14ac:dyDescent="0.3">
      <c r="A17" s="1">
        <v>15</v>
      </c>
      <c r="B17" s="1">
        <v>1</v>
      </c>
      <c r="C17" s="1">
        <v>98</v>
      </c>
      <c r="D17" s="1">
        <v>61.1</v>
      </c>
      <c r="E17">
        <f t="shared" si="0"/>
        <v>67.042006552931866</v>
      </c>
    </row>
    <row r="18" spans="1:18" x14ac:dyDescent="0.3">
      <c r="A18" s="1">
        <v>16</v>
      </c>
      <c r="B18" s="1">
        <v>2</v>
      </c>
      <c r="C18" s="1">
        <v>94</v>
      </c>
      <c r="D18" s="1">
        <v>64.5</v>
      </c>
      <c r="E18">
        <f t="shared" si="0"/>
        <v>65.579572929612468</v>
      </c>
    </row>
    <row r="19" spans="1:18" x14ac:dyDescent="0.3">
      <c r="A19" s="1">
        <v>17</v>
      </c>
      <c r="B19" s="1">
        <v>3</v>
      </c>
      <c r="C19" s="1">
        <v>99</v>
      </c>
      <c r="D19" s="1">
        <v>68.599999999999994</v>
      </c>
      <c r="E19">
        <f t="shared" si="0"/>
        <v>67.407614958761712</v>
      </c>
    </row>
    <row r="20" spans="1:18" x14ac:dyDescent="0.3">
      <c r="A20" s="1">
        <v>18</v>
      </c>
      <c r="B20" s="1">
        <v>4</v>
      </c>
      <c r="C20" s="1">
        <v>94</v>
      </c>
      <c r="D20" s="1">
        <v>67.099999999999994</v>
      </c>
      <c r="E20">
        <f t="shared" si="0"/>
        <v>65.579572929612468</v>
      </c>
    </row>
    <row r="21" spans="1:18" x14ac:dyDescent="0.3">
      <c r="A21" s="1">
        <v>19</v>
      </c>
      <c r="B21" s="1">
        <v>5</v>
      </c>
      <c r="C21" s="1">
        <v>98</v>
      </c>
      <c r="D21" s="1">
        <v>76.2</v>
      </c>
      <c r="E21">
        <f t="shared" si="0"/>
        <v>67.042006552931866</v>
      </c>
    </row>
    <row r="22" spans="1:18" x14ac:dyDescent="0.3">
      <c r="A22" s="1">
        <v>20</v>
      </c>
      <c r="B22" s="1">
        <v>6</v>
      </c>
      <c r="C22" s="1">
        <v>94</v>
      </c>
      <c r="D22" s="1">
        <v>65.7</v>
      </c>
      <c r="E22">
        <f t="shared" si="0"/>
        <v>65.579572929612468</v>
      </c>
    </row>
    <row r="23" spans="1:18" x14ac:dyDescent="0.3">
      <c r="A23" s="1">
        <v>21</v>
      </c>
      <c r="B23" s="1">
        <v>7</v>
      </c>
      <c r="C23" s="1">
        <v>97</v>
      </c>
      <c r="D23" s="1">
        <v>60.9</v>
      </c>
      <c r="E23">
        <f t="shared" si="0"/>
        <v>66.67639814710202</v>
      </c>
    </row>
    <row r="24" spans="1:18" x14ac:dyDescent="0.3">
      <c r="A24" s="1">
        <v>22</v>
      </c>
      <c r="B24" s="1">
        <v>1</v>
      </c>
      <c r="C24" s="1">
        <v>88</v>
      </c>
      <c r="D24" s="1">
        <v>54.5</v>
      </c>
      <c r="E24">
        <f t="shared" si="0"/>
        <v>63.38592249463337</v>
      </c>
    </row>
    <row r="25" spans="1:18" x14ac:dyDescent="0.3">
      <c r="A25" s="1">
        <v>23</v>
      </c>
      <c r="B25" s="1">
        <v>2</v>
      </c>
      <c r="C25" s="1">
        <v>92</v>
      </c>
      <c r="D25" s="1">
        <v>69.7</v>
      </c>
      <c r="E25">
        <f t="shared" si="0"/>
        <v>64.848356117952761</v>
      </c>
    </row>
    <row r="26" spans="1:18" x14ac:dyDescent="0.3">
      <c r="A26" s="1">
        <v>24</v>
      </c>
      <c r="B26" s="1">
        <v>3</v>
      </c>
      <c r="C26" s="1">
        <v>89</v>
      </c>
      <c r="D26" s="1">
        <v>68.3</v>
      </c>
      <c r="E26">
        <f t="shared" si="0"/>
        <v>63.751530900463216</v>
      </c>
    </row>
    <row r="27" spans="1:18" x14ac:dyDescent="0.3">
      <c r="A27" s="1">
        <v>25</v>
      </c>
      <c r="B27" s="1">
        <v>4</v>
      </c>
      <c r="C27" s="1">
        <v>96</v>
      </c>
      <c r="D27" s="1">
        <v>68.8</v>
      </c>
      <c r="E27">
        <f t="shared" si="0"/>
        <v>66.31078974127216</v>
      </c>
    </row>
    <row r="28" spans="1:18" x14ac:dyDescent="0.3">
      <c r="A28" s="1">
        <v>26</v>
      </c>
      <c r="B28" s="1">
        <v>5</v>
      </c>
      <c r="C28" s="1">
        <v>92</v>
      </c>
      <c r="D28" s="1">
        <v>70.8</v>
      </c>
      <c r="E28">
        <f t="shared" si="0"/>
        <v>64.848356117952761</v>
      </c>
      <c r="G28" s="68" t="s">
        <v>182</v>
      </c>
      <c r="H28" s="68"/>
      <c r="I28" s="68"/>
      <c r="J28" s="68"/>
      <c r="K28" s="68"/>
      <c r="L28" s="68"/>
    </row>
    <row r="29" spans="1:18" x14ac:dyDescent="0.3">
      <c r="A29" s="1">
        <v>27</v>
      </c>
      <c r="B29" s="1">
        <v>6</v>
      </c>
      <c r="C29" s="1">
        <v>90</v>
      </c>
      <c r="D29" s="1">
        <v>67</v>
      </c>
      <c r="E29">
        <f t="shared" si="0"/>
        <v>64.117139306293069</v>
      </c>
    </row>
    <row r="30" spans="1:18" x14ac:dyDescent="0.3">
      <c r="A30" s="1">
        <v>28</v>
      </c>
      <c r="B30" s="1">
        <v>7</v>
      </c>
      <c r="C30" s="1">
        <v>99</v>
      </c>
      <c r="D30" s="1">
        <v>58.3</v>
      </c>
      <c r="E30">
        <f t="shared" si="0"/>
        <v>67.407614958761712</v>
      </c>
    </row>
    <row r="32" spans="1:18" ht="15" thickBot="1" x14ac:dyDescent="0.35">
      <c r="A32" t="s">
        <v>175</v>
      </c>
      <c r="B32" s="80" t="s">
        <v>174</v>
      </c>
      <c r="C32" s="80"/>
      <c r="D32" s="80"/>
      <c r="E32" s="80"/>
      <c r="F32" s="80"/>
      <c r="G32" s="80"/>
      <c r="H32" s="80"/>
      <c r="K32" s="30"/>
      <c r="L32" s="30"/>
      <c r="M32" s="30"/>
      <c r="N32" s="30"/>
      <c r="O32" s="30"/>
      <c r="P32" s="30"/>
      <c r="Q32" s="30"/>
      <c r="R32" s="30"/>
    </row>
    <row r="33" spans="1:18" ht="15" thickBot="1" x14ac:dyDescent="0.35">
      <c r="A33" s="2" t="s">
        <v>167</v>
      </c>
      <c r="B33" s="52" t="s">
        <v>168</v>
      </c>
      <c r="C33" s="52" t="s">
        <v>169</v>
      </c>
      <c r="D33" s="52" t="s">
        <v>161</v>
      </c>
      <c r="E33" s="52" t="s">
        <v>162</v>
      </c>
      <c r="F33" s="52" t="s">
        <v>163</v>
      </c>
      <c r="G33" s="52" t="s">
        <v>164</v>
      </c>
      <c r="H33" s="52" t="s">
        <v>165</v>
      </c>
      <c r="I33" s="52" t="s">
        <v>166</v>
      </c>
      <c r="J33" s="52" t="s">
        <v>41</v>
      </c>
      <c r="K33" s="1"/>
      <c r="L33" s="1"/>
      <c r="M33" s="1"/>
      <c r="N33" s="1"/>
      <c r="O33" s="1"/>
      <c r="P33" s="1"/>
    </row>
    <row r="34" spans="1:18" x14ac:dyDescent="0.3">
      <c r="A34" s="94" t="s">
        <v>170</v>
      </c>
      <c r="B34" s="1">
        <f>C3</f>
        <v>92</v>
      </c>
      <c r="C34" s="1">
        <v>0</v>
      </c>
      <c r="D34" s="1">
        <v>0</v>
      </c>
      <c r="E34" s="1">
        <v>0</v>
      </c>
      <c r="F34" s="45">
        <v>0</v>
      </c>
      <c r="G34" s="1">
        <v>0</v>
      </c>
      <c r="H34" s="45">
        <v>0</v>
      </c>
      <c r="I34" s="1">
        <v>57.7</v>
      </c>
      <c r="J34">
        <f>TREND($I$34:$I$61,$B$34:$H$61,B34:H34)</f>
        <v>58.541729679889642</v>
      </c>
      <c r="L34" s="89" t="s">
        <v>176</v>
      </c>
      <c r="M34" s="91"/>
      <c r="N34" s="1"/>
      <c r="O34" s="45"/>
      <c r="P34" s="1"/>
    </row>
    <row r="35" spans="1:18" x14ac:dyDescent="0.3">
      <c r="A35" s="94"/>
      <c r="B35" s="1">
        <v>0</v>
      </c>
      <c r="C35" s="1">
        <f>C4</f>
        <v>96</v>
      </c>
      <c r="D35" s="1">
        <v>0</v>
      </c>
      <c r="E35" s="45">
        <v>0</v>
      </c>
      <c r="F35" s="45">
        <v>0</v>
      </c>
      <c r="G35" s="45">
        <v>0</v>
      </c>
      <c r="H35" s="45">
        <v>0</v>
      </c>
      <c r="I35" s="1">
        <v>71.5</v>
      </c>
      <c r="J35">
        <f t="shared" ref="J35:J61" si="1">TREND($I$34:$I$61,$B$34:$H$61,B35:H35)</f>
        <v>69.636849791354066</v>
      </c>
      <c r="L35" s="25" t="s">
        <v>104</v>
      </c>
      <c r="M35" s="26">
        <f>' Result 17'!B17</f>
        <v>-0.6933754400412937</v>
      </c>
      <c r="N35" s="45"/>
      <c r="O35" s="45"/>
      <c r="P35" s="1"/>
    </row>
    <row r="36" spans="1:18" x14ac:dyDescent="0.3">
      <c r="A36" s="94"/>
      <c r="B36" s="1">
        <v>0</v>
      </c>
      <c r="C36" s="1">
        <v>0</v>
      </c>
      <c r="D36" s="1">
        <f>C5</f>
        <v>96</v>
      </c>
      <c r="E36" s="1">
        <v>0</v>
      </c>
      <c r="F36" s="45">
        <v>0</v>
      </c>
      <c r="G36" s="1">
        <v>0</v>
      </c>
      <c r="H36" s="45">
        <v>0</v>
      </c>
      <c r="I36" s="1">
        <v>73</v>
      </c>
      <c r="J36">
        <f t="shared" si="1"/>
        <v>71.264826548700199</v>
      </c>
      <c r="L36" s="25" t="s">
        <v>88</v>
      </c>
      <c r="M36" s="26">
        <f>' Result 17'!B18</f>
        <v>0.64385983826011883</v>
      </c>
      <c r="N36" s="1"/>
      <c r="O36" s="45"/>
      <c r="P36" s="1"/>
      <c r="R36" s="1"/>
    </row>
    <row r="37" spans="1:18" x14ac:dyDescent="0.3">
      <c r="A37" s="94"/>
      <c r="B37" s="1">
        <v>0</v>
      </c>
      <c r="C37" s="1">
        <v>0</v>
      </c>
      <c r="D37" s="1">
        <v>0</v>
      </c>
      <c r="E37" s="1">
        <f>C6</f>
        <v>89</v>
      </c>
      <c r="F37" s="45">
        <v>0</v>
      </c>
      <c r="G37" s="45">
        <v>0</v>
      </c>
      <c r="H37" s="45">
        <v>0</v>
      </c>
      <c r="I37" s="1">
        <v>68.599999999999994</v>
      </c>
      <c r="J37">
        <f t="shared" si="1"/>
        <v>64.587349938876358</v>
      </c>
      <c r="L37" s="25" t="s">
        <v>89</v>
      </c>
      <c r="M37" s="26">
        <f>' Result 17'!B19</f>
        <v>0.73260651282703504</v>
      </c>
      <c r="N37" s="45"/>
      <c r="O37" s="45"/>
      <c r="P37" s="1"/>
      <c r="R37" s="1"/>
    </row>
    <row r="38" spans="1:18" x14ac:dyDescent="0.3">
      <c r="A38" s="94"/>
      <c r="B38" s="1">
        <v>0</v>
      </c>
      <c r="C38" s="1">
        <v>0</v>
      </c>
      <c r="D38" s="1">
        <v>0</v>
      </c>
      <c r="E38" s="1">
        <v>0</v>
      </c>
      <c r="F38" s="1">
        <f>C7</f>
        <v>95</v>
      </c>
      <c r="G38" s="1">
        <v>0</v>
      </c>
      <c r="H38" s="45">
        <v>0</v>
      </c>
      <c r="I38" s="1">
        <v>71.2</v>
      </c>
      <c r="J38">
        <f t="shared" si="1"/>
        <v>71.34221197327966</v>
      </c>
      <c r="L38" s="25" t="s">
        <v>96</v>
      </c>
      <c r="M38" s="26">
        <f>' Result 17'!B20</f>
        <v>0.74956460404939051</v>
      </c>
      <c r="N38" s="1"/>
      <c r="O38" s="45"/>
      <c r="P38" s="1"/>
      <c r="R38" s="1"/>
    </row>
    <row r="39" spans="1:18" x14ac:dyDescent="0.3">
      <c r="A39" s="94"/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f>C8</f>
        <v>94</v>
      </c>
      <c r="H39" s="45">
        <v>0</v>
      </c>
      <c r="I39" s="1">
        <v>67.2</v>
      </c>
      <c r="J39">
        <f t="shared" si="1"/>
        <v>65.804193148229501</v>
      </c>
      <c r="L39" s="25" t="s">
        <v>97</v>
      </c>
      <c r="M39" s="26">
        <f>' Result 17'!B21</f>
        <v>0.73349129639233324</v>
      </c>
      <c r="N39" s="1"/>
      <c r="O39" s="45"/>
      <c r="P39" s="1"/>
      <c r="R39" s="1"/>
    </row>
    <row r="40" spans="1:18" x14ac:dyDescent="0.3">
      <c r="A40" s="94"/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f>C9</f>
        <v>99</v>
      </c>
      <c r="I40" s="1">
        <v>62.7</v>
      </c>
      <c r="J40">
        <f t="shared" si="1"/>
        <v>60.439715773682536</v>
      </c>
      <c r="L40" s="25" t="s">
        <v>177</v>
      </c>
      <c r="M40" s="26">
        <f>' Result 17'!B22</f>
        <v>0.75826934119285216</v>
      </c>
      <c r="N40" s="1"/>
      <c r="O40" s="1"/>
      <c r="P40" s="1"/>
      <c r="R40" s="1"/>
    </row>
    <row r="41" spans="1:18" x14ac:dyDescent="0.3">
      <c r="A41" s="94" t="s">
        <v>171</v>
      </c>
      <c r="B41" s="1">
        <f>C10</f>
        <v>96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64.599999999999994</v>
      </c>
      <c r="J41">
        <f t="shared" si="1"/>
        <v>61.117169032930114</v>
      </c>
      <c r="L41" s="25" t="s">
        <v>178</v>
      </c>
      <c r="M41" s="26">
        <f>' Result 17'!B23</f>
        <v>0.70742094242841269</v>
      </c>
      <c r="N41" s="1"/>
      <c r="O41" s="1"/>
      <c r="P41" s="1"/>
      <c r="R41" s="1"/>
    </row>
    <row r="42" spans="1:18" x14ac:dyDescent="0.3">
      <c r="A42" s="94"/>
      <c r="B42" s="1">
        <v>0</v>
      </c>
      <c r="C42" s="1">
        <f>C11</f>
        <v>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68.5</v>
      </c>
      <c r="J42">
        <f t="shared" si="1"/>
        <v>69.636849791354066</v>
      </c>
      <c r="L42" s="25" t="s">
        <v>179</v>
      </c>
      <c r="M42" s="26">
        <f>' Result 17'!B24</f>
        <v>0.61750597185579625</v>
      </c>
      <c r="N42" s="1"/>
      <c r="O42" s="1"/>
      <c r="P42" s="1"/>
      <c r="R42" s="1"/>
    </row>
    <row r="43" spans="1:18" x14ac:dyDescent="0.3">
      <c r="A43" s="94"/>
      <c r="B43" s="1">
        <v>0</v>
      </c>
      <c r="C43" s="1">
        <v>0</v>
      </c>
      <c r="D43" s="1">
        <f>C12</f>
        <v>91</v>
      </c>
      <c r="E43" s="1">
        <v>0</v>
      </c>
      <c r="F43" s="1">
        <v>0</v>
      </c>
      <c r="G43" s="1">
        <v>0</v>
      </c>
      <c r="H43" s="1">
        <v>0</v>
      </c>
      <c r="I43" s="1">
        <v>68.8</v>
      </c>
      <c r="J43">
        <f t="shared" si="1"/>
        <v>67.517003528453245</v>
      </c>
      <c r="L43" s="25" t="s">
        <v>105</v>
      </c>
      <c r="M43" s="26">
        <f>' Result 17'!B5</f>
        <v>0.77076064319887638</v>
      </c>
      <c r="N43" s="1"/>
      <c r="O43" s="1"/>
      <c r="P43" s="1"/>
      <c r="R43" s="1"/>
    </row>
    <row r="44" spans="1:18" ht="15" thickBot="1" x14ac:dyDescent="0.35">
      <c r="A44" s="94"/>
      <c r="B44" s="1">
        <v>0</v>
      </c>
      <c r="C44" s="1">
        <v>0</v>
      </c>
      <c r="D44" s="1">
        <v>0</v>
      </c>
      <c r="E44" s="1">
        <f>C13</f>
        <v>93</v>
      </c>
      <c r="F44" s="1">
        <v>0</v>
      </c>
      <c r="G44" s="1">
        <v>0</v>
      </c>
      <c r="H44" s="1">
        <v>0</v>
      </c>
      <c r="I44" s="1">
        <v>65.8</v>
      </c>
      <c r="J44">
        <f t="shared" si="1"/>
        <v>67.521315124445692</v>
      </c>
      <c r="L44" s="46" t="s">
        <v>92</v>
      </c>
      <c r="M44" s="27">
        <f>' Result 17'!B7</f>
        <v>3.1039709132070388</v>
      </c>
      <c r="N44" s="1"/>
      <c r="O44" s="1"/>
      <c r="P44" s="1"/>
      <c r="R44" s="1"/>
    </row>
    <row r="45" spans="1:18" x14ac:dyDescent="0.3">
      <c r="A45" s="94"/>
      <c r="B45" s="1">
        <v>0</v>
      </c>
      <c r="C45" s="1">
        <v>0</v>
      </c>
      <c r="D45" s="1">
        <v>0</v>
      </c>
      <c r="E45" s="1">
        <v>0</v>
      </c>
      <c r="F45" s="1">
        <f>C14</f>
        <v>88</v>
      </c>
      <c r="G45" s="1">
        <v>0</v>
      </c>
      <c r="H45" s="1">
        <v>0</v>
      </c>
      <c r="I45" s="1">
        <v>61.5</v>
      </c>
      <c r="J45">
        <f t="shared" si="1"/>
        <v>66.034326584929701</v>
      </c>
      <c r="K45" s="1"/>
      <c r="L45" s="1"/>
      <c r="M45" s="1"/>
      <c r="N45" s="1"/>
      <c r="O45" s="1"/>
      <c r="P45" s="1"/>
      <c r="R45" s="1"/>
    </row>
    <row r="46" spans="1:18" x14ac:dyDescent="0.3">
      <c r="A46" s="94"/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f>C15</f>
        <v>90</v>
      </c>
      <c r="H46" s="1">
        <v>0</v>
      </c>
      <c r="I46" s="1">
        <v>57.6</v>
      </c>
      <c r="J46">
        <f t="shared" si="1"/>
        <v>62.974509378515847</v>
      </c>
      <c r="K46" s="1"/>
      <c r="L46" s="1"/>
      <c r="M46" s="1"/>
      <c r="N46" s="1"/>
      <c r="O46" s="1"/>
      <c r="P46" s="1"/>
      <c r="R46" s="1"/>
    </row>
    <row r="47" spans="1:18" x14ac:dyDescent="0.3">
      <c r="A47" s="94"/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f>C16</f>
        <v>92</v>
      </c>
      <c r="I47" s="1">
        <v>54.2</v>
      </c>
      <c r="J47">
        <f t="shared" si="1"/>
        <v>56.117173970691965</v>
      </c>
      <c r="K47" s="1"/>
      <c r="L47" s="1"/>
      <c r="M47" s="1"/>
      <c r="N47" s="1"/>
      <c r="O47" s="1"/>
      <c r="P47" s="1"/>
      <c r="R47" s="1"/>
    </row>
    <row r="48" spans="1:18" x14ac:dyDescent="0.3">
      <c r="A48" s="94" t="s">
        <v>172</v>
      </c>
      <c r="B48" s="1">
        <f>C17</f>
        <v>98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61.1</v>
      </c>
      <c r="J48">
        <f t="shared" si="1"/>
        <v>62.404888709450354</v>
      </c>
      <c r="K48" s="1"/>
      <c r="L48" s="1"/>
      <c r="M48" s="1"/>
      <c r="N48" s="1"/>
      <c r="O48" s="1"/>
      <c r="P48" s="1"/>
      <c r="R48" s="1"/>
    </row>
    <row r="49" spans="1:18" x14ac:dyDescent="0.3">
      <c r="A49" s="94"/>
      <c r="B49" s="1">
        <v>0</v>
      </c>
      <c r="C49" s="1">
        <f>C18</f>
        <v>94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64.5</v>
      </c>
      <c r="J49">
        <f t="shared" si="1"/>
        <v>68.171636765700001</v>
      </c>
      <c r="K49" s="1"/>
      <c r="L49" s="1"/>
      <c r="M49" s="1"/>
      <c r="N49" s="1"/>
      <c r="O49" s="1"/>
      <c r="P49" s="1"/>
      <c r="R49" s="1"/>
    </row>
    <row r="50" spans="1:18" x14ac:dyDescent="0.3">
      <c r="A50" s="94"/>
      <c r="B50" s="1">
        <v>0</v>
      </c>
      <c r="C50" s="1">
        <v>0</v>
      </c>
      <c r="D50" s="1">
        <f>C19</f>
        <v>99</v>
      </c>
      <c r="E50" s="1">
        <v>0</v>
      </c>
      <c r="F50" s="1">
        <v>0</v>
      </c>
      <c r="G50" s="1">
        <v>0</v>
      </c>
      <c r="H50" s="1">
        <v>0</v>
      </c>
      <c r="I50" s="1">
        <v>68.599999999999994</v>
      </c>
      <c r="J50">
        <f t="shared" si="1"/>
        <v>73.513520360848361</v>
      </c>
      <c r="K50" s="1"/>
      <c r="L50" s="1"/>
      <c r="M50" s="1"/>
      <c r="N50" s="1"/>
      <c r="O50" s="1"/>
      <c r="P50" s="1"/>
      <c r="R50" s="1"/>
    </row>
    <row r="51" spans="1:18" x14ac:dyDescent="0.3">
      <c r="A51" s="94"/>
      <c r="B51" s="44">
        <v>0</v>
      </c>
      <c r="C51" s="1">
        <v>0</v>
      </c>
      <c r="D51" s="45">
        <v>0</v>
      </c>
      <c r="E51" s="1">
        <f>C20</f>
        <v>94</v>
      </c>
      <c r="F51" s="1">
        <v>0</v>
      </c>
      <c r="G51" s="1">
        <v>0</v>
      </c>
      <c r="H51" s="1">
        <v>0</v>
      </c>
      <c r="I51" s="1">
        <v>67.099999999999994</v>
      </c>
      <c r="J51">
        <f t="shared" si="1"/>
        <v>68.254806420838037</v>
      </c>
      <c r="K51" s="1"/>
      <c r="L51" s="1"/>
      <c r="M51" s="1"/>
      <c r="N51" s="1"/>
      <c r="O51" s="1"/>
      <c r="P51" s="1"/>
      <c r="R51" s="1"/>
    </row>
    <row r="52" spans="1:18" x14ac:dyDescent="0.3">
      <c r="A52" s="94"/>
      <c r="B52" s="44">
        <v>0</v>
      </c>
      <c r="C52" s="1">
        <v>0</v>
      </c>
      <c r="D52" s="45">
        <v>0</v>
      </c>
      <c r="E52" s="1">
        <v>0</v>
      </c>
      <c r="F52" s="1">
        <f>C21</f>
        <v>98</v>
      </c>
      <c r="G52" s="1">
        <v>0</v>
      </c>
      <c r="H52" s="1">
        <v>0</v>
      </c>
      <c r="I52" s="1">
        <v>76.2</v>
      </c>
      <c r="J52">
        <f t="shared" si="1"/>
        <v>73.617019996858218</v>
      </c>
      <c r="K52" s="1"/>
      <c r="L52" s="1"/>
      <c r="M52" s="1"/>
      <c r="N52" s="1"/>
      <c r="O52" s="1"/>
      <c r="P52" s="1"/>
      <c r="R52" s="1"/>
    </row>
    <row r="53" spans="1:18" x14ac:dyDescent="0.3">
      <c r="A53" s="94"/>
      <c r="B53" s="44">
        <v>0</v>
      </c>
      <c r="C53" s="1">
        <v>0</v>
      </c>
      <c r="D53" s="45">
        <v>0</v>
      </c>
      <c r="E53" s="1">
        <v>0</v>
      </c>
      <c r="F53" s="1">
        <v>0</v>
      </c>
      <c r="G53" s="1">
        <f>C22</f>
        <v>94</v>
      </c>
      <c r="H53" s="1">
        <v>0</v>
      </c>
      <c r="I53" s="1">
        <v>65.7</v>
      </c>
      <c r="J53">
        <f t="shared" si="1"/>
        <v>65.804193148229501</v>
      </c>
      <c r="K53" s="1"/>
      <c r="L53" s="1"/>
      <c r="M53" s="1"/>
      <c r="N53" s="1"/>
      <c r="O53" s="1"/>
      <c r="P53" s="1"/>
      <c r="R53" s="1"/>
    </row>
    <row r="54" spans="1:18" x14ac:dyDescent="0.3">
      <c r="A54" s="94"/>
      <c r="B54" s="44">
        <v>0</v>
      </c>
      <c r="C54" s="1">
        <v>0</v>
      </c>
      <c r="D54" s="45">
        <v>0</v>
      </c>
      <c r="E54" s="1">
        <v>0</v>
      </c>
      <c r="F54" s="1">
        <v>0</v>
      </c>
      <c r="G54" s="1">
        <v>0</v>
      </c>
      <c r="H54" s="1">
        <f>C23</f>
        <v>97</v>
      </c>
      <c r="I54" s="1">
        <v>60.9</v>
      </c>
      <c r="J54">
        <f t="shared" si="1"/>
        <v>59.204703829970946</v>
      </c>
      <c r="K54" s="1"/>
      <c r="L54" s="1"/>
      <c r="M54" s="1"/>
      <c r="N54" s="1"/>
      <c r="O54" s="1"/>
      <c r="P54" s="1"/>
      <c r="R54" s="1"/>
    </row>
    <row r="55" spans="1:18" x14ac:dyDescent="0.3">
      <c r="A55" s="94" t="s">
        <v>173</v>
      </c>
      <c r="B55" s="1">
        <f>C24</f>
        <v>88</v>
      </c>
      <c r="C55" s="1">
        <v>0</v>
      </c>
      <c r="D55" s="45">
        <v>0</v>
      </c>
      <c r="E55" s="1">
        <v>0</v>
      </c>
      <c r="F55" s="1">
        <v>0</v>
      </c>
      <c r="G55" s="1">
        <v>0</v>
      </c>
      <c r="H55" s="1">
        <v>0</v>
      </c>
      <c r="I55" s="1">
        <v>54.5</v>
      </c>
      <c r="J55">
        <f t="shared" si="1"/>
        <v>55.966290326849162</v>
      </c>
      <c r="K55" s="1"/>
      <c r="L55" s="1"/>
      <c r="M55" s="1"/>
      <c r="N55" s="1"/>
      <c r="O55" s="1"/>
      <c r="P55" s="1"/>
      <c r="R55" s="1"/>
    </row>
    <row r="56" spans="1:18" x14ac:dyDescent="0.3">
      <c r="A56" s="94"/>
      <c r="B56" s="1">
        <v>0</v>
      </c>
      <c r="C56" s="1">
        <f>C25</f>
        <v>92</v>
      </c>
      <c r="D56" s="45">
        <v>0</v>
      </c>
      <c r="E56" s="1">
        <v>0</v>
      </c>
      <c r="F56" s="1">
        <v>0</v>
      </c>
      <c r="G56" s="1">
        <v>0</v>
      </c>
      <c r="H56" s="1">
        <v>0</v>
      </c>
      <c r="I56" s="1">
        <v>69.7</v>
      </c>
      <c r="J56">
        <f t="shared" si="1"/>
        <v>66.706423740045935</v>
      </c>
      <c r="K56" s="1"/>
      <c r="L56" s="1"/>
      <c r="M56" s="1"/>
      <c r="N56" s="1"/>
      <c r="O56" s="1"/>
      <c r="P56" s="1"/>
      <c r="R56" s="1"/>
    </row>
    <row r="57" spans="1:18" x14ac:dyDescent="0.3">
      <c r="A57" s="94"/>
      <c r="B57" s="1">
        <v>0</v>
      </c>
      <c r="C57" s="1">
        <v>0</v>
      </c>
      <c r="D57" s="1">
        <f>C26</f>
        <v>89</v>
      </c>
      <c r="E57" s="1">
        <v>0</v>
      </c>
      <c r="F57" s="1">
        <v>0</v>
      </c>
      <c r="G57" s="1">
        <v>0</v>
      </c>
      <c r="H57" s="1">
        <v>0</v>
      </c>
      <c r="I57" s="1">
        <v>68.3</v>
      </c>
      <c r="J57">
        <f t="shared" si="1"/>
        <v>66.017874320354466</v>
      </c>
      <c r="K57" s="1"/>
      <c r="L57" s="1"/>
      <c r="M57" s="1"/>
      <c r="N57" s="1"/>
      <c r="O57" s="1"/>
      <c r="P57" s="1"/>
      <c r="R57" s="1"/>
    </row>
    <row r="58" spans="1:18" x14ac:dyDescent="0.3">
      <c r="A58" s="94"/>
      <c r="B58" s="1">
        <v>0</v>
      </c>
      <c r="C58" s="1">
        <v>0</v>
      </c>
      <c r="D58" s="1">
        <v>0</v>
      </c>
      <c r="E58" s="1">
        <f>C27</f>
        <v>96</v>
      </c>
      <c r="F58" s="1">
        <v>0</v>
      </c>
      <c r="G58" s="1">
        <v>0</v>
      </c>
      <c r="H58" s="1">
        <v>0</v>
      </c>
      <c r="I58" s="1">
        <v>68.8</v>
      </c>
      <c r="J58">
        <f t="shared" si="1"/>
        <v>69.721789013622697</v>
      </c>
      <c r="K58" s="1"/>
      <c r="L58" s="1"/>
      <c r="M58" s="1"/>
      <c r="N58" s="1"/>
      <c r="O58" s="1"/>
      <c r="P58" s="1"/>
      <c r="R58" s="1"/>
    </row>
    <row r="59" spans="1:18" x14ac:dyDescent="0.3">
      <c r="A59" s="94"/>
      <c r="B59" s="1">
        <v>0</v>
      </c>
      <c r="C59" s="1">
        <v>0</v>
      </c>
      <c r="D59" s="1">
        <v>0</v>
      </c>
      <c r="E59" s="1">
        <v>0</v>
      </c>
      <c r="F59" s="1">
        <f>C28</f>
        <v>92</v>
      </c>
      <c r="G59" s="1">
        <v>0</v>
      </c>
      <c r="H59" s="1">
        <v>0</v>
      </c>
      <c r="I59" s="1">
        <v>70.8</v>
      </c>
      <c r="J59">
        <f t="shared" si="1"/>
        <v>69.067403949701102</v>
      </c>
      <c r="K59" s="1"/>
      <c r="L59" s="1"/>
      <c r="M59" s="1"/>
      <c r="N59" s="1"/>
      <c r="O59" s="1"/>
      <c r="P59" s="1"/>
      <c r="R59" s="1"/>
    </row>
    <row r="60" spans="1:18" x14ac:dyDescent="0.3">
      <c r="A60" s="94"/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f>C29</f>
        <v>90</v>
      </c>
      <c r="H60" s="1">
        <v>0</v>
      </c>
      <c r="I60" s="1">
        <v>67</v>
      </c>
      <c r="J60">
        <f t="shared" si="1"/>
        <v>62.974509378515847</v>
      </c>
      <c r="K60" s="1"/>
      <c r="L60" s="1"/>
      <c r="M60" s="1"/>
      <c r="N60" s="1"/>
      <c r="O60" s="1"/>
      <c r="P60" s="1"/>
      <c r="R60" s="1"/>
    </row>
    <row r="61" spans="1:18" ht="15" thickBot="1" x14ac:dyDescent="0.35">
      <c r="A61" s="98"/>
      <c r="B61" s="52">
        <v>0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f>C30</f>
        <v>99</v>
      </c>
      <c r="I61" s="52">
        <v>58.3</v>
      </c>
      <c r="J61" s="2">
        <f t="shared" si="1"/>
        <v>60.439715773682536</v>
      </c>
      <c r="K61" s="1"/>
      <c r="L61" s="1"/>
      <c r="M61" s="1"/>
      <c r="N61" s="1"/>
      <c r="O61" s="1"/>
      <c r="P61" s="1"/>
    </row>
    <row r="62" spans="1:18" ht="15" thickBot="1" x14ac:dyDescent="0.35"/>
    <row r="63" spans="1:18" ht="15" thickBot="1" x14ac:dyDescent="0.35">
      <c r="G63" s="95" t="s">
        <v>180</v>
      </c>
      <c r="H63" s="96"/>
      <c r="I63" s="96"/>
      <c r="J63" s="96"/>
      <c r="K63" s="96"/>
      <c r="L63" s="96"/>
      <c r="M63" s="96"/>
      <c r="N63" s="97"/>
    </row>
    <row r="64" spans="1:18" ht="15" thickBot="1" x14ac:dyDescent="0.35">
      <c r="B64" t="s">
        <v>151</v>
      </c>
      <c r="G64" s="65" t="s">
        <v>181</v>
      </c>
      <c r="H64" s="85"/>
      <c r="I64" s="85"/>
      <c r="J64" s="85"/>
      <c r="K64" s="85"/>
      <c r="L64" s="85"/>
      <c r="M64" s="85"/>
      <c r="N64" s="66"/>
    </row>
    <row r="65" spans="6:14" ht="15" thickBot="1" x14ac:dyDescent="0.35">
      <c r="G65" s="18" t="s">
        <v>168</v>
      </c>
      <c r="H65" s="18" t="s">
        <v>169</v>
      </c>
      <c r="I65" s="18" t="s">
        <v>161</v>
      </c>
      <c r="J65" s="18" t="s">
        <v>162</v>
      </c>
      <c r="K65" s="18" t="s">
        <v>163</v>
      </c>
      <c r="L65" s="18" t="s">
        <v>164</v>
      </c>
      <c r="M65" s="18" t="s">
        <v>165</v>
      </c>
      <c r="N65" s="37" t="s">
        <v>41</v>
      </c>
    </row>
    <row r="66" spans="6:14" ht="15" thickBot="1" x14ac:dyDescent="0.35">
      <c r="G66" s="39">
        <v>0</v>
      </c>
      <c r="H66" s="39">
        <v>0</v>
      </c>
      <c r="I66" s="39">
        <v>0</v>
      </c>
      <c r="J66" s="39">
        <v>94</v>
      </c>
      <c r="K66" s="39">
        <v>0</v>
      </c>
      <c r="L66" s="39">
        <v>0</v>
      </c>
      <c r="M66" s="39">
        <v>0</v>
      </c>
      <c r="N66" s="17">
        <f>TREND(I34:I61,B34:H61,G66:M66)</f>
        <v>68.254806420838037</v>
      </c>
    </row>
    <row r="74" spans="6:14" x14ac:dyDescent="0.3">
      <c r="F74" s="60" t="s">
        <v>212</v>
      </c>
      <c r="G74" s="60"/>
      <c r="H74" s="60"/>
      <c r="I74" s="60"/>
      <c r="J74" s="60"/>
      <c r="K74" s="60"/>
      <c r="L74" s="60"/>
    </row>
  </sheetData>
  <mergeCells count="13">
    <mergeCell ref="F74:L74"/>
    <mergeCell ref="G64:N64"/>
    <mergeCell ref="G63:N63"/>
    <mergeCell ref="A55:A61"/>
    <mergeCell ref="B32:H32"/>
    <mergeCell ref="A41:A47"/>
    <mergeCell ref="A48:A54"/>
    <mergeCell ref="G3:L3"/>
    <mergeCell ref="G8:H8"/>
    <mergeCell ref="G9:H9"/>
    <mergeCell ref="G28:L28"/>
    <mergeCell ref="A34:A40"/>
    <mergeCell ref="L34:M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2"/>
  <sheetViews>
    <sheetView workbookViewId="0">
      <selection activeCell="K21" sqref="K21"/>
    </sheetView>
  </sheetViews>
  <sheetFormatPr defaultRowHeight="14.4" x14ac:dyDescent="0.3"/>
  <cols>
    <col min="1" max="1" width="18.33203125" customWidth="1"/>
    <col min="2" max="2" width="13.44140625" customWidth="1"/>
    <col min="3" max="3" width="14.5546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0.22420499132962093</v>
      </c>
    </row>
    <row r="5" spans="1:9" x14ac:dyDescent="0.3">
      <c r="A5" t="s">
        <v>3</v>
      </c>
      <c r="B5">
        <v>5.0267878137115397E-2</v>
      </c>
    </row>
    <row r="6" spans="1:9" x14ac:dyDescent="0.3">
      <c r="A6" t="s">
        <v>4</v>
      </c>
      <c r="B6">
        <v>1.3739719603927529E-2</v>
      </c>
    </row>
    <row r="7" spans="1:9" x14ac:dyDescent="0.3">
      <c r="A7" t="s">
        <v>5</v>
      </c>
      <c r="B7">
        <v>5.5411759372440592</v>
      </c>
    </row>
    <row r="8" spans="1:9" ht="15" thickBot="1" x14ac:dyDescent="0.35">
      <c r="A8" s="2" t="s">
        <v>6</v>
      </c>
      <c r="B8" s="2">
        <v>28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42.253885759478521</v>
      </c>
      <c r="D12">
        <v>42.253885759478521</v>
      </c>
      <c r="E12">
        <v>1.3761404942284245</v>
      </c>
      <c r="F12">
        <v>0.25139517319128835</v>
      </c>
    </row>
    <row r="13" spans="1:9" x14ac:dyDescent="0.3">
      <c r="A13" t="s">
        <v>9</v>
      </c>
      <c r="B13">
        <v>26</v>
      </c>
      <c r="C13">
        <v>798.32039995480693</v>
      </c>
      <c r="D13">
        <v>30.704630767492574</v>
      </c>
    </row>
    <row r="14" spans="1:9" ht="15" thickBot="1" x14ac:dyDescent="0.35">
      <c r="A14" s="2" t="s">
        <v>10</v>
      </c>
      <c r="B14" s="2">
        <v>27</v>
      </c>
      <c r="C14" s="2">
        <v>840.57428571428545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31.212382781606607</v>
      </c>
      <c r="C17">
        <v>29.259381985667726</v>
      </c>
      <c r="D17">
        <v>1.0667478484984929</v>
      </c>
      <c r="E17">
        <v>0.29589145533424344</v>
      </c>
      <c r="F17">
        <v>-28.931138246430365</v>
      </c>
      <c r="G17">
        <v>91.355903809643578</v>
      </c>
      <c r="H17">
        <v>-28.931138246430365</v>
      </c>
      <c r="I17">
        <v>91.355903809643578</v>
      </c>
    </row>
    <row r="18" spans="1:9" ht="15" thickBot="1" x14ac:dyDescent="0.35">
      <c r="A18" s="2" t="s">
        <v>24</v>
      </c>
      <c r="B18" s="2">
        <v>0.36560840582984955</v>
      </c>
      <c r="C18" s="2">
        <v>0.31166266855119917</v>
      </c>
      <c r="D18" s="2">
        <v>1.1730901475284914</v>
      </c>
      <c r="E18" s="2">
        <v>0.25139517319129023</v>
      </c>
      <c r="F18" s="2">
        <v>-0.27502338430313666</v>
      </c>
      <c r="G18" s="2">
        <v>1.0062401959628358</v>
      </c>
      <c r="H18" s="2">
        <v>-0.27502338430313666</v>
      </c>
      <c r="I18" s="2">
        <v>1.0062401959628358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64.848356117952761</v>
      </c>
      <c r="C25">
        <v>-7.1483561179527584</v>
      </c>
      <c r="E25">
        <v>1.7857142857142858</v>
      </c>
      <c r="F25">
        <v>54.2</v>
      </c>
    </row>
    <row r="26" spans="1:9" x14ac:dyDescent="0.3">
      <c r="A26">
        <v>2</v>
      </c>
      <c r="B26">
        <v>66.31078974127216</v>
      </c>
      <c r="C26">
        <v>5.1892102587278401</v>
      </c>
      <c r="E26">
        <v>5.3571428571428577</v>
      </c>
      <c r="F26">
        <v>54.5</v>
      </c>
    </row>
    <row r="27" spans="1:9" x14ac:dyDescent="0.3">
      <c r="A27">
        <v>3</v>
      </c>
      <c r="B27">
        <v>66.31078974127216</v>
      </c>
      <c r="C27">
        <v>6.6892102587278401</v>
      </c>
      <c r="E27">
        <v>8.9285714285714288</v>
      </c>
      <c r="F27">
        <v>57.6</v>
      </c>
    </row>
    <row r="28" spans="1:9" x14ac:dyDescent="0.3">
      <c r="A28">
        <v>4</v>
      </c>
      <c r="B28">
        <v>63.751530900463216</v>
      </c>
      <c r="C28">
        <v>4.8484690995367785</v>
      </c>
      <c r="E28">
        <v>12.500000000000002</v>
      </c>
      <c r="F28">
        <v>57.7</v>
      </c>
    </row>
    <row r="29" spans="1:9" x14ac:dyDescent="0.3">
      <c r="A29">
        <v>5</v>
      </c>
      <c r="B29">
        <v>65.945181335442314</v>
      </c>
      <c r="C29">
        <v>5.2548186645576891</v>
      </c>
      <c r="E29">
        <v>16.071428571428573</v>
      </c>
      <c r="F29">
        <v>58.3</v>
      </c>
    </row>
    <row r="30" spans="1:9" x14ac:dyDescent="0.3">
      <c r="A30">
        <v>6</v>
      </c>
      <c r="B30">
        <v>65.579572929612468</v>
      </c>
      <c r="C30">
        <v>1.6204270703875352</v>
      </c>
      <c r="E30">
        <v>19.642857142857142</v>
      </c>
      <c r="F30">
        <v>60.9</v>
      </c>
    </row>
    <row r="31" spans="1:9" x14ac:dyDescent="0.3">
      <c r="A31">
        <v>7</v>
      </c>
      <c r="B31">
        <v>67.407614958761712</v>
      </c>
      <c r="C31">
        <v>-4.7076149587617095</v>
      </c>
      <c r="E31">
        <v>23.214285714285715</v>
      </c>
      <c r="F31">
        <v>61.1</v>
      </c>
    </row>
    <row r="32" spans="1:9" x14ac:dyDescent="0.3">
      <c r="A32">
        <v>8</v>
      </c>
      <c r="B32">
        <v>66.31078974127216</v>
      </c>
      <c r="C32">
        <v>-1.7107897412721655</v>
      </c>
      <c r="E32">
        <v>26.785714285714285</v>
      </c>
      <c r="F32">
        <v>61.5</v>
      </c>
    </row>
    <row r="33" spans="1:6" x14ac:dyDescent="0.3">
      <c r="A33">
        <v>9</v>
      </c>
      <c r="B33">
        <v>66.31078974127216</v>
      </c>
      <c r="C33">
        <v>2.1892102587278401</v>
      </c>
      <c r="E33">
        <v>30.357142857142858</v>
      </c>
      <c r="F33">
        <v>62.7</v>
      </c>
    </row>
    <row r="34" spans="1:6" x14ac:dyDescent="0.3">
      <c r="A34">
        <v>10</v>
      </c>
      <c r="B34">
        <v>64.482747712122915</v>
      </c>
      <c r="C34">
        <v>4.317252287877082</v>
      </c>
      <c r="E34">
        <v>33.928571428571431</v>
      </c>
      <c r="F34">
        <v>64.5</v>
      </c>
    </row>
    <row r="35" spans="1:6" x14ac:dyDescent="0.3">
      <c r="A35">
        <v>11</v>
      </c>
      <c r="B35">
        <v>65.213964523782607</v>
      </c>
      <c r="C35">
        <v>0.58603547621738983</v>
      </c>
      <c r="E35">
        <v>37.5</v>
      </c>
      <c r="F35">
        <v>64.599999999999994</v>
      </c>
    </row>
    <row r="36" spans="1:6" x14ac:dyDescent="0.3">
      <c r="A36">
        <v>12</v>
      </c>
      <c r="B36">
        <v>63.38592249463337</v>
      </c>
      <c r="C36">
        <v>-1.8859224946333697</v>
      </c>
      <c r="E36">
        <v>41.071428571428569</v>
      </c>
      <c r="F36">
        <v>65.7</v>
      </c>
    </row>
    <row r="37" spans="1:6" x14ac:dyDescent="0.3">
      <c r="A37">
        <v>13</v>
      </c>
      <c r="B37">
        <v>64.117139306293069</v>
      </c>
      <c r="C37">
        <v>-6.5171393062930676</v>
      </c>
      <c r="E37">
        <v>44.642857142857146</v>
      </c>
      <c r="F37">
        <v>65.8</v>
      </c>
    </row>
    <row r="38" spans="1:6" x14ac:dyDescent="0.3">
      <c r="A38">
        <v>14</v>
      </c>
      <c r="B38">
        <v>64.848356117952761</v>
      </c>
      <c r="C38">
        <v>-10.648356117952758</v>
      </c>
      <c r="E38">
        <v>48.214285714285715</v>
      </c>
      <c r="F38">
        <v>67</v>
      </c>
    </row>
    <row r="39" spans="1:6" x14ac:dyDescent="0.3">
      <c r="A39">
        <v>15</v>
      </c>
      <c r="B39">
        <v>67.042006552931866</v>
      </c>
      <c r="C39">
        <v>-5.9420065529318649</v>
      </c>
      <c r="E39">
        <v>51.785714285714285</v>
      </c>
      <c r="F39">
        <v>67.099999999999994</v>
      </c>
    </row>
    <row r="40" spans="1:6" x14ac:dyDescent="0.3">
      <c r="A40">
        <v>16</v>
      </c>
      <c r="B40">
        <v>65.579572929612468</v>
      </c>
      <c r="C40">
        <v>-1.0795729296124676</v>
      </c>
      <c r="E40">
        <v>55.357142857142861</v>
      </c>
      <c r="F40">
        <v>67.2</v>
      </c>
    </row>
    <row r="41" spans="1:6" x14ac:dyDescent="0.3">
      <c r="A41">
        <v>17</v>
      </c>
      <c r="B41">
        <v>67.407614958761712</v>
      </c>
      <c r="C41">
        <v>1.1923850412382819</v>
      </c>
      <c r="E41">
        <v>58.928571428571431</v>
      </c>
      <c r="F41">
        <v>68.3</v>
      </c>
    </row>
    <row r="42" spans="1:6" x14ac:dyDescent="0.3">
      <c r="A42">
        <v>18</v>
      </c>
      <c r="B42">
        <v>65.579572929612468</v>
      </c>
      <c r="C42">
        <v>1.5204270703875267</v>
      </c>
      <c r="E42">
        <v>62.5</v>
      </c>
      <c r="F42">
        <v>68.5</v>
      </c>
    </row>
    <row r="43" spans="1:6" x14ac:dyDescent="0.3">
      <c r="A43">
        <v>19</v>
      </c>
      <c r="B43">
        <v>67.042006552931866</v>
      </c>
      <c r="C43">
        <v>9.1579934470681366</v>
      </c>
      <c r="E43">
        <v>66.071428571428584</v>
      </c>
      <c r="F43">
        <v>68.599999999999994</v>
      </c>
    </row>
    <row r="44" spans="1:6" x14ac:dyDescent="0.3">
      <c r="A44">
        <v>20</v>
      </c>
      <c r="B44">
        <v>65.579572929612468</v>
      </c>
      <c r="C44">
        <v>0.1204270703875352</v>
      </c>
      <c r="E44">
        <v>69.642857142857153</v>
      </c>
      <c r="F44">
        <v>68.599999999999994</v>
      </c>
    </row>
    <row r="45" spans="1:6" x14ac:dyDescent="0.3">
      <c r="A45">
        <v>21</v>
      </c>
      <c r="B45">
        <v>66.67639814710202</v>
      </c>
      <c r="C45">
        <v>-5.7763981471020216</v>
      </c>
      <c r="E45">
        <v>73.214285714285722</v>
      </c>
      <c r="F45">
        <v>68.8</v>
      </c>
    </row>
    <row r="46" spans="1:6" x14ac:dyDescent="0.3">
      <c r="A46">
        <v>22</v>
      </c>
      <c r="B46">
        <v>63.38592249463337</v>
      </c>
      <c r="C46">
        <v>-8.8859224946333697</v>
      </c>
      <c r="E46">
        <v>76.785714285714292</v>
      </c>
      <c r="F46">
        <v>68.8</v>
      </c>
    </row>
    <row r="47" spans="1:6" x14ac:dyDescent="0.3">
      <c r="A47">
        <v>23</v>
      </c>
      <c r="B47">
        <v>64.848356117952761</v>
      </c>
      <c r="C47">
        <v>4.8516438820472416</v>
      </c>
      <c r="E47">
        <v>80.357142857142861</v>
      </c>
      <c r="F47">
        <v>69.7</v>
      </c>
    </row>
    <row r="48" spans="1:6" x14ac:dyDescent="0.3">
      <c r="A48">
        <v>24</v>
      </c>
      <c r="B48">
        <v>63.751530900463216</v>
      </c>
      <c r="C48">
        <v>4.5484690995367814</v>
      </c>
      <c r="E48">
        <v>83.928571428571445</v>
      </c>
      <c r="F48">
        <v>70.8</v>
      </c>
    </row>
    <row r="49" spans="1:6" x14ac:dyDescent="0.3">
      <c r="A49">
        <v>25</v>
      </c>
      <c r="B49">
        <v>66.31078974127216</v>
      </c>
      <c r="C49">
        <v>2.4892102587278373</v>
      </c>
      <c r="E49">
        <v>87.500000000000014</v>
      </c>
      <c r="F49">
        <v>71.2</v>
      </c>
    </row>
    <row r="50" spans="1:6" x14ac:dyDescent="0.3">
      <c r="A50">
        <v>26</v>
      </c>
      <c r="B50">
        <v>64.848356117952761</v>
      </c>
      <c r="C50">
        <v>5.9516438820472359</v>
      </c>
      <c r="E50">
        <v>91.071428571428584</v>
      </c>
      <c r="F50">
        <v>71.5</v>
      </c>
    </row>
    <row r="51" spans="1:6" x14ac:dyDescent="0.3">
      <c r="A51">
        <v>27</v>
      </c>
      <c r="B51">
        <v>64.117139306293069</v>
      </c>
      <c r="C51">
        <v>2.882860693706931</v>
      </c>
      <c r="E51">
        <v>94.642857142857153</v>
      </c>
      <c r="F51">
        <v>73</v>
      </c>
    </row>
    <row r="52" spans="1:6" ht="15" thickBot="1" x14ac:dyDescent="0.35">
      <c r="A52" s="2">
        <v>28</v>
      </c>
      <c r="B52" s="2">
        <v>67.407614958761712</v>
      </c>
      <c r="C52" s="2">
        <v>-9.1076149587617152</v>
      </c>
      <c r="E52" s="2">
        <v>98.214285714285722</v>
      </c>
      <c r="F52" s="2">
        <v>76.2</v>
      </c>
    </row>
  </sheetData>
  <sortState xmlns:xlrd2="http://schemas.microsoft.com/office/spreadsheetml/2017/richdata2" ref="F25:F52">
    <sortCondition ref="F25"/>
  </sortState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8"/>
  <sheetViews>
    <sheetView workbookViewId="0">
      <selection activeCell="M28" sqref="M28"/>
    </sheetView>
  </sheetViews>
  <sheetFormatPr defaultRowHeight="14.4" x14ac:dyDescent="0.3"/>
  <cols>
    <col min="1" max="1" width="18.55468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0.87792974844168281</v>
      </c>
    </row>
    <row r="5" spans="1:9" x14ac:dyDescent="0.3">
      <c r="A5" t="s">
        <v>3</v>
      </c>
      <c r="B5">
        <v>0.77076064319887638</v>
      </c>
    </row>
    <row r="6" spans="1:9" x14ac:dyDescent="0.3">
      <c r="A6" t="s">
        <v>4</v>
      </c>
      <c r="B6">
        <v>0.69052686831848309</v>
      </c>
    </row>
    <row r="7" spans="1:9" x14ac:dyDescent="0.3">
      <c r="A7" t="s">
        <v>5</v>
      </c>
      <c r="B7">
        <v>3.1039709132070388</v>
      </c>
    </row>
    <row r="8" spans="1:9" ht="15" thickBot="1" x14ac:dyDescent="0.35">
      <c r="A8" s="2" t="s">
        <v>6</v>
      </c>
      <c r="B8" s="2">
        <v>28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7</v>
      </c>
      <c r="C12">
        <v>647.88157711357871</v>
      </c>
      <c r="D12">
        <v>92.554511016225533</v>
      </c>
      <c r="E12">
        <v>9.606436246429519</v>
      </c>
      <c r="F12">
        <v>3.1726668827516117E-5</v>
      </c>
    </row>
    <row r="13" spans="1:9" x14ac:dyDescent="0.3">
      <c r="A13" t="s">
        <v>9</v>
      </c>
      <c r="B13">
        <v>20</v>
      </c>
      <c r="C13">
        <v>192.69270860070677</v>
      </c>
      <c r="D13">
        <v>9.6346354300353383</v>
      </c>
    </row>
    <row r="14" spans="1:9" ht="15" thickBot="1" x14ac:dyDescent="0.35">
      <c r="A14" s="2" t="s">
        <v>10</v>
      </c>
      <c r="B14" s="2">
        <v>27</v>
      </c>
      <c r="C14" s="2">
        <v>840.57428571428545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-0.6933754400412937</v>
      </c>
      <c r="C17">
        <v>17.989542530954587</v>
      </c>
      <c r="D17">
        <v>-3.8543250271551005E-2</v>
      </c>
      <c r="E17">
        <v>0.96963669246062723</v>
      </c>
      <c r="F17">
        <v>-38.218903592647216</v>
      </c>
      <c r="G17">
        <v>36.832152712564628</v>
      </c>
      <c r="H17">
        <v>-38.218903592647216</v>
      </c>
      <c r="I17">
        <v>36.832152712564628</v>
      </c>
    </row>
    <row r="18" spans="1:9" x14ac:dyDescent="0.3">
      <c r="A18" t="s">
        <v>24</v>
      </c>
      <c r="B18">
        <v>0.64385983826011883</v>
      </c>
      <c r="C18">
        <v>0.19279212100198351</v>
      </c>
      <c r="D18">
        <v>3.3396584617350342</v>
      </c>
      <c r="E18">
        <v>3.2649403762948933E-3</v>
      </c>
      <c r="F18">
        <v>0.24170252092912359</v>
      </c>
      <c r="G18">
        <v>1.0460171555911142</v>
      </c>
      <c r="H18">
        <v>0.24170252092912359</v>
      </c>
      <c r="I18">
        <v>1.0460171555911142</v>
      </c>
    </row>
    <row r="19" spans="1:9" x14ac:dyDescent="0.3">
      <c r="A19" t="s">
        <v>53</v>
      </c>
      <c r="B19">
        <v>0.73260651282703504</v>
      </c>
      <c r="C19">
        <v>0.19101403640249986</v>
      </c>
      <c r="D19">
        <v>3.8353543363865965</v>
      </c>
      <c r="E19">
        <v>1.0336176763780557E-3</v>
      </c>
      <c r="F19">
        <v>0.33415821497670906</v>
      </c>
      <c r="G19">
        <v>1.131054810677361</v>
      </c>
      <c r="H19">
        <v>0.33415821497670906</v>
      </c>
      <c r="I19">
        <v>1.131054810677361</v>
      </c>
    </row>
    <row r="20" spans="1:9" x14ac:dyDescent="0.3">
      <c r="A20" t="s">
        <v>54</v>
      </c>
      <c r="B20">
        <v>0.74956460404939051</v>
      </c>
      <c r="C20">
        <v>0.19225932975528112</v>
      </c>
      <c r="D20">
        <v>3.8987164108159535</v>
      </c>
      <c r="E20">
        <v>8.9144002030108976E-4</v>
      </c>
      <c r="F20">
        <v>0.34851866978403967</v>
      </c>
      <c r="G20">
        <v>1.1506105383147414</v>
      </c>
      <c r="H20">
        <v>0.34851866978403967</v>
      </c>
      <c r="I20">
        <v>1.1506105383147414</v>
      </c>
    </row>
    <row r="21" spans="1:9" x14ac:dyDescent="0.3">
      <c r="A21" t="s">
        <v>55</v>
      </c>
      <c r="B21">
        <v>0.73349129639233324</v>
      </c>
      <c r="C21">
        <v>0.19400919197820399</v>
      </c>
      <c r="D21">
        <v>3.7807038363148151</v>
      </c>
      <c r="E21">
        <v>1.1742107172175878E-3</v>
      </c>
      <c r="F21">
        <v>0.32879521349221386</v>
      </c>
      <c r="G21">
        <v>1.1381873792924526</v>
      </c>
      <c r="H21">
        <v>0.32879521349221386</v>
      </c>
      <c r="I21">
        <v>1.1381873792924526</v>
      </c>
    </row>
    <row r="22" spans="1:9" x14ac:dyDescent="0.3">
      <c r="A22" t="s">
        <v>152</v>
      </c>
      <c r="B22">
        <v>0.75826934119285216</v>
      </c>
      <c r="C22">
        <v>0.19333074383355889</v>
      </c>
      <c r="D22">
        <v>3.9221353322141912</v>
      </c>
      <c r="E22">
        <v>8.4396980844887411E-4</v>
      </c>
      <c r="F22">
        <v>0.35498847632332781</v>
      </c>
      <c r="G22">
        <v>1.1615502060623766</v>
      </c>
      <c r="H22">
        <v>0.35498847632332781</v>
      </c>
      <c r="I22">
        <v>1.1615502060623766</v>
      </c>
    </row>
    <row r="23" spans="1:9" x14ac:dyDescent="0.3">
      <c r="A23" t="s">
        <v>153</v>
      </c>
      <c r="B23">
        <v>0.70742094242841269</v>
      </c>
      <c r="C23">
        <v>0.19617246514843986</v>
      </c>
      <c r="D23">
        <v>3.6061174125182203</v>
      </c>
      <c r="E23">
        <v>1.7631079398021453E-3</v>
      </c>
      <c r="F23">
        <v>0.29821235076873037</v>
      </c>
      <c r="G23">
        <v>1.116629534088095</v>
      </c>
      <c r="H23">
        <v>0.29821235076873037</v>
      </c>
      <c r="I23">
        <v>1.116629534088095</v>
      </c>
    </row>
    <row r="24" spans="1:9" ht="15" thickBot="1" x14ac:dyDescent="0.35">
      <c r="A24" s="2" t="s">
        <v>154</v>
      </c>
      <c r="B24" s="2">
        <v>0.61750597185579625</v>
      </c>
      <c r="C24" s="2">
        <v>0.18646659487498748</v>
      </c>
      <c r="D24" s="2">
        <v>3.3116171412353501</v>
      </c>
      <c r="E24" s="2">
        <v>3.4822607962632789E-3</v>
      </c>
      <c r="F24" s="2">
        <v>0.22854347081043991</v>
      </c>
      <c r="G24" s="2">
        <v>1.0064684729011526</v>
      </c>
      <c r="H24" s="2">
        <v>0.22854347081043991</v>
      </c>
      <c r="I24" s="2">
        <v>1.0064684729011526</v>
      </c>
    </row>
    <row r="28" spans="1:9" x14ac:dyDescent="0.3">
      <c r="A28" t="s">
        <v>28</v>
      </c>
      <c r="E28" t="s">
        <v>25</v>
      </c>
    </row>
    <row r="29" spans="1:9" ht="15" thickBot="1" x14ac:dyDescent="0.35"/>
    <row r="30" spans="1:9" x14ac:dyDescent="0.3">
      <c r="A30" s="3" t="s">
        <v>29</v>
      </c>
      <c r="B30" s="3" t="s">
        <v>30</v>
      </c>
      <c r="C30" s="3" t="s">
        <v>31</v>
      </c>
      <c r="E30" s="3" t="s">
        <v>26</v>
      </c>
      <c r="F30" s="3" t="s">
        <v>27</v>
      </c>
    </row>
    <row r="31" spans="1:9" x14ac:dyDescent="0.3">
      <c r="A31">
        <v>1</v>
      </c>
      <c r="B31">
        <v>58.541729679889642</v>
      </c>
      <c r="C31">
        <v>-0.84172967988963876</v>
      </c>
      <c r="E31">
        <v>1.7857142857142858</v>
      </c>
      <c r="F31">
        <v>54.2</v>
      </c>
    </row>
    <row r="32" spans="1:9" x14ac:dyDescent="0.3">
      <c r="A32">
        <v>2</v>
      </c>
      <c r="B32">
        <v>69.636849791354066</v>
      </c>
      <c r="C32">
        <v>1.8631502086459335</v>
      </c>
      <c r="E32">
        <v>5.3571428571428577</v>
      </c>
      <c r="F32">
        <v>54.5</v>
      </c>
    </row>
    <row r="33" spans="1:6" x14ac:dyDescent="0.3">
      <c r="A33">
        <v>3</v>
      </c>
      <c r="B33">
        <v>71.264826548700199</v>
      </c>
      <c r="C33">
        <v>1.7351734512998007</v>
      </c>
      <c r="E33">
        <v>8.9285714285714288</v>
      </c>
      <c r="F33">
        <v>57.6</v>
      </c>
    </row>
    <row r="34" spans="1:6" x14ac:dyDescent="0.3">
      <c r="A34">
        <v>4</v>
      </c>
      <c r="B34">
        <v>64.587349938876358</v>
      </c>
      <c r="C34">
        <v>4.0126500611236366</v>
      </c>
      <c r="E34">
        <v>12.500000000000002</v>
      </c>
      <c r="F34">
        <v>57.7</v>
      </c>
    </row>
    <row r="35" spans="1:6" x14ac:dyDescent="0.3">
      <c r="A35">
        <v>5</v>
      </c>
      <c r="B35">
        <v>71.34221197327966</v>
      </c>
      <c r="C35">
        <v>-0.1422119732796574</v>
      </c>
      <c r="E35">
        <v>16.071428571428573</v>
      </c>
      <c r="F35">
        <v>58.3</v>
      </c>
    </row>
    <row r="36" spans="1:6" x14ac:dyDescent="0.3">
      <c r="A36">
        <v>6</v>
      </c>
      <c r="B36">
        <v>65.804193148229501</v>
      </c>
      <c r="C36">
        <v>1.3958068517705016</v>
      </c>
      <c r="E36">
        <v>19.642857142857142</v>
      </c>
      <c r="F36">
        <v>60.9</v>
      </c>
    </row>
    <row r="37" spans="1:6" x14ac:dyDescent="0.3">
      <c r="A37">
        <v>7</v>
      </c>
      <c r="B37">
        <v>60.439715773682536</v>
      </c>
      <c r="C37">
        <v>2.2602842263174665</v>
      </c>
      <c r="E37">
        <v>23.214285714285715</v>
      </c>
      <c r="F37">
        <v>61.1</v>
      </c>
    </row>
    <row r="38" spans="1:6" x14ac:dyDescent="0.3">
      <c r="A38">
        <v>8</v>
      </c>
      <c r="B38">
        <v>61.117169032930114</v>
      </c>
      <c r="C38">
        <v>3.48283096706988</v>
      </c>
      <c r="E38">
        <v>26.785714285714285</v>
      </c>
      <c r="F38">
        <v>61.5</v>
      </c>
    </row>
    <row r="39" spans="1:6" x14ac:dyDescent="0.3">
      <c r="A39">
        <v>9</v>
      </c>
      <c r="B39">
        <v>69.636849791354066</v>
      </c>
      <c r="C39">
        <v>-1.1368497913540665</v>
      </c>
      <c r="E39">
        <v>30.357142857142858</v>
      </c>
      <c r="F39">
        <v>62.7</v>
      </c>
    </row>
    <row r="40" spans="1:6" x14ac:dyDescent="0.3">
      <c r="A40">
        <v>10</v>
      </c>
      <c r="B40">
        <v>67.517003528453245</v>
      </c>
      <c r="C40">
        <v>1.2829964715467526</v>
      </c>
      <c r="E40">
        <v>33.928571428571431</v>
      </c>
      <c r="F40">
        <v>64.5</v>
      </c>
    </row>
    <row r="41" spans="1:6" x14ac:dyDescent="0.3">
      <c r="A41">
        <v>11</v>
      </c>
      <c r="B41">
        <v>67.521315124445692</v>
      </c>
      <c r="C41">
        <v>-1.7213151244456952</v>
      </c>
      <c r="E41">
        <v>37.5</v>
      </c>
      <c r="F41">
        <v>64.599999999999994</v>
      </c>
    </row>
    <row r="42" spans="1:6" x14ac:dyDescent="0.3">
      <c r="A42">
        <v>12</v>
      </c>
      <c r="B42">
        <v>66.034326584929701</v>
      </c>
      <c r="C42">
        <v>-4.5343265849297012</v>
      </c>
      <c r="E42">
        <v>41.071428571428569</v>
      </c>
      <c r="F42">
        <v>65.7</v>
      </c>
    </row>
    <row r="43" spans="1:6" x14ac:dyDescent="0.3">
      <c r="A43">
        <v>13</v>
      </c>
      <c r="B43">
        <v>62.974509378515847</v>
      </c>
      <c r="C43">
        <v>-5.374509378515846</v>
      </c>
      <c r="E43">
        <v>44.642857142857146</v>
      </c>
      <c r="F43">
        <v>65.8</v>
      </c>
    </row>
    <row r="44" spans="1:6" x14ac:dyDescent="0.3">
      <c r="A44">
        <v>14</v>
      </c>
      <c r="B44">
        <v>56.117173970691965</v>
      </c>
      <c r="C44">
        <v>-1.9171739706919624</v>
      </c>
      <c r="E44">
        <v>48.214285714285715</v>
      </c>
      <c r="F44">
        <v>67</v>
      </c>
    </row>
    <row r="45" spans="1:6" x14ac:dyDescent="0.3">
      <c r="A45">
        <v>15</v>
      </c>
      <c r="B45">
        <v>62.404888709450354</v>
      </c>
      <c r="C45">
        <v>-1.3048887094503527</v>
      </c>
      <c r="E45">
        <v>51.785714285714285</v>
      </c>
      <c r="F45">
        <v>67.099999999999994</v>
      </c>
    </row>
    <row r="46" spans="1:6" x14ac:dyDescent="0.3">
      <c r="A46">
        <v>16</v>
      </c>
      <c r="B46">
        <v>68.171636765700001</v>
      </c>
      <c r="C46">
        <v>-3.6716367657000006</v>
      </c>
      <c r="E46">
        <v>55.357142857142861</v>
      </c>
      <c r="F46">
        <v>67.2</v>
      </c>
    </row>
    <row r="47" spans="1:6" x14ac:dyDescent="0.3">
      <c r="A47">
        <v>17</v>
      </c>
      <c r="B47">
        <v>73.513520360848361</v>
      </c>
      <c r="C47">
        <v>-4.9135203608483664</v>
      </c>
      <c r="E47">
        <v>58.928571428571431</v>
      </c>
      <c r="F47">
        <v>68.3</v>
      </c>
    </row>
    <row r="48" spans="1:6" x14ac:dyDescent="0.3">
      <c r="A48">
        <v>18</v>
      </c>
      <c r="B48">
        <v>68.254806420838037</v>
      </c>
      <c r="C48">
        <v>-1.1548064208380424</v>
      </c>
      <c r="E48">
        <v>62.5</v>
      </c>
      <c r="F48">
        <v>68.5</v>
      </c>
    </row>
    <row r="49" spans="1:6" x14ac:dyDescent="0.3">
      <c r="A49">
        <v>19</v>
      </c>
      <c r="B49">
        <v>73.617019996858218</v>
      </c>
      <c r="C49">
        <v>2.5829800031417847</v>
      </c>
      <c r="E49">
        <v>66.071428571428584</v>
      </c>
      <c r="F49">
        <v>68.599999999999994</v>
      </c>
    </row>
    <row r="50" spans="1:6" x14ac:dyDescent="0.3">
      <c r="A50">
        <v>20</v>
      </c>
      <c r="B50">
        <v>65.804193148229501</v>
      </c>
      <c r="C50">
        <v>-0.10419314822949843</v>
      </c>
      <c r="E50">
        <v>69.642857142857153</v>
      </c>
      <c r="F50">
        <v>68.599999999999994</v>
      </c>
    </row>
    <row r="51" spans="1:6" x14ac:dyDescent="0.3">
      <c r="A51">
        <v>21</v>
      </c>
      <c r="B51">
        <v>59.204703829970946</v>
      </c>
      <c r="C51">
        <v>1.695296170029053</v>
      </c>
      <c r="E51">
        <v>73.214285714285722</v>
      </c>
      <c r="F51">
        <v>68.8</v>
      </c>
    </row>
    <row r="52" spans="1:6" x14ac:dyDescent="0.3">
      <c r="A52">
        <v>22</v>
      </c>
      <c r="B52">
        <v>55.966290326849162</v>
      </c>
      <c r="C52">
        <v>-1.4662903268491618</v>
      </c>
      <c r="E52">
        <v>76.785714285714292</v>
      </c>
      <c r="F52">
        <v>68.8</v>
      </c>
    </row>
    <row r="53" spans="1:6" x14ac:dyDescent="0.3">
      <c r="A53">
        <v>23</v>
      </c>
      <c r="B53">
        <v>66.706423740045935</v>
      </c>
      <c r="C53">
        <v>2.9935762599540681</v>
      </c>
      <c r="E53">
        <v>80.357142857142861</v>
      </c>
      <c r="F53">
        <v>69.7</v>
      </c>
    </row>
    <row r="54" spans="1:6" x14ac:dyDescent="0.3">
      <c r="A54">
        <v>24</v>
      </c>
      <c r="B54">
        <v>66.017874320354466</v>
      </c>
      <c r="C54">
        <v>2.2821256796455316</v>
      </c>
      <c r="E54">
        <v>83.928571428571445</v>
      </c>
      <c r="F54">
        <v>70.8</v>
      </c>
    </row>
    <row r="55" spans="1:6" x14ac:dyDescent="0.3">
      <c r="A55">
        <v>25</v>
      </c>
      <c r="B55">
        <v>69.721789013622697</v>
      </c>
      <c r="C55">
        <v>-0.92178901362269983</v>
      </c>
      <c r="E55">
        <v>87.500000000000014</v>
      </c>
      <c r="F55">
        <v>71.2</v>
      </c>
    </row>
    <row r="56" spans="1:6" x14ac:dyDescent="0.3">
      <c r="A56">
        <v>26</v>
      </c>
      <c r="B56">
        <v>69.067403949701102</v>
      </c>
      <c r="C56">
        <v>1.7325960502988949</v>
      </c>
      <c r="E56">
        <v>91.071428571428584</v>
      </c>
      <c r="F56">
        <v>71.5</v>
      </c>
    </row>
    <row r="57" spans="1:6" x14ac:dyDescent="0.3">
      <c r="A57">
        <v>27</v>
      </c>
      <c r="B57">
        <v>62.974509378515847</v>
      </c>
      <c r="C57">
        <v>4.0254906214841526</v>
      </c>
      <c r="E57">
        <v>94.642857142857153</v>
      </c>
      <c r="F57">
        <v>73</v>
      </c>
    </row>
    <row r="58" spans="1:6" ht="15" thickBot="1" x14ac:dyDescent="0.35">
      <c r="A58" s="2">
        <v>28</v>
      </c>
      <c r="B58" s="2">
        <v>60.439715773682536</v>
      </c>
      <c r="C58" s="2">
        <v>-2.1397157736825392</v>
      </c>
      <c r="E58" s="2">
        <v>98.214285714285722</v>
      </c>
      <c r="F58" s="2">
        <v>76.2</v>
      </c>
    </row>
  </sheetData>
  <sortState xmlns:xlrd2="http://schemas.microsoft.com/office/spreadsheetml/2017/richdata2" ref="F31:F58">
    <sortCondition ref="F3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70"/>
  <sheetViews>
    <sheetView tabSelected="1" topLeftCell="A52" workbookViewId="0">
      <selection activeCell="G27" sqref="G27"/>
    </sheetView>
  </sheetViews>
  <sheetFormatPr defaultRowHeight="14.4" x14ac:dyDescent="0.3"/>
  <cols>
    <col min="1" max="1" width="9.109375" customWidth="1"/>
    <col min="2" max="2" width="14.88671875" customWidth="1"/>
    <col min="3" max="3" width="15.5546875" customWidth="1"/>
    <col min="4" max="4" width="18.44140625" customWidth="1"/>
    <col min="5" max="5" width="19.109375" customWidth="1"/>
    <col min="6" max="6" width="23.44140625" customWidth="1"/>
    <col min="7" max="7" width="9.109375" customWidth="1"/>
  </cols>
  <sheetData>
    <row r="1" spans="1:29" ht="46.5" customHeight="1" thickBot="1" x14ac:dyDescent="0.35">
      <c r="A1" s="42" t="s">
        <v>155</v>
      </c>
      <c r="B1" s="42" t="s">
        <v>156</v>
      </c>
      <c r="C1" s="42" t="s">
        <v>157</v>
      </c>
      <c r="D1" s="42" t="s">
        <v>158</v>
      </c>
      <c r="E1" s="42" t="s">
        <v>159</v>
      </c>
      <c r="F1" s="42" t="s">
        <v>160</v>
      </c>
      <c r="Z1" t="s">
        <v>69</v>
      </c>
      <c r="AA1" t="s">
        <v>67</v>
      </c>
      <c r="AB1" t="s">
        <v>52</v>
      </c>
      <c r="AC1" t="s">
        <v>68</v>
      </c>
    </row>
    <row r="2" spans="1:29" x14ac:dyDescent="0.3">
      <c r="A2" s="34">
        <v>1</v>
      </c>
      <c r="B2" s="34">
        <v>29</v>
      </c>
      <c r="C2" s="34">
        <v>5</v>
      </c>
      <c r="D2" s="34">
        <v>4</v>
      </c>
      <c r="E2" s="34">
        <v>1900</v>
      </c>
      <c r="F2" s="34">
        <v>198</v>
      </c>
      <c r="Z2" s="34">
        <v>4</v>
      </c>
      <c r="AA2" s="34">
        <v>29</v>
      </c>
      <c r="AB2" s="34">
        <v>1900</v>
      </c>
      <c r="AC2" s="34">
        <v>5</v>
      </c>
    </row>
    <row r="3" spans="1:29" x14ac:dyDescent="0.3">
      <c r="A3" s="34">
        <v>2</v>
      </c>
      <c r="B3" s="34">
        <v>8</v>
      </c>
      <c r="C3" s="34">
        <v>6</v>
      </c>
      <c r="D3" s="34">
        <v>7</v>
      </c>
      <c r="E3" s="34">
        <v>2800</v>
      </c>
      <c r="F3" s="34">
        <v>355</v>
      </c>
      <c r="Z3" s="34">
        <v>7</v>
      </c>
      <c r="AA3" s="34">
        <v>8</v>
      </c>
      <c r="AB3" s="34">
        <v>2800</v>
      </c>
      <c r="AC3" s="34">
        <v>6</v>
      </c>
    </row>
    <row r="4" spans="1:29" x14ac:dyDescent="0.3">
      <c r="A4" s="34">
        <v>3</v>
      </c>
      <c r="B4" s="34">
        <v>6</v>
      </c>
      <c r="C4" s="34">
        <v>10</v>
      </c>
      <c r="D4" s="34">
        <v>9</v>
      </c>
      <c r="E4" s="34">
        <v>2500</v>
      </c>
      <c r="F4" s="34">
        <v>291</v>
      </c>
      <c r="Z4" s="34">
        <v>9</v>
      </c>
      <c r="AA4" s="34">
        <v>6</v>
      </c>
      <c r="AB4" s="34">
        <v>2500</v>
      </c>
      <c r="AC4" s="34">
        <v>10</v>
      </c>
    </row>
    <row r="5" spans="1:29" x14ac:dyDescent="0.3">
      <c r="A5" s="34">
        <v>4</v>
      </c>
      <c r="B5" s="34">
        <v>22</v>
      </c>
      <c r="C5" s="34">
        <v>8</v>
      </c>
      <c r="D5" s="34">
        <v>11</v>
      </c>
      <c r="E5" s="34">
        <v>2000</v>
      </c>
      <c r="F5" s="34">
        <v>230</v>
      </c>
      <c r="Z5" s="34">
        <v>11</v>
      </c>
      <c r="AA5" s="34">
        <v>22</v>
      </c>
      <c r="AB5" s="34">
        <v>2000</v>
      </c>
      <c r="AC5" s="34">
        <v>8</v>
      </c>
    </row>
    <row r="6" spans="1:29" x14ac:dyDescent="0.3">
      <c r="A6" s="34">
        <v>5</v>
      </c>
      <c r="B6" s="34">
        <v>55</v>
      </c>
      <c r="C6" s="34">
        <v>2</v>
      </c>
      <c r="D6" s="34">
        <v>4</v>
      </c>
      <c r="E6" s="34">
        <v>1300</v>
      </c>
      <c r="F6" s="34">
        <v>121</v>
      </c>
      <c r="Z6" s="34">
        <v>4</v>
      </c>
      <c r="AA6" s="34">
        <v>55</v>
      </c>
      <c r="AB6" s="34">
        <v>1300</v>
      </c>
      <c r="AC6" s="34">
        <v>2</v>
      </c>
    </row>
    <row r="7" spans="1:29" x14ac:dyDescent="0.3">
      <c r="A7" s="34">
        <v>6</v>
      </c>
      <c r="B7" s="34">
        <v>36</v>
      </c>
      <c r="C7" s="34">
        <v>2</v>
      </c>
      <c r="D7" s="34">
        <v>5</v>
      </c>
      <c r="E7" s="34">
        <v>2100</v>
      </c>
      <c r="F7" s="34">
        <v>250</v>
      </c>
      <c r="Z7" s="34">
        <v>5</v>
      </c>
      <c r="AA7" s="34">
        <v>36</v>
      </c>
      <c r="AB7" s="34">
        <v>2100</v>
      </c>
      <c r="AC7" s="34">
        <v>2</v>
      </c>
    </row>
    <row r="8" spans="1:29" x14ac:dyDescent="0.3">
      <c r="A8" s="34">
        <v>7</v>
      </c>
      <c r="B8" s="34">
        <v>28</v>
      </c>
      <c r="C8" s="34">
        <v>4</v>
      </c>
      <c r="D8" s="34">
        <v>9</v>
      </c>
      <c r="E8" s="34">
        <v>2400</v>
      </c>
      <c r="F8" s="34">
        <v>360</v>
      </c>
      <c r="Z8" s="34">
        <v>9</v>
      </c>
      <c r="AA8" s="34">
        <v>28</v>
      </c>
      <c r="AB8" s="34">
        <v>2400</v>
      </c>
      <c r="AC8" s="34">
        <v>4</v>
      </c>
    </row>
    <row r="9" spans="1:29" x14ac:dyDescent="0.3">
      <c r="A9" s="34">
        <v>8</v>
      </c>
      <c r="B9" s="34">
        <v>36</v>
      </c>
      <c r="C9" s="34">
        <v>7</v>
      </c>
      <c r="D9" s="34">
        <v>2</v>
      </c>
      <c r="E9" s="34">
        <v>2300</v>
      </c>
      <c r="F9" s="34">
        <v>164</v>
      </c>
      <c r="Z9" s="34">
        <v>2</v>
      </c>
      <c r="AA9" s="34">
        <v>36</v>
      </c>
      <c r="AB9" s="34">
        <v>2300</v>
      </c>
      <c r="AC9" s="34">
        <v>7</v>
      </c>
    </row>
    <row r="10" spans="1:29" x14ac:dyDescent="0.3">
      <c r="A10" s="34">
        <v>9</v>
      </c>
      <c r="B10" s="34">
        <v>59</v>
      </c>
      <c r="C10" s="34">
        <v>5</v>
      </c>
      <c r="D10" s="34">
        <v>9</v>
      </c>
      <c r="E10" s="34">
        <v>1300</v>
      </c>
      <c r="F10" s="34">
        <v>42</v>
      </c>
      <c r="Z10" s="34">
        <v>9</v>
      </c>
      <c r="AA10" s="34">
        <v>59</v>
      </c>
      <c r="AB10" s="34">
        <v>1300</v>
      </c>
      <c r="AC10" s="34">
        <v>5</v>
      </c>
    </row>
    <row r="11" spans="1:29" x14ac:dyDescent="0.3">
      <c r="A11" s="34">
        <v>10</v>
      </c>
      <c r="B11" s="34">
        <v>64</v>
      </c>
      <c r="C11" s="34">
        <v>5</v>
      </c>
      <c r="D11" s="34">
        <v>6</v>
      </c>
      <c r="E11" s="34">
        <v>1500</v>
      </c>
      <c r="F11" s="34">
        <v>90</v>
      </c>
      <c r="Z11" s="34">
        <v>6</v>
      </c>
      <c r="AA11" s="34">
        <v>64</v>
      </c>
      <c r="AB11" s="34">
        <v>1500</v>
      </c>
      <c r="AC11" s="34">
        <v>5</v>
      </c>
    </row>
    <row r="12" spans="1:29" x14ac:dyDescent="0.3">
      <c r="A12" s="34">
        <v>11</v>
      </c>
      <c r="B12" s="34">
        <v>19</v>
      </c>
      <c r="C12" s="34">
        <v>4</v>
      </c>
      <c r="D12" s="34">
        <v>8</v>
      </c>
      <c r="E12" s="34">
        <v>2300</v>
      </c>
      <c r="F12" s="34">
        <v>271</v>
      </c>
      <c r="Z12" s="34">
        <v>8</v>
      </c>
      <c r="AA12" s="34">
        <v>19</v>
      </c>
      <c r="AB12" s="34">
        <v>2300</v>
      </c>
      <c r="AC12" s="34">
        <v>4</v>
      </c>
    </row>
    <row r="13" spans="1:29" x14ac:dyDescent="0.3">
      <c r="A13" s="34">
        <v>12</v>
      </c>
      <c r="B13" s="34">
        <v>57</v>
      </c>
      <c r="C13" s="34">
        <v>5</v>
      </c>
      <c r="D13" s="34">
        <v>3</v>
      </c>
      <c r="E13" s="34">
        <v>1400</v>
      </c>
      <c r="F13" s="34">
        <v>96</v>
      </c>
      <c r="Z13" s="34">
        <v>3</v>
      </c>
      <c r="AA13" s="34">
        <v>57</v>
      </c>
      <c r="AB13" s="34">
        <v>1400</v>
      </c>
      <c r="AC13" s="34">
        <v>5</v>
      </c>
    </row>
    <row r="14" spans="1:29" x14ac:dyDescent="0.3">
      <c r="A14" s="34">
        <v>13</v>
      </c>
      <c r="B14" s="34">
        <v>39</v>
      </c>
      <c r="C14" s="34">
        <v>7</v>
      </c>
      <c r="D14" s="34">
        <v>11</v>
      </c>
      <c r="E14" s="34">
        <v>1900</v>
      </c>
      <c r="F14" s="34">
        <v>187</v>
      </c>
      <c r="Z14" s="34">
        <v>11</v>
      </c>
      <c r="AA14" s="34">
        <v>39</v>
      </c>
      <c r="AB14" s="34">
        <v>1900</v>
      </c>
      <c r="AC14" s="34">
        <v>7</v>
      </c>
    </row>
    <row r="15" spans="1:29" x14ac:dyDescent="0.3">
      <c r="A15" s="34">
        <v>14</v>
      </c>
      <c r="B15" s="34">
        <v>25</v>
      </c>
      <c r="C15" s="34">
        <v>9</v>
      </c>
      <c r="D15" s="34">
        <v>8</v>
      </c>
      <c r="E15" s="34">
        <v>2100</v>
      </c>
      <c r="F15" s="34">
        <v>235</v>
      </c>
      <c r="Z15" s="34">
        <v>8</v>
      </c>
      <c r="AA15" s="34">
        <v>25</v>
      </c>
      <c r="AB15" s="34">
        <v>2100</v>
      </c>
      <c r="AC15" s="34">
        <v>9</v>
      </c>
    </row>
    <row r="16" spans="1:29" x14ac:dyDescent="0.3">
      <c r="A16" s="34">
        <v>15</v>
      </c>
      <c r="B16" s="34">
        <v>28</v>
      </c>
      <c r="C16" s="34">
        <v>6</v>
      </c>
      <c r="D16" s="34">
        <v>4</v>
      </c>
      <c r="E16" s="34">
        <v>1800</v>
      </c>
      <c r="F16" s="34">
        <v>138</v>
      </c>
      <c r="Z16" s="34">
        <v>4</v>
      </c>
      <c r="AA16" s="34">
        <v>28</v>
      </c>
      <c r="AB16" s="34">
        <v>1800</v>
      </c>
      <c r="AC16" s="34">
        <v>6</v>
      </c>
    </row>
    <row r="17" spans="1:29" x14ac:dyDescent="0.3">
      <c r="A17" s="34">
        <v>16</v>
      </c>
      <c r="B17" s="34">
        <v>53</v>
      </c>
      <c r="C17" s="34">
        <v>11</v>
      </c>
      <c r="D17" s="34">
        <v>2</v>
      </c>
      <c r="E17" s="34">
        <v>1200</v>
      </c>
      <c r="F17" s="34">
        <v>71</v>
      </c>
      <c r="Z17" s="34">
        <v>2</v>
      </c>
      <c r="AA17" s="34">
        <v>53</v>
      </c>
      <c r="AB17" s="34">
        <v>1200</v>
      </c>
      <c r="AC17" s="34">
        <v>11</v>
      </c>
    </row>
    <row r="18" spans="1:29" x14ac:dyDescent="0.3">
      <c r="A18" s="34">
        <v>17</v>
      </c>
      <c r="B18" s="34">
        <v>47</v>
      </c>
      <c r="C18" s="34">
        <v>5</v>
      </c>
      <c r="D18" s="34">
        <v>2</v>
      </c>
      <c r="E18" s="34">
        <v>2000</v>
      </c>
      <c r="F18" s="34">
        <v>206</v>
      </c>
      <c r="Z18" s="34">
        <v>2</v>
      </c>
      <c r="AA18" s="34">
        <v>47</v>
      </c>
      <c r="AB18" s="34">
        <v>2000</v>
      </c>
      <c r="AC18" s="34">
        <v>5</v>
      </c>
    </row>
    <row r="19" spans="1:29" x14ac:dyDescent="0.3">
      <c r="A19" s="34">
        <v>18</v>
      </c>
      <c r="B19" s="34">
        <v>20</v>
      </c>
      <c r="C19" s="34">
        <v>4</v>
      </c>
      <c r="D19" s="34">
        <v>14</v>
      </c>
      <c r="E19" s="34">
        <v>2900</v>
      </c>
      <c r="F19" s="34">
        <v>398</v>
      </c>
      <c r="H19" s="74" t="s">
        <v>183</v>
      </c>
      <c r="I19" s="74"/>
      <c r="J19" s="74"/>
      <c r="K19" s="74"/>
      <c r="L19" s="74"/>
      <c r="M19" s="74"/>
      <c r="N19" s="74"/>
      <c r="O19" s="74"/>
      <c r="Q19" s="99" t="s">
        <v>184</v>
      </c>
      <c r="R19" s="99"/>
      <c r="S19" s="99"/>
      <c r="T19" s="99"/>
      <c r="U19" s="99"/>
      <c r="V19" s="99"/>
      <c r="W19" s="99"/>
      <c r="X19" s="99"/>
      <c r="Z19" s="34">
        <v>14</v>
      </c>
      <c r="AA19" s="34">
        <v>20</v>
      </c>
      <c r="AB19" s="34">
        <v>2900</v>
      </c>
      <c r="AC19" s="34">
        <v>4</v>
      </c>
    </row>
    <row r="20" spans="1:29" x14ac:dyDescent="0.3">
      <c r="A20" s="34">
        <v>19</v>
      </c>
      <c r="B20" s="34">
        <v>39</v>
      </c>
      <c r="C20" s="34">
        <v>4</v>
      </c>
      <c r="D20" s="34">
        <v>6</v>
      </c>
      <c r="E20" s="34">
        <v>2600</v>
      </c>
      <c r="F20" s="34">
        <v>319</v>
      </c>
      <c r="H20" s="74"/>
      <c r="I20" s="74"/>
      <c r="J20" s="74"/>
      <c r="K20" s="74"/>
      <c r="L20" s="74"/>
      <c r="M20" s="74"/>
      <c r="N20" s="74"/>
      <c r="O20" s="74"/>
      <c r="Q20" s="99"/>
      <c r="R20" s="99"/>
      <c r="S20" s="99"/>
      <c r="T20" s="99"/>
      <c r="U20" s="99"/>
      <c r="V20" s="99"/>
      <c r="W20" s="99"/>
      <c r="X20" s="99"/>
      <c r="Z20" s="34">
        <v>6</v>
      </c>
      <c r="AA20" s="34">
        <v>39</v>
      </c>
      <c r="AB20" s="34">
        <v>2600</v>
      </c>
      <c r="AC20" s="34">
        <v>4</v>
      </c>
    </row>
    <row r="21" spans="1:29" ht="15" thickBot="1" x14ac:dyDescent="0.35">
      <c r="A21" s="43">
        <v>20</v>
      </c>
      <c r="B21" s="43">
        <v>60</v>
      </c>
      <c r="C21" s="43">
        <v>8</v>
      </c>
      <c r="D21" s="43">
        <v>6</v>
      </c>
      <c r="E21" s="43">
        <v>1500</v>
      </c>
      <c r="F21" s="43">
        <v>72</v>
      </c>
      <c r="Z21" s="43">
        <v>6</v>
      </c>
      <c r="AA21" s="43">
        <v>60</v>
      </c>
      <c r="AB21" s="43">
        <v>1500</v>
      </c>
      <c r="AC21" s="43">
        <v>8</v>
      </c>
    </row>
    <row r="24" spans="1:29" x14ac:dyDescent="0.3">
      <c r="A24" t="s">
        <v>187</v>
      </c>
    </row>
    <row r="25" spans="1:29" ht="15" thickBot="1" x14ac:dyDescent="0.35">
      <c r="A25" t="s">
        <v>188</v>
      </c>
    </row>
    <row r="26" spans="1:29" ht="15" thickBot="1" x14ac:dyDescent="0.35">
      <c r="A26" s="65" t="s">
        <v>189</v>
      </c>
      <c r="B26" s="85"/>
      <c r="C26" s="36" t="s">
        <v>109</v>
      </c>
      <c r="D26" s="36" t="s">
        <v>108</v>
      </c>
      <c r="E26" s="37" t="s">
        <v>110</v>
      </c>
    </row>
    <row r="27" spans="1:29" x14ac:dyDescent="0.3">
      <c r="A27" s="67" t="s">
        <v>67</v>
      </c>
      <c r="B27" s="68"/>
      <c r="C27">
        <f>'X1 Result 20'!B5</f>
        <v>0.64634574296317271</v>
      </c>
      <c r="D27">
        <f>'X1 Result 20'!B6</f>
        <v>0.6266982842389045</v>
      </c>
      <c r="E27" s="15">
        <f>'X1 Result 20'!B7</f>
        <v>64.689382151738201</v>
      </c>
    </row>
    <row r="28" spans="1:29" x14ac:dyDescent="0.3">
      <c r="A28" s="67" t="s">
        <v>68</v>
      </c>
      <c r="B28" s="68"/>
      <c r="C28">
        <f>'X2 Result 20'!B5</f>
        <v>4.3306990411245756E-2</v>
      </c>
      <c r="D28">
        <f>'X2 Result 20'!B6</f>
        <v>-9.8426212325739247E-3</v>
      </c>
      <c r="E28" s="15">
        <f>'X2 Result 20'!B7</f>
        <v>106.39711656778807</v>
      </c>
    </row>
    <row r="29" spans="1:29" x14ac:dyDescent="0.3">
      <c r="A29" s="67" t="s">
        <v>69</v>
      </c>
      <c r="B29" s="68"/>
      <c r="C29">
        <f>'X3 Result 20'!B5</f>
        <v>0.26022168985916672</v>
      </c>
      <c r="D29">
        <f>'X3 Result 20'!B6</f>
        <v>0.21912289485134265</v>
      </c>
      <c r="E29" s="15">
        <f>'X3 Result 20'!B7</f>
        <v>93.560892302689425</v>
      </c>
    </row>
    <row r="30" spans="1:29" ht="15" thickBot="1" x14ac:dyDescent="0.35">
      <c r="A30" s="79" t="s">
        <v>52</v>
      </c>
      <c r="B30" s="80"/>
      <c r="C30" s="2">
        <f>'X4 Result 20'!B5</f>
        <v>0.88630242167217321</v>
      </c>
      <c r="D30" s="2">
        <f>'X4 Result 20'!B6</f>
        <v>0.8799858895428494</v>
      </c>
      <c r="E30" s="17">
        <f>'X4 Result 20'!B7</f>
        <v>36.679141777460984</v>
      </c>
    </row>
    <row r="32" spans="1:29" x14ac:dyDescent="0.3">
      <c r="A32" t="s">
        <v>190</v>
      </c>
    </row>
    <row r="35" spans="1:24" ht="15" thickBot="1" x14ac:dyDescent="0.35">
      <c r="A35" t="s">
        <v>191</v>
      </c>
    </row>
    <row r="36" spans="1:24" ht="15" thickBot="1" x14ac:dyDescent="0.35">
      <c r="A36" s="65" t="s">
        <v>189</v>
      </c>
      <c r="B36" s="85"/>
      <c r="C36" s="36" t="s">
        <v>109</v>
      </c>
      <c r="D36" s="36" t="s">
        <v>108</v>
      </c>
      <c r="E36" s="37" t="s">
        <v>110</v>
      </c>
    </row>
    <row r="37" spans="1:24" x14ac:dyDescent="0.3">
      <c r="A37" s="82" t="s">
        <v>192</v>
      </c>
      <c r="B37" s="83"/>
      <c r="C37">
        <f>'X1 &amp; X2 Result 20'!B5</f>
        <v>0.75540652337900693</v>
      </c>
      <c r="D37">
        <f>'X1 &amp; X2 Result 20'!B6</f>
        <v>0.72663082024712544</v>
      </c>
      <c r="E37" s="15">
        <f>'X1 &amp; X2 Result 20'!B7</f>
        <v>55.35766778505068</v>
      </c>
    </row>
    <row r="38" spans="1:24" x14ac:dyDescent="0.3">
      <c r="A38" s="67" t="s">
        <v>128</v>
      </c>
      <c r="B38" s="68"/>
      <c r="C38">
        <f>'X1 &amp; X3 Result 20'!B5</f>
        <v>0.67492820704053569</v>
      </c>
      <c r="D38">
        <f>'X1 &amp; X3 Result 20'!B6</f>
        <v>0.63668446669236345</v>
      </c>
      <c r="E38" s="15">
        <f>'X1 &amp; X3 Result 20'!B7</f>
        <v>63.818265040289525</v>
      </c>
    </row>
    <row r="39" spans="1:24" x14ac:dyDescent="0.3">
      <c r="A39" s="67" t="s">
        <v>193</v>
      </c>
      <c r="B39" s="68"/>
      <c r="C39">
        <f>'X1 &amp; X4 Result 20'!B5</f>
        <v>0.89003584528613866</v>
      </c>
      <c r="D39">
        <f>'X1 &amp; X4 Result 20'!B6</f>
        <v>0.87709888590803731</v>
      </c>
      <c r="E39" s="15">
        <f>'X1 &amp; X4 Result 20'!B7</f>
        <v>37.117688272127616</v>
      </c>
      <c r="H39" s="68" t="s">
        <v>185</v>
      </c>
      <c r="I39" s="68"/>
      <c r="J39" s="68"/>
      <c r="K39" s="68"/>
      <c r="L39" s="68"/>
      <c r="M39" s="68"/>
      <c r="N39" s="68"/>
      <c r="O39" s="68"/>
      <c r="Q39" s="68" t="s">
        <v>186</v>
      </c>
      <c r="R39" s="68"/>
      <c r="S39" s="68"/>
      <c r="T39" s="68"/>
      <c r="U39" s="68"/>
      <c r="V39" s="68"/>
      <c r="W39" s="68"/>
      <c r="X39" s="68"/>
    </row>
    <row r="40" spans="1:24" x14ac:dyDescent="0.3">
      <c r="A40" s="67" t="s">
        <v>194</v>
      </c>
      <c r="B40" s="68"/>
      <c r="C40">
        <f>'X2 &amp; X3 Result 20'!B5</f>
        <v>0.30702013356654184</v>
      </c>
      <c r="D40">
        <f>'X2 &amp; X3 Result 20'!B6</f>
        <v>0.22549309045672322</v>
      </c>
      <c r="E40" s="15">
        <f>'X2 &amp; X3 Result 20'!B7</f>
        <v>93.178487907265605</v>
      </c>
    </row>
    <row r="41" spans="1:24" x14ac:dyDescent="0.3">
      <c r="A41" s="67" t="s">
        <v>195</v>
      </c>
      <c r="B41" s="68"/>
      <c r="C41">
        <f>'X2 &amp; X4 Result 20'!B5</f>
        <v>0.89710493544482117</v>
      </c>
      <c r="D41">
        <f>'X2 &amp; X4 Result 20'!B6</f>
        <v>0.88499963373244717</v>
      </c>
      <c r="E41" s="15">
        <f>'X2 &amp; X4 Result 20'!B7</f>
        <v>35.904809098356701</v>
      </c>
    </row>
    <row r="42" spans="1:24" ht="15" thickBot="1" x14ac:dyDescent="0.35">
      <c r="A42" s="79" t="s">
        <v>196</v>
      </c>
      <c r="B42" s="80"/>
      <c r="C42" s="2">
        <f>'X3 &amp; X4 Result 20'!B5</f>
        <v>0.89563212097937916</v>
      </c>
      <c r="D42" s="2">
        <f>'X3 &amp; X4 Result 20'!B6</f>
        <v>0.88335354697695323</v>
      </c>
      <c r="E42" s="17">
        <f>'X3 &amp; X4 Result 20'!B7</f>
        <v>36.160862354840958</v>
      </c>
    </row>
    <row r="44" spans="1:24" x14ac:dyDescent="0.3">
      <c r="A44" t="s">
        <v>197</v>
      </c>
    </row>
    <row r="47" spans="1:24" ht="15" thickBot="1" x14ac:dyDescent="0.35">
      <c r="A47" t="s">
        <v>198</v>
      </c>
    </row>
    <row r="48" spans="1:24" ht="15" thickBot="1" x14ac:dyDescent="0.35">
      <c r="A48" s="65" t="s">
        <v>189</v>
      </c>
      <c r="B48" s="85"/>
      <c r="C48" s="36" t="s">
        <v>109</v>
      </c>
      <c r="D48" s="36" t="s">
        <v>108</v>
      </c>
      <c r="E48" s="37" t="s">
        <v>110</v>
      </c>
    </row>
    <row r="49" spans="1:5" x14ac:dyDescent="0.3">
      <c r="A49" s="67" t="s">
        <v>199</v>
      </c>
      <c r="B49" s="68"/>
      <c r="C49">
        <f>'X1, X2, X3 Result 20'!B5</f>
        <v>0.77813063318505193</v>
      </c>
      <c r="D49">
        <f>'X1, X2, X3 Result 20'!B6</f>
        <v>0.73653012690724917</v>
      </c>
      <c r="E49" s="15">
        <f>'X1, X2, X3 Result 20'!B7</f>
        <v>54.346113483273321</v>
      </c>
    </row>
    <row r="50" spans="1:5" x14ac:dyDescent="0.3">
      <c r="A50" s="67" t="s">
        <v>200</v>
      </c>
      <c r="B50" s="68"/>
      <c r="C50">
        <f>'X1, X2, X4 Result 20'!B5</f>
        <v>0.91024600910588382</v>
      </c>
      <c r="D50">
        <f>'X1, X2, X4 Result 20'!B6</f>
        <v>0.89341713581323701</v>
      </c>
      <c r="E50" s="15">
        <f>'X1, X2, X4 Result 20'!B7</f>
        <v>34.565807229956285</v>
      </c>
    </row>
    <row r="51" spans="1:5" x14ac:dyDescent="0.3">
      <c r="A51" s="67" t="s">
        <v>201</v>
      </c>
      <c r="B51" s="68"/>
      <c r="C51">
        <f>'X1, X3, X4 Result 20'!B5</f>
        <v>0.89783212542400492</v>
      </c>
      <c r="D51">
        <f>'X1, X3, X4 Result 20'!B6</f>
        <v>0.87867564894100592</v>
      </c>
      <c r="E51" s="15">
        <f>'X1, X3, X4 Result 20'!B7</f>
        <v>36.878818479850402</v>
      </c>
    </row>
    <row r="52" spans="1:5" ht="15" thickBot="1" x14ac:dyDescent="0.35">
      <c r="A52" s="79" t="s">
        <v>202</v>
      </c>
      <c r="B52" s="80"/>
      <c r="C52" s="2">
        <f>'X2, X3, X4 Result 20'!B5</f>
        <v>0.90805356852584662</v>
      </c>
      <c r="D52" s="2">
        <f>'X2, X3, X4 Result 20'!B6</f>
        <v>0.89081361262444281</v>
      </c>
      <c r="E52" s="17">
        <f>'X2, X3, X4 Result 20'!B7</f>
        <v>34.985433423217572</v>
      </c>
    </row>
    <row r="54" spans="1:5" x14ac:dyDescent="0.3">
      <c r="A54" t="s">
        <v>203</v>
      </c>
    </row>
    <row r="57" spans="1:5" ht="15" thickBot="1" x14ac:dyDescent="0.35">
      <c r="A57" t="s">
        <v>204</v>
      </c>
    </row>
    <row r="58" spans="1:5" ht="15" thickBot="1" x14ac:dyDescent="0.35">
      <c r="A58" s="65" t="s">
        <v>189</v>
      </c>
      <c r="B58" s="85"/>
      <c r="C58" s="36" t="s">
        <v>109</v>
      </c>
      <c r="D58" s="36" t="s">
        <v>108</v>
      </c>
      <c r="E58" s="37" t="s">
        <v>110</v>
      </c>
    </row>
    <row r="59" spans="1:5" ht="15" thickBot="1" x14ac:dyDescent="0.35">
      <c r="A59" s="79" t="s">
        <v>205</v>
      </c>
      <c r="B59" s="80"/>
      <c r="C59" s="2">
        <f>'X1, X2, X3, X4 Result 20'!B5</f>
        <v>0.91835885218540447</v>
      </c>
      <c r="D59" s="2">
        <f>'X1, X2, X3, X4 Result 20'!B6</f>
        <v>0.89658787943484552</v>
      </c>
      <c r="E59" s="17">
        <f>'X1, X2, X3, X4 Result 20'!B7</f>
        <v>34.047774671540843</v>
      </c>
    </row>
    <row r="61" spans="1:5" ht="15" thickBot="1" x14ac:dyDescent="0.35">
      <c r="A61" t="s">
        <v>206</v>
      </c>
    </row>
    <row r="62" spans="1:5" ht="15" thickBot="1" x14ac:dyDescent="0.35">
      <c r="A62" s="35"/>
      <c r="B62" s="36"/>
      <c r="C62" s="24" t="s">
        <v>207</v>
      </c>
    </row>
    <row r="63" spans="1:5" x14ac:dyDescent="0.3">
      <c r="A63" s="14" t="s">
        <v>104</v>
      </c>
      <c r="B63">
        <f>'X1, X2, X3, X4 Result 20'!B17</f>
        <v>-29.218271165778617</v>
      </c>
      <c r="C63" s="15">
        <f>'X1, X2, X3, X4 Result 20'!E17</f>
        <v>0.76784941705569909</v>
      </c>
    </row>
    <row r="64" spans="1:5" x14ac:dyDescent="0.3">
      <c r="A64" s="14" t="s">
        <v>88</v>
      </c>
      <c r="B64">
        <f>'X1, X2, X3, X4 Result 20'!B18</f>
        <v>-1.1782817828996428</v>
      </c>
      <c r="C64" s="15">
        <f>'X1, X2, X3, X4 Result 20'!E18</f>
        <v>0.1890168532583108</v>
      </c>
    </row>
    <row r="65" spans="1:5" x14ac:dyDescent="0.3">
      <c r="A65" s="14" t="s">
        <v>89</v>
      </c>
      <c r="B65">
        <f>'X1, X2, X3, X4 Result 20'!B19</f>
        <v>-6.8950812300285085</v>
      </c>
      <c r="C65" s="15">
        <f>'X1, X2, X3, X4 Result 20'!E19</f>
        <v>7.1156714414970429E-2</v>
      </c>
    </row>
    <row r="66" spans="1:5" x14ac:dyDescent="0.3">
      <c r="A66" s="14" t="s">
        <v>96</v>
      </c>
      <c r="B66">
        <f>'X1, X2, X3, X4 Result 20'!B20</f>
        <v>3.2128933734763709</v>
      </c>
      <c r="C66" s="15">
        <f>'X1, X2, X3, X4 Result 20'!E20</f>
        <v>0.24097100953793804</v>
      </c>
    </row>
    <row r="67" spans="1:5" ht="15" thickBot="1" x14ac:dyDescent="0.35">
      <c r="A67" s="16" t="s">
        <v>97</v>
      </c>
      <c r="B67" s="2">
        <f>'X1, X2, X3, X4 Result 20'!B21</f>
        <v>0.14893365553250548</v>
      </c>
      <c r="C67" s="17">
        <f>'X1, X2, X3, X4 Result 20'!E21</f>
        <v>1.3677074813306576E-4</v>
      </c>
    </row>
    <row r="69" spans="1:5" x14ac:dyDescent="0.3">
      <c r="A69" s="68" t="s">
        <v>210</v>
      </c>
      <c r="B69" s="68"/>
      <c r="C69" s="68"/>
      <c r="D69" s="68"/>
    </row>
    <row r="70" spans="1:5" x14ac:dyDescent="0.3">
      <c r="A70" s="68" t="s">
        <v>211</v>
      </c>
      <c r="B70" s="68"/>
      <c r="C70" s="68"/>
      <c r="D70" s="68"/>
      <c r="E70" s="68"/>
    </row>
  </sheetData>
  <mergeCells count="25">
    <mergeCell ref="A59:B59"/>
    <mergeCell ref="A69:D69"/>
    <mergeCell ref="A70:E70"/>
    <mergeCell ref="A48:B48"/>
    <mergeCell ref="A49:B49"/>
    <mergeCell ref="A50:B50"/>
    <mergeCell ref="A51:B51"/>
    <mergeCell ref="A52:B52"/>
    <mergeCell ref="A58:B58"/>
    <mergeCell ref="A42:B42"/>
    <mergeCell ref="H19:O20"/>
    <mergeCell ref="Q19:X20"/>
    <mergeCell ref="H39:O39"/>
    <mergeCell ref="Q39:X39"/>
    <mergeCell ref="A26:B26"/>
    <mergeCell ref="A27:B27"/>
    <mergeCell ref="A28:B28"/>
    <mergeCell ref="A29:B29"/>
    <mergeCell ref="A30:B30"/>
    <mergeCell ref="A38:B38"/>
    <mergeCell ref="A39:B39"/>
    <mergeCell ref="A40:B40"/>
    <mergeCell ref="A37:B37"/>
    <mergeCell ref="A36:B36"/>
    <mergeCell ref="A41:B4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4"/>
  <sheetViews>
    <sheetView workbookViewId="0">
      <selection sqref="A1:I44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0.80395630662566031</v>
      </c>
    </row>
    <row r="5" spans="1:9" x14ac:dyDescent="0.3">
      <c r="A5" t="s">
        <v>3</v>
      </c>
      <c r="B5">
        <v>0.64634574296317271</v>
      </c>
    </row>
    <row r="6" spans="1:9" x14ac:dyDescent="0.3">
      <c r="A6" t="s">
        <v>4</v>
      </c>
      <c r="B6">
        <v>0.6266982842389045</v>
      </c>
    </row>
    <row r="7" spans="1:9" x14ac:dyDescent="0.3">
      <c r="A7" t="s">
        <v>5</v>
      </c>
      <c r="B7">
        <v>64.689382151738201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137665.30906287476</v>
      </c>
      <c r="D12">
        <v>137665.30906287476</v>
      </c>
      <c r="E12">
        <v>32.897167620198047</v>
      </c>
      <c r="F12">
        <v>1.9454740927237374E-5</v>
      </c>
    </row>
    <row r="13" spans="1:9" x14ac:dyDescent="0.3">
      <c r="A13" t="s">
        <v>9</v>
      </c>
      <c r="B13">
        <v>18</v>
      </c>
      <c r="C13">
        <v>75324.890937125238</v>
      </c>
      <c r="D13">
        <v>4184.7161631736244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381.95980812060986</v>
      </c>
      <c r="C17">
        <v>34.122790497752135</v>
      </c>
      <c r="D17">
        <v>11.193686171292812</v>
      </c>
      <c r="E17">
        <v>1.5332984115277306E-9</v>
      </c>
      <c r="F17">
        <v>310.27048548935494</v>
      </c>
      <c r="G17">
        <v>453.64913075186479</v>
      </c>
      <c r="H17">
        <v>310.27048548935494</v>
      </c>
      <c r="I17">
        <v>453.64913075186479</v>
      </c>
    </row>
    <row r="18" spans="1:9" ht="15" thickBot="1" x14ac:dyDescent="0.35">
      <c r="A18" s="2" t="s">
        <v>24</v>
      </c>
      <c r="B18" s="2">
        <v>-4.856433099194791</v>
      </c>
      <c r="C18" s="2">
        <v>0.84671676045177646</v>
      </c>
      <c r="D18" s="2">
        <v>-5.7356052531705872</v>
      </c>
      <c r="E18" s="2">
        <v>1.9454740927237441E-5</v>
      </c>
      <c r="F18" s="2">
        <v>-6.6353190030694194</v>
      </c>
      <c r="G18" s="2">
        <v>-3.0775471953201627</v>
      </c>
      <c r="H18" s="2">
        <v>-6.6353190030694194</v>
      </c>
      <c r="I18" s="2">
        <v>-3.0775471953201627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241.12324824396092</v>
      </c>
      <c r="C25">
        <v>-43.123248243960916</v>
      </c>
      <c r="E25">
        <v>2.5</v>
      </c>
      <c r="F25">
        <v>42</v>
      </c>
    </row>
    <row r="26" spans="1:9" x14ac:dyDescent="0.3">
      <c r="A26">
        <v>2</v>
      </c>
      <c r="B26">
        <v>343.10834332705156</v>
      </c>
      <c r="C26">
        <v>11.891656672948443</v>
      </c>
      <c r="E26">
        <v>7.5</v>
      </c>
      <c r="F26">
        <v>71</v>
      </c>
    </row>
    <row r="27" spans="1:9" x14ac:dyDescent="0.3">
      <c r="A27">
        <v>3</v>
      </c>
      <c r="B27">
        <v>352.82120952544113</v>
      </c>
      <c r="C27">
        <v>-61.821209525441134</v>
      </c>
      <c r="E27">
        <v>12.5</v>
      </c>
      <c r="F27">
        <v>72</v>
      </c>
    </row>
    <row r="28" spans="1:9" x14ac:dyDescent="0.3">
      <c r="A28">
        <v>4</v>
      </c>
      <c r="B28">
        <v>275.11827993832446</v>
      </c>
      <c r="C28">
        <v>-45.118279938324463</v>
      </c>
      <c r="E28">
        <v>17.5</v>
      </c>
      <c r="F28">
        <v>90</v>
      </c>
    </row>
    <row r="29" spans="1:9" x14ac:dyDescent="0.3">
      <c r="A29">
        <v>5</v>
      </c>
      <c r="B29">
        <v>114.85598766489636</v>
      </c>
      <c r="C29">
        <v>6.1440123351036391</v>
      </c>
      <c r="E29">
        <v>22.5</v>
      </c>
      <c r="F29">
        <v>96</v>
      </c>
    </row>
    <row r="30" spans="1:9" x14ac:dyDescent="0.3">
      <c r="A30">
        <v>6</v>
      </c>
      <c r="B30">
        <v>207.1282165495974</v>
      </c>
      <c r="C30">
        <v>42.871783450402603</v>
      </c>
      <c r="E30">
        <v>27.5</v>
      </c>
      <c r="F30">
        <v>121</v>
      </c>
    </row>
    <row r="31" spans="1:9" x14ac:dyDescent="0.3">
      <c r="A31">
        <v>7</v>
      </c>
      <c r="B31">
        <v>245.9796813431557</v>
      </c>
      <c r="C31">
        <v>114.0203186568443</v>
      </c>
      <c r="E31">
        <v>32.5</v>
      </c>
      <c r="F31">
        <v>138</v>
      </c>
    </row>
    <row r="32" spans="1:9" x14ac:dyDescent="0.3">
      <c r="A32">
        <v>8</v>
      </c>
      <c r="B32">
        <v>207.1282165495974</v>
      </c>
      <c r="C32">
        <v>-43.128216549597397</v>
      </c>
      <c r="E32">
        <v>37.5</v>
      </c>
      <c r="F32">
        <v>164</v>
      </c>
    </row>
    <row r="33" spans="1:6" x14ac:dyDescent="0.3">
      <c r="A33">
        <v>9</v>
      </c>
      <c r="B33">
        <v>95.430255268117207</v>
      </c>
      <c r="C33">
        <v>-53.430255268117207</v>
      </c>
      <c r="E33">
        <v>42.5</v>
      </c>
      <c r="F33">
        <v>187</v>
      </c>
    </row>
    <row r="34" spans="1:6" x14ac:dyDescent="0.3">
      <c r="A34">
        <v>10</v>
      </c>
      <c r="B34">
        <v>71.148089772143237</v>
      </c>
      <c r="C34">
        <v>18.851910227856763</v>
      </c>
      <c r="E34">
        <v>47.5</v>
      </c>
      <c r="F34">
        <v>198</v>
      </c>
    </row>
    <row r="35" spans="1:6" x14ac:dyDescent="0.3">
      <c r="A35">
        <v>11</v>
      </c>
      <c r="B35">
        <v>289.68757923590886</v>
      </c>
      <c r="C35">
        <v>-18.687579235908856</v>
      </c>
      <c r="E35">
        <v>52.5</v>
      </c>
      <c r="F35">
        <v>206</v>
      </c>
    </row>
    <row r="36" spans="1:6" x14ac:dyDescent="0.3">
      <c r="A36">
        <v>12</v>
      </c>
      <c r="B36">
        <v>105.14312146650678</v>
      </c>
      <c r="C36">
        <v>-9.1431214665067841</v>
      </c>
      <c r="E36">
        <v>57.5</v>
      </c>
      <c r="F36">
        <v>230</v>
      </c>
    </row>
    <row r="37" spans="1:6" x14ac:dyDescent="0.3">
      <c r="A37">
        <v>13</v>
      </c>
      <c r="B37">
        <v>192.558917252013</v>
      </c>
      <c r="C37">
        <v>-5.5589172520130035</v>
      </c>
      <c r="E37">
        <v>62.5</v>
      </c>
      <c r="F37">
        <v>235</v>
      </c>
    </row>
    <row r="38" spans="1:6" x14ac:dyDescent="0.3">
      <c r="A38">
        <v>14</v>
      </c>
      <c r="B38">
        <v>260.54898064074007</v>
      </c>
      <c r="C38">
        <v>-25.548980640740069</v>
      </c>
      <c r="E38">
        <v>67.5</v>
      </c>
      <c r="F38">
        <v>250</v>
      </c>
    </row>
    <row r="39" spans="1:6" x14ac:dyDescent="0.3">
      <c r="A39">
        <v>15</v>
      </c>
      <c r="B39">
        <v>245.9796813431557</v>
      </c>
      <c r="C39">
        <v>-107.9796813431557</v>
      </c>
      <c r="E39">
        <v>72.5</v>
      </c>
      <c r="F39">
        <v>271</v>
      </c>
    </row>
    <row r="40" spans="1:6" x14ac:dyDescent="0.3">
      <c r="A40">
        <v>16</v>
      </c>
      <c r="B40">
        <v>124.56885386328594</v>
      </c>
      <c r="C40">
        <v>-53.568853863285938</v>
      </c>
      <c r="E40">
        <v>77.5</v>
      </c>
      <c r="F40">
        <v>291</v>
      </c>
    </row>
    <row r="41" spans="1:6" x14ac:dyDescent="0.3">
      <c r="A41">
        <v>17</v>
      </c>
      <c r="B41">
        <v>153.7074524584547</v>
      </c>
      <c r="C41">
        <v>52.292547541545304</v>
      </c>
      <c r="E41">
        <v>82.5</v>
      </c>
      <c r="F41">
        <v>319</v>
      </c>
    </row>
    <row r="42" spans="1:6" x14ac:dyDescent="0.3">
      <c r="A42">
        <v>18</v>
      </c>
      <c r="B42">
        <v>284.83114613671404</v>
      </c>
      <c r="C42">
        <v>113.16885386328596</v>
      </c>
      <c r="E42">
        <v>87.5</v>
      </c>
      <c r="F42">
        <v>355</v>
      </c>
    </row>
    <row r="43" spans="1:6" x14ac:dyDescent="0.3">
      <c r="A43">
        <v>19</v>
      </c>
      <c r="B43">
        <v>192.558917252013</v>
      </c>
      <c r="C43">
        <v>126.441082747987</v>
      </c>
      <c r="E43">
        <v>92.5</v>
      </c>
      <c r="F43">
        <v>360</v>
      </c>
    </row>
    <row r="44" spans="1:6" ht="15" thickBot="1" x14ac:dyDescent="0.35">
      <c r="A44" s="2">
        <v>20</v>
      </c>
      <c r="B44" s="2">
        <v>90.573822168922391</v>
      </c>
      <c r="C44" s="2">
        <v>-18.573822168922391</v>
      </c>
      <c r="E44" s="2">
        <v>97.5</v>
      </c>
      <c r="F44" s="2">
        <v>398</v>
      </c>
    </row>
  </sheetData>
  <sortState xmlns:xlrd2="http://schemas.microsoft.com/office/spreadsheetml/2017/richdata2" ref="F25:F44">
    <sortCondition ref="F25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44"/>
  <sheetViews>
    <sheetView workbookViewId="0">
      <selection sqref="A1:I44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0.2081033166752653</v>
      </c>
    </row>
    <row r="5" spans="1:9" x14ac:dyDescent="0.3">
      <c r="A5" t="s">
        <v>3</v>
      </c>
      <c r="B5">
        <v>4.3306990411245756E-2</v>
      </c>
    </row>
    <row r="6" spans="1:9" x14ac:dyDescent="0.3">
      <c r="A6" t="s">
        <v>4</v>
      </c>
      <c r="B6">
        <v>-9.8426212325739247E-3</v>
      </c>
    </row>
    <row r="7" spans="1:9" x14ac:dyDescent="0.3">
      <c r="A7" t="s">
        <v>5</v>
      </c>
      <c r="B7">
        <v>106.39711656778807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9223.9645490893163</v>
      </c>
      <c r="D12">
        <v>9223.9645490893163</v>
      </c>
      <c r="E12">
        <v>0.81481292283876094</v>
      </c>
      <c r="F12">
        <v>0.37862245351974966</v>
      </c>
    </row>
    <row r="13" spans="1:9" x14ac:dyDescent="0.3">
      <c r="A13" t="s">
        <v>9</v>
      </c>
      <c r="B13">
        <v>18</v>
      </c>
      <c r="C13">
        <v>203766.2354509107</v>
      </c>
      <c r="D13">
        <v>11320.346413939484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257.65926254997783</v>
      </c>
      <c r="C17">
        <v>63.309848119443856</v>
      </c>
      <c r="D17">
        <v>4.0698133103062197</v>
      </c>
      <c r="E17">
        <v>7.1892763130511047E-4</v>
      </c>
      <c r="F17">
        <v>124.6502072715256</v>
      </c>
      <c r="G17">
        <v>390.66831782843008</v>
      </c>
      <c r="H17">
        <v>124.6502072715256</v>
      </c>
      <c r="I17">
        <v>390.66831782843008</v>
      </c>
    </row>
    <row r="18" spans="1:9" ht="15" thickBot="1" x14ac:dyDescent="0.35">
      <c r="A18" s="2" t="s">
        <v>24</v>
      </c>
      <c r="B18" s="2">
        <v>-9.0528653931586049</v>
      </c>
      <c r="C18" s="2">
        <v>10.028987933426247</v>
      </c>
      <c r="D18" s="2">
        <v>-0.9026698858601413</v>
      </c>
      <c r="E18" s="2">
        <v>0.37862245351974988</v>
      </c>
      <c r="F18" s="2">
        <v>-30.122987183805225</v>
      </c>
      <c r="G18" s="2">
        <v>12.017256397488016</v>
      </c>
      <c r="H18" s="2">
        <v>-30.122987183805225</v>
      </c>
      <c r="I18" s="2">
        <v>12.017256397488016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212.39493558418479</v>
      </c>
      <c r="C25">
        <v>-14.394935584184793</v>
      </c>
      <c r="E25">
        <v>2.5</v>
      </c>
      <c r="F25">
        <v>42</v>
      </c>
    </row>
    <row r="26" spans="1:9" x14ac:dyDescent="0.3">
      <c r="A26">
        <v>2</v>
      </c>
      <c r="B26">
        <v>203.34207019102621</v>
      </c>
      <c r="C26">
        <v>151.65792980897379</v>
      </c>
      <c r="E26">
        <v>7.5</v>
      </c>
      <c r="F26">
        <v>71</v>
      </c>
    </row>
    <row r="27" spans="1:9" x14ac:dyDescent="0.3">
      <c r="A27">
        <v>3</v>
      </c>
      <c r="B27">
        <v>167.13060861839176</v>
      </c>
      <c r="C27">
        <v>123.86939138160824</v>
      </c>
      <c r="E27">
        <v>12.5</v>
      </c>
      <c r="F27">
        <v>72</v>
      </c>
    </row>
    <row r="28" spans="1:9" x14ac:dyDescent="0.3">
      <c r="A28">
        <v>4</v>
      </c>
      <c r="B28">
        <v>185.23633940470899</v>
      </c>
      <c r="C28">
        <v>44.763660595291014</v>
      </c>
      <c r="E28">
        <v>17.5</v>
      </c>
      <c r="F28">
        <v>90</v>
      </c>
    </row>
    <row r="29" spans="1:9" x14ac:dyDescent="0.3">
      <c r="A29">
        <v>5</v>
      </c>
      <c r="B29">
        <v>239.5535317636606</v>
      </c>
      <c r="C29">
        <v>-118.5535317636606</v>
      </c>
      <c r="E29">
        <v>22.5</v>
      </c>
      <c r="F29">
        <v>96</v>
      </c>
    </row>
    <row r="30" spans="1:9" x14ac:dyDescent="0.3">
      <c r="A30">
        <v>6</v>
      </c>
      <c r="B30">
        <v>239.5535317636606</v>
      </c>
      <c r="C30">
        <v>10.446468236339399</v>
      </c>
      <c r="E30">
        <v>27.5</v>
      </c>
      <c r="F30">
        <v>121</v>
      </c>
    </row>
    <row r="31" spans="1:9" x14ac:dyDescent="0.3">
      <c r="A31">
        <v>7</v>
      </c>
      <c r="B31">
        <v>221.44780097734341</v>
      </c>
      <c r="C31">
        <v>138.55219902265659</v>
      </c>
      <c r="E31">
        <v>32.5</v>
      </c>
      <c r="F31">
        <v>138</v>
      </c>
    </row>
    <row r="32" spans="1:9" x14ac:dyDescent="0.3">
      <c r="A32">
        <v>8</v>
      </c>
      <c r="B32">
        <v>194.2892047978676</v>
      </c>
      <c r="C32">
        <v>-30.289204797867598</v>
      </c>
      <c r="E32">
        <v>37.5</v>
      </c>
      <c r="F32">
        <v>164</v>
      </c>
    </row>
    <row r="33" spans="1:6" x14ac:dyDescent="0.3">
      <c r="A33">
        <v>9</v>
      </c>
      <c r="B33">
        <v>212.39493558418479</v>
      </c>
      <c r="C33">
        <v>-170.39493558418479</v>
      </c>
      <c r="E33">
        <v>42.5</v>
      </c>
      <c r="F33">
        <v>187</v>
      </c>
    </row>
    <row r="34" spans="1:6" x14ac:dyDescent="0.3">
      <c r="A34">
        <v>10</v>
      </c>
      <c r="B34">
        <v>212.39493558418479</v>
      </c>
      <c r="C34">
        <v>-122.39493558418479</v>
      </c>
      <c r="E34">
        <v>47.5</v>
      </c>
      <c r="F34">
        <v>198</v>
      </c>
    </row>
    <row r="35" spans="1:6" x14ac:dyDescent="0.3">
      <c r="A35">
        <v>11</v>
      </c>
      <c r="B35">
        <v>221.44780097734341</v>
      </c>
      <c r="C35">
        <v>49.552199022656595</v>
      </c>
      <c r="E35">
        <v>52.5</v>
      </c>
      <c r="F35">
        <v>206</v>
      </c>
    </row>
    <row r="36" spans="1:6" x14ac:dyDescent="0.3">
      <c r="A36">
        <v>12</v>
      </c>
      <c r="B36">
        <v>212.39493558418479</v>
      </c>
      <c r="C36">
        <v>-116.39493558418479</v>
      </c>
      <c r="E36">
        <v>57.5</v>
      </c>
      <c r="F36">
        <v>230</v>
      </c>
    </row>
    <row r="37" spans="1:6" x14ac:dyDescent="0.3">
      <c r="A37">
        <v>13</v>
      </c>
      <c r="B37">
        <v>194.2892047978676</v>
      </c>
      <c r="C37">
        <v>-7.2892047978675976</v>
      </c>
      <c r="E37">
        <v>62.5</v>
      </c>
      <c r="F37">
        <v>235</v>
      </c>
    </row>
    <row r="38" spans="1:6" x14ac:dyDescent="0.3">
      <c r="A38">
        <v>14</v>
      </c>
      <c r="B38">
        <v>176.18347401155037</v>
      </c>
      <c r="C38">
        <v>58.816525988449627</v>
      </c>
      <c r="E38">
        <v>67.5</v>
      </c>
      <c r="F38">
        <v>250</v>
      </c>
    </row>
    <row r="39" spans="1:6" x14ac:dyDescent="0.3">
      <c r="A39">
        <v>15</v>
      </c>
      <c r="B39">
        <v>203.34207019102621</v>
      </c>
      <c r="C39">
        <v>-65.34207019102621</v>
      </c>
      <c r="E39">
        <v>72.5</v>
      </c>
      <c r="F39">
        <v>271</v>
      </c>
    </row>
    <row r="40" spans="1:6" x14ac:dyDescent="0.3">
      <c r="A40">
        <v>16</v>
      </c>
      <c r="B40">
        <v>158.07774322523318</v>
      </c>
      <c r="C40">
        <v>-87.077743225233178</v>
      </c>
      <c r="E40">
        <v>77.5</v>
      </c>
      <c r="F40">
        <v>291</v>
      </c>
    </row>
    <row r="41" spans="1:6" x14ac:dyDescent="0.3">
      <c r="A41">
        <v>17</v>
      </c>
      <c r="B41">
        <v>212.39493558418479</v>
      </c>
      <c r="C41">
        <v>-6.3949355841847932</v>
      </c>
      <c r="E41">
        <v>82.5</v>
      </c>
      <c r="F41">
        <v>319</v>
      </c>
    </row>
    <row r="42" spans="1:6" x14ac:dyDescent="0.3">
      <c r="A42">
        <v>18</v>
      </c>
      <c r="B42">
        <v>221.44780097734341</v>
      </c>
      <c r="C42">
        <v>176.55219902265659</v>
      </c>
      <c r="E42">
        <v>87.5</v>
      </c>
      <c r="F42">
        <v>355</v>
      </c>
    </row>
    <row r="43" spans="1:6" x14ac:dyDescent="0.3">
      <c r="A43">
        <v>19</v>
      </c>
      <c r="B43">
        <v>221.44780097734341</v>
      </c>
      <c r="C43">
        <v>97.552199022656595</v>
      </c>
      <c r="E43">
        <v>92.5</v>
      </c>
      <c r="F43">
        <v>360</v>
      </c>
    </row>
    <row r="44" spans="1:6" ht="15" thickBot="1" x14ac:dyDescent="0.35">
      <c r="A44" s="2">
        <v>20</v>
      </c>
      <c r="B44" s="2">
        <v>185.23633940470899</v>
      </c>
      <c r="C44" s="2">
        <v>-113.23633940470899</v>
      </c>
      <c r="E44" s="2">
        <v>97.5</v>
      </c>
      <c r="F44" s="2">
        <v>398</v>
      </c>
    </row>
  </sheetData>
  <sortState xmlns:xlrd2="http://schemas.microsoft.com/office/spreadsheetml/2017/richdata2" ref="F25:F44">
    <sortCondition ref="F25"/>
  </sortState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44"/>
  <sheetViews>
    <sheetView topLeftCell="A20" workbookViewId="0">
      <selection sqref="A1:I44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0.51011928983245347</v>
      </c>
    </row>
    <row r="5" spans="1:9" x14ac:dyDescent="0.3">
      <c r="A5" t="s">
        <v>3</v>
      </c>
      <c r="B5">
        <v>0.26022168985916672</v>
      </c>
    </row>
    <row r="6" spans="1:9" x14ac:dyDescent="0.3">
      <c r="A6" t="s">
        <v>4</v>
      </c>
      <c r="B6">
        <v>0.21912289485134265</v>
      </c>
    </row>
    <row r="7" spans="1:9" x14ac:dyDescent="0.3">
      <c r="A7" t="s">
        <v>5</v>
      </c>
      <c r="B7">
        <v>93.560892302689425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55424.669767441897</v>
      </c>
      <c r="D12">
        <v>55424.669767441897</v>
      </c>
      <c r="E12">
        <v>6.3316136108036201</v>
      </c>
      <c r="F12">
        <v>2.156549497365658E-2</v>
      </c>
    </row>
    <row r="13" spans="1:9" x14ac:dyDescent="0.3">
      <c r="A13" t="s">
        <v>9</v>
      </c>
      <c r="B13">
        <v>18</v>
      </c>
      <c r="C13">
        <v>157565.53023255811</v>
      </c>
      <c r="D13">
        <v>8753.64056847545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100.33720930232559</v>
      </c>
      <c r="C17">
        <v>46.452924414372845</v>
      </c>
      <c r="D17">
        <v>2.1599761601075991</v>
      </c>
      <c r="E17">
        <v>4.4509940261333002E-2</v>
      </c>
      <c r="F17">
        <v>2.7432365665186751</v>
      </c>
      <c r="G17">
        <v>197.9311820381325</v>
      </c>
      <c r="H17">
        <v>2.7432365665186751</v>
      </c>
      <c r="I17">
        <v>197.9311820381325</v>
      </c>
    </row>
    <row r="18" spans="1:9" ht="15" thickBot="1" x14ac:dyDescent="0.35">
      <c r="A18" s="2" t="s">
        <v>24</v>
      </c>
      <c r="B18" s="2">
        <v>16.055813953488368</v>
      </c>
      <c r="C18" s="2">
        <v>6.3807998946240794</v>
      </c>
      <c r="D18" s="2">
        <v>2.516269781005926</v>
      </c>
      <c r="E18" s="2">
        <v>2.1565494973656639E-2</v>
      </c>
      <c r="F18" s="2">
        <v>2.6502508205049473</v>
      </c>
      <c r="G18" s="2">
        <v>29.461377086471789</v>
      </c>
      <c r="H18" s="2">
        <v>2.6502508205049473</v>
      </c>
      <c r="I18" s="2">
        <v>29.461377086471789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164.56046511627906</v>
      </c>
      <c r="C25">
        <v>33.439534883720938</v>
      </c>
      <c r="E25">
        <v>2.5</v>
      </c>
      <c r="F25">
        <v>42</v>
      </c>
    </row>
    <row r="26" spans="1:9" x14ac:dyDescent="0.3">
      <c r="A26">
        <v>2</v>
      </c>
      <c r="B26">
        <v>212.72790697674418</v>
      </c>
      <c r="C26">
        <v>142.27209302325582</v>
      </c>
      <c r="E26">
        <v>7.5</v>
      </c>
      <c r="F26">
        <v>71</v>
      </c>
    </row>
    <row r="27" spans="1:9" x14ac:dyDescent="0.3">
      <c r="A27">
        <v>3</v>
      </c>
      <c r="B27">
        <v>244.83953488372092</v>
      </c>
      <c r="C27">
        <v>46.160465116279084</v>
      </c>
      <c r="E27">
        <v>12.5</v>
      </c>
      <c r="F27">
        <v>72</v>
      </c>
    </row>
    <row r="28" spans="1:9" x14ac:dyDescent="0.3">
      <c r="A28">
        <v>4</v>
      </c>
      <c r="B28">
        <v>276.95116279069759</v>
      </c>
      <c r="C28">
        <v>-46.951162790697595</v>
      </c>
      <c r="E28">
        <v>17.5</v>
      </c>
      <c r="F28">
        <v>90</v>
      </c>
    </row>
    <row r="29" spans="1:9" x14ac:dyDescent="0.3">
      <c r="A29">
        <v>5</v>
      </c>
      <c r="B29">
        <v>164.56046511627906</v>
      </c>
      <c r="C29">
        <v>-43.560465116279062</v>
      </c>
      <c r="E29">
        <v>22.5</v>
      </c>
      <c r="F29">
        <v>96</v>
      </c>
    </row>
    <row r="30" spans="1:9" x14ac:dyDescent="0.3">
      <c r="A30">
        <v>6</v>
      </c>
      <c r="B30">
        <v>180.61627906976742</v>
      </c>
      <c r="C30">
        <v>69.383720930232585</v>
      </c>
      <c r="E30">
        <v>27.5</v>
      </c>
      <c r="F30">
        <v>121</v>
      </c>
    </row>
    <row r="31" spans="1:9" x14ac:dyDescent="0.3">
      <c r="A31">
        <v>7</v>
      </c>
      <c r="B31">
        <v>244.83953488372092</v>
      </c>
      <c r="C31">
        <v>115.16046511627908</v>
      </c>
      <c r="E31">
        <v>32.5</v>
      </c>
      <c r="F31">
        <v>138</v>
      </c>
    </row>
    <row r="32" spans="1:9" x14ac:dyDescent="0.3">
      <c r="A32">
        <v>8</v>
      </c>
      <c r="B32">
        <v>132.44883720930233</v>
      </c>
      <c r="C32">
        <v>31.551162790697674</v>
      </c>
      <c r="E32">
        <v>37.5</v>
      </c>
      <c r="F32">
        <v>164</v>
      </c>
    </row>
    <row r="33" spans="1:6" x14ac:dyDescent="0.3">
      <c r="A33">
        <v>9</v>
      </c>
      <c r="B33">
        <v>244.83953488372092</v>
      </c>
      <c r="C33">
        <v>-202.83953488372092</v>
      </c>
      <c r="E33">
        <v>42.5</v>
      </c>
      <c r="F33">
        <v>187</v>
      </c>
    </row>
    <row r="34" spans="1:6" x14ac:dyDescent="0.3">
      <c r="A34">
        <v>10</v>
      </c>
      <c r="B34">
        <v>196.6720930232558</v>
      </c>
      <c r="C34">
        <v>-106.6720930232558</v>
      </c>
      <c r="E34">
        <v>47.5</v>
      </c>
      <c r="F34">
        <v>198</v>
      </c>
    </row>
    <row r="35" spans="1:6" x14ac:dyDescent="0.3">
      <c r="A35">
        <v>11</v>
      </c>
      <c r="B35">
        <v>228.78372093023253</v>
      </c>
      <c r="C35">
        <v>42.216279069767467</v>
      </c>
      <c r="E35">
        <v>52.5</v>
      </c>
      <c r="F35">
        <v>206</v>
      </c>
    </row>
    <row r="36" spans="1:6" x14ac:dyDescent="0.3">
      <c r="A36">
        <v>12</v>
      </c>
      <c r="B36">
        <v>148.50465116279071</v>
      </c>
      <c r="C36">
        <v>-52.504651162790708</v>
      </c>
      <c r="E36">
        <v>57.5</v>
      </c>
      <c r="F36">
        <v>230</v>
      </c>
    </row>
    <row r="37" spans="1:6" x14ac:dyDescent="0.3">
      <c r="A37">
        <v>13</v>
      </c>
      <c r="B37">
        <v>276.95116279069759</v>
      </c>
      <c r="C37">
        <v>-89.951162790697595</v>
      </c>
      <c r="E37">
        <v>62.5</v>
      </c>
      <c r="F37">
        <v>235</v>
      </c>
    </row>
    <row r="38" spans="1:6" x14ac:dyDescent="0.3">
      <c r="A38">
        <v>14</v>
      </c>
      <c r="B38">
        <v>228.78372093023253</v>
      </c>
      <c r="C38">
        <v>6.2162790697674666</v>
      </c>
      <c r="E38">
        <v>67.5</v>
      </c>
      <c r="F38">
        <v>250</v>
      </c>
    </row>
    <row r="39" spans="1:6" x14ac:dyDescent="0.3">
      <c r="A39">
        <v>15</v>
      </c>
      <c r="B39">
        <v>164.56046511627906</v>
      </c>
      <c r="C39">
        <v>-26.560465116279062</v>
      </c>
      <c r="E39">
        <v>72.5</v>
      </c>
      <c r="F39">
        <v>271</v>
      </c>
    </row>
    <row r="40" spans="1:6" x14ac:dyDescent="0.3">
      <c r="A40">
        <v>16</v>
      </c>
      <c r="B40">
        <v>132.44883720930233</v>
      </c>
      <c r="C40">
        <v>-61.448837209302326</v>
      </c>
      <c r="E40">
        <v>77.5</v>
      </c>
      <c r="F40">
        <v>291</v>
      </c>
    </row>
    <row r="41" spans="1:6" x14ac:dyDescent="0.3">
      <c r="A41">
        <v>17</v>
      </c>
      <c r="B41">
        <v>132.44883720930233</v>
      </c>
      <c r="C41">
        <v>73.551162790697674</v>
      </c>
      <c r="E41">
        <v>82.5</v>
      </c>
      <c r="F41">
        <v>319</v>
      </c>
    </row>
    <row r="42" spans="1:6" x14ac:dyDescent="0.3">
      <c r="A42">
        <v>18</v>
      </c>
      <c r="B42">
        <v>325.11860465116274</v>
      </c>
      <c r="C42">
        <v>72.881395348837259</v>
      </c>
      <c r="E42">
        <v>87.5</v>
      </c>
      <c r="F42">
        <v>355</v>
      </c>
    </row>
    <row r="43" spans="1:6" x14ac:dyDescent="0.3">
      <c r="A43">
        <v>19</v>
      </c>
      <c r="B43">
        <v>196.6720930232558</v>
      </c>
      <c r="C43">
        <v>122.3279069767442</v>
      </c>
      <c r="E43">
        <v>92.5</v>
      </c>
      <c r="F43">
        <v>360</v>
      </c>
    </row>
    <row r="44" spans="1:6" ht="15" thickBot="1" x14ac:dyDescent="0.35">
      <c r="A44" s="2">
        <v>20</v>
      </c>
      <c r="B44" s="2">
        <v>196.6720930232558</v>
      </c>
      <c r="C44" s="2">
        <v>-124.6720930232558</v>
      </c>
      <c r="E44" s="2">
        <v>97.5</v>
      </c>
      <c r="F44" s="2">
        <v>398</v>
      </c>
    </row>
  </sheetData>
  <sortState xmlns:xlrd2="http://schemas.microsoft.com/office/spreadsheetml/2017/richdata2" ref="F25:F44">
    <sortCondition ref="F25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4"/>
  <sheetViews>
    <sheetView workbookViewId="0">
      <selection sqref="A1:I44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0.94143636092524763</v>
      </c>
    </row>
    <row r="5" spans="1:9" x14ac:dyDescent="0.3">
      <c r="A5" t="s">
        <v>3</v>
      </c>
      <c r="B5">
        <v>0.88630242167217321</v>
      </c>
    </row>
    <row r="6" spans="1:9" x14ac:dyDescent="0.3">
      <c r="A6" t="s">
        <v>4</v>
      </c>
      <c r="B6">
        <v>0.8799858895428494</v>
      </c>
    </row>
    <row r="7" spans="1:9" x14ac:dyDescent="0.3">
      <c r="A7" t="s">
        <v>5</v>
      </c>
      <c r="B7">
        <v>36.679141777460984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188773.73005244051</v>
      </c>
      <c r="D12">
        <v>188773.73005244051</v>
      </c>
      <c r="E12">
        <v>140.31471755801331</v>
      </c>
      <c r="F12">
        <v>6.2158162478077567E-10</v>
      </c>
    </row>
    <row r="13" spans="1:9" x14ac:dyDescent="0.3">
      <c r="A13" t="s">
        <v>9</v>
      </c>
      <c r="B13">
        <v>18</v>
      </c>
      <c r="C13">
        <v>24216.469947559504</v>
      </c>
      <c r="D13">
        <v>1345.3594415310836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-183.60286405808802</v>
      </c>
      <c r="C17">
        <v>33.791212060201971</v>
      </c>
      <c r="D17">
        <v>-5.4334500855128729</v>
      </c>
      <c r="E17">
        <v>3.6692862013493735E-5</v>
      </c>
      <c r="F17">
        <v>-254.59556624182511</v>
      </c>
      <c r="G17">
        <v>-112.61016187435092</v>
      </c>
      <c r="H17">
        <v>-254.59556624182511</v>
      </c>
      <c r="I17">
        <v>-112.61016187435092</v>
      </c>
    </row>
    <row r="18" spans="1:9" ht="15" thickBot="1" x14ac:dyDescent="0.35">
      <c r="A18" s="2" t="s">
        <v>24</v>
      </c>
      <c r="B18" s="2">
        <v>0.19512706736587337</v>
      </c>
      <c r="C18" s="2">
        <v>1.6472742294815167E-2</v>
      </c>
      <c r="D18" s="2">
        <v>11.845451344630703</v>
      </c>
      <c r="E18" s="2">
        <v>6.2158162478077567E-10</v>
      </c>
      <c r="F18" s="2">
        <v>0.16051912001548546</v>
      </c>
      <c r="G18" s="2">
        <v>0.22973501471626129</v>
      </c>
      <c r="H18" s="2">
        <v>0.16051912001548546</v>
      </c>
      <c r="I18" s="2">
        <v>0.22973501471626129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187.13856393707141</v>
      </c>
      <c r="C25">
        <v>10.86143606292859</v>
      </c>
      <c r="E25">
        <v>2.5</v>
      </c>
      <c r="F25">
        <v>42</v>
      </c>
    </row>
    <row r="26" spans="1:9" x14ac:dyDescent="0.3">
      <c r="A26">
        <v>2</v>
      </c>
      <c r="B26">
        <v>362.75292456635748</v>
      </c>
      <c r="C26">
        <v>-7.7529245663574784</v>
      </c>
      <c r="E26">
        <v>7.5</v>
      </c>
      <c r="F26">
        <v>71</v>
      </c>
    </row>
    <row r="27" spans="1:9" x14ac:dyDescent="0.3">
      <c r="A27">
        <v>3</v>
      </c>
      <c r="B27">
        <v>304.21480435659544</v>
      </c>
      <c r="C27">
        <v>-13.214804356595437</v>
      </c>
      <c r="E27">
        <v>12.5</v>
      </c>
      <c r="F27">
        <v>72</v>
      </c>
    </row>
    <row r="28" spans="1:9" x14ac:dyDescent="0.3">
      <c r="A28">
        <v>4</v>
      </c>
      <c r="B28">
        <v>206.65127067365876</v>
      </c>
      <c r="C28">
        <v>23.348729326341243</v>
      </c>
      <c r="E28">
        <v>17.5</v>
      </c>
      <c r="F28">
        <v>90</v>
      </c>
    </row>
    <row r="29" spans="1:9" x14ac:dyDescent="0.3">
      <c r="A29">
        <v>5</v>
      </c>
      <c r="B29">
        <v>70.062323517547384</v>
      </c>
      <c r="C29">
        <v>50.937676482452616</v>
      </c>
      <c r="E29">
        <v>22.5</v>
      </c>
      <c r="F29">
        <v>96</v>
      </c>
    </row>
    <row r="30" spans="1:9" x14ac:dyDescent="0.3">
      <c r="A30">
        <v>6</v>
      </c>
      <c r="B30">
        <v>226.16397741024605</v>
      </c>
      <c r="C30">
        <v>23.836022589753952</v>
      </c>
      <c r="E30">
        <v>27.5</v>
      </c>
      <c r="F30">
        <v>121</v>
      </c>
    </row>
    <row r="31" spans="1:9" x14ac:dyDescent="0.3">
      <c r="A31">
        <v>7</v>
      </c>
      <c r="B31">
        <v>284.70209762000809</v>
      </c>
      <c r="C31">
        <v>75.29790237999191</v>
      </c>
      <c r="E31">
        <v>32.5</v>
      </c>
      <c r="F31">
        <v>138</v>
      </c>
    </row>
    <row r="32" spans="1:9" x14ac:dyDescent="0.3">
      <c r="A32">
        <v>8</v>
      </c>
      <c r="B32">
        <v>265.18939088342074</v>
      </c>
      <c r="C32">
        <v>-101.18939088342074</v>
      </c>
      <c r="E32">
        <v>37.5</v>
      </c>
      <c r="F32">
        <v>164</v>
      </c>
    </row>
    <row r="33" spans="1:6" x14ac:dyDescent="0.3">
      <c r="A33">
        <v>9</v>
      </c>
      <c r="B33">
        <v>70.062323517547384</v>
      </c>
      <c r="C33">
        <v>-28.062323517547384</v>
      </c>
      <c r="E33">
        <v>42.5</v>
      </c>
      <c r="F33">
        <v>187</v>
      </c>
    </row>
    <row r="34" spans="1:6" x14ac:dyDescent="0.3">
      <c r="A34">
        <v>10</v>
      </c>
      <c r="B34">
        <v>109.08773699072202</v>
      </c>
      <c r="C34">
        <v>-19.087736990722021</v>
      </c>
      <c r="E34">
        <v>47.5</v>
      </c>
      <c r="F34">
        <v>198</v>
      </c>
    </row>
    <row r="35" spans="1:6" x14ac:dyDescent="0.3">
      <c r="A35">
        <v>11</v>
      </c>
      <c r="B35">
        <v>265.18939088342074</v>
      </c>
      <c r="C35">
        <v>5.8106091165792577</v>
      </c>
      <c r="E35">
        <v>52.5</v>
      </c>
      <c r="F35">
        <v>206</v>
      </c>
    </row>
    <row r="36" spans="1:6" x14ac:dyDescent="0.3">
      <c r="A36">
        <v>12</v>
      </c>
      <c r="B36">
        <v>89.575030254134731</v>
      </c>
      <c r="C36">
        <v>6.424969745865269</v>
      </c>
      <c r="E36">
        <v>57.5</v>
      </c>
      <c r="F36">
        <v>230</v>
      </c>
    </row>
    <row r="37" spans="1:6" x14ac:dyDescent="0.3">
      <c r="A37">
        <v>13</v>
      </c>
      <c r="B37">
        <v>187.13856393707141</v>
      </c>
      <c r="C37">
        <v>-0.13856393707141024</v>
      </c>
      <c r="E37">
        <v>62.5</v>
      </c>
      <c r="F37">
        <v>235</v>
      </c>
    </row>
    <row r="38" spans="1:6" x14ac:dyDescent="0.3">
      <c r="A38">
        <v>14</v>
      </c>
      <c r="B38">
        <v>226.16397741024605</v>
      </c>
      <c r="C38">
        <v>8.8360225897539522</v>
      </c>
      <c r="E38">
        <v>67.5</v>
      </c>
      <c r="F38">
        <v>250</v>
      </c>
    </row>
    <row r="39" spans="1:6" x14ac:dyDescent="0.3">
      <c r="A39">
        <v>15</v>
      </c>
      <c r="B39">
        <v>167.62585720048406</v>
      </c>
      <c r="C39">
        <v>-29.625857200484063</v>
      </c>
      <c r="E39">
        <v>72.5</v>
      </c>
      <c r="F39">
        <v>271</v>
      </c>
    </row>
    <row r="40" spans="1:6" x14ac:dyDescent="0.3">
      <c r="A40">
        <v>16</v>
      </c>
      <c r="B40">
        <v>50.549616780960037</v>
      </c>
      <c r="C40">
        <v>20.450383219039963</v>
      </c>
      <c r="E40">
        <v>77.5</v>
      </c>
      <c r="F40">
        <v>291</v>
      </c>
    </row>
    <row r="41" spans="1:6" x14ac:dyDescent="0.3">
      <c r="A41">
        <v>17</v>
      </c>
      <c r="B41">
        <v>206.65127067365876</v>
      </c>
      <c r="C41">
        <v>-0.65127067365875746</v>
      </c>
      <c r="E41">
        <v>82.5</v>
      </c>
      <c r="F41">
        <v>319</v>
      </c>
    </row>
    <row r="42" spans="1:6" x14ac:dyDescent="0.3">
      <c r="A42">
        <v>18</v>
      </c>
      <c r="B42">
        <v>382.26563130294483</v>
      </c>
      <c r="C42">
        <v>15.734368697055174</v>
      </c>
      <c r="E42">
        <v>87.5</v>
      </c>
      <c r="F42">
        <v>355</v>
      </c>
    </row>
    <row r="43" spans="1:6" x14ac:dyDescent="0.3">
      <c r="A43">
        <v>19</v>
      </c>
      <c r="B43">
        <v>323.72751109318278</v>
      </c>
      <c r="C43">
        <v>-4.727511093182784</v>
      </c>
      <c r="E43">
        <v>92.5</v>
      </c>
      <c r="F43">
        <v>360</v>
      </c>
    </row>
    <row r="44" spans="1:6" ht="15" thickBot="1" x14ac:dyDescent="0.35">
      <c r="A44" s="2">
        <v>20</v>
      </c>
      <c r="B44" s="2">
        <v>109.08773699072202</v>
      </c>
      <c r="C44" s="2">
        <v>-37.087736990722021</v>
      </c>
      <c r="E44" s="2">
        <v>97.5</v>
      </c>
      <c r="F44" s="2">
        <v>398</v>
      </c>
    </row>
  </sheetData>
  <sortState xmlns:xlrd2="http://schemas.microsoft.com/office/spreadsheetml/2017/richdata2" ref="F25:F44">
    <sortCondition ref="F25"/>
  </sortState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5"/>
  <sheetViews>
    <sheetView workbookViewId="0">
      <selection sqref="A1:I45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0.86914125628634553</v>
      </c>
    </row>
    <row r="5" spans="1:9" x14ac:dyDescent="0.3">
      <c r="A5" t="s">
        <v>3</v>
      </c>
      <c r="B5">
        <v>0.75540652337900693</v>
      </c>
    </row>
    <row r="6" spans="1:9" x14ac:dyDescent="0.3">
      <c r="A6" t="s">
        <v>4</v>
      </c>
      <c r="B6">
        <v>0.72663082024712544</v>
      </c>
    </row>
    <row r="7" spans="1:9" x14ac:dyDescent="0.3">
      <c r="A7" t="s">
        <v>5</v>
      </c>
      <c r="B7">
        <v>55.35766778505068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160894.18649579937</v>
      </c>
      <c r="D12">
        <v>80447.093247899684</v>
      </c>
      <c r="E12">
        <v>26.251540055056637</v>
      </c>
      <c r="F12">
        <v>6.3355073020894629E-6</v>
      </c>
    </row>
    <row r="13" spans="1:9" x14ac:dyDescent="0.3">
      <c r="A13" t="s">
        <v>9</v>
      </c>
      <c r="B13">
        <v>17</v>
      </c>
      <c r="C13">
        <v>52096.013504200644</v>
      </c>
      <c r="D13">
        <v>3064.4713826000379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477.78442339593261</v>
      </c>
      <c r="C17">
        <v>45.431800772681569</v>
      </c>
      <c r="D17">
        <v>10.516519602349273</v>
      </c>
      <c r="E17">
        <v>7.363684544284197E-9</v>
      </c>
      <c r="F17">
        <v>381.93170239670928</v>
      </c>
      <c r="G17">
        <v>573.63714439515593</v>
      </c>
      <c r="H17">
        <v>381.93170239670928</v>
      </c>
      <c r="I17">
        <v>573.63714439515593</v>
      </c>
    </row>
    <row r="18" spans="1:9" x14ac:dyDescent="0.3">
      <c r="A18" t="s">
        <v>24</v>
      </c>
      <c r="B18">
        <v>-5.1537994140420462</v>
      </c>
      <c r="C18">
        <v>0.73258013118435628</v>
      </c>
      <c r="D18">
        <v>-7.0351340347027174</v>
      </c>
      <c r="E18">
        <v>2.0049577980211164E-6</v>
      </c>
      <c r="F18">
        <v>-6.6994083868259757</v>
      </c>
      <c r="G18">
        <v>-3.6081904412581167</v>
      </c>
      <c r="H18">
        <v>-6.6994083868259757</v>
      </c>
      <c r="I18">
        <v>-3.6081904412581167</v>
      </c>
    </row>
    <row r="19" spans="1:9" ht="15" thickBot="1" x14ac:dyDescent="0.35">
      <c r="A19" s="2" t="s">
        <v>53</v>
      </c>
      <c r="B19" s="2">
        <v>-14.524913638187686</v>
      </c>
      <c r="C19" s="2">
        <v>5.275665270075546</v>
      </c>
      <c r="D19" s="2">
        <v>-2.753190904770896</v>
      </c>
      <c r="E19" s="2">
        <v>1.3576868223547933E-2</v>
      </c>
      <c r="F19" s="2">
        <v>-25.655594408427284</v>
      </c>
      <c r="G19" s="2">
        <v>-3.3942328679480855</v>
      </c>
      <c r="H19" s="2">
        <v>-25.655594408427284</v>
      </c>
      <c r="I19" s="2">
        <v>-3.3942328679480855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255.69967219777487</v>
      </c>
      <c r="C26">
        <v>-57.699672197774873</v>
      </c>
      <c r="E26">
        <v>2.5</v>
      </c>
      <c r="F26">
        <v>42</v>
      </c>
    </row>
    <row r="27" spans="1:9" x14ac:dyDescent="0.3">
      <c r="A27">
        <v>2</v>
      </c>
      <c r="B27">
        <v>349.40454625447012</v>
      </c>
      <c r="C27">
        <v>5.5954537455298805</v>
      </c>
      <c r="E27">
        <v>7.5</v>
      </c>
      <c r="F27">
        <v>71</v>
      </c>
    </row>
    <row r="28" spans="1:9" x14ac:dyDescent="0.3">
      <c r="A28">
        <v>3</v>
      </c>
      <c r="B28">
        <v>301.61249052980349</v>
      </c>
      <c r="C28">
        <v>-10.612490529803495</v>
      </c>
      <c r="E28">
        <v>12.5</v>
      </c>
      <c r="F28">
        <v>72</v>
      </c>
    </row>
    <row r="29" spans="1:9" x14ac:dyDescent="0.3">
      <c r="A29">
        <v>4</v>
      </c>
      <c r="B29">
        <v>248.20152718150609</v>
      </c>
      <c r="C29">
        <v>-18.201527181506094</v>
      </c>
      <c r="E29">
        <v>17.5</v>
      </c>
      <c r="F29">
        <v>90</v>
      </c>
    </row>
    <row r="30" spans="1:9" x14ac:dyDescent="0.3">
      <c r="A30">
        <v>5</v>
      </c>
      <c r="B30">
        <v>165.27562834724472</v>
      </c>
      <c r="C30">
        <v>-44.275628347244719</v>
      </c>
      <c r="E30">
        <v>22.5</v>
      </c>
      <c r="F30">
        <v>96</v>
      </c>
    </row>
    <row r="31" spans="1:9" x14ac:dyDescent="0.3">
      <c r="A31">
        <v>6</v>
      </c>
      <c r="B31">
        <v>263.19781721404354</v>
      </c>
      <c r="C31">
        <v>-13.197817214043539</v>
      </c>
      <c r="E31">
        <v>27.5</v>
      </c>
      <c r="F31">
        <v>121</v>
      </c>
    </row>
    <row r="32" spans="1:9" x14ac:dyDescent="0.3">
      <c r="A32">
        <v>7</v>
      </c>
      <c r="B32">
        <v>275.37838525000461</v>
      </c>
      <c r="C32">
        <v>84.621614749995388</v>
      </c>
      <c r="E32">
        <v>32.5</v>
      </c>
      <c r="F32">
        <v>138</v>
      </c>
    </row>
    <row r="33" spans="1:6" x14ac:dyDescent="0.3">
      <c r="A33">
        <v>8</v>
      </c>
      <c r="B33">
        <v>190.57324902310512</v>
      </c>
      <c r="C33">
        <v>-26.57324902310512</v>
      </c>
      <c r="E33">
        <v>37.5</v>
      </c>
      <c r="F33">
        <v>164</v>
      </c>
    </row>
    <row r="34" spans="1:6" x14ac:dyDescent="0.3">
      <c r="A34">
        <v>9</v>
      </c>
      <c r="B34">
        <v>101.08568977651343</v>
      </c>
      <c r="C34">
        <v>-59.085689776513433</v>
      </c>
      <c r="E34">
        <v>42.5</v>
      </c>
      <c r="F34">
        <v>187</v>
      </c>
    </row>
    <row r="35" spans="1:6" x14ac:dyDescent="0.3">
      <c r="A35">
        <v>10</v>
      </c>
      <c r="B35">
        <v>75.316692706303215</v>
      </c>
      <c r="C35">
        <v>14.683307293696785</v>
      </c>
      <c r="E35">
        <v>47.5</v>
      </c>
      <c r="F35">
        <v>198</v>
      </c>
    </row>
    <row r="36" spans="1:6" x14ac:dyDescent="0.3">
      <c r="A36">
        <v>11</v>
      </c>
      <c r="B36">
        <v>321.76257997638299</v>
      </c>
      <c r="C36">
        <v>-50.762579976382995</v>
      </c>
      <c r="E36">
        <v>52.5</v>
      </c>
      <c r="F36">
        <v>206</v>
      </c>
    </row>
    <row r="37" spans="1:6" x14ac:dyDescent="0.3">
      <c r="A37">
        <v>12</v>
      </c>
      <c r="B37">
        <v>111.39328860459754</v>
      </c>
      <c r="C37">
        <v>-15.393288604597544</v>
      </c>
      <c r="E37">
        <v>57.5</v>
      </c>
      <c r="F37">
        <v>230</v>
      </c>
    </row>
    <row r="38" spans="1:6" x14ac:dyDescent="0.3">
      <c r="A38">
        <v>13</v>
      </c>
      <c r="B38">
        <v>175.11185078097901</v>
      </c>
      <c r="C38">
        <v>11.888149219020988</v>
      </c>
      <c r="E38">
        <v>62.5</v>
      </c>
      <c r="F38">
        <v>235</v>
      </c>
    </row>
    <row r="39" spans="1:6" x14ac:dyDescent="0.3">
      <c r="A39">
        <v>14</v>
      </c>
      <c r="B39">
        <v>218.21521530119227</v>
      </c>
      <c r="C39">
        <v>16.784784698807726</v>
      </c>
      <c r="E39">
        <v>67.5</v>
      </c>
      <c r="F39">
        <v>250</v>
      </c>
    </row>
    <row r="40" spans="1:6" x14ac:dyDescent="0.3">
      <c r="A40">
        <v>15</v>
      </c>
      <c r="B40">
        <v>246.32855797362924</v>
      </c>
      <c r="C40">
        <v>-108.32855797362924</v>
      </c>
      <c r="E40">
        <v>72.5</v>
      </c>
      <c r="F40">
        <v>271</v>
      </c>
    </row>
    <row r="41" spans="1:6" x14ac:dyDescent="0.3">
      <c r="A41">
        <v>16</v>
      </c>
      <c r="B41">
        <v>44.85900443163959</v>
      </c>
      <c r="C41">
        <v>26.14099556836041</v>
      </c>
      <c r="E41">
        <v>77.5</v>
      </c>
      <c r="F41">
        <v>291</v>
      </c>
    </row>
    <row r="42" spans="1:6" x14ac:dyDescent="0.3">
      <c r="A42">
        <v>17</v>
      </c>
      <c r="B42">
        <v>162.931282745018</v>
      </c>
      <c r="C42">
        <v>43.068717254982005</v>
      </c>
      <c r="E42">
        <v>82.5</v>
      </c>
      <c r="F42">
        <v>319</v>
      </c>
    </row>
    <row r="43" spans="1:6" x14ac:dyDescent="0.3">
      <c r="A43">
        <v>18</v>
      </c>
      <c r="B43">
        <v>316.60878056234094</v>
      </c>
      <c r="C43">
        <v>81.391219437659061</v>
      </c>
      <c r="E43">
        <v>87.5</v>
      </c>
      <c r="F43">
        <v>355</v>
      </c>
    </row>
    <row r="44" spans="1:6" x14ac:dyDescent="0.3">
      <c r="A44">
        <v>19</v>
      </c>
      <c r="B44">
        <v>218.68659169554206</v>
      </c>
      <c r="C44">
        <v>100.31340830445794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52.357149447908327</v>
      </c>
      <c r="C45" s="2">
        <v>19.642850552091673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5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0.82154014329218006</v>
      </c>
    </row>
    <row r="5" spans="1:9" x14ac:dyDescent="0.3">
      <c r="A5" t="s">
        <v>3</v>
      </c>
      <c r="B5">
        <v>0.67492820704053569</v>
      </c>
    </row>
    <row r="6" spans="1:9" x14ac:dyDescent="0.3">
      <c r="A6" t="s">
        <v>4</v>
      </c>
      <c r="B6">
        <v>0.63668446669236345</v>
      </c>
    </row>
    <row r="7" spans="1:9" x14ac:dyDescent="0.3">
      <c r="A7" t="s">
        <v>5</v>
      </c>
      <c r="B7">
        <v>63.818265040289525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143753.09380320512</v>
      </c>
      <c r="D12">
        <v>71876.54690160256</v>
      </c>
      <c r="E12">
        <v>17.648070008214869</v>
      </c>
      <c r="F12">
        <v>7.109252453145995E-5</v>
      </c>
    </row>
    <row r="13" spans="1:9" x14ac:dyDescent="0.3">
      <c r="A13" t="s">
        <v>9</v>
      </c>
      <c r="B13">
        <v>17</v>
      </c>
      <c r="C13">
        <v>69237.106196794877</v>
      </c>
      <c r="D13">
        <v>4072.7709527526399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324.71654452189398</v>
      </c>
      <c r="C17">
        <v>57.666397493145709</v>
      </c>
      <c r="D17">
        <v>5.6309490212300872</v>
      </c>
      <c r="E17">
        <v>2.9938458430073962E-5</v>
      </c>
      <c r="F17">
        <v>203.05108077332704</v>
      </c>
      <c r="G17">
        <v>446.38200827046091</v>
      </c>
      <c r="H17">
        <v>203.05108077332704</v>
      </c>
      <c r="I17">
        <v>446.38200827046091</v>
      </c>
    </row>
    <row r="18" spans="1:9" x14ac:dyDescent="0.3">
      <c r="A18" t="s">
        <v>24</v>
      </c>
      <c r="B18">
        <v>5.9463597872541571</v>
      </c>
      <c r="C18">
        <v>4.8636972353362973</v>
      </c>
      <c r="D18">
        <v>1.222600729348853</v>
      </c>
      <c r="E18">
        <v>0.23816062720152878</v>
      </c>
      <c r="F18">
        <v>-4.3151444057231982</v>
      </c>
      <c r="G18">
        <v>16.207863980231512</v>
      </c>
      <c r="H18">
        <v>-4.3151444057231982</v>
      </c>
      <c r="I18">
        <v>16.207863980231512</v>
      </c>
    </row>
    <row r="19" spans="1:9" ht="15" thickBot="1" x14ac:dyDescent="0.35">
      <c r="A19" s="2" t="s">
        <v>53</v>
      </c>
      <c r="B19" s="2">
        <v>-4.3470652914807122</v>
      </c>
      <c r="C19" s="2">
        <v>0.93344968959304164</v>
      </c>
      <c r="D19" s="2">
        <v>-4.6569893803016988</v>
      </c>
      <c r="E19" s="2">
        <v>2.2592843586884007E-4</v>
      </c>
      <c r="F19" s="2">
        <v>-6.3164719877077857</v>
      </c>
      <c r="G19" s="2">
        <v>-2.3776585952536387</v>
      </c>
      <c r="H19" s="2">
        <v>-6.3164719877077857</v>
      </c>
      <c r="I19" s="2">
        <v>-2.3776585952536387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222.43709021796994</v>
      </c>
      <c r="C26">
        <v>-24.437090217969939</v>
      </c>
      <c r="E26">
        <v>2.5</v>
      </c>
      <c r="F26">
        <v>42</v>
      </c>
    </row>
    <row r="27" spans="1:9" x14ac:dyDescent="0.3">
      <c r="A27">
        <v>2</v>
      </c>
      <c r="B27">
        <v>331.56454070082742</v>
      </c>
      <c r="C27">
        <v>23.435459299172578</v>
      </c>
      <c r="E27">
        <v>7.5</v>
      </c>
      <c r="F27">
        <v>71</v>
      </c>
    </row>
    <row r="28" spans="1:9" x14ac:dyDescent="0.3">
      <c r="A28">
        <v>3</v>
      </c>
      <c r="B28">
        <v>352.15139085829713</v>
      </c>
      <c r="C28">
        <v>-61.151390858297134</v>
      </c>
      <c r="E28">
        <v>12.5</v>
      </c>
      <c r="F28">
        <v>72</v>
      </c>
    </row>
    <row r="29" spans="1:9" x14ac:dyDescent="0.3">
      <c r="A29">
        <v>4</v>
      </c>
      <c r="B29">
        <v>294.49106576911402</v>
      </c>
      <c r="C29">
        <v>-64.491065769114016</v>
      </c>
      <c r="E29">
        <v>17.5</v>
      </c>
      <c r="F29">
        <v>90</v>
      </c>
    </row>
    <row r="30" spans="1:9" x14ac:dyDescent="0.3">
      <c r="A30">
        <v>5</v>
      </c>
      <c r="B30">
        <v>109.41339263947143</v>
      </c>
      <c r="C30">
        <v>11.586607360528575</v>
      </c>
      <c r="E30">
        <v>22.5</v>
      </c>
      <c r="F30">
        <v>96</v>
      </c>
    </row>
    <row r="31" spans="1:9" x14ac:dyDescent="0.3">
      <c r="A31">
        <v>6</v>
      </c>
      <c r="B31">
        <v>197.95399296485911</v>
      </c>
      <c r="C31">
        <v>52.046007035140889</v>
      </c>
      <c r="E31">
        <v>27.5</v>
      </c>
      <c r="F31">
        <v>121</v>
      </c>
    </row>
    <row r="32" spans="1:9" x14ac:dyDescent="0.3">
      <c r="A32">
        <v>7</v>
      </c>
      <c r="B32">
        <v>256.51595444572149</v>
      </c>
      <c r="C32">
        <v>103.48404555427851</v>
      </c>
      <c r="E32">
        <v>32.5</v>
      </c>
      <c r="F32">
        <v>138</v>
      </c>
    </row>
    <row r="33" spans="1:6" x14ac:dyDescent="0.3">
      <c r="A33">
        <v>8</v>
      </c>
      <c r="B33">
        <v>180.11491360309665</v>
      </c>
      <c r="C33">
        <v>-16.114913603096653</v>
      </c>
      <c r="E33">
        <v>37.5</v>
      </c>
      <c r="F33">
        <v>164</v>
      </c>
    </row>
    <row r="34" spans="1:6" x14ac:dyDescent="0.3">
      <c r="A34">
        <v>9</v>
      </c>
      <c r="B34">
        <v>121.7569304098194</v>
      </c>
      <c r="C34">
        <v>-79.756930409819404</v>
      </c>
      <c r="E34">
        <v>42.5</v>
      </c>
      <c r="F34">
        <v>187</v>
      </c>
    </row>
    <row r="35" spans="1:6" x14ac:dyDescent="0.3">
      <c r="A35">
        <v>10</v>
      </c>
      <c r="B35">
        <v>82.182524590653315</v>
      </c>
      <c r="C35">
        <v>7.8174754093466845</v>
      </c>
      <c r="E35">
        <v>47.5</v>
      </c>
      <c r="F35">
        <v>198</v>
      </c>
    </row>
    <row r="36" spans="1:6" x14ac:dyDescent="0.3">
      <c r="A36">
        <v>11</v>
      </c>
      <c r="B36">
        <v>289.69318228179372</v>
      </c>
      <c r="C36">
        <v>-18.693182281793725</v>
      </c>
      <c r="E36">
        <v>52.5</v>
      </c>
      <c r="F36">
        <v>206</v>
      </c>
    </row>
    <row r="37" spans="1:6" x14ac:dyDescent="0.3">
      <c r="A37">
        <v>12</v>
      </c>
      <c r="B37">
        <v>94.772902269255837</v>
      </c>
      <c r="C37">
        <v>1.2270977307441626</v>
      </c>
      <c r="E37">
        <v>57.5</v>
      </c>
      <c r="F37">
        <v>230</v>
      </c>
    </row>
    <row r="38" spans="1:6" x14ac:dyDescent="0.3">
      <c r="A38">
        <v>13</v>
      </c>
      <c r="B38">
        <v>220.59095581394195</v>
      </c>
      <c r="C38">
        <v>-33.590955813941946</v>
      </c>
      <c r="E38">
        <v>62.5</v>
      </c>
      <c r="F38">
        <v>235</v>
      </c>
    </row>
    <row r="39" spans="1:6" x14ac:dyDescent="0.3">
      <c r="A39">
        <v>14</v>
      </c>
      <c r="B39">
        <v>263.61079053290945</v>
      </c>
      <c r="C39">
        <v>-28.610790532909448</v>
      </c>
      <c r="E39">
        <v>67.5</v>
      </c>
      <c r="F39">
        <v>250</v>
      </c>
    </row>
    <row r="40" spans="1:6" x14ac:dyDescent="0.3">
      <c r="A40">
        <v>15</v>
      </c>
      <c r="B40">
        <v>226.78415550945064</v>
      </c>
      <c r="C40">
        <v>-88.784155509450642</v>
      </c>
      <c r="E40">
        <v>72.5</v>
      </c>
      <c r="F40">
        <v>271</v>
      </c>
    </row>
    <row r="41" spans="1:6" x14ac:dyDescent="0.3">
      <c r="A41">
        <v>16</v>
      </c>
      <c r="B41">
        <v>106.21480364792453</v>
      </c>
      <c r="C41">
        <v>-35.214803647924526</v>
      </c>
      <c r="E41">
        <v>77.5</v>
      </c>
      <c r="F41">
        <v>291</v>
      </c>
    </row>
    <row r="42" spans="1:6" x14ac:dyDescent="0.3">
      <c r="A42">
        <v>17</v>
      </c>
      <c r="B42">
        <v>132.2971953968088</v>
      </c>
      <c r="C42">
        <v>73.702804603191197</v>
      </c>
      <c r="E42">
        <v>82.5</v>
      </c>
      <c r="F42">
        <v>319</v>
      </c>
    </row>
    <row r="43" spans="1:6" x14ac:dyDescent="0.3">
      <c r="A43">
        <v>18</v>
      </c>
      <c r="B43">
        <v>321.02427571383794</v>
      </c>
      <c r="C43">
        <v>76.975724286162063</v>
      </c>
      <c r="E43">
        <v>87.5</v>
      </c>
      <c r="F43">
        <v>355</v>
      </c>
    </row>
    <row r="44" spans="1:6" x14ac:dyDescent="0.3">
      <c r="A44">
        <v>19</v>
      </c>
      <c r="B44">
        <v>190.85915687767113</v>
      </c>
      <c r="C44">
        <v>128.14084312232887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99.570785756576186</v>
      </c>
      <c r="C45" s="2">
        <v>-27.570785756576186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3"/>
  <sheetViews>
    <sheetView workbookViewId="0">
      <selection activeCell="G36" sqref="G36"/>
    </sheetView>
  </sheetViews>
  <sheetFormatPr defaultRowHeight="14.4" x14ac:dyDescent="0.3"/>
  <cols>
    <col min="1" max="1" width="10.109375" customWidth="1"/>
    <col min="2" max="2" width="11.33203125" customWidth="1"/>
    <col min="3" max="3" width="10.109375" customWidth="1"/>
    <col min="4" max="4" width="10" customWidth="1"/>
    <col min="9" max="9" width="11.5546875" customWidth="1"/>
  </cols>
  <sheetData>
    <row r="2" spans="1:17" x14ac:dyDescent="0.3">
      <c r="A2" s="21" t="s">
        <v>47</v>
      </c>
      <c r="B2" s="21" t="s">
        <v>48</v>
      </c>
      <c r="C2" s="21" t="s">
        <v>49</v>
      </c>
      <c r="D2" s="21" t="s">
        <v>50</v>
      </c>
      <c r="E2" s="21" t="s">
        <v>52</v>
      </c>
      <c r="I2" s="47" t="s">
        <v>48</v>
      </c>
      <c r="J2" s="47" t="s">
        <v>47</v>
      </c>
      <c r="P2" s="47" t="s">
        <v>49</v>
      </c>
      <c r="Q2" s="47" t="s">
        <v>47</v>
      </c>
    </row>
    <row r="3" spans="1:17" x14ac:dyDescent="0.3">
      <c r="A3" s="1">
        <v>13875</v>
      </c>
      <c r="B3" s="1">
        <v>115</v>
      </c>
      <c r="C3" s="1">
        <v>1968</v>
      </c>
      <c r="D3" s="1">
        <v>1</v>
      </c>
      <c r="E3">
        <f>C3^2</f>
        <v>3873024</v>
      </c>
      <c r="I3" s="48">
        <v>115</v>
      </c>
      <c r="J3" s="48">
        <v>13875</v>
      </c>
      <c r="P3" s="48">
        <v>1968</v>
      </c>
      <c r="Q3" s="48">
        <v>13875</v>
      </c>
    </row>
    <row r="4" spans="1:17" x14ac:dyDescent="0.3">
      <c r="A4" s="1">
        <v>11000</v>
      </c>
      <c r="B4" s="1">
        <v>95</v>
      </c>
      <c r="C4" s="1">
        <v>1970</v>
      </c>
      <c r="D4" s="1">
        <v>0</v>
      </c>
      <c r="E4">
        <f t="shared" ref="E4:E15" si="0">C4^2</f>
        <v>3880900</v>
      </c>
      <c r="I4" s="48">
        <v>95</v>
      </c>
      <c r="J4" s="48">
        <v>11000</v>
      </c>
      <c r="P4" s="48">
        <v>1970</v>
      </c>
      <c r="Q4" s="48">
        <v>11000</v>
      </c>
    </row>
    <row r="5" spans="1:17" x14ac:dyDescent="0.3">
      <c r="A5" s="1">
        <v>8000</v>
      </c>
      <c r="B5" s="1">
        <v>125</v>
      </c>
      <c r="C5" s="1">
        <v>1972</v>
      </c>
      <c r="D5" s="1">
        <v>0</v>
      </c>
      <c r="E5">
        <f t="shared" si="0"/>
        <v>3888784</v>
      </c>
      <c r="I5" s="48">
        <v>125</v>
      </c>
      <c r="J5" s="48">
        <v>8000</v>
      </c>
      <c r="P5" s="48">
        <v>1972</v>
      </c>
      <c r="Q5" s="48">
        <v>8000</v>
      </c>
    </row>
    <row r="6" spans="1:17" x14ac:dyDescent="0.3">
      <c r="A6" s="1">
        <v>14950</v>
      </c>
      <c r="B6" s="1">
        <v>85</v>
      </c>
      <c r="C6" s="1">
        <v>1974</v>
      </c>
      <c r="D6" s="1">
        <v>1</v>
      </c>
      <c r="E6">
        <f t="shared" si="0"/>
        <v>3896676</v>
      </c>
      <c r="I6" s="48">
        <v>85</v>
      </c>
      <c r="J6" s="48">
        <v>14950</v>
      </c>
      <c r="P6" s="48">
        <v>1974</v>
      </c>
      <c r="Q6" s="48">
        <v>14950</v>
      </c>
    </row>
    <row r="7" spans="1:17" x14ac:dyDescent="0.3">
      <c r="A7" s="1">
        <v>15625</v>
      </c>
      <c r="B7" s="1">
        <v>77</v>
      </c>
      <c r="C7" s="1">
        <v>1976</v>
      </c>
      <c r="D7" s="1">
        <v>1</v>
      </c>
      <c r="E7">
        <f t="shared" si="0"/>
        <v>3904576</v>
      </c>
      <c r="I7" s="48">
        <v>77</v>
      </c>
      <c r="J7" s="48">
        <v>15625</v>
      </c>
      <c r="P7" s="48">
        <v>1976</v>
      </c>
      <c r="Q7" s="48">
        <v>15625</v>
      </c>
    </row>
    <row r="8" spans="1:17" x14ac:dyDescent="0.3">
      <c r="A8" s="1">
        <v>11300</v>
      </c>
      <c r="B8" s="1">
        <v>105</v>
      </c>
      <c r="C8" s="1">
        <v>1978</v>
      </c>
      <c r="D8" s="1">
        <v>0</v>
      </c>
      <c r="E8">
        <f t="shared" si="0"/>
        <v>3912484</v>
      </c>
      <c r="I8" s="48">
        <v>105</v>
      </c>
      <c r="J8" s="48">
        <v>11300</v>
      </c>
      <c r="P8" s="48">
        <v>1978</v>
      </c>
      <c r="Q8" s="48">
        <v>11300</v>
      </c>
    </row>
    <row r="9" spans="1:17" x14ac:dyDescent="0.3">
      <c r="A9" s="1">
        <v>13250</v>
      </c>
      <c r="B9" s="1">
        <v>88</v>
      </c>
      <c r="C9" s="1">
        <v>1979</v>
      </c>
      <c r="D9" s="1">
        <v>0</v>
      </c>
      <c r="E9">
        <f t="shared" si="0"/>
        <v>3916441</v>
      </c>
      <c r="I9" s="48">
        <v>88</v>
      </c>
      <c r="J9" s="48">
        <v>13250</v>
      </c>
      <c r="P9" s="48">
        <v>1979</v>
      </c>
      <c r="Q9" s="48">
        <v>13250</v>
      </c>
    </row>
    <row r="10" spans="1:17" x14ac:dyDescent="0.3">
      <c r="A10" s="1">
        <v>16500</v>
      </c>
      <c r="B10" s="1">
        <v>73</v>
      </c>
      <c r="C10" s="1">
        <v>1981</v>
      </c>
      <c r="D10" s="1">
        <v>1</v>
      </c>
      <c r="E10">
        <f t="shared" si="0"/>
        <v>3924361</v>
      </c>
      <c r="I10" s="48">
        <v>73</v>
      </c>
      <c r="J10" s="48">
        <v>16500</v>
      </c>
      <c r="P10" s="48">
        <v>1981</v>
      </c>
      <c r="Q10" s="48">
        <v>16500</v>
      </c>
    </row>
    <row r="11" spans="1:17" x14ac:dyDescent="0.3">
      <c r="A11" s="1">
        <v>16500</v>
      </c>
      <c r="B11" s="1">
        <v>55</v>
      </c>
      <c r="C11" s="1">
        <v>1983</v>
      </c>
      <c r="D11" s="1">
        <v>0</v>
      </c>
      <c r="E11">
        <f t="shared" si="0"/>
        <v>3932289</v>
      </c>
      <c r="I11" s="48">
        <v>55</v>
      </c>
      <c r="J11" s="48">
        <v>16500</v>
      </c>
      <c r="P11" s="48">
        <v>1983</v>
      </c>
      <c r="Q11" s="48">
        <v>16500</v>
      </c>
    </row>
    <row r="12" spans="1:17" x14ac:dyDescent="0.3">
      <c r="A12" s="1">
        <v>19500</v>
      </c>
      <c r="B12" s="1">
        <v>65</v>
      </c>
      <c r="C12" s="1">
        <v>1987</v>
      </c>
      <c r="D12" s="1">
        <v>1</v>
      </c>
      <c r="E12">
        <f t="shared" si="0"/>
        <v>3948169</v>
      </c>
      <c r="I12" s="48">
        <v>65</v>
      </c>
      <c r="J12" s="48">
        <v>19500</v>
      </c>
      <c r="P12" s="48">
        <v>1987</v>
      </c>
      <c r="Q12" s="48">
        <v>19500</v>
      </c>
    </row>
    <row r="13" spans="1:17" x14ac:dyDescent="0.3">
      <c r="A13" s="1">
        <v>22300</v>
      </c>
      <c r="B13" s="1">
        <v>45</v>
      </c>
      <c r="C13" s="1">
        <v>1988</v>
      </c>
      <c r="D13" s="1">
        <v>0</v>
      </c>
      <c r="E13">
        <f t="shared" si="0"/>
        <v>3952144</v>
      </c>
      <c r="I13" s="48">
        <v>45</v>
      </c>
      <c r="J13" s="48">
        <v>22300</v>
      </c>
      <c r="P13" s="48">
        <v>1988</v>
      </c>
      <c r="Q13" s="48">
        <v>22300</v>
      </c>
    </row>
    <row r="14" spans="1:17" x14ac:dyDescent="0.3">
      <c r="A14" s="1">
        <v>25500</v>
      </c>
      <c r="B14" s="1">
        <v>15</v>
      </c>
      <c r="C14" s="1">
        <v>1988</v>
      </c>
      <c r="D14" s="1">
        <v>0</v>
      </c>
      <c r="E14">
        <f t="shared" si="0"/>
        <v>3952144</v>
      </c>
      <c r="I14" s="48">
        <v>15</v>
      </c>
      <c r="J14" s="48">
        <v>25500</v>
      </c>
      <c r="P14" s="48">
        <v>1988</v>
      </c>
      <c r="Q14" s="48">
        <v>25500</v>
      </c>
    </row>
    <row r="15" spans="1:17" x14ac:dyDescent="0.3">
      <c r="A15" s="1">
        <v>31900</v>
      </c>
      <c r="B15" s="1">
        <v>23</v>
      </c>
      <c r="C15" s="1">
        <v>1991</v>
      </c>
      <c r="D15" s="1">
        <v>1</v>
      </c>
      <c r="E15">
        <f t="shared" si="0"/>
        <v>3964081</v>
      </c>
      <c r="I15" s="48">
        <v>23</v>
      </c>
      <c r="J15" s="48">
        <v>31900</v>
      </c>
      <c r="P15" s="48">
        <v>1991</v>
      </c>
      <c r="Q15" s="48">
        <v>31900</v>
      </c>
    </row>
    <row r="18" spans="1:7" ht="15" thickBot="1" x14ac:dyDescent="0.35"/>
    <row r="19" spans="1:7" x14ac:dyDescent="0.3">
      <c r="A19" s="70" t="s">
        <v>51</v>
      </c>
      <c r="B19" s="71"/>
      <c r="C19" s="71"/>
      <c r="D19" s="71"/>
      <c r="E19" s="72"/>
    </row>
    <row r="20" spans="1:7" x14ac:dyDescent="0.3">
      <c r="A20" s="73"/>
      <c r="B20" s="74"/>
      <c r="C20" s="74"/>
      <c r="D20" s="74"/>
      <c r="E20" s="75"/>
    </row>
    <row r="21" spans="1:7" x14ac:dyDescent="0.3">
      <c r="A21" s="73"/>
      <c r="B21" s="74"/>
      <c r="C21" s="74"/>
      <c r="D21" s="74"/>
      <c r="E21" s="75"/>
    </row>
    <row r="22" spans="1:7" ht="15" thickBot="1" x14ac:dyDescent="0.35">
      <c r="A22" s="76"/>
      <c r="B22" s="77"/>
      <c r="C22" s="77"/>
      <c r="D22" s="77"/>
      <c r="E22" s="78"/>
    </row>
    <row r="23" spans="1:7" ht="15" thickBot="1" x14ac:dyDescent="0.35"/>
    <row r="24" spans="1:7" x14ac:dyDescent="0.3">
      <c r="A24" s="11" t="s">
        <v>56</v>
      </c>
      <c r="B24" s="12"/>
      <c r="C24" s="12"/>
      <c r="D24" s="12"/>
      <c r="E24" s="12"/>
      <c r="F24" s="12"/>
      <c r="G24" s="13"/>
    </row>
    <row r="25" spans="1:7" x14ac:dyDescent="0.3">
      <c r="A25" s="14" t="s">
        <v>32</v>
      </c>
      <c r="B25">
        <f>'Result 9'!B17</f>
        <v>154470941.168349</v>
      </c>
      <c r="G25" s="15"/>
    </row>
    <row r="26" spans="1:7" x14ac:dyDescent="0.3">
      <c r="A26" s="14" t="s">
        <v>33</v>
      </c>
      <c r="B26">
        <f>'Result 9'!B18</f>
        <v>-107.26670097533072</v>
      </c>
      <c r="G26" s="15"/>
    </row>
    <row r="27" spans="1:7" x14ac:dyDescent="0.3">
      <c r="A27" s="14" t="s">
        <v>57</v>
      </c>
      <c r="B27">
        <f>'Result 9'!B19</f>
        <v>-156353.49688876548</v>
      </c>
      <c r="G27" s="15"/>
    </row>
    <row r="28" spans="1:7" x14ac:dyDescent="0.3">
      <c r="A28" s="14" t="s">
        <v>58</v>
      </c>
      <c r="B28">
        <f>'Result 9'!B20</f>
        <v>2440.5439832318584</v>
      </c>
      <c r="G28" s="15"/>
    </row>
    <row r="29" spans="1:7" x14ac:dyDescent="0.3">
      <c r="A29" s="14" t="s">
        <v>59</v>
      </c>
      <c r="B29">
        <f>'Result 9'!B21</f>
        <v>39.570158500991525</v>
      </c>
      <c r="G29" s="15"/>
    </row>
    <row r="30" spans="1:7" x14ac:dyDescent="0.3">
      <c r="A30" s="14" t="s">
        <v>60</v>
      </c>
      <c r="G30" s="15"/>
    </row>
    <row r="31" spans="1:7" ht="15" thickBot="1" x14ac:dyDescent="0.35">
      <c r="A31" s="79" t="s">
        <v>213</v>
      </c>
      <c r="B31" s="80"/>
      <c r="C31" s="80"/>
      <c r="D31" s="80"/>
      <c r="E31" s="80"/>
      <c r="F31" s="80"/>
      <c r="G31" s="81"/>
    </row>
    <row r="33" spans="1:11" x14ac:dyDescent="0.3">
      <c r="A33" s="68" t="s">
        <v>214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</row>
  </sheetData>
  <mergeCells count="3">
    <mergeCell ref="A19:E22"/>
    <mergeCell ref="A31:G31"/>
    <mergeCell ref="A33:K33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5"/>
  <sheetViews>
    <sheetView workbookViewId="0">
      <selection sqref="A1:I45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0.94341711097803327</v>
      </c>
    </row>
    <row r="5" spans="1:9" x14ac:dyDescent="0.3">
      <c r="A5" t="s">
        <v>3</v>
      </c>
      <c r="B5">
        <v>0.89003584528613866</v>
      </c>
    </row>
    <row r="6" spans="1:9" x14ac:dyDescent="0.3">
      <c r="A6" t="s">
        <v>4</v>
      </c>
      <c r="B6">
        <v>0.87709888590803731</v>
      </c>
    </row>
    <row r="7" spans="1:9" x14ac:dyDescent="0.3">
      <c r="A7" t="s">
        <v>5</v>
      </c>
      <c r="B7">
        <v>37.117688272127616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189568.91269466374</v>
      </c>
      <c r="D12">
        <v>94784.45634733187</v>
      </c>
      <c r="E12">
        <v>68.797916053807882</v>
      </c>
      <c r="F12">
        <v>7.0898115493789789E-9</v>
      </c>
    </row>
    <row r="13" spans="1:9" x14ac:dyDescent="0.3">
      <c r="A13" t="s">
        <v>9</v>
      </c>
      <c r="B13">
        <v>17</v>
      </c>
      <c r="C13">
        <v>23421.287305336282</v>
      </c>
      <c r="D13">
        <v>1377.7227826668402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-124.62792376534173</v>
      </c>
      <c r="C17">
        <v>84.82526392771625</v>
      </c>
      <c r="D17">
        <v>-1.4692311935692093</v>
      </c>
      <c r="E17">
        <v>0.1600328668318749</v>
      </c>
      <c r="F17">
        <v>-303.59358699386001</v>
      </c>
      <c r="G17">
        <v>54.337739463176547</v>
      </c>
      <c r="H17">
        <v>-303.59358699386001</v>
      </c>
      <c r="I17">
        <v>54.337739463176547</v>
      </c>
    </row>
    <row r="18" spans="1:9" x14ac:dyDescent="0.3">
      <c r="A18" t="s">
        <v>24</v>
      </c>
      <c r="B18">
        <v>-0.63929125137509091</v>
      </c>
      <c r="C18">
        <v>0.84148472247400652</v>
      </c>
      <c r="D18">
        <v>-0.7597181913125447</v>
      </c>
      <c r="E18">
        <v>0.45782978852919121</v>
      </c>
      <c r="F18">
        <v>-2.4146688273594954</v>
      </c>
      <c r="G18">
        <v>1.1360863246093134</v>
      </c>
      <c r="H18">
        <v>-2.4146688273594954</v>
      </c>
      <c r="I18">
        <v>1.1360863246093134</v>
      </c>
    </row>
    <row r="19" spans="1:9" ht="15" thickBot="1" x14ac:dyDescent="0.35">
      <c r="A19" s="2" t="s">
        <v>53</v>
      </c>
      <c r="B19" s="2">
        <v>0.1772171127841872</v>
      </c>
      <c r="C19" s="2">
        <v>2.8872728098302502E-2</v>
      </c>
      <c r="D19" s="2">
        <v>6.1378721186587919</v>
      </c>
      <c r="E19" s="2">
        <v>1.0942071094393747E-5</v>
      </c>
      <c r="F19" s="2">
        <v>0.11630098126784286</v>
      </c>
      <c r="G19" s="2">
        <v>0.23813324430053154</v>
      </c>
      <c r="H19" s="2">
        <v>0.11630098126784286</v>
      </c>
      <c r="I19" s="2">
        <v>0.23813324430053154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193.54514423473628</v>
      </c>
      <c r="C26">
        <v>4.4548557652637157</v>
      </c>
      <c r="E26">
        <v>2.5</v>
      </c>
      <c r="F26">
        <v>42</v>
      </c>
    </row>
    <row r="27" spans="1:9" x14ac:dyDescent="0.3">
      <c r="A27">
        <v>2</v>
      </c>
      <c r="B27">
        <v>366.46566201938168</v>
      </c>
      <c r="C27">
        <v>-11.465662019381682</v>
      </c>
      <c r="E27">
        <v>7.5</v>
      </c>
      <c r="F27">
        <v>71</v>
      </c>
    </row>
    <row r="28" spans="1:9" x14ac:dyDescent="0.3">
      <c r="A28">
        <v>3</v>
      </c>
      <c r="B28">
        <v>314.57911068687577</v>
      </c>
      <c r="C28">
        <v>-23.579110686875765</v>
      </c>
      <c r="E28">
        <v>12.5</v>
      </c>
      <c r="F28">
        <v>72</v>
      </c>
    </row>
    <row r="29" spans="1:9" x14ac:dyDescent="0.3">
      <c r="A29">
        <v>4</v>
      </c>
      <c r="B29">
        <v>215.74189427278068</v>
      </c>
      <c r="C29">
        <v>14.258105727219316</v>
      </c>
      <c r="E29">
        <v>17.5</v>
      </c>
      <c r="F29">
        <v>90</v>
      </c>
    </row>
    <row r="30" spans="1:9" x14ac:dyDescent="0.3">
      <c r="A30">
        <v>5</v>
      </c>
      <c r="B30">
        <v>70.593304028471607</v>
      </c>
      <c r="C30">
        <v>50.406695971528393</v>
      </c>
      <c r="E30">
        <v>22.5</v>
      </c>
      <c r="F30">
        <v>96</v>
      </c>
    </row>
    <row r="31" spans="1:9" x14ac:dyDescent="0.3">
      <c r="A31">
        <v>6</v>
      </c>
      <c r="B31">
        <v>224.51352803194811</v>
      </c>
      <c r="C31">
        <v>25.486471968051887</v>
      </c>
      <c r="E31">
        <v>27.5</v>
      </c>
      <c r="F31">
        <v>121</v>
      </c>
    </row>
    <row r="32" spans="1:9" x14ac:dyDescent="0.3">
      <c r="A32">
        <v>7</v>
      </c>
      <c r="B32">
        <v>282.79299187820499</v>
      </c>
      <c r="C32">
        <v>77.207008121795013</v>
      </c>
      <c r="E32">
        <v>32.5</v>
      </c>
      <c r="F32">
        <v>138</v>
      </c>
    </row>
    <row r="33" spans="1:6" x14ac:dyDescent="0.3">
      <c r="A33">
        <v>8</v>
      </c>
      <c r="B33">
        <v>259.95695058878556</v>
      </c>
      <c r="C33">
        <v>-95.95695058878556</v>
      </c>
      <c r="E33">
        <v>37.5</v>
      </c>
      <c r="F33">
        <v>164</v>
      </c>
    </row>
    <row r="34" spans="1:6" x14ac:dyDescent="0.3">
      <c r="A34">
        <v>9</v>
      </c>
      <c r="B34">
        <v>68.036139022971241</v>
      </c>
      <c r="C34">
        <v>-26.036139022971241</v>
      </c>
      <c r="E34">
        <v>42.5</v>
      </c>
      <c r="F34">
        <v>187</v>
      </c>
    </row>
    <row r="35" spans="1:6" x14ac:dyDescent="0.3">
      <c r="A35">
        <v>10</v>
      </c>
      <c r="B35">
        <v>100.28310532293321</v>
      </c>
      <c r="C35">
        <v>-10.28310532293321</v>
      </c>
      <c r="E35">
        <v>47.5</v>
      </c>
      <c r="F35">
        <v>198</v>
      </c>
    </row>
    <row r="36" spans="1:6" x14ac:dyDescent="0.3">
      <c r="A36">
        <v>11</v>
      </c>
      <c r="B36">
        <v>270.82490186216211</v>
      </c>
      <c r="C36">
        <v>0.17509813783789241</v>
      </c>
      <c r="E36">
        <v>52.5</v>
      </c>
      <c r="F36">
        <v>206</v>
      </c>
    </row>
    <row r="37" spans="1:6" x14ac:dyDescent="0.3">
      <c r="A37">
        <v>12</v>
      </c>
      <c r="B37">
        <v>87.036432804140162</v>
      </c>
      <c r="C37">
        <v>8.963567195859838</v>
      </c>
      <c r="E37">
        <v>57.5</v>
      </c>
      <c r="F37">
        <v>230</v>
      </c>
    </row>
    <row r="38" spans="1:6" x14ac:dyDescent="0.3">
      <c r="A38">
        <v>13</v>
      </c>
      <c r="B38">
        <v>187.15223172098538</v>
      </c>
      <c r="C38">
        <v>-0.15223172098538384</v>
      </c>
      <c r="E38">
        <v>62.5</v>
      </c>
      <c r="F38">
        <v>235</v>
      </c>
    </row>
    <row r="39" spans="1:6" x14ac:dyDescent="0.3">
      <c r="A39">
        <v>14</v>
      </c>
      <c r="B39">
        <v>231.5457317970741</v>
      </c>
      <c r="C39">
        <v>3.4542682029259026</v>
      </c>
      <c r="E39">
        <v>67.5</v>
      </c>
      <c r="F39">
        <v>250</v>
      </c>
    </row>
    <row r="40" spans="1:6" x14ac:dyDescent="0.3">
      <c r="A40">
        <v>15</v>
      </c>
      <c r="B40">
        <v>176.4627242076927</v>
      </c>
      <c r="C40">
        <v>-38.462724207692702</v>
      </c>
      <c r="E40">
        <v>72.5</v>
      </c>
      <c r="F40">
        <v>271</v>
      </c>
    </row>
    <row r="41" spans="1:6" x14ac:dyDescent="0.3">
      <c r="A41">
        <v>16</v>
      </c>
      <c r="B41">
        <v>54.150175252803081</v>
      </c>
      <c r="C41">
        <v>16.849824747196919</v>
      </c>
      <c r="E41">
        <v>77.5</v>
      </c>
      <c r="F41">
        <v>291</v>
      </c>
    </row>
    <row r="42" spans="1:6" x14ac:dyDescent="0.3">
      <c r="A42">
        <v>17</v>
      </c>
      <c r="B42">
        <v>199.7596129884034</v>
      </c>
      <c r="C42">
        <v>6.2403870115965958</v>
      </c>
      <c r="E42">
        <v>82.5</v>
      </c>
      <c r="F42">
        <v>319</v>
      </c>
    </row>
    <row r="43" spans="1:6" x14ac:dyDescent="0.3">
      <c r="A43">
        <v>18</v>
      </c>
      <c r="B43">
        <v>376.51587828129936</v>
      </c>
      <c r="C43">
        <v>21.484121718700635</v>
      </c>
      <c r="E43">
        <v>87.5</v>
      </c>
      <c r="F43">
        <v>355</v>
      </c>
    </row>
    <row r="44" spans="1:6" x14ac:dyDescent="0.3">
      <c r="A44">
        <v>19</v>
      </c>
      <c r="B44">
        <v>311.20421066991639</v>
      </c>
      <c r="C44">
        <v>7.7957893300836076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102.84027032843358</v>
      </c>
      <c r="C45" s="2">
        <v>-30.840270328433576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45"/>
  <sheetViews>
    <sheetView workbookViewId="0">
      <selection sqref="A1:I45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0.5540939753927504</v>
      </c>
    </row>
    <row r="5" spans="1:9" x14ac:dyDescent="0.3">
      <c r="A5" t="s">
        <v>3</v>
      </c>
      <c r="B5">
        <v>0.30702013356654184</v>
      </c>
    </row>
    <row r="6" spans="1:9" x14ac:dyDescent="0.3">
      <c r="A6" t="s">
        <v>4</v>
      </c>
      <c r="B6">
        <v>0.22549309045672322</v>
      </c>
    </row>
    <row r="7" spans="1:9" x14ac:dyDescent="0.3">
      <c r="A7" t="s">
        <v>5</v>
      </c>
      <c r="B7">
        <v>93.178487907265605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65392.279652364465</v>
      </c>
      <c r="D12">
        <v>32696.139826182232</v>
      </c>
      <c r="E12">
        <v>3.7658686229179121</v>
      </c>
      <c r="F12">
        <v>4.4271602687538845E-2</v>
      </c>
    </row>
    <row r="13" spans="1:9" x14ac:dyDescent="0.3">
      <c r="A13" t="s">
        <v>9</v>
      </c>
      <c r="B13">
        <v>17</v>
      </c>
      <c r="C13">
        <v>147597.92034763555</v>
      </c>
      <c r="D13">
        <v>8682.2306086844437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154.68565434854503</v>
      </c>
      <c r="C17">
        <v>68.652175345957517</v>
      </c>
      <c r="D17">
        <v>2.2531792120066223</v>
      </c>
      <c r="E17">
        <v>3.7744381477194382E-2</v>
      </c>
      <c r="F17">
        <v>9.8422253514994793</v>
      </c>
      <c r="G17">
        <v>299.52908334559061</v>
      </c>
      <c r="H17">
        <v>9.8422253514994793</v>
      </c>
      <c r="I17">
        <v>299.52908334559061</v>
      </c>
    </row>
    <row r="18" spans="1:9" x14ac:dyDescent="0.3">
      <c r="A18" t="s">
        <v>24</v>
      </c>
      <c r="B18">
        <v>-9.4119336970899479</v>
      </c>
      <c r="C18">
        <v>8.7841349971570111</v>
      </c>
      <c r="D18">
        <v>-1.0714696097152565</v>
      </c>
      <c r="E18">
        <v>0.29893473778180857</v>
      </c>
      <c r="F18">
        <v>-27.944838551882633</v>
      </c>
      <c r="G18">
        <v>9.1209711577027353</v>
      </c>
      <c r="H18">
        <v>-27.944838551882633</v>
      </c>
      <c r="I18">
        <v>9.1209711577027353</v>
      </c>
    </row>
    <row r="19" spans="1:9" ht="15" thickBot="1" x14ac:dyDescent="0.35">
      <c r="A19" s="2" t="s">
        <v>53</v>
      </c>
      <c r="B19" s="2">
        <v>16.165255042989411</v>
      </c>
      <c r="C19" s="2">
        <v>6.3555409488588861</v>
      </c>
      <c r="D19" s="2">
        <v>2.5434900306781634</v>
      </c>
      <c r="E19" s="2">
        <v>2.0989039330917302E-2</v>
      </c>
      <c r="F19" s="2">
        <v>2.7562357435293929</v>
      </c>
      <c r="G19" s="2">
        <v>29.574274342449428</v>
      </c>
      <c r="H19" s="2">
        <v>2.7562357435293929</v>
      </c>
      <c r="I19" s="2">
        <v>29.574274342449428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172.28700603505291</v>
      </c>
      <c r="C26">
        <v>25.712993964947088</v>
      </c>
      <c r="E26">
        <v>2.5</v>
      </c>
      <c r="F26">
        <v>42</v>
      </c>
    </row>
    <row r="27" spans="1:9" x14ac:dyDescent="0.3">
      <c r="A27">
        <v>2</v>
      </c>
      <c r="B27">
        <v>211.37083746693122</v>
      </c>
      <c r="C27">
        <v>143.62916253306878</v>
      </c>
      <c r="E27">
        <v>7.5</v>
      </c>
      <c r="F27">
        <v>71</v>
      </c>
    </row>
    <row r="28" spans="1:9" x14ac:dyDescent="0.3">
      <c r="A28">
        <v>3</v>
      </c>
      <c r="B28">
        <v>206.05361276455022</v>
      </c>
      <c r="C28">
        <v>84.946387235449777</v>
      </c>
      <c r="E28">
        <v>12.5</v>
      </c>
      <c r="F28">
        <v>72</v>
      </c>
    </row>
    <row r="29" spans="1:9" x14ac:dyDescent="0.3">
      <c r="A29">
        <v>4</v>
      </c>
      <c r="B29">
        <v>257.20799024470898</v>
      </c>
      <c r="C29">
        <v>-27.207990244708981</v>
      </c>
      <c r="E29">
        <v>17.5</v>
      </c>
      <c r="F29">
        <v>90</v>
      </c>
    </row>
    <row r="30" spans="1:9" x14ac:dyDescent="0.3">
      <c r="A30">
        <v>5</v>
      </c>
      <c r="B30">
        <v>200.52280712632279</v>
      </c>
      <c r="C30">
        <v>-79.522807126322789</v>
      </c>
      <c r="E30">
        <v>22.5</v>
      </c>
      <c r="F30">
        <v>96</v>
      </c>
    </row>
    <row r="31" spans="1:9" x14ac:dyDescent="0.3">
      <c r="A31">
        <v>6</v>
      </c>
      <c r="B31">
        <v>216.68806216931219</v>
      </c>
      <c r="C31">
        <v>33.31193783068781</v>
      </c>
      <c r="E31">
        <v>27.5</v>
      </c>
      <c r="F31">
        <v>121</v>
      </c>
    </row>
    <row r="32" spans="1:9" x14ac:dyDescent="0.3">
      <c r="A32">
        <v>7</v>
      </c>
      <c r="B32">
        <v>262.52521494708992</v>
      </c>
      <c r="C32">
        <v>97.474785052910079</v>
      </c>
      <c r="E32">
        <v>32.5</v>
      </c>
      <c r="F32">
        <v>138</v>
      </c>
    </row>
    <row r="33" spans="1:6" x14ac:dyDescent="0.3">
      <c r="A33">
        <v>8</v>
      </c>
      <c r="B33">
        <v>121.13262855489421</v>
      </c>
      <c r="C33">
        <v>42.867371445105789</v>
      </c>
      <c r="E33">
        <v>37.5</v>
      </c>
      <c r="F33">
        <v>164</v>
      </c>
    </row>
    <row r="34" spans="1:6" x14ac:dyDescent="0.3">
      <c r="A34">
        <v>9</v>
      </c>
      <c r="B34">
        <v>253.11328124999997</v>
      </c>
      <c r="C34">
        <v>-211.11328124999997</v>
      </c>
      <c r="E34">
        <v>42.5</v>
      </c>
      <c r="F34">
        <v>187</v>
      </c>
    </row>
    <row r="35" spans="1:6" x14ac:dyDescent="0.3">
      <c r="A35">
        <v>10</v>
      </c>
      <c r="B35">
        <v>204.61751612103174</v>
      </c>
      <c r="C35">
        <v>-114.61751612103174</v>
      </c>
      <c r="E35">
        <v>47.5</v>
      </c>
      <c r="F35">
        <v>198</v>
      </c>
    </row>
    <row r="36" spans="1:6" x14ac:dyDescent="0.3">
      <c r="A36">
        <v>11</v>
      </c>
      <c r="B36">
        <v>246.35995990410052</v>
      </c>
      <c r="C36">
        <v>24.640040095899479</v>
      </c>
      <c r="E36">
        <v>52.5</v>
      </c>
      <c r="F36">
        <v>206</v>
      </c>
    </row>
    <row r="37" spans="1:6" x14ac:dyDescent="0.3">
      <c r="A37">
        <v>12</v>
      </c>
      <c r="B37">
        <v>156.12175099206351</v>
      </c>
      <c r="C37">
        <v>-60.121750992063511</v>
      </c>
      <c r="E37">
        <v>57.5</v>
      </c>
      <c r="F37">
        <v>230</v>
      </c>
    </row>
    <row r="38" spans="1:6" x14ac:dyDescent="0.3">
      <c r="A38">
        <v>13</v>
      </c>
      <c r="B38">
        <v>266.6199239417989</v>
      </c>
      <c r="C38">
        <v>-79.619923941798902</v>
      </c>
      <c r="E38">
        <v>62.5</v>
      </c>
      <c r="F38">
        <v>235</v>
      </c>
    </row>
    <row r="39" spans="1:6" x14ac:dyDescent="0.3">
      <c r="A39">
        <v>14</v>
      </c>
      <c r="B39">
        <v>199.30029141865077</v>
      </c>
      <c r="C39">
        <v>35.699708581349228</v>
      </c>
      <c r="E39">
        <v>67.5</v>
      </c>
      <c r="F39">
        <v>250</v>
      </c>
    </row>
    <row r="40" spans="1:6" x14ac:dyDescent="0.3">
      <c r="A40">
        <v>15</v>
      </c>
      <c r="B40">
        <v>162.87507233796299</v>
      </c>
      <c r="C40">
        <v>-24.87507233796299</v>
      </c>
      <c r="E40">
        <v>72.5</v>
      </c>
      <c r="F40">
        <v>271</v>
      </c>
    </row>
    <row r="41" spans="1:6" x14ac:dyDescent="0.3">
      <c r="A41">
        <v>16</v>
      </c>
      <c r="B41">
        <v>83.484893766534412</v>
      </c>
      <c r="C41">
        <v>-12.484893766534412</v>
      </c>
      <c r="E41">
        <v>77.5</v>
      </c>
      <c r="F41">
        <v>291</v>
      </c>
    </row>
    <row r="42" spans="1:6" x14ac:dyDescent="0.3">
      <c r="A42">
        <v>17</v>
      </c>
      <c r="B42">
        <v>139.95649594907411</v>
      </c>
      <c r="C42">
        <v>66.04350405092589</v>
      </c>
      <c r="E42">
        <v>82.5</v>
      </c>
      <c r="F42">
        <v>319</v>
      </c>
    </row>
    <row r="43" spans="1:6" x14ac:dyDescent="0.3">
      <c r="A43">
        <v>18</v>
      </c>
      <c r="B43">
        <v>343.35149016203695</v>
      </c>
      <c r="C43">
        <v>54.648509837963047</v>
      </c>
      <c r="E43">
        <v>87.5</v>
      </c>
      <c r="F43">
        <v>355</v>
      </c>
    </row>
    <row r="44" spans="1:6" x14ac:dyDescent="0.3">
      <c r="A44">
        <v>19</v>
      </c>
      <c r="B44">
        <v>214.02944981812169</v>
      </c>
      <c r="C44">
        <v>104.97055018187831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176.38171502976189</v>
      </c>
      <c r="C45" s="2">
        <v>-104.38171502976189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45"/>
  <sheetViews>
    <sheetView workbookViewId="0">
      <selection sqref="A1:I45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0.94715623602699317</v>
      </c>
    </row>
    <row r="5" spans="1:9" x14ac:dyDescent="0.3">
      <c r="A5" t="s">
        <v>3</v>
      </c>
      <c r="B5">
        <v>0.89710493544482117</v>
      </c>
    </row>
    <row r="6" spans="1:9" x14ac:dyDescent="0.3">
      <c r="A6" t="s">
        <v>4</v>
      </c>
      <c r="B6">
        <v>0.88499963373244717</v>
      </c>
    </row>
    <row r="7" spans="1:9" x14ac:dyDescent="0.3">
      <c r="A7" t="s">
        <v>5</v>
      </c>
      <c r="B7">
        <v>35.904809098356701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191074.55962137957</v>
      </c>
      <c r="D12">
        <v>95537.279810689783</v>
      </c>
      <c r="E12">
        <v>74.108432549665821</v>
      </c>
      <c r="F12">
        <v>4.0304507976245078E-9</v>
      </c>
    </row>
    <row r="13" spans="1:9" x14ac:dyDescent="0.3">
      <c r="A13" t="s">
        <v>9</v>
      </c>
      <c r="B13">
        <v>17</v>
      </c>
      <c r="C13">
        <v>21915.64037862045</v>
      </c>
      <c r="D13">
        <v>1289.1553163894382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-152.18477389104834</v>
      </c>
      <c r="C17">
        <v>40.58588730993516</v>
      </c>
      <c r="D17">
        <v>-3.7496968522305658</v>
      </c>
      <c r="E17">
        <v>1.5959744575285708E-3</v>
      </c>
      <c r="F17">
        <v>-237.81351117773707</v>
      </c>
      <c r="G17">
        <v>-66.556036604359605</v>
      </c>
      <c r="H17">
        <v>-237.81351117773707</v>
      </c>
      <c r="I17">
        <v>-66.556036604359605</v>
      </c>
    </row>
    <row r="18" spans="1:9" x14ac:dyDescent="0.3">
      <c r="A18" t="s">
        <v>24</v>
      </c>
      <c r="B18">
        <v>0.19271367940105902</v>
      </c>
      <c r="C18">
        <v>1.6225862896145096E-2</v>
      </c>
      <c r="D18">
        <v>11.876944889435958</v>
      </c>
      <c r="E18">
        <v>1.1779067761844506E-9</v>
      </c>
      <c r="F18">
        <v>0.15848010109898447</v>
      </c>
      <c r="G18">
        <v>0.22694725770313356</v>
      </c>
      <c r="H18">
        <v>0.15848010109898447</v>
      </c>
      <c r="I18">
        <v>0.22694725770313356</v>
      </c>
    </row>
    <row r="19" spans="1:9" ht="15" thickBot="1" x14ac:dyDescent="0.35">
      <c r="A19" s="2" t="s">
        <v>53</v>
      </c>
      <c r="B19" s="2">
        <v>-4.5496492507793409</v>
      </c>
      <c r="C19" s="2">
        <v>3.4055582540559559</v>
      </c>
      <c r="D19" s="2">
        <v>-1.3359481504569168</v>
      </c>
      <c r="E19" s="2">
        <v>0.19917627063488547</v>
      </c>
      <c r="F19" s="2">
        <v>-11.734749106405429</v>
      </c>
      <c r="G19" s="2">
        <v>2.6354506048467474</v>
      </c>
      <c r="H19" s="2">
        <v>-11.734749106405429</v>
      </c>
      <c r="I19" s="2">
        <v>2.6354506048467474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191.22297071706708</v>
      </c>
      <c r="C26">
        <v>6.7770292829329151</v>
      </c>
      <c r="E26">
        <v>2.5</v>
      </c>
      <c r="F26">
        <v>42</v>
      </c>
    </row>
    <row r="27" spans="1:9" x14ac:dyDescent="0.3">
      <c r="A27">
        <v>2</v>
      </c>
      <c r="B27">
        <v>360.11563292724082</v>
      </c>
      <c r="C27">
        <v>-5.1156329272408243</v>
      </c>
      <c r="E27">
        <v>7.5</v>
      </c>
      <c r="F27">
        <v>71</v>
      </c>
    </row>
    <row r="28" spans="1:9" x14ac:dyDescent="0.3">
      <c r="A28">
        <v>3</v>
      </c>
      <c r="B28">
        <v>284.10293210380581</v>
      </c>
      <c r="C28">
        <v>6.8970678961941871</v>
      </c>
      <c r="E28">
        <v>12.5</v>
      </c>
      <c r="F28">
        <v>72</v>
      </c>
    </row>
    <row r="29" spans="1:9" x14ac:dyDescent="0.3">
      <c r="A29">
        <v>4</v>
      </c>
      <c r="B29">
        <v>196.84539090483497</v>
      </c>
      <c r="C29">
        <v>33.154609095165029</v>
      </c>
      <c r="E29">
        <v>17.5</v>
      </c>
      <c r="F29">
        <v>90</v>
      </c>
    </row>
    <row r="30" spans="1:9" x14ac:dyDescent="0.3">
      <c r="A30">
        <v>5</v>
      </c>
      <c r="B30">
        <v>89.243710828769707</v>
      </c>
      <c r="C30">
        <v>31.756289171230293</v>
      </c>
      <c r="E30">
        <v>22.5</v>
      </c>
      <c r="F30">
        <v>96</v>
      </c>
    </row>
    <row r="31" spans="1:9" x14ac:dyDescent="0.3">
      <c r="A31">
        <v>6</v>
      </c>
      <c r="B31">
        <v>243.41465434961691</v>
      </c>
      <c r="C31">
        <v>6.5853456503830898</v>
      </c>
      <c r="E31">
        <v>27.5</v>
      </c>
      <c r="F31">
        <v>121</v>
      </c>
    </row>
    <row r="32" spans="1:9" x14ac:dyDescent="0.3">
      <c r="A32">
        <v>7</v>
      </c>
      <c r="B32">
        <v>292.12945966837594</v>
      </c>
      <c r="C32">
        <v>67.870540331624056</v>
      </c>
      <c r="E32">
        <v>32.5</v>
      </c>
      <c r="F32">
        <v>138</v>
      </c>
    </row>
    <row r="33" spans="1:6" x14ac:dyDescent="0.3">
      <c r="A33">
        <v>8</v>
      </c>
      <c r="B33">
        <v>259.20914397593202</v>
      </c>
      <c r="C33">
        <v>-95.209143975932022</v>
      </c>
      <c r="E33">
        <v>37.5</v>
      </c>
      <c r="F33">
        <v>164</v>
      </c>
    </row>
    <row r="34" spans="1:6" x14ac:dyDescent="0.3">
      <c r="A34">
        <v>9</v>
      </c>
      <c r="B34">
        <v>75.59476307643169</v>
      </c>
      <c r="C34">
        <v>-33.59476307643169</v>
      </c>
      <c r="E34">
        <v>42.5</v>
      </c>
      <c r="F34">
        <v>187</v>
      </c>
    </row>
    <row r="35" spans="1:6" x14ac:dyDescent="0.3">
      <c r="A35">
        <v>10</v>
      </c>
      <c r="B35">
        <v>114.13749895664347</v>
      </c>
      <c r="C35">
        <v>-24.137498956643469</v>
      </c>
      <c r="E35">
        <v>47.5</v>
      </c>
      <c r="F35">
        <v>198</v>
      </c>
    </row>
    <row r="36" spans="1:6" x14ac:dyDescent="0.3">
      <c r="A36">
        <v>11</v>
      </c>
      <c r="B36">
        <v>272.85809172827004</v>
      </c>
      <c r="C36">
        <v>-1.8580917282700398</v>
      </c>
      <c r="E36">
        <v>52.5</v>
      </c>
      <c r="F36">
        <v>206</v>
      </c>
    </row>
    <row r="37" spans="1:6" x14ac:dyDescent="0.3">
      <c r="A37">
        <v>12</v>
      </c>
      <c r="B37">
        <v>94.866131016537565</v>
      </c>
      <c r="C37">
        <v>1.1338689834624347</v>
      </c>
      <c r="E37">
        <v>57.5</v>
      </c>
      <c r="F37">
        <v>230</v>
      </c>
    </row>
    <row r="38" spans="1:6" x14ac:dyDescent="0.3">
      <c r="A38">
        <v>13</v>
      </c>
      <c r="B38">
        <v>182.12367221550841</v>
      </c>
      <c r="C38">
        <v>4.8763277844915933</v>
      </c>
      <c r="E38">
        <v>62.5</v>
      </c>
      <c r="F38">
        <v>235</v>
      </c>
    </row>
    <row r="39" spans="1:6" x14ac:dyDescent="0.3">
      <c r="A39">
        <v>14</v>
      </c>
      <c r="B39">
        <v>211.56710959416154</v>
      </c>
      <c r="C39">
        <v>23.432890405838464</v>
      </c>
      <c r="E39">
        <v>67.5</v>
      </c>
      <c r="F39">
        <v>250</v>
      </c>
    </row>
    <row r="40" spans="1:6" x14ac:dyDescent="0.3">
      <c r="A40">
        <v>15</v>
      </c>
      <c r="B40">
        <v>167.40195352618184</v>
      </c>
      <c r="C40">
        <v>-29.401953526181842</v>
      </c>
      <c r="E40">
        <v>72.5</v>
      </c>
      <c r="F40">
        <v>271</v>
      </c>
    </row>
    <row r="41" spans="1:6" x14ac:dyDescent="0.3">
      <c r="A41">
        <v>16</v>
      </c>
      <c r="B41">
        <v>29.02549963164973</v>
      </c>
      <c r="C41">
        <v>41.97450036835027</v>
      </c>
      <c r="E41">
        <v>77.5</v>
      </c>
      <c r="F41">
        <v>291</v>
      </c>
    </row>
    <row r="42" spans="1:6" x14ac:dyDescent="0.3">
      <c r="A42">
        <v>17</v>
      </c>
      <c r="B42">
        <v>210.49433865717299</v>
      </c>
      <c r="C42">
        <v>-4.4943386571729889</v>
      </c>
      <c r="E42">
        <v>82.5</v>
      </c>
      <c r="F42">
        <v>319</v>
      </c>
    </row>
    <row r="43" spans="1:6" x14ac:dyDescent="0.3">
      <c r="A43">
        <v>18</v>
      </c>
      <c r="B43">
        <v>388.48629936890546</v>
      </c>
      <c r="C43">
        <v>9.5137006310945367</v>
      </c>
      <c r="E43">
        <v>87.5</v>
      </c>
      <c r="F43">
        <v>355</v>
      </c>
    </row>
    <row r="44" spans="1:6" x14ac:dyDescent="0.3">
      <c r="A44">
        <v>19</v>
      </c>
      <c r="B44">
        <v>330.67219554858775</v>
      </c>
      <c r="C44">
        <v>-11.672195548587752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100.48855120430544</v>
      </c>
      <c r="C45" s="2">
        <v>-28.488551204305438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5"/>
  <sheetViews>
    <sheetView workbookViewId="0">
      <selection sqref="A1:I45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0.94637842377105108</v>
      </c>
    </row>
    <row r="5" spans="1:9" x14ac:dyDescent="0.3">
      <c r="A5" t="s">
        <v>3</v>
      </c>
      <c r="B5">
        <v>0.89563212097937916</v>
      </c>
    </row>
    <row r="6" spans="1:9" x14ac:dyDescent="0.3">
      <c r="A6" t="s">
        <v>4</v>
      </c>
      <c r="B6">
        <v>0.88335354697695323</v>
      </c>
    </row>
    <row r="7" spans="1:9" x14ac:dyDescent="0.3">
      <c r="A7" t="s">
        <v>5</v>
      </c>
      <c r="B7">
        <v>36.160862354840958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190760.86457382218</v>
      </c>
      <c r="D12">
        <v>95380.432286911091</v>
      </c>
      <c r="E12">
        <v>72.942682171596019</v>
      </c>
      <c r="F12">
        <v>4.5479773273092759E-9</v>
      </c>
    </row>
    <row r="13" spans="1:9" x14ac:dyDescent="0.3">
      <c r="A13" t="s">
        <v>9</v>
      </c>
      <c r="B13">
        <v>17</v>
      </c>
      <c r="C13">
        <v>22229.335426177815</v>
      </c>
      <c r="D13">
        <v>1307.6079662457539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-185.64517814279674</v>
      </c>
      <c r="C17">
        <v>33.354908653661589</v>
      </c>
      <c r="D17">
        <v>-5.5657528572610024</v>
      </c>
      <c r="E17">
        <v>3.4158126323066462E-5</v>
      </c>
      <c r="F17">
        <v>-256.01788401749928</v>
      </c>
      <c r="G17">
        <v>-115.27247226809421</v>
      </c>
      <c r="H17">
        <v>-256.01788401749928</v>
      </c>
      <c r="I17">
        <v>-115.27247226809421</v>
      </c>
    </row>
    <row r="18" spans="1:9" x14ac:dyDescent="0.3">
      <c r="A18" t="s">
        <v>24</v>
      </c>
      <c r="B18">
        <v>3.4047724384618996</v>
      </c>
      <c r="C18">
        <v>2.761933612934822</v>
      </c>
      <c r="D18">
        <v>1.2327495572364606</v>
      </c>
      <c r="E18">
        <v>0.23444569575567259</v>
      </c>
      <c r="F18">
        <v>-2.4223981230494425</v>
      </c>
      <c r="G18">
        <v>9.2319429999732421</v>
      </c>
      <c r="H18">
        <v>-2.4223981230494425</v>
      </c>
      <c r="I18">
        <v>9.2319429999732421</v>
      </c>
    </row>
    <row r="19" spans="1:9" ht="15" thickBot="1" x14ac:dyDescent="0.35">
      <c r="A19" s="2" t="s">
        <v>53</v>
      </c>
      <c r="B19" s="2">
        <v>0.18503223984562531</v>
      </c>
      <c r="C19" s="2">
        <v>1.8187759558513945E-2</v>
      </c>
      <c r="D19" s="2">
        <v>10.173448755485067</v>
      </c>
      <c r="E19" s="2">
        <v>1.2026133780212517E-8</v>
      </c>
      <c r="F19" s="2">
        <v>0.14665942140318577</v>
      </c>
      <c r="G19" s="2">
        <v>0.22340505828806484</v>
      </c>
      <c r="H19" s="2">
        <v>0.14665942140318577</v>
      </c>
      <c r="I19" s="2">
        <v>0.22340505828806484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179.53516731773894</v>
      </c>
      <c r="C26">
        <v>18.464832682261061</v>
      </c>
      <c r="E26">
        <v>2.5</v>
      </c>
      <c r="F26">
        <v>42</v>
      </c>
    </row>
    <row r="27" spans="1:9" x14ac:dyDescent="0.3">
      <c r="A27">
        <v>2</v>
      </c>
      <c r="B27">
        <v>356.27850049418737</v>
      </c>
      <c r="C27">
        <v>-1.2785004941873694</v>
      </c>
      <c r="E27">
        <v>7.5</v>
      </c>
      <c r="F27">
        <v>71</v>
      </c>
    </row>
    <row r="28" spans="1:9" x14ac:dyDescent="0.3">
      <c r="A28">
        <v>3</v>
      </c>
      <c r="B28">
        <v>307.57837341742362</v>
      </c>
      <c r="C28">
        <v>-16.57837341742362</v>
      </c>
      <c r="E28">
        <v>12.5</v>
      </c>
      <c r="F28">
        <v>72</v>
      </c>
    </row>
    <row r="29" spans="1:9" x14ac:dyDescent="0.3">
      <c r="A29">
        <v>4</v>
      </c>
      <c r="B29">
        <v>221.87179837153474</v>
      </c>
      <c r="C29">
        <v>8.1282016284652627</v>
      </c>
      <c r="E29">
        <v>17.5</v>
      </c>
      <c r="F29">
        <v>90</v>
      </c>
    </row>
    <row r="30" spans="1:9" x14ac:dyDescent="0.3">
      <c r="A30">
        <v>5</v>
      </c>
      <c r="B30">
        <v>68.515823410363737</v>
      </c>
      <c r="C30">
        <v>52.484176589636263</v>
      </c>
      <c r="E30">
        <v>22.5</v>
      </c>
      <c r="F30">
        <v>96</v>
      </c>
    </row>
    <row r="31" spans="1:9" x14ac:dyDescent="0.3">
      <c r="A31">
        <v>6</v>
      </c>
      <c r="B31">
        <v>219.94638772532593</v>
      </c>
      <c r="C31">
        <v>30.053612274674066</v>
      </c>
      <c r="E31">
        <v>27.5</v>
      </c>
      <c r="F31">
        <v>121</v>
      </c>
    </row>
    <row r="32" spans="1:9" x14ac:dyDescent="0.3">
      <c r="A32">
        <v>7</v>
      </c>
      <c r="B32">
        <v>289.07514943286111</v>
      </c>
      <c r="C32">
        <v>70.92485056713889</v>
      </c>
      <c r="E32">
        <v>32.5</v>
      </c>
      <c r="F32">
        <v>138</v>
      </c>
    </row>
    <row r="33" spans="1:6" x14ac:dyDescent="0.3">
      <c r="A33">
        <v>8</v>
      </c>
      <c r="B33">
        <v>246.73851837906525</v>
      </c>
      <c r="C33">
        <v>-82.738518379065255</v>
      </c>
      <c r="E33">
        <v>37.5</v>
      </c>
      <c r="F33">
        <v>164</v>
      </c>
    </row>
    <row r="34" spans="1:6" x14ac:dyDescent="0.3">
      <c r="A34">
        <v>9</v>
      </c>
      <c r="B34">
        <v>85.539685602673245</v>
      </c>
      <c r="C34">
        <v>-43.539685602673245</v>
      </c>
      <c r="E34">
        <v>42.5</v>
      </c>
      <c r="F34">
        <v>187</v>
      </c>
    </row>
    <row r="35" spans="1:6" x14ac:dyDescent="0.3">
      <c r="A35">
        <v>10</v>
      </c>
      <c r="B35">
        <v>112.33181625641259</v>
      </c>
      <c r="C35">
        <v>-22.331816256412594</v>
      </c>
      <c r="E35">
        <v>47.5</v>
      </c>
      <c r="F35">
        <v>198</v>
      </c>
    </row>
    <row r="36" spans="1:6" x14ac:dyDescent="0.3">
      <c r="A36">
        <v>11</v>
      </c>
      <c r="B36">
        <v>267.16715300983662</v>
      </c>
      <c r="C36">
        <v>3.8328469901633753</v>
      </c>
      <c r="E36">
        <v>52.5</v>
      </c>
      <c r="F36">
        <v>206</v>
      </c>
    </row>
    <row r="37" spans="1:6" x14ac:dyDescent="0.3">
      <c r="A37">
        <v>12</v>
      </c>
      <c r="B37">
        <v>83.614274956464385</v>
      </c>
      <c r="C37">
        <v>12.385725043535615</v>
      </c>
      <c r="E37">
        <v>57.5</v>
      </c>
      <c r="F37">
        <v>230</v>
      </c>
    </row>
    <row r="38" spans="1:6" x14ac:dyDescent="0.3">
      <c r="A38">
        <v>13</v>
      </c>
      <c r="B38">
        <v>203.36857438697223</v>
      </c>
      <c r="C38">
        <v>-16.368574386972227</v>
      </c>
      <c r="E38">
        <v>62.5</v>
      </c>
      <c r="F38">
        <v>235</v>
      </c>
    </row>
    <row r="39" spans="1:6" x14ac:dyDescent="0.3">
      <c r="A39">
        <v>14</v>
      </c>
      <c r="B39">
        <v>230.16070504071163</v>
      </c>
      <c r="C39">
        <v>4.8392949592883667</v>
      </c>
      <c r="E39">
        <v>67.5</v>
      </c>
      <c r="F39">
        <v>250</v>
      </c>
    </row>
    <row r="40" spans="1:6" x14ac:dyDescent="0.3">
      <c r="A40">
        <v>15</v>
      </c>
      <c r="B40">
        <v>161.03194333317643</v>
      </c>
      <c r="C40">
        <v>-23.031943333176429</v>
      </c>
      <c r="E40">
        <v>72.5</v>
      </c>
      <c r="F40">
        <v>271</v>
      </c>
    </row>
    <row r="41" spans="1:6" x14ac:dyDescent="0.3">
      <c r="A41">
        <v>16</v>
      </c>
      <c r="B41">
        <v>43.203054548877446</v>
      </c>
      <c r="C41">
        <v>27.796945451122554</v>
      </c>
      <c r="E41">
        <v>77.5</v>
      </c>
      <c r="F41">
        <v>291</v>
      </c>
    </row>
    <row r="42" spans="1:6" x14ac:dyDescent="0.3">
      <c r="A42">
        <v>17</v>
      </c>
      <c r="B42">
        <v>191.22884642537767</v>
      </c>
      <c r="C42">
        <v>14.771153574622332</v>
      </c>
      <c r="E42">
        <v>82.5</v>
      </c>
      <c r="F42">
        <v>319</v>
      </c>
    </row>
    <row r="43" spans="1:6" x14ac:dyDescent="0.3">
      <c r="A43">
        <v>18</v>
      </c>
      <c r="B43">
        <v>398.6151315479832</v>
      </c>
      <c r="C43">
        <v>-0.61513154798319647</v>
      </c>
      <c r="E43">
        <v>87.5</v>
      </c>
      <c r="F43">
        <v>355</v>
      </c>
    </row>
    <row r="44" spans="1:6" x14ac:dyDescent="0.3">
      <c r="A44">
        <v>19</v>
      </c>
      <c r="B44">
        <v>315.86728008660043</v>
      </c>
      <c r="C44">
        <v>3.1327199133995691</v>
      </c>
      <c r="E44">
        <v>92.5</v>
      </c>
      <c r="F44">
        <v>360</v>
      </c>
    </row>
    <row r="45" spans="1:6" ht="15" thickBot="1" x14ac:dyDescent="0.35">
      <c r="A45" s="2">
        <v>20</v>
      </c>
      <c r="B45" s="2">
        <v>112.33181625641259</v>
      </c>
      <c r="C45" s="2">
        <v>-40.331816256412594</v>
      </c>
      <c r="E45" s="2">
        <v>97.5</v>
      </c>
      <c r="F45" s="2">
        <v>398</v>
      </c>
    </row>
  </sheetData>
  <sortState xmlns:xlrd2="http://schemas.microsoft.com/office/spreadsheetml/2017/richdata2" ref="F26:F45">
    <sortCondition ref="F26"/>
  </sortState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6"/>
  <sheetViews>
    <sheetView workbookViewId="0">
      <selection sqref="A1:I46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0.88211713121617352</v>
      </c>
    </row>
    <row r="5" spans="1:9" x14ac:dyDescent="0.3">
      <c r="A5" t="s">
        <v>3</v>
      </c>
      <c r="B5">
        <v>0.77813063318505193</v>
      </c>
    </row>
    <row r="6" spans="1:9" x14ac:dyDescent="0.3">
      <c r="A6" t="s">
        <v>4</v>
      </c>
      <c r="B6">
        <v>0.73653012690724917</v>
      </c>
    </row>
    <row r="7" spans="1:9" x14ac:dyDescent="0.3">
      <c r="A7" t="s">
        <v>5</v>
      </c>
      <c r="B7">
        <v>54.346113483273321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165734.19918821086</v>
      </c>
      <c r="D12">
        <v>55244.733062736952</v>
      </c>
      <c r="E12">
        <v>18.704835657258517</v>
      </c>
      <c r="F12">
        <v>1.7562450410081928E-5</v>
      </c>
    </row>
    <row r="13" spans="1:9" x14ac:dyDescent="0.3">
      <c r="A13" t="s">
        <v>9</v>
      </c>
      <c r="B13">
        <v>16</v>
      </c>
      <c r="C13">
        <v>47256.000811789156</v>
      </c>
      <c r="D13">
        <v>2953.5000507368222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424.20109994088574</v>
      </c>
      <c r="C17">
        <v>61.16672265676813</v>
      </c>
      <c r="D17">
        <v>6.9351614982096423</v>
      </c>
      <c r="E17">
        <v>3.3575661728182367E-6</v>
      </c>
      <c r="F17">
        <v>294.53344044480616</v>
      </c>
      <c r="G17">
        <v>553.86875943696532</v>
      </c>
      <c r="H17">
        <v>294.53344044480616</v>
      </c>
      <c r="I17">
        <v>553.86875943696532</v>
      </c>
    </row>
    <row r="18" spans="1:9" x14ac:dyDescent="0.3">
      <c r="A18" t="s">
        <v>24</v>
      </c>
      <c r="B18">
        <v>-4.6912645372306887</v>
      </c>
      <c r="C18">
        <v>0.80485419526469493</v>
      </c>
      <c r="D18">
        <v>-5.8287135295205337</v>
      </c>
      <c r="E18">
        <v>2.5653290321355847E-5</v>
      </c>
      <c r="F18">
        <v>-6.397479210872774</v>
      </c>
      <c r="G18">
        <v>-2.9850498635886034</v>
      </c>
      <c r="H18">
        <v>-6.397479210872774</v>
      </c>
      <c r="I18">
        <v>-2.9850498635886034</v>
      </c>
    </row>
    <row r="19" spans="1:9" x14ac:dyDescent="0.3">
      <c r="A19" t="s">
        <v>53</v>
      </c>
      <c r="B19">
        <v>-14.151774696232685</v>
      </c>
      <c r="C19">
        <v>5.187458470426261</v>
      </c>
      <c r="D19">
        <v>-2.7280747936416372</v>
      </c>
      <c r="E19">
        <v>1.4889778066407466E-2</v>
      </c>
      <c r="F19">
        <v>-25.148695397179502</v>
      </c>
      <c r="G19">
        <v>-3.154853995285869</v>
      </c>
      <c r="H19">
        <v>-25.148695397179502</v>
      </c>
      <c r="I19">
        <v>-3.154853995285869</v>
      </c>
    </row>
    <row r="20" spans="1:9" ht="15" thickBot="1" x14ac:dyDescent="0.35">
      <c r="A20" s="2" t="s">
        <v>54</v>
      </c>
      <c r="B20" s="2">
        <v>5.3104519447685474</v>
      </c>
      <c r="C20" s="2">
        <v>4.1483627343330447</v>
      </c>
      <c r="D20" s="2">
        <v>1.2801320146904507</v>
      </c>
      <c r="E20" s="2">
        <v>0.21874796390073997</v>
      </c>
      <c r="F20" s="2">
        <v>-3.4836841988360492</v>
      </c>
      <c r="G20" s="2">
        <v>14.104588088373145</v>
      </c>
      <c r="H20" s="2">
        <v>-3.4836841988360492</v>
      </c>
      <c r="I20" s="2">
        <v>14.104588088373145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238.63736265910651</v>
      </c>
      <c r="C27">
        <v>-40.637362659106515</v>
      </c>
      <c r="E27">
        <v>2.5</v>
      </c>
      <c r="F27">
        <v>42</v>
      </c>
    </row>
    <row r="28" spans="1:9" x14ac:dyDescent="0.3">
      <c r="A28">
        <v>2</v>
      </c>
      <c r="B28">
        <v>338.93349907902393</v>
      </c>
      <c r="C28">
        <v>16.066500920976068</v>
      </c>
      <c r="E28">
        <v>7.5</v>
      </c>
      <c r="F28">
        <v>71</v>
      </c>
    </row>
    <row r="29" spans="1:9" x14ac:dyDescent="0.3">
      <c r="A29">
        <v>3</v>
      </c>
      <c r="B29">
        <v>302.3298332580917</v>
      </c>
      <c r="C29">
        <v>-11.329833258091696</v>
      </c>
      <c r="E29">
        <v>12.5</v>
      </c>
      <c r="F29">
        <v>72</v>
      </c>
    </row>
    <row r="30" spans="1:9" x14ac:dyDescent="0.3">
      <c r="A30">
        <v>4</v>
      </c>
      <c r="B30">
        <v>266.19405394440309</v>
      </c>
      <c r="C30">
        <v>-36.194053944403095</v>
      </c>
      <c r="E30">
        <v>17.5</v>
      </c>
      <c r="F30">
        <v>90</v>
      </c>
    </row>
    <row r="31" spans="1:9" x14ac:dyDescent="0.3">
      <c r="A31">
        <v>5</v>
      </c>
      <c r="B31">
        <v>159.1198087798067</v>
      </c>
      <c r="C31">
        <v>-38.119808779806704</v>
      </c>
      <c r="E31">
        <v>22.5</v>
      </c>
      <c r="F31">
        <v>96</v>
      </c>
    </row>
    <row r="32" spans="1:9" x14ac:dyDescent="0.3">
      <c r="A32">
        <v>6</v>
      </c>
      <c r="B32">
        <v>253.56428693195829</v>
      </c>
      <c r="C32">
        <v>-3.5642869319582928</v>
      </c>
      <c r="E32">
        <v>27.5</v>
      </c>
      <c r="F32">
        <v>121</v>
      </c>
    </row>
    <row r="33" spans="1:6" x14ac:dyDescent="0.3">
      <c r="A33">
        <v>7</v>
      </c>
      <c r="B33">
        <v>284.03266161641267</v>
      </c>
      <c r="C33">
        <v>75.967338383587332</v>
      </c>
      <c r="E33">
        <v>32.5</v>
      </c>
      <c r="F33">
        <v>138</v>
      </c>
    </row>
    <row r="34" spans="1:6" x14ac:dyDescent="0.3">
      <c r="A34">
        <v>8</v>
      </c>
      <c r="B34">
        <v>166.87405761648924</v>
      </c>
      <c r="C34">
        <v>-2.8740576164892389</v>
      </c>
      <c r="E34">
        <v>37.5</v>
      </c>
      <c r="F34">
        <v>164</v>
      </c>
    </row>
    <row r="35" spans="1:6" x14ac:dyDescent="0.3">
      <c r="A35">
        <v>9</v>
      </c>
      <c r="B35">
        <v>124.45168626602862</v>
      </c>
      <c r="C35">
        <v>-82.451686266028617</v>
      </c>
      <c r="E35">
        <v>42.5</v>
      </c>
      <c r="F35">
        <v>187</v>
      </c>
    </row>
    <row r="36" spans="1:6" x14ac:dyDescent="0.3">
      <c r="A36">
        <v>10</v>
      </c>
      <c r="B36">
        <v>85.064007745569526</v>
      </c>
      <c r="C36">
        <v>4.9359922544304737</v>
      </c>
      <c r="E36">
        <v>47.5</v>
      </c>
      <c r="F36">
        <v>198</v>
      </c>
    </row>
    <row r="37" spans="1:6" x14ac:dyDescent="0.3">
      <c r="A37">
        <v>11</v>
      </c>
      <c r="B37">
        <v>320.94359050672028</v>
      </c>
      <c r="C37">
        <v>-49.943590506720284</v>
      </c>
      <c r="E37">
        <v>52.5</v>
      </c>
      <c r="F37">
        <v>206</v>
      </c>
    </row>
    <row r="38" spans="1:6" x14ac:dyDescent="0.3">
      <c r="A38">
        <v>12</v>
      </c>
      <c r="B38">
        <v>101.97150367187871</v>
      </c>
      <c r="C38">
        <v>-5.9715036718787076</v>
      </c>
      <c r="E38">
        <v>57.5</v>
      </c>
      <c r="F38">
        <v>230</v>
      </c>
    </row>
    <row r="39" spans="1:6" x14ac:dyDescent="0.3">
      <c r="A39">
        <v>13</v>
      </c>
      <c r="B39">
        <v>200.59433150771409</v>
      </c>
      <c r="C39">
        <v>-13.594331507714088</v>
      </c>
      <c r="E39">
        <v>62.5</v>
      </c>
      <c r="F39">
        <v>235</v>
      </c>
    </row>
    <row r="40" spans="1:6" x14ac:dyDescent="0.3">
      <c r="A40">
        <v>14</v>
      </c>
      <c r="B40">
        <v>222.03712980217276</v>
      </c>
      <c r="C40">
        <v>12.962870197827243</v>
      </c>
      <c r="E40">
        <v>67.5</v>
      </c>
      <c r="F40">
        <v>250</v>
      </c>
    </row>
    <row r="41" spans="1:6" x14ac:dyDescent="0.3">
      <c r="A41">
        <v>15</v>
      </c>
      <c r="B41">
        <v>229.17685250010453</v>
      </c>
      <c r="C41">
        <v>-91.17685250010453</v>
      </c>
      <c r="E41">
        <v>72.5</v>
      </c>
      <c r="F41">
        <v>271</v>
      </c>
    </row>
    <row r="42" spans="1:6" x14ac:dyDescent="0.3">
      <c r="A42">
        <v>16</v>
      </c>
      <c r="B42">
        <v>30.515461698636791</v>
      </c>
      <c r="C42">
        <v>40.484538301363209</v>
      </c>
      <c r="E42">
        <v>77.5</v>
      </c>
      <c r="F42">
        <v>291</v>
      </c>
    </row>
    <row r="43" spans="1:6" x14ac:dyDescent="0.3">
      <c r="A43">
        <v>17</v>
      </c>
      <c r="B43">
        <v>143.57369709941705</v>
      </c>
      <c r="C43">
        <v>62.426302900582954</v>
      </c>
      <c r="E43">
        <v>82.5</v>
      </c>
      <c r="F43">
        <v>319</v>
      </c>
    </row>
    <row r="44" spans="1:6" x14ac:dyDescent="0.3">
      <c r="A44">
        <v>18</v>
      </c>
      <c r="B44">
        <v>348.11503763810089</v>
      </c>
      <c r="C44">
        <v>49.884962361899113</v>
      </c>
      <c r="E44">
        <v>87.5</v>
      </c>
      <c r="F44">
        <v>355</v>
      </c>
    </row>
    <row r="45" spans="1:6" x14ac:dyDescent="0.3">
      <c r="A45">
        <v>19</v>
      </c>
      <c r="B45">
        <v>216.49739587256943</v>
      </c>
      <c r="C45">
        <v>102.50260412743057</v>
      </c>
      <c r="E45">
        <v>92.5</v>
      </c>
      <c r="F45">
        <v>360</v>
      </c>
    </row>
    <row r="46" spans="1:6" ht="15" thickBot="1" x14ac:dyDescent="0.35">
      <c r="A46" s="2">
        <v>20</v>
      </c>
      <c r="B46" s="2">
        <v>61.373741805794239</v>
      </c>
      <c r="C46" s="2">
        <v>10.626258194205761</v>
      </c>
      <c r="E46" s="2">
        <v>97.5</v>
      </c>
      <c r="F46" s="2">
        <v>398</v>
      </c>
    </row>
  </sheetData>
  <sortState xmlns:xlrd2="http://schemas.microsoft.com/office/spreadsheetml/2017/richdata2" ref="F27:F46">
    <sortCondition ref="F27"/>
  </sortState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6"/>
  <sheetViews>
    <sheetView workbookViewId="0">
      <selection sqref="A1:I46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0.9540681365111634</v>
      </c>
    </row>
    <row r="5" spans="1:9" x14ac:dyDescent="0.3">
      <c r="A5" t="s">
        <v>3</v>
      </c>
      <c r="B5">
        <v>0.91024600910588382</v>
      </c>
    </row>
    <row r="6" spans="1:9" x14ac:dyDescent="0.3">
      <c r="A6" t="s">
        <v>4</v>
      </c>
      <c r="B6">
        <v>0.89341713581323701</v>
      </c>
    </row>
    <row r="7" spans="1:9" x14ac:dyDescent="0.3">
      <c r="A7" t="s">
        <v>5</v>
      </c>
      <c r="B7">
        <v>34.565807229956285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193873.47952866403</v>
      </c>
      <c r="D12">
        <v>64624.493176221345</v>
      </c>
      <c r="E12">
        <v>54.088351209085864</v>
      </c>
      <c r="F12">
        <v>1.3487086431006188E-8</v>
      </c>
    </row>
    <row r="13" spans="1:9" x14ac:dyDescent="0.3">
      <c r="A13" t="s">
        <v>9</v>
      </c>
      <c r="B13">
        <v>16</v>
      </c>
      <c r="C13">
        <v>19116.720471335972</v>
      </c>
      <c r="D13">
        <v>1194.7950294584982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-14.725044373421525</v>
      </c>
      <c r="C17">
        <v>97.941643879249142</v>
      </c>
      <c r="D17">
        <v>-0.15034508090936091</v>
      </c>
      <c r="E17">
        <v>0.88237138544233251</v>
      </c>
      <c r="F17">
        <v>-222.35205424748278</v>
      </c>
      <c r="G17">
        <v>192.90196550063973</v>
      </c>
      <c r="H17">
        <v>-222.35205424748278</v>
      </c>
      <c r="I17">
        <v>192.90196550063973</v>
      </c>
    </row>
    <row r="18" spans="1:9" x14ac:dyDescent="0.3">
      <c r="A18" t="s">
        <v>24</v>
      </c>
      <c r="B18">
        <v>-1.3185330018689625</v>
      </c>
      <c r="C18">
        <v>0.86147459068416499</v>
      </c>
      <c r="D18">
        <v>-1.5305535602876126</v>
      </c>
      <c r="E18">
        <v>0.14541011568420051</v>
      </c>
      <c r="F18">
        <v>-3.1447775518047854</v>
      </c>
      <c r="G18">
        <v>0.50771154806686059</v>
      </c>
      <c r="H18">
        <v>-3.1447775518047854</v>
      </c>
      <c r="I18">
        <v>0.50771154806686059</v>
      </c>
    </row>
    <row r="19" spans="1:9" x14ac:dyDescent="0.3">
      <c r="A19" t="s">
        <v>53</v>
      </c>
      <c r="B19">
        <v>0.1545589892386488</v>
      </c>
      <c r="C19">
        <v>2.9418484877704938E-2</v>
      </c>
      <c r="D19">
        <v>5.2538052140062019</v>
      </c>
      <c r="E19">
        <v>7.8731491931119987E-5</v>
      </c>
      <c r="F19">
        <v>9.2194587251341747E-2</v>
      </c>
      <c r="G19">
        <v>0.21692339122595586</v>
      </c>
      <c r="H19">
        <v>9.2194587251341747E-2</v>
      </c>
      <c r="I19">
        <v>0.21692339122595586</v>
      </c>
    </row>
    <row r="20" spans="1:9" ht="15" thickBot="1" x14ac:dyDescent="0.35">
      <c r="A20" s="2" t="s">
        <v>54</v>
      </c>
      <c r="B20" s="2">
        <v>-6.8411777167987111</v>
      </c>
      <c r="C20" s="2">
        <v>3.6042329150159356</v>
      </c>
      <c r="D20" s="2">
        <v>-1.8980953445869255</v>
      </c>
      <c r="E20" s="2">
        <v>7.587497548082546E-2</v>
      </c>
      <c r="F20" s="2">
        <v>-14.481810172968665</v>
      </c>
      <c r="G20" s="2">
        <v>0.79945473937124234</v>
      </c>
      <c r="H20" s="2">
        <v>-14.481810172968665</v>
      </c>
      <c r="I20" s="2">
        <v>0.79945473937124234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206.4936895418177</v>
      </c>
      <c r="C27">
        <v>-8.4936895418177016</v>
      </c>
      <c r="E27">
        <v>2.5</v>
      </c>
      <c r="F27">
        <v>42</v>
      </c>
    </row>
    <row r="28" spans="1:9" x14ac:dyDescent="0.3">
      <c r="A28">
        <v>2</v>
      </c>
      <c r="B28">
        <v>366.4447951790512</v>
      </c>
      <c r="C28">
        <v>-11.444795179051198</v>
      </c>
      <c r="E28">
        <v>7.5</v>
      </c>
      <c r="F28">
        <v>71</v>
      </c>
    </row>
    <row r="29" spans="1:9" x14ac:dyDescent="0.3">
      <c r="A29">
        <v>3</v>
      </c>
      <c r="B29">
        <v>295.34945354399957</v>
      </c>
      <c r="C29">
        <v>-4.349453543999573</v>
      </c>
      <c r="E29">
        <v>12.5</v>
      </c>
      <c r="F29">
        <v>72</v>
      </c>
    </row>
    <row r="30" spans="1:9" x14ac:dyDescent="0.3">
      <c r="A30">
        <v>4</v>
      </c>
      <c r="B30">
        <v>210.65578632836917</v>
      </c>
      <c r="C30">
        <v>19.344213671630826</v>
      </c>
      <c r="E30">
        <v>17.5</v>
      </c>
      <c r="F30">
        <v>90</v>
      </c>
    </row>
    <row r="31" spans="1:9" x14ac:dyDescent="0.3">
      <c r="A31">
        <v>5</v>
      </c>
      <c r="B31">
        <v>99.99997110043158</v>
      </c>
      <c r="C31">
        <v>21.00002889956842</v>
      </c>
      <c r="E31">
        <v>22.5</v>
      </c>
      <c r="F31">
        <v>96</v>
      </c>
    </row>
    <row r="32" spans="1:9" x14ac:dyDescent="0.3">
      <c r="A32">
        <v>6</v>
      </c>
      <c r="B32">
        <v>248.69928952686087</v>
      </c>
      <c r="C32">
        <v>1.3007104731391337</v>
      </c>
      <c r="E32">
        <v>27.5</v>
      </c>
      <c r="F32">
        <v>121</v>
      </c>
    </row>
    <row r="33" spans="1:6" x14ac:dyDescent="0.3">
      <c r="A33">
        <v>7</v>
      </c>
      <c r="B33">
        <v>291.93289487980979</v>
      </c>
      <c r="C33">
        <v>68.067105120190206</v>
      </c>
      <c r="E33">
        <v>32.5</v>
      </c>
      <c r="F33">
        <v>138</v>
      </c>
    </row>
    <row r="34" spans="1:6" x14ac:dyDescent="0.3">
      <c r="A34">
        <v>8</v>
      </c>
      <c r="B34">
        <v>245.40519879059707</v>
      </c>
      <c r="C34">
        <v>-81.405198790597069</v>
      </c>
      <c r="E34">
        <v>37.5</v>
      </c>
      <c r="F34">
        <v>164</v>
      </c>
    </row>
    <row r="35" spans="1:6" x14ac:dyDescent="0.3">
      <c r="A35">
        <v>9</v>
      </c>
      <c r="B35">
        <v>74.20230594255959</v>
      </c>
      <c r="C35">
        <v>-32.20230594255959</v>
      </c>
      <c r="E35">
        <v>42.5</v>
      </c>
      <c r="F35">
        <v>187</v>
      </c>
    </row>
    <row r="36" spans="1:6" x14ac:dyDescent="0.3">
      <c r="A36">
        <v>10</v>
      </c>
      <c r="B36">
        <v>98.52143878094455</v>
      </c>
      <c r="C36">
        <v>-8.5214387809445498</v>
      </c>
      <c r="E36">
        <v>47.5</v>
      </c>
      <c r="F36">
        <v>198</v>
      </c>
    </row>
    <row r="37" spans="1:6" x14ac:dyDescent="0.3">
      <c r="A37">
        <v>11</v>
      </c>
      <c r="B37">
        <v>288.34379297276558</v>
      </c>
      <c r="C37">
        <v>-17.343792972765584</v>
      </c>
      <c r="E37">
        <v>52.5</v>
      </c>
      <c r="F37">
        <v>206</v>
      </c>
    </row>
    <row r="38" spans="1:6" x14ac:dyDescent="0.3">
      <c r="A38">
        <v>12</v>
      </c>
      <c r="B38">
        <v>92.295270870162398</v>
      </c>
      <c r="C38">
        <v>3.7047291298376024</v>
      </c>
      <c r="E38">
        <v>57.5</v>
      </c>
      <c r="F38">
        <v>230</v>
      </c>
    </row>
    <row r="39" spans="1:6" x14ac:dyDescent="0.3">
      <c r="A39">
        <v>13</v>
      </c>
      <c r="B39">
        <v>179.62600408953068</v>
      </c>
      <c r="C39">
        <v>7.3739959104693185</v>
      </c>
      <c r="E39">
        <v>62.5</v>
      </c>
      <c r="F39">
        <v>235</v>
      </c>
    </row>
    <row r="40" spans="1:6" x14ac:dyDescent="0.3">
      <c r="A40">
        <v>14</v>
      </c>
      <c r="B40">
        <v>215.31490852982847</v>
      </c>
      <c r="C40">
        <v>19.685091470171528</v>
      </c>
      <c r="E40">
        <v>67.5</v>
      </c>
      <c r="F40">
        <v>250</v>
      </c>
    </row>
    <row r="41" spans="1:6" x14ac:dyDescent="0.3">
      <c r="A41">
        <v>15</v>
      </c>
      <c r="B41">
        <v>185.5151459030231</v>
      </c>
      <c r="C41">
        <v>-47.515145903023097</v>
      </c>
      <c r="E41">
        <v>72.5</v>
      </c>
      <c r="F41">
        <v>271</v>
      </c>
    </row>
    <row r="42" spans="1:6" x14ac:dyDescent="0.3">
      <c r="A42">
        <v>16</v>
      </c>
      <c r="B42">
        <v>25.610538729116186</v>
      </c>
      <c r="C42">
        <v>45.389461270883814</v>
      </c>
      <c r="E42">
        <v>77.5</v>
      </c>
      <c r="F42">
        <v>291</v>
      </c>
    </row>
    <row r="43" spans="1:6" x14ac:dyDescent="0.3">
      <c r="A43">
        <v>17</v>
      </c>
      <c r="B43">
        <v>198.21599443204127</v>
      </c>
      <c r="C43">
        <v>7.7840055679587294</v>
      </c>
      <c r="E43">
        <v>82.5</v>
      </c>
      <c r="F43">
        <v>319</v>
      </c>
    </row>
    <row r="44" spans="1:6" x14ac:dyDescent="0.3">
      <c r="A44">
        <v>18</v>
      </c>
      <c r="B44">
        <v>379.7606535140859</v>
      </c>
      <c r="C44">
        <v>18.239346485914098</v>
      </c>
      <c r="E44">
        <v>87.5</v>
      </c>
      <c r="F44">
        <v>355</v>
      </c>
    </row>
    <row r="45" spans="1:6" x14ac:dyDescent="0.3">
      <c r="A45">
        <v>19</v>
      </c>
      <c r="B45">
        <v>308.34082970698103</v>
      </c>
      <c r="C45">
        <v>10.659170293018974</v>
      </c>
      <c r="E45">
        <v>92.5</v>
      </c>
      <c r="F45">
        <v>360</v>
      </c>
    </row>
    <row r="46" spans="1:6" ht="15" thickBot="1" x14ac:dyDescent="0.35">
      <c r="A46" s="2">
        <v>20</v>
      </c>
      <c r="B46" s="2">
        <v>83.272037638024244</v>
      </c>
      <c r="C46" s="2">
        <v>-11.272037638024244</v>
      </c>
      <c r="E46" s="2">
        <v>97.5</v>
      </c>
      <c r="F46" s="2">
        <v>398</v>
      </c>
    </row>
  </sheetData>
  <sortState xmlns:xlrd2="http://schemas.microsoft.com/office/spreadsheetml/2017/richdata2" ref="F27:F46">
    <sortCondition ref="F27"/>
  </sortState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46"/>
  <sheetViews>
    <sheetView workbookViewId="0">
      <selection sqref="A1:I46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0.94754003895561312</v>
      </c>
    </row>
    <row r="5" spans="1:9" x14ac:dyDescent="0.3">
      <c r="A5" t="s">
        <v>3</v>
      </c>
      <c r="B5">
        <v>0.89783212542400492</v>
      </c>
    </row>
    <row r="6" spans="1:9" x14ac:dyDescent="0.3">
      <c r="A6" t="s">
        <v>4</v>
      </c>
      <c r="B6">
        <v>0.87867564894100592</v>
      </c>
    </row>
    <row r="7" spans="1:9" x14ac:dyDescent="0.3">
      <c r="A7" t="s">
        <v>5</v>
      </c>
      <c r="B7">
        <v>36.878818479850402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191229.44396048391</v>
      </c>
      <c r="D12">
        <v>63743.147986827971</v>
      </c>
      <c r="E12">
        <v>46.868333339944364</v>
      </c>
      <c r="F12">
        <v>3.7790410385956877E-8</v>
      </c>
    </row>
    <row r="13" spans="1:9" x14ac:dyDescent="0.3">
      <c r="A13" t="s">
        <v>9</v>
      </c>
      <c r="B13">
        <v>16</v>
      </c>
      <c r="C13">
        <v>21760.756039516087</v>
      </c>
      <c r="D13">
        <v>1360.0472524697554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-139.68330221923202</v>
      </c>
      <c r="C17">
        <v>85.373653984799347</v>
      </c>
      <c r="D17">
        <v>-1.6361406089529964</v>
      </c>
      <c r="E17">
        <v>0.12132622207286786</v>
      </c>
      <c r="F17">
        <v>-320.66736371548996</v>
      </c>
      <c r="G17">
        <v>41.300759277025946</v>
      </c>
      <c r="H17">
        <v>-320.66736371548996</v>
      </c>
      <c r="I17">
        <v>41.300759277025946</v>
      </c>
    </row>
    <row r="18" spans="1:9" x14ac:dyDescent="0.3">
      <c r="A18" t="s">
        <v>24</v>
      </c>
      <c r="B18">
        <v>3.1493426318308853</v>
      </c>
      <c r="C18">
        <v>2.8501871795142675</v>
      </c>
      <c r="D18">
        <v>1.1049599319184364</v>
      </c>
      <c r="E18">
        <v>0.28551661759158153</v>
      </c>
      <c r="F18">
        <v>-2.8927842737938931</v>
      </c>
      <c r="G18">
        <v>9.1914695374556636</v>
      </c>
      <c r="H18">
        <v>-2.8927842737938931</v>
      </c>
      <c r="I18">
        <v>9.1914695374556636</v>
      </c>
    </row>
    <row r="19" spans="1:9" x14ac:dyDescent="0.3">
      <c r="A19" t="s">
        <v>53</v>
      </c>
      <c r="B19">
        <v>-0.49656811780215343</v>
      </c>
      <c r="C19">
        <v>0.84598807468654391</v>
      </c>
      <c r="D19">
        <v>-0.58696822409245208</v>
      </c>
      <c r="E19">
        <v>0.56541622494147303</v>
      </c>
      <c r="F19">
        <v>-2.2899827204081449</v>
      </c>
      <c r="G19">
        <v>1.2968464848038379</v>
      </c>
      <c r="H19">
        <v>-2.2899827204081449</v>
      </c>
      <c r="I19">
        <v>1.2968464848038379</v>
      </c>
    </row>
    <row r="20" spans="1:9" ht="15" thickBot="1" x14ac:dyDescent="0.35">
      <c r="A20" s="2" t="s">
        <v>54</v>
      </c>
      <c r="B20" s="2">
        <v>0.17187804593573358</v>
      </c>
      <c r="C20" s="2">
        <v>2.9091006285751692E-2</v>
      </c>
      <c r="D20" s="2">
        <v>5.9082880890207186</v>
      </c>
      <c r="E20" s="2">
        <v>2.2040207263423623E-5</v>
      </c>
      <c r="F20" s="2">
        <v>0.11020786755088974</v>
      </c>
      <c r="G20" s="2">
        <v>0.23354822432057742</v>
      </c>
      <c r="H20" s="2">
        <v>0.11020786755088974</v>
      </c>
      <c r="I20" s="2">
        <v>0.23354822432057742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185.08188016972289</v>
      </c>
      <c r="C27">
        <v>12.918119830277107</v>
      </c>
      <c r="E27">
        <v>2.5</v>
      </c>
      <c r="F27">
        <v>42</v>
      </c>
    </row>
    <row r="28" spans="1:9" x14ac:dyDescent="0.3">
      <c r="A28">
        <v>2</v>
      </c>
      <c r="B28">
        <v>359.64807988122101</v>
      </c>
      <c r="C28">
        <v>-4.6480798812210082</v>
      </c>
      <c r="E28">
        <v>7.5</v>
      </c>
      <c r="F28">
        <v>71</v>
      </c>
    </row>
    <row r="29" spans="1:9" x14ac:dyDescent="0.3">
      <c r="A29">
        <v>3</v>
      </c>
      <c r="B29">
        <v>315.37648759976696</v>
      </c>
      <c r="C29">
        <v>-24.376487599766961</v>
      </c>
      <c r="E29">
        <v>12.5</v>
      </c>
      <c r="F29">
        <v>72</v>
      </c>
    </row>
    <row r="30" spans="1:9" x14ac:dyDescent="0.3">
      <c r="A30">
        <v>4</v>
      </c>
      <c r="B30">
        <v>227.79106001072751</v>
      </c>
      <c r="C30">
        <v>2.2089399892724941</v>
      </c>
      <c r="E30">
        <v>17.5</v>
      </c>
      <c r="F30">
        <v>90</v>
      </c>
    </row>
    <row r="31" spans="1:9" x14ac:dyDescent="0.3">
      <c r="A31">
        <v>5</v>
      </c>
      <c r="B31">
        <v>69.044281545426742</v>
      </c>
      <c r="C31">
        <v>51.955718454573258</v>
      </c>
      <c r="E31">
        <v>22.5</v>
      </c>
      <c r="F31">
        <v>96</v>
      </c>
    </row>
    <row r="32" spans="1:9" x14ac:dyDescent="0.3">
      <c r="A32">
        <v>6</v>
      </c>
      <c r="B32">
        <v>219.13085516408538</v>
      </c>
      <c r="C32">
        <v>30.869144835914625</v>
      </c>
      <c r="E32">
        <v>27.5</v>
      </c>
      <c r="F32">
        <v>121</v>
      </c>
    </row>
    <row r="33" spans="1:6" x14ac:dyDescent="0.3">
      <c r="A33">
        <v>7</v>
      </c>
      <c r="B33">
        <v>287.26418441454626</v>
      </c>
      <c r="C33">
        <v>72.735815585453736</v>
      </c>
      <c r="E33">
        <v>32.5</v>
      </c>
      <c r="F33">
        <v>138</v>
      </c>
    </row>
    <row r="34" spans="1:6" x14ac:dyDescent="0.3">
      <c r="A34">
        <v>8</v>
      </c>
      <c r="B34">
        <v>244.05843645573947</v>
      </c>
      <c r="C34">
        <v>-80.058436455739468</v>
      </c>
      <c r="E34">
        <v>37.5</v>
      </c>
      <c r="F34">
        <v>164</v>
      </c>
    </row>
    <row r="35" spans="1:6" x14ac:dyDescent="0.3">
      <c r="A35">
        <v>9</v>
      </c>
      <c r="B35">
        <v>82.804722233372559</v>
      </c>
      <c r="C35">
        <v>-40.804722233372559</v>
      </c>
      <c r="E35">
        <v>42.5</v>
      </c>
      <c r="F35">
        <v>187</v>
      </c>
    </row>
    <row r="36" spans="1:6" x14ac:dyDescent="0.3">
      <c r="A36">
        <v>10</v>
      </c>
      <c r="B36">
        <v>105.24946293601587</v>
      </c>
      <c r="C36">
        <v>-15.249462936015874</v>
      </c>
      <c r="E36">
        <v>47.5</v>
      </c>
      <c r="F36">
        <v>198</v>
      </c>
    </row>
    <row r="37" spans="1:6" x14ac:dyDescent="0.3">
      <c r="A37">
        <v>11</v>
      </c>
      <c r="B37">
        <v>271.39615024936137</v>
      </c>
      <c r="C37">
        <v>-0.39615024936136933</v>
      </c>
      <c r="E37">
        <v>52.5</v>
      </c>
      <c r="F37">
        <v>206</v>
      </c>
    </row>
    <row r="38" spans="1:6" x14ac:dyDescent="0.3">
      <c r="A38">
        <v>12</v>
      </c>
      <c r="B38">
        <v>82.089607271564915</v>
      </c>
      <c r="C38">
        <v>13.910392728435085</v>
      </c>
      <c r="E38">
        <v>57.5</v>
      </c>
      <c r="F38">
        <v>230</v>
      </c>
    </row>
    <row r="39" spans="1:6" x14ac:dyDescent="0.3">
      <c r="A39">
        <v>13</v>
      </c>
      <c r="B39">
        <v>202.16159741451759</v>
      </c>
      <c r="C39">
        <v>-15.161597414517587</v>
      </c>
      <c r="E39">
        <v>62.5</v>
      </c>
      <c r="F39">
        <v>235</v>
      </c>
    </row>
    <row r="40" spans="1:6" x14ac:dyDescent="0.3">
      <c r="A40">
        <v>14</v>
      </c>
      <c r="B40">
        <v>234.04113235540171</v>
      </c>
      <c r="C40">
        <v>0.95886764459828555</v>
      </c>
      <c r="E40">
        <v>67.5</v>
      </c>
      <c r="F40">
        <v>250</v>
      </c>
    </row>
    <row r="41" spans="1:6" x14ac:dyDescent="0.3">
      <c r="A41">
        <v>15</v>
      </c>
      <c r="B41">
        <v>168.39064369395166</v>
      </c>
      <c r="C41">
        <v>-30.39064369395166</v>
      </c>
      <c r="E41">
        <v>72.5</v>
      </c>
      <c r="F41">
        <v>271</v>
      </c>
    </row>
    <row r="42" spans="1:6" x14ac:dyDescent="0.3">
      <c r="A42">
        <v>16</v>
      </c>
      <c r="B42">
        <v>46.550927923795939</v>
      </c>
      <c r="C42">
        <v>24.449072076204061</v>
      </c>
      <c r="E42">
        <v>77.5</v>
      </c>
      <c r="F42">
        <v>291</v>
      </c>
    </row>
    <row r="43" spans="1:6" x14ac:dyDescent="0.3">
      <c r="A43">
        <v>17</v>
      </c>
      <c r="B43">
        <v>187.0327733791957</v>
      </c>
      <c r="C43">
        <v>18.967226620804297</v>
      </c>
      <c r="E43">
        <v>82.5</v>
      </c>
      <c r="F43">
        <v>319</v>
      </c>
    </row>
    <row r="44" spans="1:6" x14ac:dyDescent="0.3">
      <c r="A44">
        <v>18</v>
      </c>
      <c r="B44">
        <v>392.92246548398469</v>
      </c>
      <c r="C44">
        <v>5.0775345160153051</v>
      </c>
      <c r="E44">
        <v>87.5</v>
      </c>
      <c r="F44">
        <v>355</v>
      </c>
    </row>
    <row r="45" spans="1:6" x14ac:dyDescent="0.3">
      <c r="A45">
        <v>19</v>
      </c>
      <c r="B45">
        <v>306.72951641037662</v>
      </c>
      <c r="C45">
        <v>12.270483589623382</v>
      </c>
      <c r="E45">
        <v>92.5</v>
      </c>
      <c r="F45">
        <v>360</v>
      </c>
    </row>
    <row r="46" spans="1:6" ht="15" thickBot="1" x14ac:dyDescent="0.35">
      <c r="A46" s="2">
        <v>20</v>
      </c>
      <c r="B46" s="2">
        <v>107.23573540722447</v>
      </c>
      <c r="C46" s="2">
        <v>-35.235735407224468</v>
      </c>
      <c r="E46" s="2">
        <v>97.5</v>
      </c>
      <c r="F46" s="2">
        <v>398</v>
      </c>
    </row>
  </sheetData>
  <sortState xmlns:xlrd2="http://schemas.microsoft.com/office/spreadsheetml/2017/richdata2" ref="F27:F46">
    <sortCondition ref="F27"/>
  </sortState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6"/>
  <sheetViews>
    <sheetView workbookViewId="0">
      <selection sqref="A1:I46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0.95291844799324077</v>
      </c>
    </row>
    <row r="5" spans="1:9" x14ac:dyDescent="0.3">
      <c r="A5" t="s">
        <v>3</v>
      </c>
      <c r="B5">
        <v>0.90805356852584662</v>
      </c>
    </row>
    <row r="6" spans="1:9" x14ac:dyDescent="0.3">
      <c r="A6" t="s">
        <v>4</v>
      </c>
      <c r="B6">
        <v>0.89081361262444281</v>
      </c>
    </row>
    <row r="7" spans="1:9" x14ac:dyDescent="0.3">
      <c r="A7" t="s">
        <v>5</v>
      </c>
      <c r="B7">
        <v>34.985433423217572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3</v>
      </c>
      <c r="C12">
        <v>193406.51117103378</v>
      </c>
      <c r="D12">
        <v>64468.83705701126</v>
      </c>
      <c r="E12">
        <v>52.671455409692108</v>
      </c>
      <c r="F12">
        <v>1.6342044447149258E-8</v>
      </c>
    </row>
    <row r="13" spans="1:9" x14ac:dyDescent="0.3">
      <c r="A13" t="s">
        <v>9</v>
      </c>
      <c r="B13">
        <v>16</v>
      </c>
      <c r="C13">
        <v>19583.688828966227</v>
      </c>
      <c r="D13">
        <v>1223.9805518103892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-152.03713724325712</v>
      </c>
      <c r="C17">
        <v>39.546792964662934</v>
      </c>
      <c r="D17">
        <v>-3.8444871466343686</v>
      </c>
      <c r="E17">
        <v>1.4318716616529181E-3</v>
      </c>
      <c r="F17">
        <v>-235.87259321625191</v>
      </c>
      <c r="G17">
        <v>-68.201681270262313</v>
      </c>
      <c r="H17">
        <v>-235.87259321625191</v>
      </c>
      <c r="I17">
        <v>-68.201681270262313</v>
      </c>
    </row>
    <row r="18" spans="1:9" x14ac:dyDescent="0.3">
      <c r="A18" t="s">
        <v>24</v>
      </c>
      <c r="B18">
        <v>-4.8923047962665853</v>
      </c>
      <c r="C18">
        <v>3.3276286079815267</v>
      </c>
      <c r="D18">
        <v>-1.4702075780127879</v>
      </c>
      <c r="E18">
        <v>0.16089628196977476</v>
      </c>
      <c r="F18">
        <v>-11.946562316166872</v>
      </c>
      <c r="G18">
        <v>2.1619527236337017</v>
      </c>
      <c r="H18">
        <v>-11.946562316166872</v>
      </c>
      <c r="I18">
        <v>2.1619527236337017</v>
      </c>
    </row>
    <row r="19" spans="1:9" x14ac:dyDescent="0.3">
      <c r="A19" t="s">
        <v>53</v>
      </c>
      <c r="B19">
        <v>3.698674534849844</v>
      </c>
      <c r="C19">
        <v>2.6796224912356799</v>
      </c>
      <c r="D19">
        <v>1.3802968690355479</v>
      </c>
      <c r="E19">
        <v>0.18647673603509765</v>
      </c>
      <c r="F19">
        <v>-1.981871384233135</v>
      </c>
      <c r="G19">
        <v>9.3792204539328239</v>
      </c>
      <c r="H19">
        <v>-1.981871384233135</v>
      </c>
      <c r="I19">
        <v>9.3792204539328239</v>
      </c>
    </row>
    <row r="20" spans="1:9" ht="15" thickBot="1" x14ac:dyDescent="0.35">
      <c r="A20" s="2" t="s">
        <v>54</v>
      </c>
      <c r="B20" s="2">
        <v>0.18156569639441841</v>
      </c>
      <c r="C20" s="2">
        <v>1.7753824873490903E-2</v>
      </c>
      <c r="D20" s="2">
        <v>10.226849576821216</v>
      </c>
      <c r="E20" s="2">
        <v>2.0086277819565628E-8</v>
      </c>
      <c r="F20" s="2">
        <v>0.14392926896365893</v>
      </c>
      <c r="G20" s="2">
        <v>0.2192021238251779</v>
      </c>
      <c r="H20" s="2">
        <v>0.14392926896365893</v>
      </c>
      <c r="I20" s="2">
        <v>0.2192021238251779</v>
      </c>
    </row>
    <row r="24" spans="1:9" x14ac:dyDescent="0.3">
      <c r="A24" t="s">
        <v>28</v>
      </c>
      <c r="E24" t="s">
        <v>25</v>
      </c>
    </row>
    <row r="25" spans="1:9" ht="15" thickBot="1" x14ac:dyDescent="0.35"/>
    <row r="26" spans="1:9" x14ac:dyDescent="0.3">
      <c r="A26" s="3" t="s">
        <v>29</v>
      </c>
      <c r="B26" s="3" t="s">
        <v>30</v>
      </c>
      <c r="C26" s="3" t="s">
        <v>31</v>
      </c>
      <c r="E26" s="3" t="s">
        <v>26</v>
      </c>
      <c r="F26" s="3" t="s">
        <v>27</v>
      </c>
    </row>
    <row r="27" spans="1:9" x14ac:dyDescent="0.3">
      <c r="A27">
        <v>1</v>
      </c>
      <c r="B27">
        <v>183.2708600642043</v>
      </c>
      <c r="C27">
        <v>14.7291399357957</v>
      </c>
      <c r="E27">
        <v>2.5</v>
      </c>
      <c r="F27">
        <v>42</v>
      </c>
    </row>
    <row r="28" spans="1:9" x14ac:dyDescent="0.3">
      <c r="A28">
        <v>2</v>
      </c>
      <c r="B28">
        <v>352.88370562746383</v>
      </c>
      <c r="C28">
        <v>2.1162943725361743</v>
      </c>
      <c r="E28">
        <v>7.5</v>
      </c>
      <c r="F28">
        <v>71</v>
      </c>
    </row>
    <row r="29" spans="1:9" x14ac:dyDescent="0.3">
      <c r="A29">
        <v>3</v>
      </c>
      <c r="B29">
        <v>286.24212659377167</v>
      </c>
      <c r="C29">
        <v>4.7578734062283274</v>
      </c>
      <c r="E29">
        <v>12.5</v>
      </c>
      <c r="F29">
        <v>72</v>
      </c>
    </row>
    <row r="30" spans="1:9" x14ac:dyDescent="0.3">
      <c r="A30">
        <v>4</v>
      </c>
      <c r="B30">
        <v>212.6412370587953</v>
      </c>
      <c r="C30">
        <v>17.358762941204702</v>
      </c>
      <c r="E30">
        <v>17.5</v>
      </c>
      <c r="F30">
        <v>90</v>
      </c>
    </row>
    <row r="31" spans="1:9" x14ac:dyDescent="0.3">
      <c r="A31">
        <v>5</v>
      </c>
      <c r="B31">
        <v>89.008356616353012</v>
      </c>
      <c r="C31">
        <v>31.991643383646988</v>
      </c>
      <c r="E31">
        <v>22.5</v>
      </c>
      <c r="F31">
        <v>96</v>
      </c>
    </row>
    <row r="32" spans="1:9" x14ac:dyDescent="0.3">
      <c r="A32">
        <v>6</v>
      </c>
      <c r="B32">
        <v>237.9595882667376</v>
      </c>
      <c r="C32">
        <v>12.040411733262403</v>
      </c>
      <c r="E32">
        <v>27.5</v>
      </c>
      <c r="F32">
        <v>121</v>
      </c>
    </row>
    <row r="33" spans="1:6" x14ac:dyDescent="0.3">
      <c r="A33">
        <v>7</v>
      </c>
      <c r="B33">
        <v>297.43938573192929</v>
      </c>
      <c r="C33">
        <v>62.560614268070708</v>
      </c>
      <c r="E33">
        <v>32.5</v>
      </c>
      <c r="F33">
        <v>138</v>
      </c>
    </row>
    <row r="34" spans="1:6" x14ac:dyDescent="0.3">
      <c r="A34">
        <v>8</v>
      </c>
      <c r="B34">
        <v>238.7151799597388</v>
      </c>
      <c r="C34">
        <v>-74.715179959738805</v>
      </c>
      <c r="E34">
        <v>37.5</v>
      </c>
      <c r="F34">
        <v>164</v>
      </c>
    </row>
    <row r="35" spans="1:6" x14ac:dyDescent="0.3">
      <c r="A35">
        <v>9</v>
      </c>
      <c r="B35">
        <v>92.824814901802483</v>
      </c>
      <c r="C35">
        <v>-50.824814901802483</v>
      </c>
      <c r="E35">
        <v>42.5</v>
      </c>
      <c r="F35">
        <v>187</v>
      </c>
    </row>
    <row r="36" spans="1:6" x14ac:dyDescent="0.3">
      <c r="A36">
        <v>10</v>
      </c>
      <c r="B36">
        <v>118.04193057613662</v>
      </c>
      <c r="C36">
        <v>-28.041930576136622</v>
      </c>
      <c r="E36">
        <v>47.5</v>
      </c>
      <c r="F36">
        <v>198</v>
      </c>
    </row>
    <row r="37" spans="1:6" x14ac:dyDescent="0.3">
      <c r="A37">
        <v>11</v>
      </c>
      <c r="B37">
        <v>275.58414155763762</v>
      </c>
      <c r="C37">
        <v>-4.5841415576376221</v>
      </c>
      <c r="E37">
        <v>52.5</v>
      </c>
      <c r="F37">
        <v>206</v>
      </c>
    </row>
    <row r="38" spans="1:6" x14ac:dyDescent="0.3">
      <c r="A38">
        <v>12</v>
      </c>
      <c r="B38">
        <v>88.789337332145266</v>
      </c>
      <c r="C38">
        <v>7.2106626678547343</v>
      </c>
      <c r="E38">
        <v>57.5</v>
      </c>
      <c r="F38">
        <v>230</v>
      </c>
    </row>
    <row r="39" spans="1:6" x14ac:dyDescent="0.3">
      <c r="A39">
        <v>13</v>
      </c>
      <c r="B39">
        <v>199.37697221562004</v>
      </c>
      <c r="C39">
        <v>-12.376972215620043</v>
      </c>
      <c r="E39">
        <v>62.5</v>
      </c>
      <c r="F39">
        <v>235</v>
      </c>
    </row>
    <row r="40" spans="1:6" x14ac:dyDescent="0.3">
      <c r="A40">
        <v>14</v>
      </c>
      <c r="B40">
        <v>214.80947829742101</v>
      </c>
      <c r="C40">
        <v>20.190521702578991</v>
      </c>
      <c r="E40">
        <v>67.5</v>
      </c>
      <c r="F40">
        <v>250</v>
      </c>
    </row>
    <row r="41" spans="1:6" x14ac:dyDescent="0.3">
      <c r="A41">
        <v>15</v>
      </c>
      <c r="B41">
        <v>160.22198562849587</v>
      </c>
      <c r="C41">
        <v>-22.221985628495872</v>
      </c>
      <c r="E41">
        <v>72.5</v>
      </c>
      <c r="F41">
        <v>271</v>
      </c>
    </row>
    <row r="42" spans="1:6" x14ac:dyDescent="0.3">
      <c r="A42">
        <v>16</v>
      </c>
      <c r="B42">
        <v>19.423694740812209</v>
      </c>
      <c r="C42">
        <v>51.576305259187791</v>
      </c>
      <c r="E42">
        <v>77.5</v>
      </c>
      <c r="F42">
        <v>291</v>
      </c>
    </row>
    <row r="43" spans="1:6" x14ac:dyDescent="0.3">
      <c r="A43">
        <v>17</v>
      </c>
      <c r="B43">
        <v>194.03008063394645</v>
      </c>
      <c r="C43">
        <v>11.969919366053546</v>
      </c>
      <c r="E43">
        <v>82.5</v>
      </c>
      <c r="F43">
        <v>319</v>
      </c>
    </row>
    <row r="44" spans="1:6" x14ac:dyDescent="0.3">
      <c r="A44">
        <v>18</v>
      </c>
      <c r="B44">
        <v>406.71560660338776</v>
      </c>
      <c r="C44">
        <v>-8.7156066033877551</v>
      </c>
      <c r="E44">
        <v>87.5</v>
      </c>
      <c r="F44">
        <v>355</v>
      </c>
    </row>
    <row r="45" spans="1:6" x14ac:dyDescent="0.3">
      <c r="A45">
        <v>19</v>
      </c>
      <c r="B45">
        <v>322.65650140626349</v>
      </c>
      <c r="C45">
        <v>-3.6565014062634873</v>
      </c>
      <c r="E45">
        <v>92.5</v>
      </c>
      <c r="F45">
        <v>360</v>
      </c>
    </row>
    <row r="46" spans="1:6" ht="15" thickBot="1" x14ac:dyDescent="0.35">
      <c r="A46" s="2">
        <v>20</v>
      </c>
      <c r="B46" s="2">
        <v>103.36501618733686</v>
      </c>
      <c r="C46" s="2">
        <v>-31.365016187336863</v>
      </c>
      <c r="E46" s="2">
        <v>97.5</v>
      </c>
      <c r="F46" s="2">
        <v>398</v>
      </c>
    </row>
  </sheetData>
  <sortState xmlns:xlrd2="http://schemas.microsoft.com/office/spreadsheetml/2017/richdata2" ref="F27:F46">
    <sortCondition ref="F27"/>
  </sortState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47"/>
  <sheetViews>
    <sheetView workbookViewId="0">
      <selection activeCell="K24" sqref="K24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0.9583104153589298</v>
      </c>
    </row>
    <row r="5" spans="1:9" x14ac:dyDescent="0.3">
      <c r="A5" t="s">
        <v>3</v>
      </c>
      <c r="B5">
        <v>0.91835885218540447</v>
      </c>
    </row>
    <row r="6" spans="1:9" x14ac:dyDescent="0.3">
      <c r="A6" t="s">
        <v>4</v>
      </c>
      <c r="B6">
        <v>0.89658787943484552</v>
      </c>
    </row>
    <row r="7" spans="1:9" x14ac:dyDescent="0.3">
      <c r="A7" t="s">
        <v>5</v>
      </c>
      <c r="B7">
        <v>34.047774671540843</v>
      </c>
    </row>
    <row r="8" spans="1:9" ht="15" thickBot="1" x14ac:dyDescent="0.35">
      <c r="A8" s="2" t="s">
        <v>6</v>
      </c>
      <c r="B8" s="2">
        <v>20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4</v>
      </c>
      <c r="C12">
        <v>195601.43559873974</v>
      </c>
      <c r="D12">
        <v>48900.358899684936</v>
      </c>
      <c r="E12">
        <v>42.182720207659628</v>
      </c>
      <c r="F12">
        <v>5.4483898470122728E-8</v>
      </c>
    </row>
    <row r="13" spans="1:9" x14ac:dyDescent="0.3">
      <c r="A13" t="s">
        <v>9</v>
      </c>
      <c r="B13">
        <v>15</v>
      </c>
      <c r="C13">
        <v>17388.764401260272</v>
      </c>
      <c r="D13">
        <v>1159.2509600840181</v>
      </c>
    </row>
    <row r="14" spans="1:9" ht="15" thickBot="1" x14ac:dyDescent="0.35">
      <c r="A14" s="2" t="s">
        <v>10</v>
      </c>
      <c r="B14" s="2">
        <v>19</v>
      </c>
      <c r="C14" s="2">
        <v>212990.2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-29.218271165778617</v>
      </c>
      <c r="C17">
        <v>97.201420880569302</v>
      </c>
      <c r="D17">
        <v>-0.30059510345716961</v>
      </c>
      <c r="E17">
        <v>0.76784941705569909</v>
      </c>
      <c r="F17">
        <v>-236.3981955294324</v>
      </c>
      <c r="G17">
        <v>177.96165319787517</v>
      </c>
      <c r="H17">
        <v>-236.3981955294324</v>
      </c>
      <c r="I17">
        <v>177.96165319787517</v>
      </c>
    </row>
    <row r="18" spans="1:9" x14ac:dyDescent="0.3">
      <c r="A18" t="s">
        <v>24</v>
      </c>
      <c r="B18">
        <v>-1.1782817828996428</v>
      </c>
      <c r="C18">
        <v>0.85630426951675043</v>
      </c>
      <c r="D18">
        <v>-1.3760083008398385</v>
      </c>
      <c r="E18">
        <v>0.1890168532583108</v>
      </c>
      <c r="F18">
        <v>-3.0034511290220149</v>
      </c>
      <c r="G18">
        <v>0.64688756322272933</v>
      </c>
      <c r="H18">
        <v>-3.0034511290220149</v>
      </c>
      <c r="I18">
        <v>0.64688756322272933</v>
      </c>
    </row>
    <row r="19" spans="1:9" x14ac:dyDescent="0.3">
      <c r="A19" t="s">
        <v>53</v>
      </c>
      <c r="B19">
        <v>-6.8950812300285085</v>
      </c>
      <c r="C19">
        <v>3.5504913400205584</v>
      </c>
      <c r="D19">
        <v>-1.9420076180184638</v>
      </c>
      <c r="E19">
        <v>7.1156714414970429E-2</v>
      </c>
      <c r="F19">
        <v>-14.462774383229242</v>
      </c>
      <c r="G19">
        <v>0.67261192317222473</v>
      </c>
      <c r="H19">
        <v>-14.462774383229242</v>
      </c>
      <c r="I19">
        <v>0.67261192317222473</v>
      </c>
    </row>
    <row r="20" spans="1:9" x14ac:dyDescent="0.3">
      <c r="A20" t="s">
        <v>54</v>
      </c>
      <c r="B20">
        <v>3.2128933734763709</v>
      </c>
      <c r="C20">
        <v>2.6315928415311944</v>
      </c>
      <c r="D20">
        <v>1.2208930358721246</v>
      </c>
      <c r="E20">
        <v>0.24097100953793804</v>
      </c>
      <c r="F20">
        <v>-2.3962139927036485</v>
      </c>
      <c r="G20">
        <v>8.8220007396563904</v>
      </c>
      <c r="H20">
        <v>-2.3962139927036485</v>
      </c>
      <c r="I20">
        <v>8.8220007396563904</v>
      </c>
    </row>
    <row r="21" spans="1:9" ht="15" thickBot="1" x14ac:dyDescent="0.35">
      <c r="A21" s="2" t="s">
        <v>55</v>
      </c>
      <c r="B21" s="2">
        <v>0.14893365553250548</v>
      </c>
      <c r="C21" s="2">
        <v>2.9341618196725951E-2</v>
      </c>
      <c r="D21" s="2">
        <v>5.0758500957225348</v>
      </c>
      <c r="E21" s="2">
        <v>1.3677074813306576E-4</v>
      </c>
      <c r="F21" s="2">
        <v>8.639347676110555E-2</v>
      </c>
      <c r="G21" s="2">
        <v>0.21147383430390543</v>
      </c>
      <c r="H21" s="2">
        <v>8.639347676110555E-2</v>
      </c>
      <c r="I21" s="2">
        <v>0.21147383430390543</v>
      </c>
    </row>
    <row r="25" spans="1:9" x14ac:dyDescent="0.3">
      <c r="A25" t="s">
        <v>28</v>
      </c>
      <c r="E25" t="s">
        <v>25</v>
      </c>
    </row>
    <row r="26" spans="1:9" ht="15" thickBot="1" x14ac:dyDescent="0.35"/>
    <row r="27" spans="1:9" x14ac:dyDescent="0.3">
      <c r="A27" s="3" t="s">
        <v>29</v>
      </c>
      <c r="B27" s="3" t="s">
        <v>30</v>
      </c>
      <c r="C27" s="3" t="s">
        <v>31</v>
      </c>
      <c r="E27" s="3" t="s">
        <v>26</v>
      </c>
      <c r="F27" s="3" t="s">
        <v>27</v>
      </c>
    </row>
    <row r="28" spans="1:9" x14ac:dyDescent="0.3">
      <c r="A28">
        <v>1</v>
      </c>
      <c r="B28">
        <v>197.96166998565508</v>
      </c>
      <c r="C28">
        <v>3.8330014344921892E-2</v>
      </c>
      <c r="E28">
        <v>2.5</v>
      </c>
      <c r="F28">
        <v>42</v>
      </c>
    </row>
    <row r="29" spans="1:9" x14ac:dyDescent="0.3">
      <c r="A29">
        <v>2</v>
      </c>
      <c r="B29">
        <v>359.48947629620318</v>
      </c>
      <c r="C29">
        <v>-4.4894762962031791</v>
      </c>
      <c r="E29">
        <v>7.5</v>
      </c>
      <c r="F29">
        <v>71</v>
      </c>
    </row>
    <row r="30" spans="1:9" x14ac:dyDescent="0.3">
      <c r="A30">
        <v>3</v>
      </c>
      <c r="B30">
        <v>296.01140502908947</v>
      </c>
      <c r="C30">
        <v>-5.0114050290894738</v>
      </c>
      <c r="E30">
        <v>12.5</v>
      </c>
      <c r="F30">
        <v>72</v>
      </c>
    </row>
    <row r="31" spans="1:9" x14ac:dyDescent="0.3">
      <c r="A31">
        <v>4</v>
      </c>
      <c r="B31">
        <v>222.90801794345219</v>
      </c>
      <c r="C31">
        <v>7.0919820565478062</v>
      </c>
      <c r="E31">
        <v>17.5</v>
      </c>
      <c r="F31">
        <v>90</v>
      </c>
    </row>
    <row r="32" spans="1:9" x14ac:dyDescent="0.3">
      <c r="A32">
        <v>5</v>
      </c>
      <c r="B32">
        <v>98.651394000846608</v>
      </c>
      <c r="C32">
        <v>22.348605999153392</v>
      </c>
      <c r="E32">
        <v>22.5</v>
      </c>
      <c r="F32">
        <v>96</v>
      </c>
    </row>
    <row r="33" spans="1:6" x14ac:dyDescent="0.3">
      <c r="A33">
        <v>6</v>
      </c>
      <c r="B33">
        <v>243.39856567542063</v>
      </c>
      <c r="C33">
        <v>6.6014343245793725</v>
      </c>
      <c r="E33">
        <v>27.5</v>
      </c>
      <c r="F33">
        <v>121</v>
      </c>
    </row>
    <row r="34" spans="1:6" x14ac:dyDescent="0.3">
      <c r="A34">
        <v>7</v>
      </c>
      <c r="B34">
        <v>296.56632763221785</v>
      </c>
      <c r="C34">
        <v>63.433672367782151</v>
      </c>
      <c r="E34">
        <v>32.5</v>
      </c>
      <c r="F34">
        <v>138</v>
      </c>
    </row>
    <row r="35" spans="1:6" x14ac:dyDescent="0.3">
      <c r="A35">
        <v>8</v>
      </c>
      <c r="B35">
        <v>229.07121051135005</v>
      </c>
      <c r="C35">
        <v>-65.071210511350046</v>
      </c>
      <c r="E35">
        <v>37.5</v>
      </c>
      <c r="F35">
        <v>164</v>
      </c>
    </row>
    <row r="36" spans="1:6" x14ac:dyDescent="0.3">
      <c r="A36">
        <v>9</v>
      </c>
      <c r="B36">
        <v>89.317490046544378</v>
      </c>
      <c r="C36">
        <v>-47.317490046544378</v>
      </c>
      <c r="E36">
        <v>42.5</v>
      </c>
      <c r="F36">
        <v>187</v>
      </c>
    </row>
    <row r="37" spans="1:6" x14ac:dyDescent="0.3">
      <c r="A37">
        <v>10</v>
      </c>
      <c r="B37">
        <v>103.57413211811814</v>
      </c>
      <c r="C37">
        <v>-13.574132118118143</v>
      </c>
      <c r="E37">
        <v>47.5</v>
      </c>
      <c r="F37">
        <v>198</v>
      </c>
    </row>
    <row r="38" spans="1:6" x14ac:dyDescent="0.3">
      <c r="A38">
        <v>11</v>
      </c>
      <c r="B38">
        <v>289.06460475158769</v>
      </c>
      <c r="C38">
        <v>-18.064604751587694</v>
      </c>
      <c r="E38">
        <v>52.5</v>
      </c>
      <c r="F38">
        <v>206</v>
      </c>
    </row>
    <row r="39" spans="1:6" x14ac:dyDescent="0.3">
      <c r="A39">
        <v>12</v>
      </c>
      <c r="B39">
        <v>87.290058924736002</v>
      </c>
      <c r="C39">
        <v>8.7099410752639983</v>
      </c>
      <c r="E39">
        <v>57.5</v>
      </c>
      <c r="F39">
        <v>230</v>
      </c>
    </row>
    <row r="40" spans="1:6" x14ac:dyDescent="0.3">
      <c r="A40">
        <v>13</v>
      </c>
      <c r="B40">
        <v>194.87894331093622</v>
      </c>
      <c r="C40">
        <v>-7.8789433109362221</v>
      </c>
      <c r="E40">
        <v>62.5</v>
      </c>
      <c r="F40">
        <v>235</v>
      </c>
    </row>
    <row r="41" spans="1:6" x14ac:dyDescent="0.3">
      <c r="A41">
        <v>14</v>
      </c>
      <c r="B41">
        <v>217.73277679754625</v>
      </c>
      <c r="C41">
        <v>17.267223202453749</v>
      </c>
      <c r="E41">
        <v>67.5</v>
      </c>
      <c r="F41">
        <v>250</v>
      </c>
    </row>
    <row r="42" spans="1:6" x14ac:dyDescent="0.3">
      <c r="A42">
        <v>15</v>
      </c>
      <c r="B42">
        <v>177.35150498527568</v>
      </c>
      <c r="C42">
        <v>-39.351504985275682</v>
      </c>
      <c r="E42">
        <v>72.5</v>
      </c>
      <c r="F42">
        <v>271</v>
      </c>
    </row>
    <row r="43" spans="1:6" x14ac:dyDescent="0.3">
      <c r="A43">
        <v>16</v>
      </c>
      <c r="B43">
        <v>17.633074196186072</v>
      </c>
      <c r="C43">
        <v>53.366925803813928</v>
      </c>
      <c r="E43">
        <v>77.5</v>
      </c>
      <c r="F43">
        <v>291</v>
      </c>
    </row>
    <row r="44" spans="1:6" x14ac:dyDescent="0.3">
      <c r="A44">
        <v>17</v>
      </c>
      <c r="B44">
        <v>185.22017669975929</v>
      </c>
      <c r="C44">
        <v>20.779823300240707</v>
      </c>
      <c r="E44">
        <v>82.5</v>
      </c>
      <c r="F44">
        <v>319</v>
      </c>
    </row>
    <row r="45" spans="1:6" x14ac:dyDescent="0.3">
      <c r="A45">
        <v>18</v>
      </c>
      <c r="B45">
        <v>396.52387652904957</v>
      </c>
      <c r="C45">
        <v>1.4761234709504265</v>
      </c>
      <c r="E45">
        <v>87.5</v>
      </c>
      <c r="F45">
        <v>355</v>
      </c>
    </row>
    <row r="46" spans="1:6" x14ac:dyDescent="0.3">
      <c r="A46">
        <v>19</v>
      </c>
      <c r="B46">
        <v>303.75327900639377</v>
      </c>
      <c r="C46">
        <v>15.246720993606232</v>
      </c>
      <c r="E46">
        <v>92.5</v>
      </c>
      <c r="F46">
        <v>360</v>
      </c>
    </row>
    <row r="47" spans="1:6" ht="15" thickBot="1" x14ac:dyDescent="0.35">
      <c r="A47" s="2">
        <v>20</v>
      </c>
      <c r="B47" s="2">
        <v>87.602015559631184</v>
      </c>
      <c r="C47" s="2">
        <v>-15.602015559631184</v>
      </c>
      <c r="E47" s="2">
        <v>97.5</v>
      </c>
      <c r="F47" s="2">
        <v>398</v>
      </c>
    </row>
  </sheetData>
  <sortState xmlns:xlrd2="http://schemas.microsoft.com/office/spreadsheetml/2017/richdata2" ref="F28:F47">
    <sortCondition ref="F2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workbookViewId="0">
      <selection activeCell="I32" sqref="I32"/>
    </sheetView>
  </sheetViews>
  <sheetFormatPr defaultRowHeight="14.4" x14ac:dyDescent="0.3"/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0.98766519912301032</v>
      </c>
    </row>
    <row r="5" spans="1:9" x14ac:dyDescent="0.3">
      <c r="A5" t="s">
        <v>3</v>
      </c>
      <c r="B5">
        <v>0.97548254555869562</v>
      </c>
    </row>
    <row r="6" spans="1:9" x14ac:dyDescent="0.3">
      <c r="A6" t="s">
        <v>4</v>
      </c>
      <c r="B6">
        <v>0.96322381833804349</v>
      </c>
    </row>
    <row r="7" spans="1:9" x14ac:dyDescent="0.3">
      <c r="A7" t="s">
        <v>5</v>
      </c>
      <c r="B7">
        <v>1248.3085752140805</v>
      </c>
    </row>
    <row r="8" spans="1:9" ht="15" thickBot="1" x14ac:dyDescent="0.35">
      <c r="A8" s="2" t="s">
        <v>6</v>
      </c>
      <c r="B8" s="2">
        <v>13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4</v>
      </c>
      <c r="C12">
        <v>495995824.83914512</v>
      </c>
      <c r="D12">
        <v>123998956.20978628</v>
      </c>
      <c r="E12">
        <v>79.574537225634941</v>
      </c>
      <c r="F12">
        <v>1.7712041829471448E-6</v>
      </c>
    </row>
    <row r="13" spans="1:9" x14ac:dyDescent="0.3">
      <c r="A13" t="s">
        <v>9</v>
      </c>
      <c r="B13">
        <v>8</v>
      </c>
      <c r="C13">
        <v>12466194.39162406</v>
      </c>
      <c r="D13">
        <v>1558274.2989530074</v>
      </c>
    </row>
    <row r="14" spans="1:9" ht="15" thickBot="1" x14ac:dyDescent="0.35">
      <c r="A14" s="2" t="s">
        <v>10</v>
      </c>
      <c r="B14" s="2">
        <v>12</v>
      </c>
      <c r="C14" s="2">
        <v>508462019.23076916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154470941.168349</v>
      </c>
      <c r="C17">
        <v>32283064.739610277</v>
      </c>
      <c r="D17">
        <v>4.7848908526586742</v>
      </c>
      <c r="E17">
        <v>1.3819894158216789E-3</v>
      </c>
      <c r="F17">
        <v>80026060.381743863</v>
      </c>
      <c r="G17">
        <v>228915821.95495415</v>
      </c>
      <c r="H17">
        <v>80026060.381743863</v>
      </c>
      <c r="I17">
        <v>228915821.95495415</v>
      </c>
    </row>
    <row r="18" spans="1:9" x14ac:dyDescent="0.3">
      <c r="A18" t="s">
        <v>24</v>
      </c>
      <c r="B18">
        <v>-107.26670097533072</v>
      </c>
      <c r="C18">
        <v>24.512184567041423</v>
      </c>
      <c r="D18">
        <v>-4.3760563519727782</v>
      </c>
      <c r="E18">
        <v>2.3612333751170229E-3</v>
      </c>
      <c r="F18">
        <v>-163.79189994981601</v>
      </c>
      <c r="G18">
        <v>-50.741502000845429</v>
      </c>
      <c r="H18">
        <v>-163.79189994981601</v>
      </c>
      <c r="I18">
        <v>-50.741502000845429</v>
      </c>
    </row>
    <row r="19" spans="1:9" x14ac:dyDescent="0.3">
      <c r="A19" t="s">
        <v>53</v>
      </c>
      <c r="B19">
        <v>-156353.49688876548</v>
      </c>
      <c r="C19">
        <v>32647.056134070943</v>
      </c>
      <c r="D19">
        <v>-4.789206605541156</v>
      </c>
      <c r="E19">
        <v>1.3743765034032731E-3</v>
      </c>
      <c r="F19">
        <v>-231637.74333617563</v>
      </c>
      <c r="G19">
        <v>-81069.250441355325</v>
      </c>
      <c r="H19">
        <v>-231637.74333617563</v>
      </c>
      <c r="I19">
        <v>-81069.250441355325</v>
      </c>
    </row>
    <row r="20" spans="1:9" x14ac:dyDescent="0.3">
      <c r="A20" t="s">
        <v>54</v>
      </c>
      <c r="B20">
        <v>2440.5439832318584</v>
      </c>
      <c r="C20">
        <v>708.45608226482352</v>
      </c>
      <c r="D20">
        <v>3.4448768869762825</v>
      </c>
      <c r="E20">
        <v>8.7606398785578677E-3</v>
      </c>
      <c r="F20">
        <v>806.84132791863181</v>
      </c>
      <c r="G20">
        <v>4074.2466385450853</v>
      </c>
      <c r="H20">
        <v>806.84132791863181</v>
      </c>
      <c r="I20">
        <v>4074.2466385450853</v>
      </c>
    </row>
    <row r="21" spans="1:9" ht="15" thickBot="1" x14ac:dyDescent="0.35">
      <c r="A21" s="2" t="s">
        <v>55</v>
      </c>
      <c r="B21" s="2">
        <v>39.570158500991525</v>
      </c>
      <c r="C21" s="2">
        <v>8.2536226645960742</v>
      </c>
      <c r="D21" s="2">
        <v>4.7942776292315585</v>
      </c>
      <c r="E21" s="2">
        <v>1.3654896031277358E-3</v>
      </c>
      <c r="F21" s="2">
        <v>20.537270506018142</v>
      </c>
      <c r="G21" s="2">
        <v>58.603046495964904</v>
      </c>
      <c r="H21" s="2">
        <v>20.537270506018142</v>
      </c>
      <c r="I21" s="2">
        <v>58.603046495964904</v>
      </c>
    </row>
    <row r="25" spans="1:9" x14ac:dyDescent="0.3">
      <c r="A25" t="s">
        <v>28</v>
      </c>
      <c r="E25" t="s">
        <v>25</v>
      </c>
    </row>
    <row r="26" spans="1:9" ht="15" thickBot="1" x14ac:dyDescent="0.35"/>
    <row r="27" spans="1:9" x14ac:dyDescent="0.3">
      <c r="A27" s="3" t="s">
        <v>29</v>
      </c>
      <c r="B27" s="3" t="s">
        <v>30</v>
      </c>
      <c r="C27" s="3" t="s">
        <v>31</v>
      </c>
      <c r="E27" s="3" t="s">
        <v>26</v>
      </c>
      <c r="F27" s="3" t="s">
        <v>27</v>
      </c>
    </row>
    <row r="28" spans="1:9" x14ac:dyDescent="0.3">
      <c r="A28">
        <v>1</v>
      </c>
      <c r="B28">
        <v>13537.722773820162</v>
      </c>
      <c r="C28">
        <v>337.27722617983818</v>
      </c>
      <c r="E28">
        <v>3.8461538461538463</v>
      </c>
      <c r="F28">
        <v>8000</v>
      </c>
    </row>
    <row r="29" spans="1:9" x14ac:dyDescent="0.3">
      <c r="A29">
        <v>2</v>
      </c>
      <c r="B29">
        <v>12190.087386339903</v>
      </c>
      <c r="C29">
        <v>-1190.0873863399029</v>
      </c>
      <c r="E29">
        <v>11.538461538461538</v>
      </c>
      <c r="F29">
        <v>11000</v>
      </c>
    </row>
    <row r="30" spans="1:9" x14ac:dyDescent="0.3">
      <c r="A30">
        <v>3</v>
      </c>
      <c r="B30">
        <v>8236.2222013473511</v>
      </c>
      <c r="C30">
        <v>-236.22220134735107</v>
      </c>
      <c r="E30">
        <v>19.23076923076923</v>
      </c>
      <c r="F30">
        <v>11300</v>
      </c>
    </row>
    <row r="31" spans="1:9" x14ac:dyDescent="0.3">
      <c r="A31">
        <v>4</v>
      </c>
      <c r="B31">
        <v>14548.131335914135</v>
      </c>
      <c r="C31">
        <v>401.86866408586502</v>
      </c>
      <c r="E31">
        <v>26.923076923076923</v>
      </c>
      <c r="F31">
        <v>13250</v>
      </c>
    </row>
    <row r="32" spans="1:9" x14ac:dyDescent="0.3">
      <c r="A32">
        <v>5</v>
      </c>
      <c r="B32">
        <v>15303.523324042559</v>
      </c>
      <c r="C32">
        <v>321.47667595744133</v>
      </c>
      <c r="E32">
        <v>34.615384615384613</v>
      </c>
      <c r="F32">
        <v>13875</v>
      </c>
    </row>
    <row r="33" spans="1:6" x14ac:dyDescent="0.3">
      <c r="A33">
        <v>6</v>
      </c>
      <c r="B33">
        <v>10073.33136177063</v>
      </c>
      <c r="C33">
        <v>1226.6686382293701</v>
      </c>
      <c r="E33">
        <v>42.307692307692307</v>
      </c>
      <c r="F33">
        <v>14950</v>
      </c>
    </row>
    <row r="34" spans="1:6" x14ac:dyDescent="0.3">
      <c r="A34">
        <v>7</v>
      </c>
      <c r="B34">
        <v>12122.485578030348</v>
      </c>
      <c r="C34">
        <v>1127.5144219696522</v>
      </c>
      <c r="E34">
        <v>50</v>
      </c>
      <c r="F34">
        <v>15625</v>
      </c>
    </row>
    <row r="35" spans="1:6" x14ac:dyDescent="0.3">
      <c r="A35">
        <v>8</v>
      </c>
      <c r="B35">
        <v>16860.691626220942</v>
      </c>
      <c r="C35">
        <v>-360.69162622094154</v>
      </c>
      <c r="E35">
        <v>57.692307692307693</v>
      </c>
      <c r="F35">
        <v>16500</v>
      </c>
    </row>
    <row r="36" spans="1:6" x14ac:dyDescent="0.3">
      <c r="A36">
        <v>9</v>
      </c>
      <c r="B36">
        <v>17356.171078890562</v>
      </c>
      <c r="C36">
        <v>-856.17107889056206</v>
      </c>
      <c r="E36">
        <v>65.384615384615387</v>
      </c>
      <c r="F36">
        <v>16500</v>
      </c>
    </row>
    <row r="37" spans="1:6" x14ac:dyDescent="0.3">
      <c r="A37">
        <v>10</v>
      </c>
      <c r="B37">
        <v>21684.177493035793</v>
      </c>
      <c r="C37">
        <v>-2184.1774930357933</v>
      </c>
      <c r="E37">
        <v>73.076923076923066</v>
      </c>
      <c r="F37">
        <v>19500</v>
      </c>
    </row>
    <row r="38" spans="1:6" x14ac:dyDescent="0.3">
      <c r="A38">
        <v>11</v>
      </c>
      <c r="B38">
        <v>22326.850681990385</v>
      </c>
      <c r="C38">
        <v>-26.850681990385056</v>
      </c>
      <c r="E38">
        <v>80.769230769230759</v>
      </c>
      <c r="F38">
        <v>22300</v>
      </c>
    </row>
    <row r="39" spans="1:6" x14ac:dyDescent="0.3">
      <c r="A39">
        <v>12</v>
      </c>
      <c r="B39">
        <v>25544.851711243391</v>
      </c>
      <c r="C39">
        <v>-44.851711243391037</v>
      </c>
      <c r="E39">
        <v>88.461538461538453</v>
      </c>
      <c r="F39">
        <v>25500</v>
      </c>
    </row>
    <row r="40" spans="1:6" ht="15" thickBot="1" x14ac:dyDescent="0.35">
      <c r="A40" s="2">
        <v>13</v>
      </c>
      <c r="B40" s="2">
        <v>30415.753446668386</v>
      </c>
      <c r="C40" s="2">
        <v>1484.2465533316135</v>
      </c>
      <c r="E40" s="2">
        <v>96.153846153846146</v>
      </c>
      <c r="F40" s="2">
        <v>31900</v>
      </c>
    </row>
  </sheetData>
  <sortState xmlns:xlrd2="http://schemas.microsoft.com/office/spreadsheetml/2017/richdata2" ref="F28:F40">
    <sortCondition ref="F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102"/>
  <sheetViews>
    <sheetView topLeftCell="A35" workbookViewId="0">
      <selection activeCell="N54" sqref="N54"/>
    </sheetView>
  </sheetViews>
  <sheetFormatPr defaultRowHeight="14.4" x14ac:dyDescent="0.3"/>
  <cols>
    <col min="1" max="1" width="21.6640625" customWidth="1"/>
    <col min="2" max="2" width="34.33203125" customWidth="1"/>
    <col min="3" max="3" width="22.6640625" customWidth="1"/>
    <col min="4" max="4" width="23.5546875" customWidth="1"/>
    <col min="5" max="5" width="22.6640625" customWidth="1"/>
    <col min="6" max="6" width="40.44140625" customWidth="1"/>
    <col min="11" max="11" width="13.5546875" customWidth="1"/>
    <col min="17" max="17" width="10.109375" customWidth="1"/>
  </cols>
  <sheetData>
    <row r="2" spans="1:18" ht="31.5" customHeight="1" thickBot="1" x14ac:dyDescent="0.35">
      <c r="A2" s="56" t="s">
        <v>62</v>
      </c>
      <c r="B2" s="56" t="s">
        <v>63</v>
      </c>
      <c r="C2" s="56" t="s">
        <v>64</v>
      </c>
      <c r="D2" s="56" t="s">
        <v>65</v>
      </c>
      <c r="E2" s="56" t="s">
        <v>66</v>
      </c>
      <c r="F2" s="56" t="s">
        <v>82</v>
      </c>
      <c r="G2" s="22"/>
      <c r="H2" s="49" t="s">
        <v>67</v>
      </c>
      <c r="I2" s="49" t="s">
        <v>27</v>
      </c>
      <c r="J2" s="49"/>
      <c r="K2" s="49" t="s">
        <v>68</v>
      </c>
      <c r="L2" s="49" t="s">
        <v>27</v>
      </c>
      <c r="M2" s="49"/>
      <c r="N2" s="49" t="s">
        <v>69</v>
      </c>
      <c r="O2" s="49" t="s">
        <v>27</v>
      </c>
      <c r="P2" s="50"/>
      <c r="Q2" s="49" t="s">
        <v>67</v>
      </c>
      <c r="R2" s="49" t="s">
        <v>69</v>
      </c>
    </row>
    <row r="3" spans="1:18" x14ac:dyDescent="0.3">
      <c r="A3" s="1">
        <v>137</v>
      </c>
      <c r="B3" s="1">
        <v>128</v>
      </c>
      <c r="C3" s="1">
        <v>385</v>
      </c>
      <c r="D3" s="1">
        <v>0</v>
      </c>
      <c r="E3" s="1">
        <v>5230</v>
      </c>
      <c r="F3" s="1">
        <f t="shared" ref="F3:F34" si="0">TREND($E$3:$E$54,$A$3:$C$54,A3:C3)</f>
        <v>6557.0363571914841</v>
      </c>
      <c r="H3" s="48">
        <v>137</v>
      </c>
      <c r="I3" s="48">
        <v>5230</v>
      </c>
      <c r="J3" s="48"/>
      <c r="K3" s="48">
        <v>128</v>
      </c>
      <c r="L3" s="48">
        <v>5230</v>
      </c>
      <c r="M3" s="48"/>
      <c r="N3" s="48">
        <v>385</v>
      </c>
      <c r="O3" s="48">
        <v>5230</v>
      </c>
      <c r="P3" s="50"/>
      <c r="Q3" s="48">
        <v>137</v>
      </c>
      <c r="R3" s="48">
        <v>385</v>
      </c>
    </row>
    <row r="4" spans="1:18" x14ac:dyDescent="0.3">
      <c r="A4" s="1">
        <v>59</v>
      </c>
      <c r="B4" s="1">
        <v>155</v>
      </c>
      <c r="C4" s="1">
        <v>203</v>
      </c>
      <c r="D4" s="1">
        <v>1</v>
      </c>
      <c r="E4" s="1">
        <v>2459</v>
      </c>
      <c r="F4" s="1">
        <f t="shared" si="0"/>
        <v>2666.7042276429956</v>
      </c>
      <c r="H4" s="48">
        <v>59</v>
      </c>
      <c r="I4" s="48">
        <v>2459</v>
      </c>
      <c r="J4" s="48"/>
      <c r="K4" s="48">
        <v>155</v>
      </c>
      <c r="L4" s="48">
        <v>2459</v>
      </c>
      <c r="M4" s="48"/>
      <c r="N4" s="48">
        <v>203</v>
      </c>
      <c r="O4" s="48">
        <v>2459</v>
      </c>
      <c r="P4" s="50"/>
      <c r="Q4" s="48">
        <v>59</v>
      </c>
      <c r="R4" s="48">
        <v>203</v>
      </c>
    </row>
    <row r="5" spans="1:18" x14ac:dyDescent="0.3">
      <c r="A5" s="1">
        <v>120</v>
      </c>
      <c r="B5" s="1">
        <v>281</v>
      </c>
      <c r="C5" s="1">
        <v>392</v>
      </c>
      <c r="D5" s="1">
        <v>0</v>
      </c>
      <c r="E5" s="1">
        <v>6304</v>
      </c>
      <c r="F5" s="1">
        <f t="shared" si="0"/>
        <v>5328.8112482335755</v>
      </c>
      <c r="H5" s="48">
        <v>120</v>
      </c>
      <c r="I5" s="48">
        <v>6304</v>
      </c>
      <c r="J5" s="48"/>
      <c r="K5" s="48">
        <v>281</v>
      </c>
      <c r="L5" s="48">
        <v>6304</v>
      </c>
      <c r="M5" s="48"/>
      <c r="N5" s="48">
        <v>392</v>
      </c>
      <c r="O5" s="48">
        <v>6304</v>
      </c>
      <c r="P5" s="50"/>
      <c r="Q5" s="48">
        <v>120</v>
      </c>
      <c r="R5" s="48">
        <v>392</v>
      </c>
    </row>
    <row r="6" spans="1:18" x14ac:dyDescent="0.3">
      <c r="A6" s="1">
        <v>120</v>
      </c>
      <c r="B6" s="1">
        <v>291</v>
      </c>
      <c r="C6" s="1">
        <v>419</v>
      </c>
      <c r="D6" s="1">
        <v>0</v>
      </c>
      <c r="E6" s="1">
        <v>6590</v>
      </c>
      <c r="F6" s="1">
        <f t="shared" si="0"/>
        <v>5684.7130753502943</v>
      </c>
      <c r="H6" s="48">
        <v>120</v>
      </c>
      <c r="I6" s="48">
        <v>6590</v>
      </c>
      <c r="J6" s="48"/>
      <c r="K6" s="48">
        <v>291</v>
      </c>
      <c r="L6" s="48">
        <v>6590</v>
      </c>
      <c r="M6" s="48"/>
      <c r="N6" s="48">
        <v>419</v>
      </c>
      <c r="O6" s="48">
        <v>6590</v>
      </c>
      <c r="P6" s="50"/>
      <c r="Q6" s="48">
        <v>120</v>
      </c>
      <c r="R6" s="48">
        <v>419</v>
      </c>
    </row>
    <row r="7" spans="1:18" x14ac:dyDescent="0.3">
      <c r="A7" s="1">
        <v>120</v>
      </c>
      <c r="B7" s="1">
        <v>238</v>
      </c>
      <c r="C7" s="1">
        <v>363</v>
      </c>
      <c r="D7" s="1">
        <v>0</v>
      </c>
      <c r="E7" s="1">
        <v>5362</v>
      </c>
      <c r="F7" s="1">
        <f t="shared" si="0"/>
        <v>5193.8913728443467</v>
      </c>
      <c r="H7" s="48">
        <v>120</v>
      </c>
      <c r="I7" s="48">
        <v>5362</v>
      </c>
      <c r="J7" s="48"/>
      <c r="K7" s="48">
        <v>238</v>
      </c>
      <c r="L7" s="48">
        <v>5362</v>
      </c>
      <c r="M7" s="48"/>
      <c r="N7" s="48">
        <v>363</v>
      </c>
      <c r="O7" s="48">
        <v>5362</v>
      </c>
      <c r="P7" s="50"/>
      <c r="Q7" s="48">
        <v>120</v>
      </c>
      <c r="R7" s="48">
        <v>363</v>
      </c>
    </row>
    <row r="8" spans="1:18" x14ac:dyDescent="0.3">
      <c r="A8" s="1">
        <v>65</v>
      </c>
      <c r="B8" s="1">
        <v>180</v>
      </c>
      <c r="C8" s="1">
        <v>234</v>
      </c>
      <c r="D8" s="1">
        <v>1</v>
      </c>
      <c r="E8" s="1">
        <v>3622</v>
      </c>
      <c r="F8" s="1">
        <f t="shared" si="0"/>
        <v>3030.7132418449273</v>
      </c>
      <c r="H8" s="48">
        <v>65</v>
      </c>
      <c r="I8" s="48">
        <v>3622</v>
      </c>
      <c r="J8" s="48"/>
      <c r="K8" s="48">
        <v>180</v>
      </c>
      <c r="L8" s="48">
        <v>3622</v>
      </c>
      <c r="M8" s="48"/>
      <c r="N8" s="48">
        <v>234</v>
      </c>
      <c r="O8" s="48">
        <v>3622</v>
      </c>
      <c r="P8" s="50"/>
      <c r="Q8" s="48">
        <v>65</v>
      </c>
      <c r="R8" s="48">
        <v>234</v>
      </c>
    </row>
    <row r="9" spans="1:18" x14ac:dyDescent="0.3">
      <c r="A9" s="1">
        <v>120</v>
      </c>
      <c r="B9" s="1">
        <v>306</v>
      </c>
      <c r="C9" s="1">
        <v>372</v>
      </c>
      <c r="D9" s="1">
        <v>1</v>
      </c>
      <c r="E9" s="1">
        <v>4406</v>
      </c>
      <c r="F9" s="1">
        <f t="shared" si="0"/>
        <v>4816.6993021779745</v>
      </c>
      <c r="H9" s="48">
        <v>120</v>
      </c>
      <c r="I9" s="48">
        <v>4406</v>
      </c>
      <c r="J9" s="48"/>
      <c r="K9" s="48">
        <v>306</v>
      </c>
      <c r="L9" s="48">
        <v>4406</v>
      </c>
      <c r="M9" s="48"/>
      <c r="N9" s="48">
        <v>372</v>
      </c>
      <c r="O9" s="48">
        <v>4406</v>
      </c>
      <c r="P9" s="50"/>
      <c r="Q9" s="48">
        <v>120</v>
      </c>
      <c r="R9" s="48">
        <v>372</v>
      </c>
    </row>
    <row r="10" spans="1:18" x14ac:dyDescent="0.3">
      <c r="A10" s="1">
        <v>90</v>
      </c>
      <c r="B10" s="1">
        <v>214</v>
      </c>
      <c r="C10" s="1">
        <v>305</v>
      </c>
      <c r="D10" s="1">
        <v>1</v>
      </c>
      <c r="E10" s="1">
        <v>4173</v>
      </c>
      <c r="F10" s="1">
        <f t="shared" si="0"/>
        <v>4153.5067959079834</v>
      </c>
      <c r="H10" s="48">
        <v>90</v>
      </c>
      <c r="I10" s="48">
        <v>4173</v>
      </c>
      <c r="J10" s="48"/>
      <c r="K10" s="48">
        <v>214</v>
      </c>
      <c r="L10" s="48">
        <v>4173</v>
      </c>
      <c r="M10" s="48"/>
      <c r="N10" s="48">
        <v>305</v>
      </c>
      <c r="O10" s="48">
        <v>4173</v>
      </c>
      <c r="P10" s="50"/>
      <c r="Q10" s="48">
        <v>90</v>
      </c>
      <c r="R10" s="48">
        <v>305</v>
      </c>
    </row>
    <row r="11" spans="1:18" x14ac:dyDescent="0.3">
      <c r="A11" s="1">
        <v>96</v>
      </c>
      <c r="B11" s="1">
        <v>155</v>
      </c>
      <c r="C11" s="1">
        <v>169</v>
      </c>
      <c r="D11" s="1">
        <v>0</v>
      </c>
      <c r="E11" s="1">
        <v>1955</v>
      </c>
      <c r="F11" s="1">
        <f t="shared" si="0"/>
        <v>2486.0160912217452</v>
      </c>
      <c r="H11" s="48">
        <v>96</v>
      </c>
      <c r="I11" s="48">
        <v>1955</v>
      </c>
      <c r="J11" s="48"/>
      <c r="K11" s="48">
        <v>155</v>
      </c>
      <c r="L11" s="48">
        <v>1955</v>
      </c>
      <c r="M11" s="48"/>
      <c r="N11" s="48">
        <v>169</v>
      </c>
      <c r="O11" s="48">
        <v>1955</v>
      </c>
      <c r="P11" s="50"/>
      <c r="Q11" s="48">
        <v>96</v>
      </c>
      <c r="R11" s="48">
        <v>169</v>
      </c>
    </row>
    <row r="12" spans="1:18" x14ac:dyDescent="0.3">
      <c r="A12" s="1">
        <v>120</v>
      </c>
      <c r="B12" s="1">
        <v>133</v>
      </c>
      <c r="C12" s="1">
        <v>188</v>
      </c>
      <c r="D12" s="1">
        <v>1</v>
      </c>
      <c r="E12" s="1">
        <v>3224</v>
      </c>
      <c r="F12" s="1">
        <f t="shared" si="0"/>
        <v>3195.2366652895603</v>
      </c>
      <c r="H12" s="48">
        <v>120</v>
      </c>
      <c r="I12" s="48">
        <v>3224</v>
      </c>
      <c r="J12" s="48"/>
      <c r="K12" s="48">
        <v>133</v>
      </c>
      <c r="L12" s="48">
        <v>3224</v>
      </c>
      <c r="M12" s="48"/>
      <c r="N12" s="48">
        <v>188</v>
      </c>
      <c r="O12" s="48">
        <v>3224</v>
      </c>
      <c r="P12" s="50"/>
      <c r="Q12" s="48">
        <v>120</v>
      </c>
      <c r="R12" s="48">
        <v>188</v>
      </c>
    </row>
    <row r="13" spans="1:18" x14ac:dyDescent="0.3">
      <c r="A13" s="1">
        <v>62</v>
      </c>
      <c r="B13" s="1">
        <v>148</v>
      </c>
      <c r="C13" s="1">
        <v>192</v>
      </c>
      <c r="D13" s="1">
        <v>0</v>
      </c>
      <c r="E13" s="1">
        <v>2409</v>
      </c>
      <c r="F13" s="1">
        <f t="shared" si="0"/>
        <v>2573.6579928618939</v>
      </c>
      <c r="H13" s="48">
        <v>62</v>
      </c>
      <c r="I13" s="48">
        <v>2409</v>
      </c>
      <c r="J13" s="48"/>
      <c r="K13" s="48">
        <v>148</v>
      </c>
      <c r="L13" s="48">
        <v>2409</v>
      </c>
      <c r="M13" s="48"/>
      <c r="N13" s="48">
        <v>192</v>
      </c>
      <c r="O13" s="48">
        <v>2409</v>
      </c>
      <c r="P13" s="50"/>
      <c r="Q13" s="48">
        <v>62</v>
      </c>
      <c r="R13" s="48">
        <v>192</v>
      </c>
    </row>
    <row r="14" spans="1:18" x14ac:dyDescent="0.3">
      <c r="A14" s="1">
        <v>120</v>
      </c>
      <c r="B14" s="1">
        <v>274</v>
      </c>
      <c r="C14" s="1">
        <v>300</v>
      </c>
      <c r="D14" s="1">
        <v>1</v>
      </c>
      <c r="E14" s="1">
        <v>2066</v>
      </c>
      <c r="F14" s="1">
        <f t="shared" si="0"/>
        <v>3908.5206302547845</v>
      </c>
      <c r="H14" s="48">
        <v>120</v>
      </c>
      <c r="I14" s="48">
        <v>2066</v>
      </c>
      <c r="J14" s="48"/>
      <c r="K14" s="48">
        <v>274</v>
      </c>
      <c r="L14" s="48">
        <v>2066</v>
      </c>
      <c r="M14" s="48"/>
      <c r="N14" s="48">
        <v>300</v>
      </c>
      <c r="O14" s="48">
        <v>2066</v>
      </c>
      <c r="P14" s="50"/>
      <c r="Q14" s="48">
        <v>120</v>
      </c>
      <c r="R14" s="48">
        <v>300</v>
      </c>
    </row>
    <row r="15" spans="1:18" x14ac:dyDescent="0.3">
      <c r="A15" s="1">
        <v>116</v>
      </c>
      <c r="B15" s="1">
        <v>154</v>
      </c>
      <c r="C15" s="1">
        <v>321</v>
      </c>
      <c r="D15" s="1">
        <v>0</v>
      </c>
      <c r="E15" s="1">
        <v>5946</v>
      </c>
      <c r="F15" s="1">
        <f t="shared" si="0"/>
        <v>5125.702736090052</v>
      </c>
      <c r="H15" s="48">
        <v>116</v>
      </c>
      <c r="I15" s="48">
        <v>5946</v>
      </c>
      <c r="J15" s="48"/>
      <c r="K15" s="48">
        <v>154</v>
      </c>
      <c r="L15" s="48">
        <v>5946</v>
      </c>
      <c r="M15" s="48"/>
      <c r="N15" s="48">
        <v>321</v>
      </c>
      <c r="O15" s="48">
        <v>5946</v>
      </c>
      <c r="P15" s="50"/>
      <c r="Q15" s="48">
        <v>116</v>
      </c>
      <c r="R15" s="48">
        <v>321</v>
      </c>
    </row>
    <row r="16" spans="1:18" x14ac:dyDescent="0.3">
      <c r="A16" s="1">
        <v>59</v>
      </c>
      <c r="B16" s="1">
        <v>120</v>
      </c>
      <c r="C16" s="1">
        <v>164</v>
      </c>
      <c r="D16" s="1">
        <v>1</v>
      </c>
      <c r="E16" s="1">
        <v>1925</v>
      </c>
      <c r="F16" s="1">
        <f t="shared" si="0"/>
        <v>2310.231735803397</v>
      </c>
      <c r="H16" s="48">
        <v>59</v>
      </c>
      <c r="I16" s="48">
        <v>1925</v>
      </c>
      <c r="J16" s="48"/>
      <c r="K16" s="48">
        <v>120</v>
      </c>
      <c r="L16" s="48">
        <v>1925</v>
      </c>
      <c r="M16" s="48"/>
      <c r="N16" s="48">
        <v>164</v>
      </c>
      <c r="O16" s="48">
        <v>1925</v>
      </c>
      <c r="P16" s="50"/>
      <c r="Q16" s="48">
        <v>59</v>
      </c>
      <c r="R16" s="48">
        <v>164</v>
      </c>
    </row>
    <row r="17" spans="1:18" x14ac:dyDescent="0.3">
      <c r="A17" s="1">
        <v>80</v>
      </c>
      <c r="B17" s="1">
        <v>261</v>
      </c>
      <c r="C17" s="1">
        <v>284</v>
      </c>
      <c r="D17" s="1">
        <v>1</v>
      </c>
      <c r="E17" s="1">
        <v>4166</v>
      </c>
      <c r="F17" s="1">
        <f t="shared" si="0"/>
        <v>3358.3020261159036</v>
      </c>
      <c r="H17" s="48">
        <v>80</v>
      </c>
      <c r="I17" s="48">
        <v>4166</v>
      </c>
      <c r="J17" s="48"/>
      <c r="K17" s="48">
        <v>261</v>
      </c>
      <c r="L17" s="48">
        <v>4166</v>
      </c>
      <c r="M17" s="48"/>
      <c r="N17" s="48">
        <v>284</v>
      </c>
      <c r="O17" s="48">
        <v>4166</v>
      </c>
      <c r="P17" s="50"/>
      <c r="Q17" s="48">
        <v>80</v>
      </c>
      <c r="R17" s="48">
        <v>284</v>
      </c>
    </row>
    <row r="18" spans="1:18" x14ac:dyDescent="0.3">
      <c r="A18" s="1">
        <v>120</v>
      </c>
      <c r="B18" s="1">
        <v>338</v>
      </c>
      <c r="C18" s="1">
        <v>375</v>
      </c>
      <c r="D18" s="1">
        <v>1</v>
      </c>
      <c r="E18" s="1">
        <v>5257</v>
      </c>
      <c r="F18" s="1">
        <f t="shared" si="0"/>
        <v>4619.4060946100717</v>
      </c>
      <c r="H18" s="48">
        <v>120</v>
      </c>
      <c r="I18" s="48">
        <v>5257</v>
      </c>
      <c r="J18" s="48"/>
      <c r="K18" s="48">
        <v>338</v>
      </c>
      <c r="L18" s="48">
        <v>5257</v>
      </c>
      <c r="M18" s="48"/>
      <c r="N18" s="48">
        <v>375</v>
      </c>
      <c r="O18" s="48">
        <v>5257</v>
      </c>
      <c r="P18" s="50"/>
      <c r="Q18" s="48">
        <v>120</v>
      </c>
      <c r="R18" s="48">
        <v>375</v>
      </c>
    </row>
    <row r="19" spans="1:18" x14ac:dyDescent="0.3">
      <c r="A19" s="1">
        <v>80</v>
      </c>
      <c r="B19" s="1">
        <v>77</v>
      </c>
      <c r="C19" s="1">
        <v>133</v>
      </c>
      <c r="D19" s="1">
        <v>1</v>
      </c>
      <c r="E19" s="1">
        <v>1988</v>
      </c>
      <c r="F19" s="1">
        <f t="shared" si="0"/>
        <v>2349.8848698931779</v>
      </c>
      <c r="H19" s="48">
        <v>80</v>
      </c>
      <c r="I19" s="48">
        <v>1988</v>
      </c>
      <c r="J19" s="48"/>
      <c r="K19" s="48">
        <v>77</v>
      </c>
      <c r="L19" s="48">
        <v>1988</v>
      </c>
      <c r="M19" s="48"/>
      <c r="N19" s="48">
        <v>133</v>
      </c>
      <c r="O19" s="48">
        <v>1988</v>
      </c>
      <c r="P19" s="50"/>
      <c r="Q19" s="48">
        <v>80</v>
      </c>
      <c r="R19" s="48">
        <v>133</v>
      </c>
    </row>
    <row r="20" spans="1:18" x14ac:dyDescent="0.3">
      <c r="A20" s="1">
        <v>100</v>
      </c>
      <c r="B20" s="1">
        <v>204</v>
      </c>
      <c r="C20" s="1">
        <v>318</v>
      </c>
      <c r="D20" s="1">
        <v>1</v>
      </c>
      <c r="E20" s="1">
        <v>4156</v>
      </c>
      <c r="F20" s="1">
        <f t="shared" si="0"/>
        <v>4536.8466478132477</v>
      </c>
      <c r="H20" s="48">
        <v>100</v>
      </c>
      <c r="I20" s="48">
        <v>4156</v>
      </c>
      <c r="J20" s="48"/>
      <c r="K20" s="48">
        <v>204</v>
      </c>
      <c r="L20" s="48">
        <v>4156</v>
      </c>
      <c r="M20" s="48"/>
      <c r="N20" s="48">
        <v>318</v>
      </c>
      <c r="O20" s="48">
        <v>4156</v>
      </c>
      <c r="P20" s="50"/>
      <c r="Q20" s="48">
        <v>100</v>
      </c>
      <c r="R20" s="48">
        <v>318</v>
      </c>
    </row>
    <row r="21" spans="1:18" x14ac:dyDescent="0.3">
      <c r="A21" s="1">
        <v>60</v>
      </c>
      <c r="B21" s="1">
        <v>97</v>
      </c>
      <c r="C21" s="1">
        <v>213</v>
      </c>
      <c r="D21" s="1">
        <v>1</v>
      </c>
      <c r="E21" s="1">
        <v>1914</v>
      </c>
      <c r="F21" s="1">
        <f t="shared" si="0"/>
        <v>3281.4663142863574</v>
      </c>
      <c r="H21" s="48">
        <v>60</v>
      </c>
      <c r="I21" s="48">
        <v>1914</v>
      </c>
      <c r="J21" s="48"/>
      <c r="K21" s="48">
        <v>97</v>
      </c>
      <c r="L21" s="48">
        <v>1914</v>
      </c>
      <c r="M21" s="48"/>
      <c r="N21" s="48">
        <v>213</v>
      </c>
      <c r="O21" s="48">
        <v>1914</v>
      </c>
      <c r="P21" s="50"/>
      <c r="Q21" s="48">
        <v>60</v>
      </c>
      <c r="R21" s="48">
        <v>213</v>
      </c>
    </row>
    <row r="22" spans="1:18" x14ac:dyDescent="0.3">
      <c r="A22" s="1">
        <v>110</v>
      </c>
      <c r="B22" s="1">
        <v>178</v>
      </c>
      <c r="C22" s="1">
        <v>280</v>
      </c>
      <c r="D22" s="1">
        <v>1</v>
      </c>
      <c r="E22" s="1">
        <v>5173</v>
      </c>
      <c r="F22" s="1">
        <f t="shared" si="0"/>
        <v>4225.777189954505</v>
      </c>
      <c r="H22" s="48">
        <v>110</v>
      </c>
      <c r="I22" s="48">
        <v>5173</v>
      </c>
      <c r="J22" s="48"/>
      <c r="K22" s="48">
        <v>178</v>
      </c>
      <c r="L22" s="48">
        <v>5173</v>
      </c>
      <c r="M22" s="48"/>
      <c r="N22" s="48">
        <v>280</v>
      </c>
      <c r="O22" s="48">
        <v>5173</v>
      </c>
      <c r="P22" s="50"/>
      <c r="Q22" s="48">
        <v>110</v>
      </c>
      <c r="R22" s="48">
        <v>280</v>
      </c>
    </row>
    <row r="23" spans="1:18" x14ac:dyDescent="0.3">
      <c r="A23" s="1">
        <v>120</v>
      </c>
      <c r="B23" s="1">
        <v>232</v>
      </c>
      <c r="C23" s="1">
        <v>336</v>
      </c>
      <c r="D23" s="1">
        <v>0</v>
      </c>
      <c r="E23" s="1">
        <v>4630</v>
      </c>
      <c r="F23" s="1">
        <f t="shared" si="0"/>
        <v>4807.3198954365789</v>
      </c>
      <c r="H23" s="48">
        <v>120</v>
      </c>
      <c r="I23" s="48">
        <v>4630</v>
      </c>
      <c r="J23" s="48"/>
      <c r="K23" s="48">
        <v>232</v>
      </c>
      <c r="L23" s="48">
        <v>4630</v>
      </c>
      <c r="M23" s="48"/>
      <c r="N23" s="48">
        <v>336</v>
      </c>
      <c r="O23" s="48">
        <v>4630</v>
      </c>
      <c r="P23" s="50"/>
      <c r="Q23" s="48">
        <v>120</v>
      </c>
      <c r="R23" s="48">
        <v>336</v>
      </c>
    </row>
    <row r="24" spans="1:18" x14ac:dyDescent="0.3">
      <c r="A24" s="1">
        <v>135</v>
      </c>
      <c r="B24" s="1">
        <v>316</v>
      </c>
      <c r="C24" s="1">
        <v>442</v>
      </c>
      <c r="D24" s="1">
        <v>0</v>
      </c>
      <c r="E24" s="1">
        <v>7489</v>
      </c>
      <c r="F24" s="1">
        <f t="shared" si="0"/>
        <v>6009.1010108516057</v>
      </c>
      <c r="H24" s="48">
        <v>135</v>
      </c>
      <c r="I24" s="48">
        <v>7489</v>
      </c>
      <c r="J24" s="48"/>
      <c r="K24" s="48">
        <v>316</v>
      </c>
      <c r="L24" s="48">
        <v>7489</v>
      </c>
      <c r="M24" s="48"/>
      <c r="N24" s="48">
        <v>442</v>
      </c>
      <c r="O24" s="48">
        <v>7489</v>
      </c>
      <c r="P24" s="50"/>
      <c r="Q24" s="48">
        <v>135</v>
      </c>
      <c r="R24" s="48">
        <v>442</v>
      </c>
    </row>
    <row r="25" spans="1:18" x14ac:dyDescent="0.3">
      <c r="A25" s="1">
        <v>59</v>
      </c>
      <c r="B25" s="1">
        <v>163</v>
      </c>
      <c r="C25" s="1">
        <v>191</v>
      </c>
      <c r="D25" s="1">
        <v>1</v>
      </c>
      <c r="E25" s="1">
        <v>2051</v>
      </c>
      <c r="F25" s="1">
        <f t="shared" si="0"/>
        <v>2413.1089480189698</v>
      </c>
      <c r="H25" s="48">
        <v>59</v>
      </c>
      <c r="I25" s="48">
        <v>2051</v>
      </c>
      <c r="J25" s="48"/>
      <c r="K25" s="48">
        <v>163</v>
      </c>
      <c r="L25" s="48">
        <v>2051</v>
      </c>
      <c r="M25" s="48"/>
      <c r="N25" s="48">
        <v>191</v>
      </c>
      <c r="O25" s="48">
        <v>2051</v>
      </c>
      <c r="P25" s="50"/>
      <c r="Q25" s="48">
        <v>59</v>
      </c>
      <c r="R25" s="48">
        <v>191</v>
      </c>
    </row>
    <row r="26" spans="1:18" x14ac:dyDescent="0.3">
      <c r="A26" s="1">
        <v>60</v>
      </c>
      <c r="B26" s="1">
        <v>96</v>
      </c>
      <c r="C26" s="1">
        <v>202</v>
      </c>
      <c r="D26" s="1">
        <v>0</v>
      </c>
      <c r="E26" s="1">
        <v>3803</v>
      </c>
      <c r="F26" s="1">
        <f t="shared" si="0"/>
        <v>3112.8990794040178</v>
      </c>
      <c r="H26" s="48">
        <v>60</v>
      </c>
      <c r="I26" s="48">
        <v>3803</v>
      </c>
      <c r="J26" s="48"/>
      <c r="K26" s="48">
        <v>96</v>
      </c>
      <c r="L26" s="48">
        <v>3803</v>
      </c>
      <c r="M26" s="48"/>
      <c r="N26" s="48">
        <v>202</v>
      </c>
      <c r="O26" s="48">
        <v>3803</v>
      </c>
      <c r="P26" s="50"/>
      <c r="Q26" s="48">
        <v>60</v>
      </c>
      <c r="R26" s="48">
        <v>202</v>
      </c>
    </row>
    <row r="27" spans="1:18" x14ac:dyDescent="0.3">
      <c r="A27" s="1">
        <v>25</v>
      </c>
      <c r="B27" s="1">
        <v>74</v>
      </c>
      <c r="C27" s="1">
        <v>83</v>
      </c>
      <c r="D27" s="1">
        <v>1</v>
      </c>
      <c r="E27" s="1">
        <v>2008</v>
      </c>
      <c r="F27" s="1">
        <f t="shared" si="0"/>
        <v>1030.6842427512127</v>
      </c>
      <c r="H27" s="48">
        <v>25</v>
      </c>
      <c r="I27" s="48">
        <v>2008</v>
      </c>
      <c r="J27" s="48"/>
      <c r="K27" s="48">
        <v>74</v>
      </c>
      <c r="L27" s="48">
        <v>2008</v>
      </c>
      <c r="M27" s="48"/>
      <c r="N27" s="48">
        <v>83</v>
      </c>
      <c r="O27" s="48">
        <v>2008</v>
      </c>
      <c r="P27" s="50"/>
      <c r="Q27" s="48">
        <v>25</v>
      </c>
      <c r="R27" s="48">
        <v>83</v>
      </c>
    </row>
    <row r="28" spans="1:18" x14ac:dyDescent="0.3">
      <c r="A28" s="1">
        <v>75</v>
      </c>
      <c r="B28" s="1">
        <v>225</v>
      </c>
      <c r="C28" s="1">
        <v>250</v>
      </c>
      <c r="D28" s="1">
        <v>1</v>
      </c>
      <c r="E28" s="1">
        <v>1288</v>
      </c>
      <c r="F28" s="1">
        <f t="shared" si="0"/>
        <v>3040.4093970087611</v>
      </c>
      <c r="H28" s="48">
        <v>75</v>
      </c>
      <c r="I28" s="48">
        <v>1288</v>
      </c>
      <c r="J28" s="48"/>
      <c r="K28" s="48">
        <v>225</v>
      </c>
      <c r="L28" s="48">
        <v>1288</v>
      </c>
      <c r="M28" s="48"/>
      <c r="N28" s="48">
        <v>250</v>
      </c>
      <c r="O28" s="48">
        <v>1288</v>
      </c>
      <c r="P28" s="50"/>
      <c r="Q28" s="48">
        <v>75</v>
      </c>
      <c r="R28" s="48">
        <v>250</v>
      </c>
    </row>
    <row r="29" spans="1:18" x14ac:dyDescent="0.3">
      <c r="A29" s="1">
        <v>64</v>
      </c>
      <c r="B29" s="1">
        <v>91</v>
      </c>
      <c r="C29" s="1">
        <v>214</v>
      </c>
      <c r="D29" s="1">
        <v>1</v>
      </c>
      <c r="E29" s="1">
        <v>4729</v>
      </c>
      <c r="F29" s="1">
        <f t="shared" si="0"/>
        <v>3382.8474875293123</v>
      </c>
      <c r="H29" s="48">
        <v>64</v>
      </c>
      <c r="I29" s="48">
        <v>4729</v>
      </c>
      <c r="J29" s="48"/>
      <c r="K29" s="48">
        <v>91</v>
      </c>
      <c r="L29" s="48">
        <v>4729</v>
      </c>
      <c r="M29" s="48"/>
      <c r="N29" s="48">
        <v>214</v>
      </c>
      <c r="O29" s="48">
        <v>4729</v>
      </c>
      <c r="P29" s="50"/>
      <c r="Q29" s="48">
        <v>64</v>
      </c>
      <c r="R29" s="48">
        <v>214</v>
      </c>
    </row>
    <row r="30" spans="1:18" x14ac:dyDescent="0.3">
      <c r="A30" s="1">
        <v>62</v>
      </c>
      <c r="B30" s="1">
        <v>146</v>
      </c>
      <c r="C30" s="1">
        <v>204</v>
      </c>
      <c r="D30" s="1">
        <v>0</v>
      </c>
      <c r="E30" s="1">
        <v>2367</v>
      </c>
      <c r="F30" s="1">
        <f t="shared" si="0"/>
        <v>2781.2487970493476</v>
      </c>
      <c r="H30" s="48">
        <v>62</v>
      </c>
      <c r="I30" s="48">
        <v>2367</v>
      </c>
      <c r="J30" s="48"/>
      <c r="K30" s="48">
        <v>146</v>
      </c>
      <c r="L30" s="48">
        <v>2367</v>
      </c>
      <c r="M30" s="48"/>
      <c r="N30" s="48">
        <v>204</v>
      </c>
      <c r="O30" s="48">
        <v>2367</v>
      </c>
      <c r="P30" s="50"/>
      <c r="Q30" s="48">
        <v>62</v>
      </c>
      <c r="R30" s="48">
        <v>204</v>
      </c>
    </row>
    <row r="31" spans="1:18" x14ac:dyDescent="0.3">
      <c r="A31" s="1">
        <v>108</v>
      </c>
      <c r="B31" s="1">
        <v>255</v>
      </c>
      <c r="C31" s="1">
        <v>366</v>
      </c>
      <c r="D31" s="1">
        <v>1</v>
      </c>
      <c r="E31" s="1">
        <v>5933</v>
      </c>
      <c r="F31" s="1">
        <f t="shared" si="0"/>
        <v>4993.5432552092097</v>
      </c>
      <c r="H31" s="48">
        <v>108</v>
      </c>
      <c r="I31" s="48">
        <v>5933</v>
      </c>
      <c r="J31" s="48"/>
      <c r="K31" s="48">
        <v>255</v>
      </c>
      <c r="L31" s="48">
        <v>5933</v>
      </c>
      <c r="M31" s="48"/>
      <c r="N31" s="48">
        <v>366</v>
      </c>
      <c r="O31" s="48">
        <v>5933</v>
      </c>
      <c r="P31" s="50"/>
      <c r="Q31" s="48">
        <v>108</v>
      </c>
      <c r="R31" s="48">
        <v>366</v>
      </c>
    </row>
    <row r="32" spans="1:18" x14ac:dyDescent="0.3">
      <c r="A32" s="1">
        <v>62</v>
      </c>
      <c r="B32" s="1">
        <v>144</v>
      </c>
      <c r="C32" s="1">
        <v>220</v>
      </c>
      <c r="D32" s="1">
        <v>1</v>
      </c>
      <c r="E32" s="1">
        <v>2782</v>
      </c>
      <c r="F32" s="1">
        <f t="shared" si="0"/>
        <v>3052.9249275841112</v>
      </c>
      <c r="H32" s="48">
        <v>62</v>
      </c>
      <c r="I32" s="48">
        <v>2782</v>
      </c>
      <c r="J32" s="48"/>
      <c r="K32" s="48">
        <v>144</v>
      </c>
      <c r="L32" s="48">
        <v>2782</v>
      </c>
      <c r="M32" s="48"/>
      <c r="N32" s="48">
        <v>220</v>
      </c>
      <c r="O32" s="48">
        <v>2782</v>
      </c>
      <c r="P32" s="50"/>
      <c r="Q32" s="48">
        <v>62</v>
      </c>
      <c r="R32" s="48">
        <v>220</v>
      </c>
    </row>
    <row r="33" spans="1:18" x14ac:dyDescent="0.3">
      <c r="A33" s="1">
        <v>90</v>
      </c>
      <c r="B33" s="1">
        <v>151</v>
      </c>
      <c r="C33" s="1">
        <v>286</v>
      </c>
      <c r="D33" s="1">
        <v>0</v>
      </c>
      <c r="E33" s="1">
        <v>4651</v>
      </c>
      <c r="F33" s="1">
        <f t="shared" si="0"/>
        <v>4332.1484878422716</v>
      </c>
      <c r="H33" s="48">
        <v>90</v>
      </c>
      <c r="I33" s="48">
        <v>4651</v>
      </c>
      <c r="J33" s="48"/>
      <c r="K33" s="48">
        <v>151</v>
      </c>
      <c r="L33" s="48">
        <v>4651</v>
      </c>
      <c r="M33" s="48"/>
      <c r="N33" s="48">
        <v>286</v>
      </c>
      <c r="O33" s="48">
        <v>4651</v>
      </c>
      <c r="P33" s="50"/>
      <c r="Q33" s="48">
        <v>90</v>
      </c>
      <c r="R33" s="48">
        <v>286</v>
      </c>
    </row>
    <row r="34" spans="1:18" x14ac:dyDescent="0.3">
      <c r="A34" s="1">
        <v>146</v>
      </c>
      <c r="B34" s="1">
        <v>100</v>
      </c>
      <c r="C34" s="1">
        <v>375</v>
      </c>
      <c r="D34" s="1">
        <v>0</v>
      </c>
      <c r="E34" s="1">
        <v>6857</v>
      </c>
      <c r="F34" s="1">
        <f t="shared" si="0"/>
        <v>6700.0601673545452</v>
      </c>
      <c r="H34" s="48">
        <v>146</v>
      </c>
      <c r="I34" s="48">
        <v>6857</v>
      </c>
      <c r="J34" s="48"/>
      <c r="K34" s="48">
        <v>100</v>
      </c>
      <c r="L34" s="48">
        <v>6857</v>
      </c>
      <c r="M34" s="48"/>
      <c r="N34" s="48">
        <v>375</v>
      </c>
      <c r="O34" s="48">
        <v>6857</v>
      </c>
      <c r="P34" s="50"/>
      <c r="Q34" s="48">
        <v>146</v>
      </c>
      <c r="R34" s="48">
        <v>375</v>
      </c>
    </row>
    <row r="35" spans="1:18" x14ac:dyDescent="0.3">
      <c r="A35" s="1">
        <v>62</v>
      </c>
      <c r="B35" s="1">
        <v>174</v>
      </c>
      <c r="C35" s="1">
        <v>189</v>
      </c>
      <c r="D35" s="1">
        <v>1</v>
      </c>
      <c r="E35" s="1">
        <v>2143</v>
      </c>
      <c r="F35" s="1">
        <f t="shared" ref="F35:F54" si="1">TREND($E$3:$E$54,$A$3:$C$54,A35:C35)</f>
        <v>2326.2412712095984</v>
      </c>
      <c r="H35" s="48">
        <v>62</v>
      </c>
      <c r="I35" s="48">
        <v>2143</v>
      </c>
      <c r="J35" s="48"/>
      <c r="K35" s="48">
        <v>174</v>
      </c>
      <c r="L35" s="48">
        <v>2143</v>
      </c>
      <c r="M35" s="48"/>
      <c r="N35" s="48">
        <v>189</v>
      </c>
      <c r="O35" s="48">
        <v>2143</v>
      </c>
      <c r="P35" s="50"/>
      <c r="Q35" s="48">
        <v>62</v>
      </c>
      <c r="R35" s="48">
        <v>189</v>
      </c>
    </row>
    <row r="36" spans="1:18" x14ac:dyDescent="0.3">
      <c r="A36" s="1">
        <v>30</v>
      </c>
      <c r="B36" s="1">
        <v>54</v>
      </c>
      <c r="C36" s="1">
        <v>88</v>
      </c>
      <c r="D36" s="1">
        <v>1</v>
      </c>
      <c r="E36" s="1">
        <v>3025</v>
      </c>
      <c r="F36" s="1">
        <f t="shared" si="1"/>
        <v>1313.3333599150344</v>
      </c>
      <c r="H36" s="48">
        <v>30</v>
      </c>
      <c r="I36" s="48">
        <v>3025</v>
      </c>
      <c r="J36" s="48"/>
      <c r="K36" s="48">
        <v>54</v>
      </c>
      <c r="L36" s="48">
        <v>3025</v>
      </c>
      <c r="M36" s="48"/>
      <c r="N36" s="48">
        <v>88</v>
      </c>
      <c r="O36" s="48">
        <v>3025</v>
      </c>
      <c r="P36" s="50"/>
      <c r="Q36" s="48">
        <v>30</v>
      </c>
      <c r="R36" s="48">
        <v>88</v>
      </c>
    </row>
    <row r="37" spans="1:18" x14ac:dyDescent="0.3">
      <c r="A37" s="1">
        <v>79</v>
      </c>
      <c r="B37" s="1">
        <v>213</v>
      </c>
      <c r="C37" s="1">
        <v>278</v>
      </c>
      <c r="D37" s="1">
        <v>0</v>
      </c>
      <c r="E37" s="1">
        <v>2905</v>
      </c>
      <c r="F37" s="1">
        <f t="shared" si="1"/>
        <v>3620.3709985326286</v>
      </c>
      <c r="H37" s="48">
        <v>79</v>
      </c>
      <c r="I37" s="48">
        <v>2905</v>
      </c>
      <c r="J37" s="48"/>
      <c r="K37" s="48">
        <v>213</v>
      </c>
      <c r="L37" s="48">
        <v>2905</v>
      </c>
      <c r="M37" s="48"/>
      <c r="N37" s="48">
        <v>278</v>
      </c>
      <c r="O37" s="48">
        <v>2905</v>
      </c>
      <c r="P37" s="50"/>
      <c r="Q37" s="48">
        <v>79</v>
      </c>
      <c r="R37" s="48">
        <v>278</v>
      </c>
    </row>
    <row r="38" spans="1:18" x14ac:dyDescent="0.3">
      <c r="A38" s="1">
        <v>44</v>
      </c>
      <c r="B38" s="1">
        <v>127</v>
      </c>
      <c r="C38" s="1">
        <v>158</v>
      </c>
      <c r="D38" s="1">
        <v>1</v>
      </c>
      <c r="E38" s="1">
        <v>1498</v>
      </c>
      <c r="F38" s="1">
        <f t="shared" si="1"/>
        <v>2012.8492349497674</v>
      </c>
      <c r="H38" s="48">
        <v>44</v>
      </c>
      <c r="I38" s="48">
        <v>1498</v>
      </c>
      <c r="J38" s="48"/>
      <c r="K38" s="48">
        <v>127</v>
      </c>
      <c r="L38" s="48">
        <v>1498</v>
      </c>
      <c r="M38" s="48"/>
      <c r="N38" s="48">
        <v>158</v>
      </c>
      <c r="O38" s="48">
        <v>1498</v>
      </c>
      <c r="P38" s="50"/>
      <c r="Q38" s="48">
        <v>44</v>
      </c>
      <c r="R38" s="48">
        <v>158</v>
      </c>
    </row>
    <row r="39" spans="1:18" x14ac:dyDescent="0.3">
      <c r="A39" s="1">
        <v>120</v>
      </c>
      <c r="B39" s="1">
        <v>208</v>
      </c>
      <c r="C39" s="1">
        <v>423</v>
      </c>
      <c r="D39" s="1">
        <v>0</v>
      </c>
      <c r="E39" s="1">
        <v>6236</v>
      </c>
      <c r="F39" s="1">
        <f t="shared" si="1"/>
        <v>6385.1936452368545</v>
      </c>
      <c r="H39" s="48">
        <v>120</v>
      </c>
      <c r="I39" s="48">
        <v>6236</v>
      </c>
      <c r="J39" s="48"/>
      <c r="K39" s="48">
        <v>208</v>
      </c>
      <c r="L39" s="48">
        <v>6236</v>
      </c>
      <c r="M39" s="48"/>
      <c r="N39" s="48">
        <v>423</v>
      </c>
      <c r="O39" s="48">
        <v>6236</v>
      </c>
      <c r="P39" s="50"/>
      <c r="Q39" s="48">
        <v>120</v>
      </c>
      <c r="R39" s="48">
        <v>423</v>
      </c>
    </row>
    <row r="40" spans="1:18" x14ac:dyDescent="0.3">
      <c r="A40" s="1">
        <v>100</v>
      </c>
      <c r="B40" s="1">
        <v>255</v>
      </c>
      <c r="C40" s="1">
        <v>300</v>
      </c>
      <c r="D40" s="1">
        <v>1</v>
      </c>
      <c r="E40" s="1">
        <v>3547</v>
      </c>
      <c r="F40" s="1">
        <f t="shared" si="1"/>
        <v>3857.4246380394893</v>
      </c>
      <c r="H40" s="48">
        <v>100</v>
      </c>
      <c r="I40" s="48">
        <v>3547</v>
      </c>
      <c r="J40" s="48"/>
      <c r="K40" s="48">
        <v>255</v>
      </c>
      <c r="L40" s="48">
        <v>3547</v>
      </c>
      <c r="M40" s="48"/>
      <c r="N40" s="48">
        <v>300</v>
      </c>
      <c r="O40" s="48">
        <v>3547</v>
      </c>
      <c r="P40" s="50"/>
      <c r="Q40" s="48">
        <v>100</v>
      </c>
      <c r="R40" s="48">
        <v>300</v>
      </c>
    </row>
    <row r="41" spans="1:18" x14ac:dyDescent="0.3">
      <c r="A41" s="1">
        <v>49</v>
      </c>
      <c r="B41" s="1">
        <v>110</v>
      </c>
      <c r="C41" s="1">
        <v>177</v>
      </c>
      <c r="D41" s="1">
        <v>1</v>
      </c>
      <c r="E41" s="1">
        <v>2810</v>
      </c>
      <c r="F41" s="1">
        <f t="shared" si="1"/>
        <v>2496.7947566108874</v>
      </c>
      <c r="H41" s="48">
        <v>49</v>
      </c>
      <c r="I41" s="48">
        <v>2810</v>
      </c>
      <c r="J41" s="48"/>
      <c r="K41" s="48">
        <v>110</v>
      </c>
      <c r="L41" s="48">
        <v>2810</v>
      </c>
      <c r="M41" s="48"/>
      <c r="N41" s="48">
        <v>177</v>
      </c>
      <c r="O41" s="48">
        <v>2810</v>
      </c>
      <c r="P41" s="50"/>
      <c r="Q41" s="48">
        <v>49</v>
      </c>
      <c r="R41" s="48">
        <v>177</v>
      </c>
    </row>
    <row r="42" spans="1:18" x14ac:dyDescent="0.3">
      <c r="A42" s="1">
        <v>123</v>
      </c>
      <c r="B42" s="1">
        <v>208</v>
      </c>
      <c r="C42" s="1">
        <v>336</v>
      </c>
      <c r="D42" s="1">
        <v>1</v>
      </c>
      <c r="E42" s="1">
        <v>6059</v>
      </c>
      <c r="F42" s="1">
        <f t="shared" si="1"/>
        <v>5020.8543218475343</v>
      </c>
      <c r="H42" s="48">
        <v>123</v>
      </c>
      <c r="I42" s="48">
        <v>6059</v>
      </c>
      <c r="J42" s="48"/>
      <c r="K42" s="48">
        <v>208</v>
      </c>
      <c r="L42" s="48">
        <v>6059</v>
      </c>
      <c r="M42" s="48"/>
      <c r="N42" s="48">
        <v>336</v>
      </c>
      <c r="O42" s="48">
        <v>6059</v>
      </c>
      <c r="P42" s="50"/>
      <c r="Q42" s="48">
        <v>123</v>
      </c>
      <c r="R42" s="48">
        <v>336</v>
      </c>
    </row>
    <row r="43" spans="1:18" x14ac:dyDescent="0.3">
      <c r="A43" s="1">
        <v>82</v>
      </c>
      <c r="B43" s="1">
        <v>114</v>
      </c>
      <c r="C43" s="1">
        <v>136</v>
      </c>
      <c r="D43" s="1">
        <v>1</v>
      </c>
      <c r="E43" s="1">
        <v>1995</v>
      </c>
      <c r="F43" s="1">
        <f t="shared" si="1"/>
        <v>2133.9322825712416</v>
      </c>
      <c r="H43" s="48">
        <v>82</v>
      </c>
      <c r="I43" s="48">
        <v>1995</v>
      </c>
      <c r="J43" s="48"/>
      <c r="K43" s="48">
        <v>114</v>
      </c>
      <c r="L43" s="48">
        <v>1995</v>
      </c>
      <c r="M43" s="48"/>
      <c r="N43" s="48">
        <v>136</v>
      </c>
      <c r="O43" s="48">
        <v>1995</v>
      </c>
      <c r="P43" s="50"/>
      <c r="Q43" s="48">
        <v>82</v>
      </c>
      <c r="R43" s="48">
        <v>136</v>
      </c>
    </row>
    <row r="44" spans="1:18" x14ac:dyDescent="0.3">
      <c r="A44" s="1">
        <v>58</v>
      </c>
      <c r="B44" s="1">
        <v>166</v>
      </c>
      <c r="C44" s="1">
        <v>205</v>
      </c>
      <c r="D44" s="1">
        <v>1</v>
      </c>
      <c r="E44" s="1">
        <v>2245</v>
      </c>
      <c r="F44" s="1">
        <f t="shared" si="1"/>
        <v>2604.5665109613792</v>
      </c>
      <c r="H44" s="48">
        <v>58</v>
      </c>
      <c r="I44" s="48">
        <v>2245</v>
      </c>
      <c r="J44" s="48"/>
      <c r="K44" s="48">
        <v>166</v>
      </c>
      <c r="L44" s="48">
        <v>2245</v>
      </c>
      <c r="M44" s="48"/>
      <c r="N44" s="48">
        <v>205</v>
      </c>
      <c r="O44" s="48">
        <v>2245</v>
      </c>
      <c r="P44" s="50"/>
      <c r="Q44" s="48">
        <v>58</v>
      </c>
      <c r="R44" s="48">
        <v>205</v>
      </c>
    </row>
    <row r="45" spans="1:18" x14ac:dyDescent="0.3">
      <c r="A45" s="1">
        <v>110</v>
      </c>
      <c r="B45" s="1">
        <v>228</v>
      </c>
      <c r="C45" s="1">
        <v>323</v>
      </c>
      <c r="D45" s="1">
        <v>1</v>
      </c>
      <c r="E45" s="1">
        <v>4029</v>
      </c>
      <c r="F45" s="1">
        <f t="shared" si="1"/>
        <v>4531.3238195499835</v>
      </c>
      <c r="H45" s="48">
        <v>110</v>
      </c>
      <c r="I45" s="48">
        <v>4029</v>
      </c>
      <c r="J45" s="48"/>
      <c r="K45" s="48">
        <v>228</v>
      </c>
      <c r="L45" s="48">
        <v>4029</v>
      </c>
      <c r="M45" s="48"/>
      <c r="N45" s="48">
        <v>323</v>
      </c>
      <c r="O45" s="48">
        <v>4029</v>
      </c>
      <c r="P45" s="50"/>
      <c r="Q45" s="48">
        <v>110</v>
      </c>
      <c r="R45" s="48">
        <v>323</v>
      </c>
    </row>
    <row r="46" spans="1:18" x14ac:dyDescent="0.3">
      <c r="A46" s="1">
        <v>62</v>
      </c>
      <c r="B46" s="1">
        <v>183</v>
      </c>
      <c r="C46" s="1">
        <v>222</v>
      </c>
      <c r="D46" s="1">
        <v>1</v>
      </c>
      <c r="E46" s="1">
        <v>2784</v>
      </c>
      <c r="F46" s="1">
        <f t="shared" si="1"/>
        <v>2785.9385004200458</v>
      </c>
      <c r="H46" s="48">
        <v>62</v>
      </c>
      <c r="I46" s="48">
        <v>2784</v>
      </c>
      <c r="J46" s="48"/>
      <c r="K46" s="48">
        <v>183</v>
      </c>
      <c r="L46" s="48">
        <v>2784</v>
      </c>
      <c r="M46" s="48"/>
      <c r="N46" s="48">
        <v>222</v>
      </c>
      <c r="O46" s="48">
        <v>2784</v>
      </c>
      <c r="P46" s="50"/>
      <c r="Q46" s="48">
        <v>62</v>
      </c>
      <c r="R46" s="48">
        <v>222</v>
      </c>
    </row>
    <row r="47" spans="1:18" x14ac:dyDescent="0.3">
      <c r="A47" s="1">
        <v>86</v>
      </c>
      <c r="B47" s="1">
        <v>62</v>
      </c>
      <c r="C47" s="1">
        <v>200</v>
      </c>
      <c r="D47" s="1">
        <v>1</v>
      </c>
      <c r="E47" s="1">
        <v>3720</v>
      </c>
      <c r="F47" s="1">
        <f t="shared" si="1"/>
        <v>3597.358324131379</v>
      </c>
      <c r="H47" s="48">
        <v>86</v>
      </c>
      <c r="I47" s="48">
        <v>3720</v>
      </c>
      <c r="J47" s="48"/>
      <c r="K47" s="48">
        <v>62</v>
      </c>
      <c r="L47" s="48">
        <v>3720</v>
      </c>
      <c r="M47" s="48"/>
      <c r="N47" s="48">
        <v>200</v>
      </c>
      <c r="O47" s="48">
        <v>3720</v>
      </c>
      <c r="P47" s="50"/>
      <c r="Q47" s="48">
        <v>86</v>
      </c>
      <c r="R47" s="48">
        <v>200</v>
      </c>
    </row>
    <row r="48" spans="1:18" x14ac:dyDescent="0.3">
      <c r="A48" s="1">
        <v>102</v>
      </c>
      <c r="B48" s="1">
        <v>326</v>
      </c>
      <c r="C48" s="1">
        <v>355</v>
      </c>
      <c r="D48" s="1">
        <v>1</v>
      </c>
      <c r="E48" s="1">
        <v>3866</v>
      </c>
      <c r="F48" s="1">
        <f t="shared" si="1"/>
        <v>4213.8892657586703</v>
      </c>
      <c r="H48" s="48">
        <v>102</v>
      </c>
      <c r="I48" s="48">
        <v>3866</v>
      </c>
      <c r="J48" s="48"/>
      <c r="K48" s="48">
        <v>326</v>
      </c>
      <c r="L48" s="48">
        <v>3866</v>
      </c>
      <c r="M48" s="48"/>
      <c r="N48" s="48">
        <v>355</v>
      </c>
      <c r="O48" s="48">
        <v>3866</v>
      </c>
      <c r="P48" s="50"/>
      <c r="Q48" s="48">
        <v>102</v>
      </c>
      <c r="R48" s="48">
        <v>355</v>
      </c>
    </row>
    <row r="49" spans="1:18" x14ac:dyDescent="0.3">
      <c r="A49" s="1">
        <v>135</v>
      </c>
      <c r="B49" s="1">
        <v>157</v>
      </c>
      <c r="C49" s="1">
        <v>471</v>
      </c>
      <c r="D49" s="1">
        <v>0</v>
      </c>
      <c r="E49" s="1">
        <v>7485</v>
      </c>
      <c r="F49" s="1">
        <f t="shared" si="1"/>
        <v>7692.8382259387672</v>
      </c>
      <c r="H49" s="48">
        <v>135</v>
      </c>
      <c r="I49" s="48">
        <v>7485</v>
      </c>
      <c r="J49" s="48"/>
      <c r="K49" s="48">
        <v>157</v>
      </c>
      <c r="L49" s="48">
        <v>7485</v>
      </c>
      <c r="M49" s="48"/>
      <c r="N49" s="48">
        <v>471</v>
      </c>
      <c r="O49" s="48">
        <v>7485</v>
      </c>
      <c r="P49" s="50"/>
      <c r="Q49" s="48">
        <v>135</v>
      </c>
      <c r="R49" s="48">
        <v>471</v>
      </c>
    </row>
    <row r="50" spans="1:18" x14ac:dyDescent="0.3">
      <c r="A50" s="1">
        <v>78</v>
      </c>
      <c r="B50" s="1">
        <v>154</v>
      </c>
      <c r="C50" s="1">
        <v>203</v>
      </c>
      <c r="D50" s="1">
        <v>1</v>
      </c>
      <c r="E50" s="1">
        <v>3672</v>
      </c>
      <c r="F50" s="1">
        <f t="shared" si="1"/>
        <v>2861.3096297586435</v>
      </c>
      <c r="H50" s="48">
        <v>78</v>
      </c>
      <c r="I50" s="48">
        <v>3672</v>
      </c>
      <c r="J50" s="48"/>
      <c r="K50" s="48">
        <v>154</v>
      </c>
      <c r="L50" s="48">
        <v>3672</v>
      </c>
      <c r="M50" s="48"/>
      <c r="N50" s="48">
        <v>203</v>
      </c>
      <c r="O50" s="48">
        <v>3672</v>
      </c>
      <c r="P50" s="50"/>
      <c r="Q50" s="48">
        <v>78</v>
      </c>
      <c r="R50" s="48">
        <v>203</v>
      </c>
    </row>
    <row r="51" spans="1:18" x14ac:dyDescent="0.3">
      <c r="A51" s="1">
        <v>83</v>
      </c>
      <c r="B51" s="1">
        <v>224</v>
      </c>
      <c r="C51" s="1">
        <v>390</v>
      </c>
      <c r="D51" s="1">
        <v>1</v>
      </c>
      <c r="E51" s="1">
        <v>3995</v>
      </c>
      <c r="F51" s="1">
        <f t="shared" si="1"/>
        <v>5369.7739641764747</v>
      </c>
      <c r="H51" s="48">
        <v>83</v>
      </c>
      <c r="I51" s="48">
        <v>3995</v>
      </c>
      <c r="J51" s="48"/>
      <c r="K51" s="48">
        <v>224</v>
      </c>
      <c r="L51" s="48">
        <v>3995</v>
      </c>
      <c r="M51" s="48"/>
      <c r="N51" s="48">
        <v>390</v>
      </c>
      <c r="O51" s="48">
        <v>3995</v>
      </c>
      <c r="P51" s="50"/>
      <c r="Q51" s="48">
        <v>83</v>
      </c>
      <c r="R51" s="48">
        <v>390</v>
      </c>
    </row>
    <row r="52" spans="1:18" x14ac:dyDescent="0.3">
      <c r="A52" s="1">
        <v>60</v>
      </c>
      <c r="B52" s="1">
        <v>48</v>
      </c>
      <c r="C52" s="1">
        <v>213</v>
      </c>
      <c r="D52" s="1">
        <v>0</v>
      </c>
      <c r="E52" s="1">
        <v>2820</v>
      </c>
      <c r="F52" s="1">
        <f t="shared" si="1"/>
        <v>3657.1695303516981</v>
      </c>
      <c r="H52" s="48">
        <v>60</v>
      </c>
      <c r="I52" s="48">
        <v>2820</v>
      </c>
      <c r="J52" s="48"/>
      <c r="K52" s="48">
        <v>48</v>
      </c>
      <c r="L52" s="48">
        <v>2820</v>
      </c>
      <c r="M52" s="48"/>
      <c r="N52" s="48">
        <v>213</v>
      </c>
      <c r="O52" s="48">
        <v>2820</v>
      </c>
      <c r="P52" s="50"/>
      <c r="Q52" s="48">
        <v>60</v>
      </c>
      <c r="R52" s="48">
        <v>213</v>
      </c>
    </row>
    <row r="53" spans="1:18" x14ac:dyDescent="0.3">
      <c r="A53" s="1">
        <v>54</v>
      </c>
      <c r="B53" s="1">
        <v>119</v>
      </c>
      <c r="C53" s="1">
        <v>144</v>
      </c>
      <c r="D53" s="1">
        <v>1</v>
      </c>
      <c r="E53" s="1">
        <v>2088</v>
      </c>
      <c r="F53" s="1">
        <f t="shared" si="1"/>
        <v>1948.2783088651668</v>
      </c>
      <c r="H53" s="48">
        <v>54</v>
      </c>
      <c r="I53" s="48">
        <v>2088</v>
      </c>
      <c r="J53" s="48"/>
      <c r="K53" s="48">
        <v>119</v>
      </c>
      <c r="L53" s="48">
        <v>2088</v>
      </c>
      <c r="M53" s="48"/>
      <c r="N53" s="48">
        <v>144</v>
      </c>
      <c r="O53" s="48">
        <v>2088</v>
      </c>
      <c r="P53" s="50"/>
      <c r="Q53" s="48">
        <v>54</v>
      </c>
      <c r="R53" s="48">
        <v>144</v>
      </c>
    </row>
    <row r="54" spans="1:18" ht="15" thickBot="1" x14ac:dyDescent="0.35">
      <c r="A54" s="52">
        <v>120</v>
      </c>
      <c r="B54" s="52">
        <v>217</v>
      </c>
      <c r="C54" s="52">
        <v>327</v>
      </c>
      <c r="D54" s="52">
        <v>0</v>
      </c>
      <c r="E54" s="52">
        <v>4432</v>
      </c>
      <c r="F54" s="52">
        <f t="shared" si="1"/>
        <v>4778.1390997465633</v>
      </c>
      <c r="H54" s="48">
        <v>120</v>
      </c>
      <c r="I54" s="48">
        <v>4432</v>
      </c>
      <c r="J54" s="48"/>
      <c r="K54" s="48">
        <v>217</v>
      </c>
      <c r="L54" s="48">
        <v>4432</v>
      </c>
      <c r="M54" s="48"/>
      <c r="N54" s="48">
        <v>327</v>
      </c>
      <c r="O54" s="48">
        <v>4432</v>
      </c>
      <c r="P54" s="50"/>
      <c r="Q54" s="48">
        <v>120</v>
      </c>
      <c r="R54" s="48">
        <v>327</v>
      </c>
    </row>
    <row r="71" spans="1:14" x14ac:dyDescent="0.3">
      <c r="A71" s="68" t="s">
        <v>208</v>
      </c>
      <c r="B71" s="68"/>
      <c r="C71" s="68"/>
      <c r="D71" s="68"/>
      <c r="E71" s="68"/>
      <c r="F71" s="68"/>
      <c r="G71" s="68"/>
      <c r="H71" s="68"/>
      <c r="I71" s="68"/>
    </row>
    <row r="72" spans="1:14" ht="15" thickBot="1" x14ac:dyDescent="0.35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1:14" ht="15" thickBot="1" x14ac:dyDescent="0.35">
      <c r="A73" s="82" t="s">
        <v>70</v>
      </c>
      <c r="B73" s="83"/>
      <c r="C73" s="83"/>
      <c r="D73" s="83"/>
      <c r="E73" s="83"/>
      <c r="F73" s="12"/>
      <c r="G73" s="12"/>
      <c r="H73" s="12"/>
      <c r="I73" s="12"/>
      <c r="J73" s="13"/>
    </row>
    <row r="74" spans="1:14" ht="15" thickBot="1" x14ac:dyDescent="0.35">
      <c r="A74" s="65" t="s">
        <v>107</v>
      </c>
      <c r="B74" s="85"/>
      <c r="C74" s="18" t="s">
        <v>109</v>
      </c>
      <c r="D74" s="18" t="s">
        <v>108</v>
      </c>
      <c r="E74" s="37" t="s">
        <v>110</v>
      </c>
      <c r="J74" s="15"/>
    </row>
    <row r="75" spans="1:14" x14ac:dyDescent="0.3">
      <c r="A75" s="67" t="s">
        <v>126</v>
      </c>
      <c r="B75" s="68"/>
      <c r="C75" s="38">
        <f>'Result X1 for 10'!B5</f>
        <v>0.59168750866470088</v>
      </c>
      <c r="D75" s="38">
        <f>'Result X1 for 10'!B6</f>
        <v>0.58352125883799488</v>
      </c>
      <c r="E75" s="15">
        <f>'Result X1 for 10'!B7</f>
        <v>1070.9488361002548</v>
      </c>
      <c r="J75" s="15"/>
    </row>
    <row r="76" spans="1:14" x14ac:dyDescent="0.3">
      <c r="A76" s="67" t="s">
        <v>68</v>
      </c>
      <c r="B76" s="68"/>
      <c r="C76" s="38">
        <f>'Result X2 for 10'!B5</f>
        <v>0.17372932142119255</v>
      </c>
      <c r="D76" s="38">
        <f>'Result X2 for 10'!$B$6</f>
        <v>0.15720390784961641</v>
      </c>
      <c r="E76" s="15">
        <f>'Result X2 for 10'!B7</f>
        <v>1523.4687869238535</v>
      </c>
      <c r="J76" s="15"/>
    </row>
    <row r="77" spans="1:14" ht="15" thickBot="1" x14ac:dyDescent="0.35">
      <c r="A77" s="79" t="s">
        <v>69</v>
      </c>
      <c r="B77" s="80"/>
      <c r="C77" s="39">
        <f>'Result X3 for 10'!B5</f>
        <v>0.70328333540205623</v>
      </c>
      <c r="D77" s="39">
        <f>'Result X3 for 10'!$B$6</f>
        <v>0.69734900211009732</v>
      </c>
      <c r="E77" s="17">
        <f>'Result X3 for 10'!B7</f>
        <v>912.94236143153375</v>
      </c>
      <c r="J77" s="15"/>
    </row>
    <row r="78" spans="1:14" x14ac:dyDescent="0.3">
      <c r="A78" s="67"/>
      <c r="B78" s="68"/>
      <c r="J78" s="15"/>
    </row>
    <row r="79" spans="1:14" ht="15" thickBot="1" x14ac:dyDescent="0.35">
      <c r="A79" s="79" t="s">
        <v>101</v>
      </c>
      <c r="B79" s="80"/>
      <c r="C79" s="80"/>
      <c r="D79" s="80"/>
      <c r="E79" s="80"/>
      <c r="F79" s="80"/>
      <c r="G79" s="80"/>
      <c r="H79" s="80"/>
      <c r="I79" s="80"/>
      <c r="J79" s="81"/>
    </row>
    <row r="80" spans="1:14" ht="15" thickBot="1" x14ac:dyDescent="0.35"/>
    <row r="81" spans="1:14" ht="15" thickBot="1" x14ac:dyDescent="0.35">
      <c r="A81" s="11" t="s">
        <v>71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3"/>
    </row>
    <row r="82" spans="1:14" ht="15" thickBot="1" x14ac:dyDescent="0.35">
      <c r="A82" s="65" t="s">
        <v>124</v>
      </c>
      <c r="B82" s="66"/>
      <c r="C82" s="18" t="s">
        <v>125</v>
      </c>
      <c r="D82" s="18" t="s">
        <v>108</v>
      </c>
      <c r="E82" s="37" t="s">
        <v>110</v>
      </c>
      <c r="N82" s="15"/>
    </row>
    <row r="83" spans="1:14" x14ac:dyDescent="0.3">
      <c r="A83" s="67" t="s">
        <v>127</v>
      </c>
      <c r="B83" s="69"/>
      <c r="C83" s="38">
        <f>'Result X1 &amp; X2 for 10 '!B5</f>
        <v>0.59217718082938287</v>
      </c>
      <c r="D83" s="38">
        <f>'Result X1 &amp; X2 for 10 '!B6</f>
        <v>0.57553135147548018</v>
      </c>
      <c r="E83" s="15">
        <f>'Result X1 &amp; X2 for 10 '!B7</f>
        <v>1081.1728054192683</v>
      </c>
      <c r="N83" s="15"/>
    </row>
    <row r="84" spans="1:14" x14ac:dyDescent="0.3">
      <c r="A84" s="67" t="s">
        <v>128</v>
      </c>
      <c r="B84" s="69"/>
      <c r="C84" s="38">
        <f>'Result X1 &amp; X3 for 10'!B5</f>
        <v>0.71674535398561312</v>
      </c>
      <c r="D84" s="38">
        <f>'Result X1 &amp; X3 for 10'!B6</f>
        <v>0.70518393986257688</v>
      </c>
      <c r="E84" s="15">
        <f>'Result X1 &amp; X3 for 10'!B7</f>
        <v>901.04788828090204</v>
      </c>
      <c r="N84" s="15"/>
    </row>
    <row r="85" spans="1:14" ht="15" thickBot="1" x14ac:dyDescent="0.35">
      <c r="A85" s="79" t="s">
        <v>129</v>
      </c>
      <c r="B85" s="81"/>
      <c r="C85" s="39">
        <f>'Result X2 &amp; X3 for 10'!B5</f>
        <v>0.76513791587997826</v>
      </c>
      <c r="D85" s="39">
        <f>'Result X2 &amp; X3 for 10'!B6</f>
        <v>0.75555170836487529</v>
      </c>
      <c r="E85" s="17">
        <f>'Result X2 &amp; X3 for 10'!B7</f>
        <v>820.47585923753502</v>
      </c>
      <c r="N85" s="15"/>
    </row>
    <row r="86" spans="1:14" x14ac:dyDescent="0.3">
      <c r="A86" s="67"/>
      <c r="B86" s="68"/>
      <c r="N86" s="15"/>
    </row>
    <row r="87" spans="1:14" ht="15" thickBot="1" x14ac:dyDescent="0.35">
      <c r="A87" s="79" t="s">
        <v>106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" thickBot="1" x14ac:dyDescent="0.35"/>
    <row r="90" spans="1:14" x14ac:dyDescent="0.3">
      <c r="A90" s="82" t="s">
        <v>72</v>
      </c>
      <c r="B90" s="83"/>
      <c r="C90" s="83"/>
      <c r="D90" s="83"/>
      <c r="E90" s="84"/>
    </row>
    <row r="91" spans="1:14" ht="15" thickBot="1" x14ac:dyDescent="0.35">
      <c r="A91" s="67" t="s">
        <v>73</v>
      </c>
      <c r="B91" s="68"/>
      <c r="C91">
        <f>'Result X1,X2,X3 for 10'!B6</f>
        <v>0.76039015307721869</v>
      </c>
      <c r="E91" s="15"/>
    </row>
    <row r="92" spans="1:14" ht="15" thickBot="1" x14ac:dyDescent="0.35">
      <c r="A92" s="65" t="s">
        <v>74</v>
      </c>
      <c r="B92" s="85"/>
      <c r="C92" s="85"/>
      <c r="D92" s="85"/>
      <c r="E92" s="85"/>
      <c r="F92" s="85"/>
      <c r="G92" s="66"/>
    </row>
    <row r="93" spans="1:14" ht="15" thickBot="1" x14ac:dyDescent="0.35"/>
    <row r="94" spans="1:14" x14ac:dyDescent="0.3">
      <c r="A94" s="82" t="s">
        <v>75</v>
      </c>
      <c r="B94" s="83"/>
      <c r="C94" s="13" t="s">
        <v>209</v>
      </c>
    </row>
    <row r="95" spans="1:14" x14ac:dyDescent="0.3">
      <c r="A95" s="14" t="s">
        <v>76</v>
      </c>
      <c r="B95">
        <f>'Result X1,X2,X3 for 10'!B17</f>
        <v>22.331212556709033</v>
      </c>
      <c r="C95" s="15">
        <f>'Result X1,X2,X3 for 10'!E17</f>
        <v>0.95158333467242939</v>
      </c>
    </row>
    <row r="96" spans="1:14" x14ac:dyDescent="0.3">
      <c r="A96" s="14" t="s">
        <v>77</v>
      </c>
      <c r="B96">
        <f>'Result X1,X2,X3 for 10'!B18</f>
        <v>9.8388415548887114</v>
      </c>
      <c r="C96" s="15">
        <f>'Result X1,X2,X3 for 10'!E18</f>
        <v>0.16484556009900173</v>
      </c>
    </row>
    <row r="97" spans="1:6" x14ac:dyDescent="0.3">
      <c r="A97" s="14" t="s">
        <v>78</v>
      </c>
      <c r="B97">
        <f>'Result X1,X2,X3 for 10'!B19</f>
        <v>-7.6674125727620499</v>
      </c>
      <c r="C97" s="15">
        <f>'Result X1,X2,X3 for 10'!E19</f>
        <v>9.9824760394182132E-4</v>
      </c>
    </row>
    <row r="98" spans="1:6" x14ac:dyDescent="0.3">
      <c r="A98" s="14" t="s">
        <v>79</v>
      </c>
      <c r="B98">
        <f>'Result X1,X2,X3 for 10'!B20</f>
        <v>16.02133158682744</v>
      </c>
      <c r="C98" s="15">
        <f>'Result X1,X2,X3 for 10'!E20</f>
        <v>1.1184575021648796E-7</v>
      </c>
    </row>
    <row r="99" spans="1:6" x14ac:dyDescent="0.3">
      <c r="A99" s="14" t="s">
        <v>80</v>
      </c>
      <c r="C99" s="15"/>
    </row>
    <row r="100" spans="1:6" ht="15" thickBot="1" x14ac:dyDescent="0.35">
      <c r="A100" s="79" t="s">
        <v>81</v>
      </c>
      <c r="B100" s="80"/>
      <c r="C100" s="81"/>
    </row>
    <row r="102" spans="1:6" x14ac:dyDescent="0.3">
      <c r="A102" s="60" t="s">
        <v>215</v>
      </c>
      <c r="B102" s="60"/>
      <c r="C102" s="60"/>
      <c r="D102" s="60"/>
      <c r="E102" s="60"/>
      <c r="F102" s="60"/>
    </row>
  </sheetData>
  <mergeCells count="21">
    <mergeCell ref="A102:F102"/>
    <mergeCell ref="A78:B78"/>
    <mergeCell ref="A73:E73"/>
    <mergeCell ref="A71:I71"/>
    <mergeCell ref="A74:B74"/>
    <mergeCell ref="A72:N72"/>
    <mergeCell ref="A75:B75"/>
    <mergeCell ref="A76:B76"/>
    <mergeCell ref="A77:B77"/>
    <mergeCell ref="A92:G92"/>
    <mergeCell ref="A94:B94"/>
    <mergeCell ref="A100:C100"/>
    <mergeCell ref="A79:J79"/>
    <mergeCell ref="A87:N87"/>
    <mergeCell ref="A86:B86"/>
    <mergeCell ref="A91:B91"/>
    <mergeCell ref="A90:E90"/>
    <mergeCell ref="A82:B82"/>
    <mergeCell ref="A83:B83"/>
    <mergeCell ref="A84:B84"/>
    <mergeCell ref="A85:B85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workbookViewId="0">
      <selection activeCell="I29" sqref="I29"/>
    </sheetView>
  </sheetViews>
  <sheetFormatPr defaultRowHeight="14.4" x14ac:dyDescent="0.3"/>
  <cols>
    <col min="1" max="1" width="16.4414062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0.7692122650248765</v>
      </c>
    </row>
    <row r="5" spans="1:9" x14ac:dyDescent="0.3">
      <c r="A5" t="s">
        <v>3</v>
      </c>
      <c r="B5">
        <v>0.59168750866470088</v>
      </c>
    </row>
    <row r="6" spans="1:9" x14ac:dyDescent="0.3">
      <c r="A6" t="s">
        <v>4</v>
      </c>
      <c r="B6">
        <v>0.58352125883799488</v>
      </c>
    </row>
    <row r="7" spans="1:9" x14ac:dyDescent="0.3">
      <c r="A7" t="s">
        <v>5</v>
      </c>
      <c r="B7">
        <v>1070.9488361002548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83101178.965083167</v>
      </c>
      <c r="D12">
        <v>83101178.965083167</v>
      </c>
      <c r="E12">
        <v>72.455229906108528</v>
      </c>
      <c r="F12">
        <v>2.7130843464175929E-11</v>
      </c>
    </row>
    <row r="13" spans="1:9" x14ac:dyDescent="0.3">
      <c r="A13" t="s">
        <v>9</v>
      </c>
      <c r="B13">
        <v>50</v>
      </c>
      <c r="C13">
        <v>57346570.477224514</v>
      </c>
      <c r="D13">
        <v>1146931.4095444903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99.353267165341094</v>
      </c>
      <c r="C17">
        <v>460.84621455954351</v>
      </c>
      <c r="D17">
        <v>0.21558876698227536</v>
      </c>
      <c r="E17">
        <v>0.83018536042766233</v>
      </c>
      <c r="F17">
        <v>-826.28359636537243</v>
      </c>
      <c r="G17">
        <v>1024.9901306960546</v>
      </c>
      <c r="H17">
        <v>-826.28359636537243</v>
      </c>
      <c r="I17">
        <v>1024.9901306960546</v>
      </c>
    </row>
    <row r="18" spans="1:9" ht="15" thickBot="1" x14ac:dyDescent="0.35">
      <c r="A18" s="2" t="s">
        <v>24</v>
      </c>
      <c r="B18" s="2">
        <v>42.005792931782082</v>
      </c>
      <c r="C18" s="2">
        <v>4.9348541064988485</v>
      </c>
      <c r="D18" s="2">
        <v>8.5120637865389916</v>
      </c>
      <c r="E18" s="2">
        <v>2.7130843464176026E-11</v>
      </c>
      <c r="F18" s="2">
        <v>32.093846749285959</v>
      </c>
      <c r="G18" s="2">
        <v>51.917739114278206</v>
      </c>
      <c r="H18" s="2">
        <v>32.093846749285959</v>
      </c>
      <c r="I18" s="2">
        <v>51.917739114278206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5854.1468988194865</v>
      </c>
      <c r="C25">
        <v>-624.14689881948652</v>
      </c>
      <c r="E25">
        <v>0.96153846153846156</v>
      </c>
      <c r="F25">
        <v>1288</v>
      </c>
    </row>
    <row r="26" spans="1:9" x14ac:dyDescent="0.3">
      <c r="A26">
        <v>2</v>
      </c>
      <c r="B26">
        <v>2577.695050140484</v>
      </c>
      <c r="C26">
        <v>-118.695050140484</v>
      </c>
      <c r="E26">
        <v>2.8846153846153846</v>
      </c>
      <c r="F26">
        <v>1498</v>
      </c>
    </row>
    <row r="27" spans="1:9" x14ac:dyDescent="0.3">
      <c r="A27">
        <v>3</v>
      </c>
      <c r="B27">
        <v>5140.0484189791914</v>
      </c>
      <c r="C27">
        <v>1163.9515810208086</v>
      </c>
      <c r="E27">
        <v>4.8076923076923075</v>
      </c>
      <c r="F27">
        <v>1914</v>
      </c>
    </row>
    <row r="28" spans="1:9" x14ac:dyDescent="0.3">
      <c r="A28">
        <v>4</v>
      </c>
      <c r="B28">
        <v>5140.0484189791914</v>
      </c>
      <c r="C28">
        <v>1449.9515810208086</v>
      </c>
      <c r="E28">
        <v>6.7307692307692308</v>
      </c>
      <c r="F28">
        <v>1925</v>
      </c>
    </row>
    <row r="29" spans="1:9" x14ac:dyDescent="0.3">
      <c r="A29">
        <v>5</v>
      </c>
      <c r="B29">
        <v>5140.0484189791914</v>
      </c>
      <c r="C29">
        <v>221.95158102080859</v>
      </c>
      <c r="E29">
        <v>8.6538461538461533</v>
      </c>
      <c r="F29">
        <v>1955</v>
      </c>
    </row>
    <row r="30" spans="1:9" x14ac:dyDescent="0.3">
      <c r="A30">
        <v>6</v>
      </c>
      <c r="B30">
        <v>2829.7298077311766</v>
      </c>
      <c r="C30">
        <v>792.27019226882339</v>
      </c>
      <c r="E30">
        <v>10.576923076923077</v>
      </c>
      <c r="F30">
        <v>1988</v>
      </c>
    </row>
    <row r="31" spans="1:9" x14ac:dyDescent="0.3">
      <c r="A31">
        <v>7</v>
      </c>
      <c r="B31">
        <v>5140.0484189791914</v>
      </c>
      <c r="C31">
        <v>-734.04841897919141</v>
      </c>
      <c r="E31">
        <v>12.5</v>
      </c>
      <c r="F31">
        <v>1995</v>
      </c>
    </row>
    <row r="32" spans="1:9" x14ac:dyDescent="0.3">
      <c r="A32">
        <v>8</v>
      </c>
      <c r="B32">
        <v>3879.8746310257284</v>
      </c>
      <c r="C32">
        <v>293.12536897427162</v>
      </c>
      <c r="E32">
        <v>14.423076923076923</v>
      </c>
      <c r="F32">
        <v>2008</v>
      </c>
    </row>
    <row r="33" spans="1:6" x14ac:dyDescent="0.3">
      <c r="A33">
        <v>9</v>
      </c>
      <c r="B33">
        <v>4131.909388616421</v>
      </c>
      <c r="C33">
        <v>-2176.909388616421</v>
      </c>
      <c r="E33">
        <v>16.346153846153847</v>
      </c>
      <c r="F33">
        <v>2051</v>
      </c>
    </row>
    <row r="34" spans="1:6" x14ac:dyDescent="0.3">
      <c r="A34">
        <v>10</v>
      </c>
      <c r="B34">
        <v>5140.0484189791914</v>
      </c>
      <c r="C34">
        <v>-1916.0484189791914</v>
      </c>
      <c r="E34">
        <v>18.269230769230766</v>
      </c>
      <c r="F34">
        <v>2066</v>
      </c>
    </row>
    <row r="35" spans="1:6" x14ac:dyDescent="0.3">
      <c r="A35">
        <v>11</v>
      </c>
      <c r="B35">
        <v>2703.7124289358303</v>
      </c>
      <c r="C35">
        <v>-294.7124289358303</v>
      </c>
      <c r="E35">
        <v>20.19230769230769</v>
      </c>
      <c r="F35">
        <v>2088</v>
      </c>
    </row>
    <row r="36" spans="1:6" x14ac:dyDescent="0.3">
      <c r="A36">
        <v>12</v>
      </c>
      <c r="B36">
        <v>5140.0484189791914</v>
      </c>
      <c r="C36">
        <v>-3074.0484189791914</v>
      </c>
      <c r="E36">
        <v>22.115384615384613</v>
      </c>
      <c r="F36">
        <v>2143</v>
      </c>
    </row>
    <row r="37" spans="1:6" x14ac:dyDescent="0.3">
      <c r="A37">
        <v>13</v>
      </c>
      <c r="B37">
        <v>4972.0252472520624</v>
      </c>
      <c r="C37">
        <v>973.9747527479376</v>
      </c>
      <c r="E37">
        <v>24.038461538461537</v>
      </c>
      <c r="F37">
        <v>2245</v>
      </c>
    </row>
    <row r="38" spans="1:6" x14ac:dyDescent="0.3">
      <c r="A38">
        <v>14</v>
      </c>
      <c r="B38">
        <v>2577.695050140484</v>
      </c>
      <c r="C38">
        <v>-652.695050140484</v>
      </c>
      <c r="E38">
        <v>25.96153846153846</v>
      </c>
      <c r="F38">
        <v>2367</v>
      </c>
    </row>
    <row r="39" spans="1:6" x14ac:dyDescent="0.3">
      <c r="A39">
        <v>15</v>
      </c>
      <c r="B39">
        <v>3459.8167017079077</v>
      </c>
      <c r="C39">
        <v>706.18329829209233</v>
      </c>
      <c r="E39">
        <v>27.884615384615383</v>
      </c>
      <c r="F39">
        <v>2409</v>
      </c>
    </row>
    <row r="40" spans="1:6" x14ac:dyDescent="0.3">
      <c r="A40">
        <v>16</v>
      </c>
      <c r="B40">
        <v>5140.0484189791914</v>
      </c>
      <c r="C40">
        <v>116.95158102080859</v>
      </c>
      <c r="E40">
        <v>29.807692307692307</v>
      </c>
      <c r="F40">
        <v>2459</v>
      </c>
    </row>
    <row r="41" spans="1:6" x14ac:dyDescent="0.3">
      <c r="A41">
        <v>17</v>
      </c>
      <c r="B41">
        <v>3459.8167017079077</v>
      </c>
      <c r="C41">
        <v>-1471.8167017079077</v>
      </c>
      <c r="E41">
        <v>31.73076923076923</v>
      </c>
      <c r="F41">
        <v>2782</v>
      </c>
    </row>
    <row r="42" spans="1:6" x14ac:dyDescent="0.3">
      <c r="A42">
        <v>18</v>
      </c>
      <c r="B42">
        <v>4299.9325603435491</v>
      </c>
      <c r="C42">
        <v>-143.93256034354908</v>
      </c>
      <c r="E42">
        <v>33.653846153846153</v>
      </c>
      <c r="F42">
        <v>2784</v>
      </c>
    </row>
    <row r="43" spans="1:6" x14ac:dyDescent="0.3">
      <c r="A43">
        <v>19</v>
      </c>
      <c r="B43">
        <v>2619.7008430722663</v>
      </c>
      <c r="C43">
        <v>-705.70084307226625</v>
      </c>
      <c r="E43">
        <v>35.576923076923073</v>
      </c>
      <c r="F43">
        <v>2810</v>
      </c>
    </row>
    <row r="44" spans="1:6" x14ac:dyDescent="0.3">
      <c r="A44">
        <v>20</v>
      </c>
      <c r="B44">
        <v>4719.9904896613698</v>
      </c>
      <c r="C44">
        <v>453.00951033863021</v>
      </c>
      <c r="E44">
        <v>37.5</v>
      </c>
      <c r="F44">
        <v>2820</v>
      </c>
    </row>
    <row r="45" spans="1:6" x14ac:dyDescent="0.3">
      <c r="A45">
        <v>21</v>
      </c>
      <c r="B45">
        <v>5140.0484189791914</v>
      </c>
      <c r="C45">
        <v>-510.04841897919141</v>
      </c>
      <c r="E45">
        <v>39.42307692307692</v>
      </c>
      <c r="F45">
        <v>2905</v>
      </c>
    </row>
    <row r="46" spans="1:6" x14ac:dyDescent="0.3">
      <c r="A46">
        <v>22</v>
      </c>
      <c r="B46">
        <v>5770.135312955922</v>
      </c>
      <c r="C46">
        <v>1718.864687044078</v>
      </c>
      <c r="E46">
        <v>41.346153846153847</v>
      </c>
      <c r="F46">
        <v>3025</v>
      </c>
    </row>
    <row r="47" spans="1:6" x14ac:dyDescent="0.3">
      <c r="A47">
        <v>23</v>
      </c>
      <c r="B47">
        <v>2577.695050140484</v>
      </c>
      <c r="C47">
        <v>-526.695050140484</v>
      </c>
      <c r="E47">
        <v>43.269230769230766</v>
      </c>
      <c r="F47">
        <v>3224</v>
      </c>
    </row>
    <row r="48" spans="1:6" x14ac:dyDescent="0.3">
      <c r="A48">
        <v>24</v>
      </c>
      <c r="B48">
        <v>2619.7008430722663</v>
      </c>
      <c r="C48">
        <v>1183.2991569277337</v>
      </c>
      <c r="E48">
        <v>45.192307692307693</v>
      </c>
      <c r="F48">
        <v>3547</v>
      </c>
    </row>
    <row r="49" spans="1:6" x14ac:dyDescent="0.3">
      <c r="A49">
        <v>25</v>
      </c>
      <c r="B49">
        <v>1149.4980904598931</v>
      </c>
      <c r="C49">
        <v>858.50190954010691</v>
      </c>
      <c r="E49">
        <v>47.115384615384613</v>
      </c>
      <c r="F49">
        <v>3622</v>
      </c>
    </row>
    <row r="50" spans="1:6" x14ac:dyDescent="0.3">
      <c r="A50">
        <v>26</v>
      </c>
      <c r="B50">
        <v>3249.7877370489973</v>
      </c>
      <c r="C50">
        <v>-1961.7877370489973</v>
      </c>
      <c r="E50">
        <v>49.03846153846154</v>
      </c>
      <c r="F50">
        <v>3672</v>
      </c>
    </row>
    <row r="51" spans="1:6" x14ac:dyDescent="0.3">
      <c r="A51">
        <v>27</v>
      </c>
      <c r="B51">
        <v>2787.7240147993944</v>
      </c>
      <c r="C51">
        <v>1941.2759852006056</v>
      </c>
      <c r="E51">
        <v>50.96153846153846</v>
      </c>
      <c r="F51">
        <v>3720</v>
      </c>
    </row>
    <row r="52" spans="1:6" x14ac:dyDescent="0.3">
      <c r="A52">
        <v>28</v>
      </c>
      <c r="B52">
        <v>2703.7124289358303</v>
      </c>
      <c r="C52">
        <v>-336.7124289358303</v>
      </c>
      <c r="E52">
        <v>52.884615384615387</v>
      </c>
      <c r="F52">
        <v>3803</v>
      </c>
    </row>
    <row r="53" spans="1:6" x14ac:dyDescent="0.3">
      <c r="A53">
        <v>29</v>
      </c>
      <c r="B53">
        <v>4635.9789037978062</v>
      </c>
      <c r="C53">
        <v>1297.0210962021938</v>
      </c>
      <c r="E53">
        <v>54.807692307692307</v>
      </c>
      <c r="F53">
        <v>3866</v>
      </c>
    </row>
    <row r="54" spans="1:6" x14ac:dyDescent="0.3">
      <c r="A54">
        <v>30</v>
      </c>
      <c r="B54">
        <v>2703.7124289358303</v>
      </c>
      <c r="C54">
        <v>78.287571064169697</v>
      </c>
      <c r="E54">
        <v>56.730769230769234</v>
      </c>
      <c r="F54">
        <v>3995</v>
      </c>
    </row>
    <row r="55" spans="1:6" x14ac:dyDescent="0.3">
      <c r="A55">
        <v>31</v>
      </c>
      <c r="B55">
        <v>3879.8746310257284</v>
      </c>
      <c r="C55">
        <v>771.12536897427162</v>
      </c>
      <c r="E55">
        <v>58.653846153846153</v>
      </c>
      <c r="F55">
        <v>4029</v>
      </c>
    </row>
    <row r="56" spans="1:6" x14ac:dyDescent="0.3">
      <c r="A56">
        <v>32</v>
      </c>
      <c r="B56">
        <v>6232.1990352055254</v>
      </c>
      <c r="C56">
        <v>624.80096479447457</v>
      </c>
      <c r="E56">
        <v>60.57692307692308</v>
      </c>
      <c r="F56">
        <v>4156</v>
      </c>
    </row>
    <row r="57" spans="1:6" x14ac:dyDescent="0.3">
      <c r="A57">
        <v>33</v>
      </c>
      <c r="B57">
        <v>2703.7124289358303</v>
      </c>
      <c r="C57">
        <v>-560.7124289358303</v>
      </c>
      <c r="E57">
        <v>62.5</v>
      </c>
      <c r="F57">
        <v>4166</v>
      </c>
    </row>
    <row r="58" spans="1:6" x14ac:dyDescent="0.3">
      <c r="A58">
        <v>34</v>
      </c>
      <c r="B58">
        <v>1359.5270551188037</v>
      </c>
      <c r="C58">
        <v>1665.4729448811963</v>
      </c>
      <c r="E58">
        <v>64.42307692307692</v>
      </c>
      <c r="F58">
        <v>4173</v>
      </c>
    </row>
    <row r="59" spans="1:6" x14ac:dyDescent="0.3">
      <c r="A59">
        <v>35</v>
      </c>
      <c r="B59">
        <v>3417.8109087761254</v>
      </c>
      <c r="C59">
        <v>-512.81090877612542</v>
      </c>
      <c r="E59">
        <v>66.346153846153854</v>
      </c>
      <c r="F59">
        <v>4406</v>
      </c>
    </row>
    <row r="60" spans="1:6" x14ac:dyDescent="0.3">
      <c r="A60">
        <v>36</v>
      </c>
      <c r="B60">
        <v>1947.6081561637527</v>
      </c>
      <c r="C60">
        <v>-449.60815616375271</v>
      </c>
      <c r="E60">
        <v>68.269230769230774</v>
      </c>
      <c r="F60">
        <v>4432</v>
      </c>
    </row>
    <row r="61" spans="1:6" x14ac:dyDescent="0.3">
      <c r="A61">
        <v>37</v>
      </c>
      <c r="B61">
        <v>5140.0484189791914</v>
      </c>
      <c r="C61">
        <v>1095.9515810208086</v>
      </c>
      <c r="E61">
        <v>70.192307692307693</v>
      </c>
      <c r="F61">
        <v>4630</v>
      </c>
    </row>
    <row r="62" spans="1:6" x14ac:dyDescent="0.3">
      <c r="A62">
        <v>38</v>
      </c>
      <c r="B62">
        <v>4299.9325603435491</v>
      </c>
      <c r="C62">
        <v>-752.93256034354908</v>
      </c>
      <c r="E62">
        <v>72.115384615384627</v>
      </c>
      <c r="F62">
        <v>4651</v>
      </c>
    </row>
    <row r="63" spans="1:6" x14ac:dyDescent="0.3">
      <c r="A63">
        <v>39</v>
      </c>
      <c r="B63">
        <v>2157.6371208226633</v>
      </c>
      <c r="C63">
        <v>652.36287917733671</v>
      </c>
      <c r="E63">
        <v>74.038461538461547</v>
      </c>
      <c r="F63">
        <v>4729</v>
      </c>
    </row>
    <row r="64" spans="1:6" x14ac:dyDescent="0.3">
      <c r="A64">
        <v>40</v>
      </c>
      <c r="B64">
        <v>5266.0657977745368</v>
      </c>
      <c r="C64">
        <v>792.9342022254632</v>
      </c>
      <c r="E64">
        <v>75.961538461538467</v>
      </c>
      <c r="F64">
        <v>5173</v>
      </c>
    </row>
    <row r="65" spans="1:6" x14ac:dyDescent="0.3">
      <c r="A65">
        <v>41</v>
      </c>
      <c r="B65">
        <v>3543.8282875714717</v>
      </c>
      <c r="C65">
        <v>-1548.8282875714717</v>
      </c>
      <c r="E65">
        <v>77.884615384615387</v>
      </c>
      <c r="F65">
        <v>5230</v>
      </c>
    </row>
    <row r="66" spans="1:6" x14ac:dyDescent="0.3">
      <c r="A66">
        <v>42</v>
      </c>
      <c r="B66">
        <v>2535.6892572087017</v>
      </c>
      <c r="C66">
        <v>-290.68925720870175</v>
      </c>
      <c r="E66">
        <v>79.807692307692321</v>
      </c>
      <c r="F66">
        <v>5257</v>
      </c>
    </row>
    <row r="67" spans="1:6" x14ac:dyDescent="0.3">
      <c r="A67">
        <v>43</v>
      </c>
      <c r="B67">
        <v>4719.9904896613698</v>
      </c>
      <c r="C67">
        <v>-690.99048966136979</v>
      </c>
      <c r="E67">
        <v>81.730769230769241</v>
      </c>
      <c r="F67">
        <v>5362</v>
      </c>
    </row>
    <row r="68" spans="1:6" x14ac:dyDescent="0.3">
      <c r="A68">
        <v>44</v>
      </c>
      <c r="B68">
        <v>2703.7124289358303</v>
      </c>
      <c r="C68">
        <v>80.287571064169697</v>
      </c>
      <c r="E68">
        <v>83.65384615384616</v>
      </c>
      <c r="F68">
        <v>5933</v>
      </c>
    </row>
    <row r="69" spans="1:6" x14ac:dyDescent="0.3">
      <c r="A69">
        <v>45</v>
      </c>
      <c r="B69">
        <v>3711.8514592986003</v>
      </c>
      <c r="C69">
        <v>8.1485407013997246</v>
      </c>
      <c r="E69">
        <v>85.57692307692308</v>
      </c>
      <c r="F69">
        <v>5946</v>
      </c>
    </row>
    <row r="70" spans="1:6" x14ac:dyDescent="0.3">
      <c r="A70">
        <v>46</v>
      </c>
      <c r="B70">
        <v>4383.9441462071136</v>
      </c>
      <c r="C70">
        <v>-517.94414620711359</v>
      </c>
      <c r="E70">
        <v>87.500000000000014</v>
      </c>
      <c r="F70">
        <v>6059</v>
      </c>
    </row>
    <row r="71" spans="1:6" x14ac:dyDescent="0.3">
      <c r="A71">
        <v>47</v>
      </c>
      <c r="B71">
        <v>5770.135312955922</v>
      </c>
      <c r="C71">
        <v>1714.864687044078</v>
      </c>
      <c r="E71">
        <v>89.423076923076934</v>
      </c>
      <c r="F71">
        <v>6236</v>
      </c>
    </row>
    <row r="72" spans="1:6" x14ac:dyDescent="0.3">
      <c r="A72">
        <v>48</v>
      </c>
      <c r="B72">
        <v>3375.8051158443436</v>
      </c>
      <c r="C72">
        <v>296.19488415565638</v>
      </c>
      <c r="E72">
        <v>91.346153846153854</v>
      </c>
      <c r="F72">
        <v>6304</v>
      </c>
    </row>
    <row r="73" spans="1:6" x14ac:dyDescent="0.3">
      <c r="A73">
        <v>49</v>
      </c>
      <c r="B73">
        <v>3585.834080503254</v>
      </c>
      <c r="C73">
        <v>409.16591949674603</v>
      </c>
      <c r="E73">
        <v>93.269230769230774</v>
      </c>
      <c r="F73">
        <v>6590</v>
      </c>
    </row>
    <row r="74" spans="1:6" x14ac:dyDescent="0.3">
      <c r="A74">
        <v>50</v>
      </c>
      <c r="B74">
        <v>2619.7008430722663</v>
      </c>
      <c r="C74">
        <v>200.29915692773375</v>
      </c>
      <c r="E74">
        <v>95.192307692307693</v>
      </c>
      <c r="F74">
        <v>6857</v>
      </c>
    </row>
    <row r="75" spans="1:6" x14ac:dyDescent="0.3">
      <c r="A75">
        <v>51</v>
      </c>
      <c r="B75">
        <v>2367.6660854815736</v>
      </c>
      <c r="C75">
        <v>-279.66608548157365</v>
      </c>
      <c r="E75">
        <v>97.115384615384627</v>
      </c>
      <c r="F75">
        <v>7485</v>
      </c>
    </row>
    <row r="76" spans="1:6" ht="15" thickBot="1" x14ac:dyDescent="0.35">
      <c r="A76" s="2">
        <v>52</v>
      </c>
      <c r="B76" s="2">
        <v>5140.0484189791914</v>
      </c>
      <c r="C76" s="2">
        <v>-708.04841897919141</v>
      </c>
      <c r="E76" s="2">
        <v>99.038461538461547</v>
      </c>
      <c r="F76" s="2">
        <v>7489</v>
      </c>
    </row>
  </sheetData>
  <sortState xmlns:xlrd2="http://schemas.microsoft.com/office/spreadsheetml/2017/richdata2" ref="F25:F76">
    <sortCondition ref="F25"/>
  </sortState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6"/>
  <sheetViews>
    <sheetView workbookViewId="0">
      <selection activeCell="L28" sqref="L28"/>
    </sheetView>
  </sheetViews>
  <sheetFormatPr defaultRowHeight="14.4" x14ac:dyDescent="0.3"/>
  <cols>
    <col min="1" max="1" width="17" customWidth="1"/>
    <col min="2" max="2" width="13.109375" customWidth="1"/>
    <col min="3" max="3" width="14.5546875" customWidth="1"/>
    <col min="6" max="6" width="12.44140625" customWidth="1"/>
    <col min="7" max="7" width="11.6640625" customWidth="1"/>
    <col min="8" max="8" width="14" customWidth="1"/>
    <col min="9" max="9" width="14.10937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0.4168084949004669</v>
      </c>
    </row>
    <row r="5" spans="1:9" x14ac:dyDescent="0.3">
      <c r="A5" t="s">
        <v>3</v>
      </c>
      <c r="B5">
        <v>0.17372932142119255</v>
      </c>
    </row>
    <row r="6" spans="1:9" x14ac:dyDescent="0.3">
      <c r="A6" t="s">
        <v>4</v>
      </c>
      <c r="B6">
        <v>0.15720390784961641</v>
      </c>
    </row>
    <row r="7" spans="1:9" x14ac:dyDescent="0.3">
      <c r="A7" t="s">
        <v>5</v>
      </c>
      <c r="B7">
        <v>1523.4687869238535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24399892.205745786</v>
      </c>
      <c r="D12">
        <v>24399892.205745786</v>
      </c>
      <c r="E12">
        <v>10.512857706630014</v>
      </c>
      <c r="F12">
        <v>2.1135357136437744E-3</v>
      </c>
    </row>
    <row r="13" spans="1:9" x14ac:dyDescent="0.3">
      <c r="A13" t="s">
        <v>9</v>
      </c>
      <c r="B13">
        <v>50</v>
      </c>
      <c r="C13">
        <v>116047857.23656189</v>
      </c>
      <c r="D13">
        <v>2320957.144731238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2140.4768869483801</v>
      </c>
      <c r="C17">
        <v>557.37385011750837</v>
      </c>
      <c r="D17">
        <v>3.8402893973176422</v>
      </c>
      <c r="E17">
        <v>3.4698114640058816E-4</v>
      </c>
      <c r="F17">
        <v>1020.9585614481748</v>
      </c>
      <c r="G17">
        <v>3259.9952124485853</v>
      </c>
      <c r="H17">
        <v>1020.9585614481748</v>
      </c>
      <c r="I17">
        <v>3259.9952124485853</v>
      </c>
    </row>
    <row r="18" spans="1:9" ht="15" thickBot="1" x14ac:dyDescent="0.35">
      <c r="A18" s="2" t="s">
        <v>24</v>
      </c>
      <c r="B18" s="2">
        <v>9.3790122819978663</v>
      </c>
      <c r="C18" s="2">
        <v>2.8926554795425052</v>
      </c>
      <c r="D18" s="2">
        <v>3.242353729411712</v>
      </c>
      <c r="E18" s="2">
        <v>2.1135357136437541E-3</v>
      </c>
      <c r="F18" s="2">
        <v>3.5689427603945703</v>
      </c>
      <c r="G18" s="2">
        <v>15.189081803601162</v>
      </c>
      <c r="H18" s="2">
        <v>3.5689427603945703</v>
      </c>
      <c r="I18" s="2">
        <v>15.189081803601162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3340.990459044107</v>
      </c>
      <c r="C25">
        <v>1889.009540955893</v>
      </c>
      <c r="E25">
        <v>0.96153846153846156</v>
      </c>
      <c r="F25">
        <v>1288</v>
      </c>
    </row>
    <row r="26" spans="1:9" x14ac:dyDescent="0.3">
      <c r="A26">
        <v>2</v>
      </c>
      <c r="B26">
        <v>3594.2237906580494</v>
      </c>
      <c r="C26">
        <v>-1135.2237906580494</v>
      </c>
      <c r="E26">
        <v>2.8846153846153846</v>
      </c>
      <c r="F26">
        <v>1498</v>
      </c>
    </row>
    <row r="27" spans="1:9" x14ac:dyDescent="0.3">
      <c r="A27">
        <v>3</v>
      </c>
      <c r="B27">
        <v>4775.9793381897807</v>
      </c>
      <c r="C27">
        <v>1528.0206618102193</v>
      </c>
      <c r="E27">
        <v>4.8076923076923075</v>
      </c>
      <c r="F27">
        <v>1914</v>
      </c>
    </row>
    <row r="28" spans="1:9" x14ac:dyDescent="0.3">
      <c r="A28">
        <v>4</v>
      </c>
      <c r="B28">
        <v>4869.7694610097587</v>
      </c>
      <c r="C28">
        <v>1720.2305389902413</v>
      </c>
      <c r="E28">
        <v>6.7307692307692308</v>
      </c>
      <c r="F28">
        <v>1925</v>
      </c>
    </row>
    <row r="29" spans="1:9" x14ac:dyDescent="0.3">
      <c r="A29">
        <v>5</v>
      </c>
      <c r="B29">
        <v>4372.681810063872</v>
      </c>
      <c r="C29">
        <v>989.31818993612796</v>
      </c>
      <c r="E29">
        <v>8.6538461538461533</v>
      </c>
      <c r="F29">
        <v>1955</v>
      </c>
    </row>
    <row r="30" spans="1:9" x14ac:dyDescent="0.3">
      <c r="A30">
        <v>6</v>
      </c>
      <c r="B30">
        <v>3828.6990977079959</v>
      </c>
      <c r="C30">
        <v>-206.69909770799586</v>
      </c>
      <c r="E30">
        <v>10.576923076923077</v>
      </c>
      <c r="F30">
        <v>1988</v>
      </c>
    </row>
    <row r="31" spans="1:9" x14ac:dyDescent="0.3">
      <c r="A31">
        <v>7</v>
      </c>
      <c r="B31">
        <v>5010.4546452397271</v>
      </c>
      <c r="C31">
        <v>-604.45464523972714</v>
      </c>
      <c r="E31">
        <v>12.5</v>
      </c>
      <c r="F31">
        <v>1995</v>
      </c>
    </row>
    <row r="32" spans="1:9" x14ac:dyDescent="0.3">
      <c r="A32">
        <v>8</v>
      </c>
      <c r="B32">
        <v>4147.585515295923</v>
      </c>
      <c r="C32">
        <v>25.41448470407704</v>
      </c>
      <c r="E32">
        <v>14.423076923076923</v>
      </c>
      <c r="F32">
        <v>2008</v>
      </c>
    </row>
    <row r="33" spans="1:6" x14ac:dyDescent="0.3">
      <c r="A33">
        <v>9</v>
      </c>
      <c r="B33">
        <v>3594.2237906580494</v>
      </c>
      <c r="C33">
        <v>-1639.2237906580494</v>
      </c>
      <c r="E33">
        <v>16.346153846153847</v>
      </c>
      <c r="F33">
        <v>2051</v>
      </c>
    </row>
    <row r="34" spans="1:6" x14ac:dyDescent="0.3">
      <c r="A34">
        <v>10</v>
      </c>
      <c r="B34">
        <v>3387.885520454096</v>
      </c>
      <c r="C34">
        <v>-163.88552045409597</v>
      </c>
      <c r="E34">
        <v>18.269230769230766</v>
      </c>
      <c r="F34">
        <v>2066</v>
      </c>
    </row>
    <row r="35" spans="1:6" x14ac:dyDescent="0.3">
      <c r="A35">
        <v>11</v>
      </c>
      <c r="B35">
        <v>3528.5707046840644</v>
      </c>
      <c r="C35">
        <v>-1119.5707046840644</v>
      </c>
      <c r="E35">
        <v>20.19230769230769</v>
      </c>
      <c r="F35">
        <v>2088</v>
      </c>
    </row>
    <row r="36" spans="1:6" x14ac:dyDescent="0.3">
      <c r="A36">
        <v>12</v>
      </c>
      <c r="B36">
        <v>4710.3262522157956</v>
      </c>
      <c r="C36">
        <v>-2644.3262522157956</v>
      </c>
      <c r="E36">
        <v>22.115384615384613</v>
      </c>
      <c r="F36">
        <v>2143</v>
      </c>
    </row>
    <row r="37" spans="1:6" x14ac:dyDescent="0.3">
      <c r="A37">
        <v>13</v>
      </c>
      <c r="B37">
        <v>3584.8447783760512</v>
      </c>
      <c r="C37">
        <v>2361.1552216239488</v>
      </c>
      <c r="E37">
        <v>24.038461538461537</v>
      </c>
      <c r="F37">
        <v>2245</v>
      </c>
    </row>
    <row r="38" spans="1:6" x14ac:dyDescent="0.3">
      <c r="A38">
        <v>14</v>
      </c>
      <c r="B38">
        <v>3265.9583607881241</v>
      </c>
      <c r="C38">
        <v>-1340.9583607881241</v>
      </c>
      <c r="E38">
        <v>25.96153846153846</v>
      </c>
      <c r="F38">
        <v>2367</v>
      </c>
    </row>
    <row r="39" spans="1:6" x14ac:dyDescent="0.3">
      <c r="A39">
        <v>15</v>
      </c>
      <c r="B39">
        <v>4588.3990925498238</v>
      </c>
      <c r="C39">
        <v>-422.39909254982376</v>
      </c>
      <c r="E39">
        <v>27.884615384615383</v>
      </c>
      <c r="F39">
        <v>2409</v>
      </c>
    </row>
    <row r="40" spans="1:6" x14ac:dyDescent="0.3">
      <c r="A40">
        <v>16</v>
      </c>
      <c r="B40">
        <v>5310.5830382636595</v>
      </c>
      <c r="C40">
        <v>-53.583038263659546</v>
      </c>
      <c r="E40">
        <v>29.807692307692307</v>
      </c>
      <c r="F40">
        <v>2459</v>
      </c>
    </row>
    <row r="41" spans="1:6" x14ac:dyDescent="0.3">
      <c r="A41">
        <v>17</v>
      </c>
      <c r="B41">
        <v>2862.6608326622159</v>
      </c>
      <c r="C41">
        <v>-874.66083266221585</v>
      </c>
      <c r="E41">
        <v>31.73076923076923</v>
      </c>
      <c r="F41">
        <v>2782</v>
      </c>
    </row>
    <row r="42" spans="1:6" x14ac:dyDescent="0.3">
      <c r="A42">
        <v>18</v>
      </c>
      <c r="B42">
        <v>4053.7953924759449</v>
      </c>
      <c r="C42">
        <v>102.20460752405506</v>
      </c>
      <c r="E42">
        <v>33.653846153846153</v>
      </c>
      <c r="F42">
        <v>2784</v>
      </c>
    </row>
    <row r="43" spans="1:6" x14ac:dyDescent="0.3">
      <c r="A43">
        <v>19</v>
      </c>
      <c r="B43">
        <v>3050.2410783021733</v>
      </c>
      <c r="C43">
        <v>-1136.2410783021733</v>
      </c>
      <c r="E43">
        <v>35.576923076923073</v>
      </c>
      <c r="F43">
        <v>2810</v>
      </c>
    </row>
    <row r="44" spans="1:6" x14ac:dyDescent="0.3">
      <c r="A44">
        <v>20</v>
      </c>
      <c r="B44">
        <v>3809.9410731440003</v>
      </c>
      <c r="C44">
        <v>1363.0589268559997</v>
      </c>
      <c r="E44">
        <v>37.5</v>
      </c>
      <c r="F44">
        <v>2820</v>
      </c>
    </row>
    <row r="45" spans="1:6" x14ac:dyDescent="0.3">
      <c r="A45">
        <v>21</v>
      </c>
      <c r="B45">
        <v>4316.4077363718852</v>
      </c>
      <c r="C45">
        <v>313.59226362811478</v>
      </c>
      <c r="E45">
        <v>39.42307692307692</v>
      </c>
      <c r="F45">
        <v>2905</v>
      </c>
    </row>
    <row r="46" spans="1:6" x14ac:dyDescent="0.3">
      <c r="A46">
        <v>22</v>
      </c>
      <c r="B46">
        <v>5104.2447680597052</v>
      </c>
      <c r="C46">
        <v>2384.7552319402948</v>
      </c>
      <c r="E46">
        <v>41.346153846153847</v>
      </c>
      <c r="F46">
        <v>3025</v>
      </c>
    </row>
    <row r="47" spans="1:6" x14ac:dyDescent="0.3">
      <c r="A47">
        <v>23</v>
      </c>
      <c r="B47">
        <v>3669.2558889140323</v>
      </c>
      <c r="C47">
        <v>-1618.2558889140323</v>
      </c>
      <c r="E47">
        <v>43.269230769230766</v>
      </c>
      <c r="F47">
        <v>3224</v>
      </c>
    </row>
    <row r="48" spans="1:6" x14ac:dyDescent="0.3">
      <c r="A48">
        <v>24</v>
      </c>
      <c r="B48">
        <v>3040.862066020175</v>
      </c>
      <c r="C48">
        <v>762.13793397982499</v>
      </c>
      <c r="E48">
        <v>45.192307692307693</v>
      </c>
      <c r="F48">
        <v>3547</v>
      </c>
    </row>
    <row r="49" spans="1:6" x14ac:dyDescent="0.3">
      <c r="A49">
        <v>25</v>
      </c>
      <c r="B49">
        <v>2834.5237958162224</v>
      </c>
      <c r="C49">
        <v>-826.52379581622245</v>
      </c>
      <c r="E49">
        <v>47.115384615384613</v>
      </c>
      <c r="F49">
        <v>3622</v>
      </c>
    </row>
    <row r="50" spans="1:6" x14ac:dyDescent="0.3">
      <c r="A50">
        <v>26</v>
      </c>
      <c r="B50">
        <v>4250.7546503979001</v>
      </c>
      <c r="C50">
        <v>-2962.7546503979001</v>
      </c>
      <c r="E50">
        <v>49.03846153846154</v>
      </c>
      <c r="F50">
        <v>3672</v>
      </c>
    </row>
    <row r="51" spans="1:6" x14ac:dyDescent="0.3">
      <c r="A51">
        <v>27</v>
      </c>
      <c r="B51">
        <v>2993.967004610186</v>
      </c>
      <c r="C51">
        <v>1735.032995389814</v>
      </c>
      <c r="E51">
        <v>50.96153846153846</v>
      </c>
      <c r="F51">
        <v>3720</v>
      </c>
    </row>
    <row r="52" spans="1:6" x14ac:dyDescent="0.3">
      <c r="A52">
        <v>28</v>
      </c>
      <c r="B52">
        <v>3509.8126801200688</v>
      </c>
      <c r="C52">
        <v>-1142.8126801200688</v>
      </c>
      <c r="E52">
        <v>52.884615384615387</v>
      </c>
      <c r="F52">
        <v>3803</v>
      </c>
    </row>
    <row r="53" spans="1:6" x14ac:dyDescent="0.3">
      <c r="A53">
        <v>29</v>
      </c>
      <c r="B53">
        <v>4532.125018857836</v>
      </c>
      <c r="C53">
        <v>1400.874981142164</v>
      </c>
      <c r="E53">
        <v>54.807692307692307</v>
      </c>
      <c r="F53">
        <v>3866</v>
      </c>
    </row>
    <row r="54" spans="1:6" x14ac:dyDescent="0.3">
      <c r="A54">
        <v>30</v>
      </c>
      <c r="B54">
        <v>3491.0546555560727</v>
      </c>
      <c r="C54">
        <v>-709.0546555560727</v>
      </c>
      <c r="E54">
        <v>56.730769230769234</v>
      </c>
      <c r="F54">
        <v>3995</v>
      </c>
    </row>
    <row r="55" spans="1:6" x14ac:dyDescent="0.3">
      <c r="A55">
        <v>31</v>
      </c>
      <c r="B55">
        <v>3556.7077415300578</v>
      </c>
      <c r="C55">
        <v>1094.2922584699422</v>
      </c>
      <c r="E55">
        <v>58.653846153846153</v>
      </c>
      <c r="F55">
        <v>4029</v>
      </c>
    </row>
    <row r="56" spans="1:6" x14ac:dyDescent="0.3">
      <c r="A56">
        <v>32</v>
      </c>
      <c r="B56">
        <v>3078.3781151481667</v>
      </c>
      <c r="C56">
        <v>3778.6218848518333</v>
      </c>
      <c r="E56">
        <v>60.57692307692308</v>
      </c>
      <c r="F56">
        <v>4156</v>
      </c>
    </row>
    <row r="57" spans="1:6" x14ac:dyDescent="0.3">
      <c r="A57">
        <v>33</v>
      </c>
      <c r="B57">
        <v>3772.425024016009</v>
      </c>
      <c r="C57">
        <v>-1629.425024016009</v>
      </c>
      <c r="E57">
        <v>62.5</v>
      </c>
      <c r="F57">
        <v>4166</v>
      </c>
    </row>
    <row r="58" spans="1:6" x14ac:dyDescent="0.3">
      <c r="A58">
        <v>34</v>
      </c>
      <c r="B58">
        <v>2646.943550176265</v>
      </c>
      <c r="C58">
        <v>378.05644982373497</v>
      </c>
      <c r="E58">
        <v>64.42307692307692</v>
      </c>
      <c r="F58">
        <v>4173</v>
      </c>
    </row>
    <row r="59" spans="1:6" x14ac:dyDescent="0.3">
      <c r="A59">
        <v>35</v>
      </c>
      <c r="B59">
        <v>4138.2065030139256</v>
      </c>
      <c r="C59">
        <v>-1233.2065030139256</v>
      </c>
      <c r="E59">
        <v>66.346153846153854</v>
      </c>
      <c r="F59">
        <v>4406</v>
      </c>
    </row>
    <row r="60" spans="1:6" x14ac:dyDescent="0.3">
      <c r="A60">
        <v>36</v>
      </c>
      <c r="B60">
        <v>3331.6114467621092</v>
      </c>
      <c r="C60">
        <v>-1833.6114467621092</v>
      </c>
      <c r="E60">
        <v>68.269230769230774</v>
      </c>
      <c r="F60">
        <v>4432</v>
      </c>
    </row>
    <row r="61" spans="1:6" x14ac:dyDescent="0.3">
      <c r="A61">
        <v>37</v>
      </c>
      <c r="B61">
        <v>4091.3114416039361</v>
      </c>
      <c r="C61">
        <v>2144.6885583960639</v>
      </c>
      <c r="E61">
        <v>70.192307692307693</v>
      </c>
      <c r="F61">
        <v>4630</v>
      </c>
    </row>
    <row r="62" spans="1:6" x14ac:dyDescent="0.3">
      <c r="A62">
        <v>38</v>
      </c>
      <c r="B62">
        <v>4532.125018857836</v>
      </c>
      <c r="C62">
        <v>-985.12501885783604</v>
      </c>
      <c r="E62">
        <v>72.115384615384627</v>
      </c>
      <c r="F62">
        <v>4651</v>
      </c>
    </row>
    <row r="63" spans="1:6" x14ac:dyDescent="0.3">
      <c r="A63">
        <v>39</v>
      </c>
      <c r="B63">
        <v>3172.1682379681451</v>
      </c>
      <c r="C63">
        <v>-362.16823796814515</v>
      </c>
      <c r="E63">
        <v>74.038461538461547</v>
      </c>
      <c r="F63">
        <v>4729</v>
      </c>
    </row>
    <row r="64" spans="1:6" x14ac:dyDescent="0.3">
      <c r="A64">
        <v>40</v>
      </c>
      <c r="B64">
        <v>4091.3114416039361</v>
      </c>
      <c r="C64">
        <v>1967.6885583960639</v>
      </c>
      <c r="E64">
        <v>75.961538461538467</v>
      </c>
      <c r="F64">
        <v>5173</v>
      </c>
    </row>
    <row r="65" spans="1:6" x14ac:dyDescent="0.3">
      <c r="A65">
        <v>41</v>
      </c>
      <c r="B65">
        <v>3209.6842870961368</v>
      </c>
      <c r="C65">
        <v>-1214.6842870961368</v>
      </c>
      <c r="E65">
        <v>77.884615384615387</v>
      </c>
      <c r="F65">
        <v>5230</v>
      </c>
    </row>
    <row r="66" spans="1:6" x14ac:dyDescent="0.3">
      <c r="A66">
        <v>42</v>
      </c>
      <c r="B66">
        <v>3697.3929257600257</v>
      </c>
      <c r="C66">
        <v>-1452.3929257600257</v>
      </c>
      <c r="E66">
        <v>79.807692307692321</v>
      </c>
      <c r="F66">
        <v>5257</v>
      </c>
    </row>
    <row r="67" spans="1:6" x14ac:dyDescent="0.3">
      <c r="A67">
        <v>43</v>
      </c>
      <c r="B67">
        <v>4278.8916872438931</v>
      </c>
      <c r="C67">
        <v>-249.8916872438931</v>
      </c>
      <c r="E67">
        <v>81.730769230769241</v>
      </c>
      <c r="F67">
        <v>5362</v>
      </c>
    </row>
    <row r="68" spans="1:6" x14ac:dyDescent="0.3">
      <c r="A68">
        <v>44</v>
      </c>
      <c r="B68">
        <v>3856.8361345539897</v>
      </c>
      <c r="C68">
        <v>-1072.8361345539897</v>
      </c>
      <c r="E68">
        <v>83.65384615384616</v>
      </c>
      <c r="F68">
        <v>5933</v>
      </c>
    </row>
    <row r="69" spans="1:6" x14ac:dyDescent="0.3">
      <c r="A69">
        <v>45</v>
      </c>
      <c r="B69">
        <v>2721.9756484322479</v>
      </c>
      <c r="C69">
        <v>998.02435156775209</v>
      </c>
      <c r="E69">
        <v>85.57692307692308</v>
      </c>
      <c r="F69">
        <v>5946</v>
      </c>
    </row>
    <row r="70" spans="1:6" x14ac:dyDescent="0.3">
      <c r="A70">
        <v>46</v>
      </c>
      <c r="B70">
        <v>5198.0348908796841</v>
      </c>
      <c r="C70">
        <v>-1332.0348908796841</v>
      </c>
      <c r="E70">
        <v>87.500000000000014</v>
      </c>
      <c r="F70">
        <v>6059</v>
      </c>
    </row>
    <row r="71" spans="1:6" x14ac:dyDescent="0.3">
      <c r="A71">
        <v>47</v>
      </c>
      <c r="B71">
        <v>3612.981815222045</v>
      </c>
      <c r="C71">
        <v>3872.018184777955</v>
      </c>
      <c r="E71">
        <v>89.423076923076934</v>
      </c>
      <c r="F71">
        <v>6236</v>
      </c>
    </row>
    <row r="72" spans="1:6" x14ac:dyDescent="0.3">
      <c r="A72">
        <v>48</v>
      </c>
      <c r="B72">
        <v>3584.8447783760512</v>
      </c>
      <c r="C72">
        <v>87.155221623948819</v>
      </c>
      <c r="E72">
        <v>91.346153846153854</v>
      </c>
      <c r="F72">
        <v>6304</v>
      </c>
    </row>
    <row r="73" spans="1:6" x14ac:dyDescent="0.3">
      <c r="A73">
        <v>49</v>
      </c>
      <c r="B73">
        <v>4241.3756381159019</v>
      </c>
      <c r="C73">
        <v>-246.37563811590189</v>
      </c>
      <c r="E73">
        <v>93.269230769230774</v>
      </c>
      <c r="F73">
        <v>6590</v>
      </c>
    </row>
    <row r="74" spans="1:6" x14ac:dyDescent="0.3">
      <c r="A74">
        <v>50</v>
      </c>
      <c r="B74">
        <v>2590.6694764842778</v>
      </c>
      <c r="C74">
        <v>229.33052351572223</v>
      </c>
      <c r="E74">
        <v>95.192307692307693</v>
      </c>
      <c r="F74">
        <v>6857</v>
      </c>
    </row>
    <row r="75" spans="1:6" x14ac:dyDescent="0.3">
      <c r="A75">
        <v>51</v>
      </c>
      <c r="B75">
        <v>3256.5793485061258</v>
      </c>
      <c r="C75">
        <v>-1168.5793485061258</v>
      </c>
      <c r="E75">
        <v>97.115384615384627</v>
      </c>
      <c r="F75">
        <v>7485</v>
      </c>
    </row>
    <row r="76" spans="1:6" ht="15" thickBot="1" x14ac:dyDescent="0.35">
      <c r="A76" s="2">
        <v>52</v>
      </c>
      <c r="B76" s="2">
        <v>4175.7225521419168</v>
      </c>
      <c r="C76" s="2">
        <v>256.27744785808318</v>
      </c>
      <c r="E76" s="2">
        <v>99.038461538461547</v>
      </c>
      <c r="F76" s="2">
        <v>7489</v>
      </c>
    </row>
  </sheetData>
  <sortState xmlns:xlrd2="http://schemas.microsoft.com/office/spreadsheetml/2017/richdata2" ref="F25:F76">
    <sortCondition ref="F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6"/>
  <sheetViews>
    <sheetView workbookViewId="0">
      <selection sqref="A1:I76"/>
    </sheetView>
  </sheetViews>
  <sheetFormatPr defaultRowHeight="14.4" x14ac:dyDescent="0.3"/>
  <cols>
    <col min="1" max="1" width="18.44140625" customWidth="1"/>
    <col min="2" max="2" width="15.33203125" customWidth="1"/>
    <col min="3" max="3" width="17.5546875" customWidth="1"/>
    <col min="4" max="4" width="14.5546875" customWidth="1"/>
    <col min="6" max="6" width="14.6640625" customWidth="1"/>
    <col min="7" max="7" width="15.109375" customWidth="1"/>
    <col min="8" max="8" width="14.6640625" customWidth="1"/>
    <col min="9" max="9" width="12.33203125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0.83861989924044622</v>
      </c>
    </row>
    <row r="5" spans="1:9" x14ac:dyDescent="0.3">
      <c r="A5" t="s">
        <v>3</v>
      </c>
      <c r="B5">
        <v>0.70328333540205623</v>
      </c>
    </row>
    <row r="6" spans="1:9" x14ac:dyDescent="0.3">
      <c r="A6" t="s">
        <v>4</v>
      </c>
      <c r="B6">
        <v>0.69734900211009732</v>
      </c>
    </row>
    <row r="7" spans="1:9" x14ac:dyDescent="0.3">
      <c r="A7" t="s">
        <v>5</v>
      </c>
      <c r="B7">
        <v>912.94236143153375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1</v>
      </c>
      <c r="C12">
        <v>98774561.67749843</v>
      </c>
      <c r="D12">
        <v>98774561.67749843</v>
      </c>
      <c r="E12">
        <v>118.51092629984522</v>
      </c>
      <c r="F12">
        <v>8.546912950628286E-15</v>
      </c>
    </row>
    <row r="13" spans="1:9" x14ac:dyDescent="0.3">
      <c r="A13" t="s">
        <v>9</v>
      </c>
      <c r="B13">
        <v>50</v>
      </c>
      <c r="C13">
        <v>41673187.764809258</v>
      </c>
      <c r="D13">
        <v>833463.75529618515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-63.634944680259196</v>
      </c>
      <c r="C17">
        <v>377.92356126179476</v>
      </c>
      <c r="D17">
        <v>-0.16838046420762337</v>
      </c>
      <c r="E17">
        <v>0.86696326014480041</v>
      </c>
      <c r="F17">
        <v>-822.71675733020732</v>
      </c>
      <c r="G17">
        <v>695.44686796968892</v>
      </c>
      <c r="H17">
        <v>-822.71675733020732</v>
      </c>
      <c r="I17">
        <v>695.44686796968892</v>
      </c>
    </row>
    <row r="18" spans="1:9" ht="15" thickBot="1" x14ac:dyDescent="0.35">
      <c r="A18" s="2" t="s">
        <v>24</v>
      </c>
      <c r="B18" s="2">
        <v>14.484157298510706</v>
      </c>
      <c r="C18" s="2">
        <v>1.3304974186626219</v>
      </c>
      <c r="D18" s="2">
        <v>10.886272378543783</v>
      </c>
      <c r="E18" s="2">
        <v>8.5469129506281314E-15</v>
      </c>
      <c r="F18" s="2">
        <v>11.811774584629354</v>
      </c>
      <c r="G18" s="2">
        <v>17.156540012392057</v>
      </c>
      <c r="H18" s="2">
        <v>11.811774584629354</v>
      </c>
      <c r="I18" s="2">
        <v>17.156540012392057</v>
      </c>
    </row>
    <row r="22" spans="1:9" x14ac:dyDescent="0.3">
      <c r="A22" t="s">
        <v>28</v>
      </c>
      <c r="E22" t="s">
        <v>25</v>
      </c>
    </row>
    <row r="23" spans="1:9" ht="15" thickBot="1" x14ac:dyDescent="0.35"/>
    <row r="24" spans="1:9" x14ac:dyDescent="0.3">
      <c r="A24" s="3" t="s">
        <v>29</v>
      </c>
      <c r="B24" s="3" t="s">
        <v>30</v>
      </c>
      <c r="C24" s="3" t="s">
        <v>31</v>
      </c>
      <c r="E24" s="3" t="s">
        <v>26</v>
      </c>
      <c r="F24" s="3" t="s">
        <v>27</v>
      </c>
    </row>
    <row r="25" spans="1:9" x14ac:dyDescent="0.3">
      <c r="A25">
        <v>1</v>
      </c>
      <c r="B25">
        <v>5512.7656152463624</v>
      </c>
      <c r="C25">
        <v>-282.76561524636236</v>
      </c>
      <c r="E25">
        <v>0.96153846153846156</v>
      </c>
      <c r="F25">
        <v>1288</v>
      </c>
    </row>
    <row r="26" spans="1:9" x14ac:dyDescent="0.3">
      <c r="A26">
        <v>2</v>
      </c>
      <c r="B26">
        <v>2876.6489869174143</v>
      </c>
      <c r="C26">
        <v>-417.64898691741428</v>
      </c>
      <c r="E26">
        <v>2.8846153846153846</v>
      </c>
      <c r="F26">
        <v>1498</v>
      </c>
    </row>
    <row r="27" spans="1:9" x14ac:dyDescent="0.3">
      <c r="A27">
        <v>3</v>
      </c>
      <c r="B27">
        <v>5614.1547163359373</v>
      </c>
      <c r="C27">
        <v>689.84528366406266</v>
      </c>
      <c r="E27">
        <v>4.8076923076923075</v>
      </c>
      <c r="F27">
        <v>1914</v>
      </c>
    </row>
    <row r="28" spans="1:9" x14ac:dyDescent="0.3">
      <c r="A28">
        <v>4</v>
      </c>
      <c r="B28">
        <v>6005.2269633957258</v>
      </c>
      <c r="C28">
        <v>584.77303660427424</v>
      </c>
      <c r="E28">
        <v>6.7307692307692308</v>
      </c>
      <c r="F28">
        <v>1925</v>
      </c>
    </row>
    <row r="29" spans="1:9" x14ac:dyDescent="0.3">
      <c r="A29">
        <v>5</v>
      </c>
      <c r="B29">
        <v>5194.1141546791278</v>
      </c>
      <c r="C29">
        <v>167.88584532087225</v>
      </c>
      <c r="E29">
        <v>8.6538461538461533</v>
      </c>
      <c r="F29">
        <v>1955</v>
      </c>
    </row>
    <row r="30" spans="1:9" x14ac:dyDescent="0.3">
      <c r="A30">
        <v>6</v>
      </c>
      <c r="B30">
        <v>3325.6578631712459</v>
      </c>
      <c r="C30">
        <v>296.34213682875406</v>
      </c>
      <c r="E30">
        <v>10.576923076923077</v>
      </c>
      <c r="F30">
        <v>1988</v>
      </c>
    </row>
    <row r="31" spans="1:9" x14ac:dyDescent="0.3">
      <c r="A31">
        <v>7</v>
      </c>
      <c r="B31">
        <v>5324.4715703657239</v>
      </c>
      <c r="C31">
        <v>-918.47157036572389</v>
      </c>
      <c r="E31">
        <v>12.5</v>
      </c>
      <c r="F31">
        <v>1995</v>
      </c>
    </row>
    <row r="32" spans="1:9" x14ac:dyDescent="0.3">
      <c r="A32">
        <v>8</v>
      </c>
      <c r="B32">
        <v>4354.0330313655068</v>
      </c>
      <c r="C32">
        <v>-181.03303136550676</v>
      </c>
      <c r="E32">
        <v>14.423076923076923</v>
      </c>
      <c r="F32">
        <v>2008</v>
      </c>
    </row>
    <row r="33" spans="1:6" x14ac:dyDescent="0.3">
      <c r="A33">
        <v>9</v>
      </c>
      <c r="B33">
        <v>2384.18763876805</v>
      </c>
      <c r="C33">
        <v>-429.18763876804996</v>
      </c>
      <c r="E33">
        <v>16.346153846153847</v>
      </c>
      <c r="F33">
        <v>2051</v>
      </c>
    </row>
    <row r="34" spans="1:6" x14ac:dyDescent="0.3">
      <c r="A34">
        <v>10</v>
      </c>
      <c r="B34">
        <v>2659.3866274397533</v>
      </c>
      <c r="C34">
        <v>564.61337256024672</v>
      </c>
      <c r="E34">
        <v>18.269230769230766</v>
      </c>
      <c r="F34">
        <v>2066</v>
      </c>
    </row>
    <row r="35" spans="1:6" x14ac:dyDescent="0.3">
      <c r="A35">
        <v>11</v>
      </c>
      <c r="B35">
        <v>2717.3232566337961</v>
      </c>
      <c r="C35">
        <v>-308.32325663379606</v>
      </c>
      <c r="E35">
        <v>20.19230769230769</v>
      </c>
      <c r="F35">
        <v>2088</v>
      </c>
    </row>
    <row r="36" spans="1:6" x14ac:dyDescent="0.3">
      <c r="A36">
        <v>12</v>
      </c>
      <c r="B36">
        <v>4281.6122448729529</v>
      </c>
      <c r="C36">
        <v>-2215.6122448729529</v>
      </c>
      <c r="E36">
        <v>22.115384615384613</v>
      </c>
      <c r="F36">
        <v>2143</v>
      </c>
    </row>
    <row r="37" spans="1:6" x14ac:dyDescent="0.3">
      <c r="A37">
        <v>13</v>
      </c>
      <c r="B37">
        <v>4585.7795481416779</v>
      </c>
      <c r="C37">
        <v>1360.2204518583221</v>
      </c>
      <c r="E37">
        <v>24.038461538461537</v>
      </c>
      <c r="F37">
        <v>2245</v>
      </c>
    </row>
    <row r="38" spans="1:6" x14ac:dyDescent="0.3">
      <c r="A38">
        <v>14</v>
      </c>
      <c r="B38">
        <v>2311.7668522754966</v>
      </c>
      <c r="C38">
        <v>-386.7668522754966</v>
      </c>
      <c r="E38">
        <v>25.96153846153846</v>
      </c>
      <c r="F38">
        <v>2367</v>
      </c>
    </row>
    <row r="39" spans="1:6" x14ac:dyDescent="0.3">
      <c r="A39">
        <v>15</v>
      </c>
      <c r="B39">
        <v>4049.8657280967814</v>
      </c>
      <c r="C39">
        <v>116.13427190321863</v>
      </c>
      <c r="E39">
        <v>27.884615384615383</v>
      </c>
      <c r="F39">
        <v>2409</v>
      </c>
    </row>
    <row r="40" spans="1:6" x14ac:dyDescent="0.3">
      <c r="A40">
        <v>16</v>
      </c>
      <c r="B40">
        <v>5367.9240422612547</v>
      </c>
      <c r="C40">
        <v>-110.92404226125473</v>
      </c>
      <c r="E40">
        <v>29.807692307692307</v>
      </c>
      <c r="F40">
        <v>2459</v>
      </c>
    </row>
    <row r="41" spans="1:6" x14ac:dyDescent="0.3">
      <c r="A41">
        <v>17</v>
      </c>
      <c r="B41">
        <v>1862.7579760216647</v>
      </c>
      <c r="C41">
        <v>125.24202397833528</v>
      </c>
      <c r="E41">
        <v>31.73076923076923</v>
      </c>
      <c r="F41">
        <v>2782</v>
      </c>
    </row>
    <row r="42" spans="1:6" x14ac:dyDescent="0.3">
      <c r="A42">
        <v>18</v>
      </c>
      <c r="B42">
        <v>4542.3270762461452</v>
      </c>
      <c r="C42">
        <v>-386.32707624614523</v>
      </c>
      <c r="E42">
        <v>33.653846153846153</v>
      </c>
      <c r="F42">
        <v>2784</v>
      </c>
    </row>
    <row r="43" spans="1:6" x14ac:dyDescent="0.3">
      <c r="A43">
        <v>19</v>
      </c>
      <c r="B43">
        <v>3021.490559902521</v>
      </c>
      <c r="C43">
        <v>-1107.490559902521</v>
      </c>
      <c r="E43">
        <v>35.576923076923073</v>
      </c>
      <c r="F43">
        <v>2810</v>
      </c>
    </row>
    <row r="44" spans="1:6" x14ac:dyDescent="0.3">
      <c r="A44">
        <v>20</v>
      </c>
      <c r="B44">
        <v>3991.9290989027386</v>
      </c>
      <c r="C44">
        <v>1181.0709010972614</v>
      </c>
      <c r="E44">
        <v>37.5</v>
      </c>
      <c r="F44">
        <v>2820</v>
      </c>
    </row>
    <row r="45" spans="1:6" x14ac:dyDescent="0.3">
      <c r="A45">
        <v>21</v>
      </c>
      <c r="B45">
        <v>4803.0419076193375</v>
      </c>
      <c r="C45">
        <v>-173.04190761933751</v>
      </c>
      <c r="E45">
        <v>39.42307692307692</v>
      </c>
      <c r="F45">
        <v>2905</v>
      </c>
    </row>
    <row r="46" spans="1:6" x14ac:dyDescent="0.3">
      <c r="A46">
        <v>22</v>
      </c>
      <c r="B46">
        <v>6338.3625812614719</v>
      </c>
      <c r="C46">
        <v>1150.6374187385281</v>
      </c>
      <c r="E46">
        <v>41.346153846153847</v>
      </c>
      <c r="F46">
        <v>3025</v>
      </c>
    </row>
    <row r="47" spans="1:6" x14ac:dyDescent="0.3">
      <c r="A47">
        <v>23</v>
      </c>
      <c r="B47">
        <v>2702.8390993352855</v>
      </c>
      <c r="C47">
        <v>-651.83909933528548</v>
      </c>
      <c r="E47">
        <v>43.269230769230766</v>
      </c>
      <c r="F47">
        <v>3224</v>
      </c>
    </row>
    <row r="48" spans="1:6" x14ac:dyDescent="0.3">
      <c r="A48">
        <v>24</v>
      </c>
      <c r="B48">
        <v>2862.1648296189032</v>
      </c>
      <c r="C48">
        <v>940.83517038109676</v>
      </c>
      <c r="E48">
        <v>45.192307692307693</v>
      </c>
      <c r="F48">
        <v>3547</v>
      </c>
    </row>
    <row r="49" spans="1:6" x14ac:dyDescent="0.3">
      <c r="A49">
        <v>25</v>
      </c>
      <c r="B49">
        <v>1138.5501110961293</v>
      </c>
      <c r="C49">
        <v>869.44988890387071</v>
      </c>
      <c r="E49">
        <v>47.115384615384613</v>
      </c>
      <c r="F49">
        <v>3622</v>
      </c>
    </row>
    <row r="50" spans="1:6" x14ac:dyDescent="0.3">
      <c r="A50">
        <v>26</v>
      </c>
      <c r="B50">
        <v>3557.4043799474171</v>
      </c>
      <c r="C50">
        <v>-2269.4043799474171</v>
      </c>
      <c r="E50">
        <v>49.03846153846154</v>
      </c>
      <c r="F50">
        <v>3672</v>
      </c>
    </row>
    <row r="51" spans="1:6" x14ac:dyDescent="0.3">
      <c r="A51">
        <v>27</v>
      </c>
      <c r="B51">
        <v>3035.974717201032</v>
      </c>
      <c r="C51">
        <v>1693.025282798968</v>
      </c>
      <c r="E51">
        <v>50.96153846153846</v>
      </c>
      <c r="F51">
        <v>3720</v>
      </c>
    </row>
    <row r="52" spans="1:6" x14ac:dyDescent="0.3">
      <c r="A52">
        <v>28</v>
      </c>
      <c r="B52">
        <v>2891.1331442159249</v>
      </c>
      <c r="C52">
        <v>-524.13314421592486</v>
      </c>
      <c r="E52">
        <v>52.884615384615387</v>
      </c>
      <c r="F52">
        <v>3803</v>
      </c>
    </row>
    <row r="53" spans="1:6" x14ac:dyDescent="0.3">
      <c r="A53">
        <v>29</v>
      </c>
      <c r="B53">
        <v>5237.5666265746586</v>
      </c>
      <c r="C53">
        <v>695.43337342534141</v>
      </c>
      <c r="E53">
        <v>54.807692307692307</v>
      </c>
      <c r="F53">
        <v>3866</v>
      </c>
    </row>
    <row r="54" spans="1:6" x14ac:dyDescent="0.3">
      <c r="A54">
        <v>30</v>
      </c>
      <c r="B54">
        <v>3122.879660992096</v>
      </c>
      <c r="C54">
        <v>-340.87966099209598</v>
      </c>
      <c r="E54">
        <v>56.730769230769234</v>
      </c>
      <c r="F54">
        <v>3995</v>
      </c>
    </row>
    <row r="55" spans="1:6" x14ac:dyDescent="0.3">
      <c r="A55">
        <v>31</v>
      </c>
      <c r="B55">
        <v>4078.8340426938025</v>
      </c>
      <c r="C55">
        <v>572.16595730619747</v>
      </c>
      <c r="E55">
        <v>58.653846153846153</v>
      </c>
      <c r="F55">
        <v>4029</v>
      </c>
    </row>
    <row r="56" spans="1:6" x14ac:dyDescent="0.3">
      <c r="A56">
        <v>32</v>
      </c>
      <c r="B56">
        <v>5367.9240422612547</v>
      </c>
      <c r="C56">
        <v>1489.0759577387453</v>
      </c>
      <c r="E56">
        <v>60.57692307692308</v>
      </c>
      <c r="F56">
        <v>4156</v>
      </c>
    </row>
    <row r="57" spans="1:6" x14ac:dyDescent="0.3">
      <c r="A57">
        <v>33</v>
      </c>
      <c r="B57">
        <v>2673.8707847382643</v>
      </c>
      <c r="C57">
        <v>-530.87078473826432</v>
      </c>
      <c r="E57">
        <v>62.5</v>
      </c>
      <c r="F57">
        <v>4166</v>
      </c>
    </row>
    <row r="58" spans="1:6" x14ac:dyDescent="0.3">
      <c r="A58">
        <v>34</v>
      </c>
      <c r="B58">
        <v>1210.9708975886829</v>
      </c>
      <c r="C58">
        <v>1814.0291024113171</v>
      </c>
      <c r="E58">
        <v>64.42307692307692</v>
      </c>
      <c r="F58">
        <v>4173</v>
      </c>
    </row>
    <row r="59" spans="1:6" x14ac:dyDescent="0.3">
      <c r="A59">
        <v>35</v>
      </c>
      <c r="B59">
        <v>3962.960784305717</v>
      </c>
      <c r="C59">
        <v>-1057.960784305717</v>
      </c>
      <c r="E59">
        <v>66.346153846153854</v>
      </c>
      <c r="F59">
        <v>4406</v>
      </c>
    </row>
    <row r="60" spans="1:6" x14ac:dyDescent="0.3">
      <c r="A60">
        <v>36</v>
      </c>
      <c r="B60">
        <v>2224.8619084844322</v>
      </c>
      <c r="C60">
        <v>-726.86190848443221</v>
      </c>
      <c r="E60">
        <v>68.269230769230774</v>
      </c>
      <c r="F60">
        <v>4432</v>
      </c>
    </row>
    <row r="61" spans="1:6" x14ac:dyDescent="0.3">
      <c r="A61">
        <v>37</v>
      </c>
      <c r="B61">
        <v>6063.1635925897699</v>
      </c>
      <c r="C61">
        <v>172.83640741023009</v>
      </c>
      <c r="E61">
        <v>70.192307692307693</v>
      </c>
      <c r="F61">
        <v>4630</v>
      </c>
    </row>
    <row r="62" spans="1:6" x14ac:dyDescent="0.3">
      <c r="A62">
        <v>38</v>
      </c>
      <c r="B62">
        <v>4281.6122448729529</v>
      </c>
      <c r="C62">
        <v>-734.61224487295294</v>
      </c>
      <c r="E62">
        <v>72.115384615384627</v>
      </c>
      <c r="F62">
        <v>4651</v>
      </c>
    </row>
    <row r="63" spans="1:6" x14ac:dyDescent="0.3">
      <c r="A63">
        <v>39</v>
      </c>
      <c r="B63">
        <v>2500.0608971561355</v>
      </c>
      <c r="C63">
        <v>309.93910284386448</v>
      </c>
      <c r="E63">
        <v>74.038461538461547</v>
      </c>
      <c r="F63">
        <v>4729</v>
      </c>
    </row>
    <row r="64" spans="1:6" x14ac:dyDescent="0.3">
      <c r="A64">
        <v>40</v>
      </c>
      <c r="B64">
        <v>4803.0419076193375</v>
      </c>
      <c r="C64">
        <v>1255.9580923806625</v>
      </c>
      <c r="E64">
        <v>75.961538461538467</v>
      </c>
      <c r="F64">
        <v>5173</v>
      </c>
    </row>
    <row r="65" spans="1:6" x14ac:dyDescent="0.3">
      <c r="A65">
        <v>41</v>
      </c>
      <c r="B65">
        <v>1906.2104479171967</v>
      </c>
      <c r="C65">
        <v>88.789552082803311</v>
      </c>
      <c r="E65">
        <v>77.884615384615387</v>
      </c>
      <c r="F65">
        <v>5230</v>
      </c>
    </row>
    <row r="66" spans="1:6" x14ac:dyDescent="0.3">
      <c r="A66">
        <v>42</v>
      </c>
      <c r="B66">
        <v>2905.6173015144354</v>
      </c>
      <c r="C66">
        <v>-660.61730151443544</v>
      </c>
      <c r="E66">
        <v>79.807692307692321</v>
      </c>
      <c r="F66">
        <v>5257</v>
      </c>
    </row>
    <row r="67" spans="1:6" x14ac:dyDescent="0.3">
      <c r="A67">
        <v>43</v>
      </c>
      <c r="B67">
        <v>4614.747862738699</v>
      </c>
      <c r="C67">
        <v>-585.74786273869904</v>
      </c>
      <c r="E67">
        <v>81.730769230769241</v>
      </c>
      <c r="F67">
        <v>5362</v>
      </c>
    </row>
    <row r="68" spans="1:6" x14ac:dyDescent="0.3">
      <c r="A68">
        <v>44</v>
      </c>
      <c r="B68">
        <v>3151.8479755891176</v>
      </c>
      <c r="C68">
        <v>-367.8479755891176</v>
      </c>
      <c r="E68">
        <v>83.65384615384616</v>
      </c>
      <c r="F68">
        <v>5933</v>
      </c>
    </row>
    <row r="69" spans="1:6" x14ac:dyDescent="0.3">
      <c r="A69">
        <v>45</v>
      </c>
      <c r="B69">
        <v>2833.1965150218821</v>
      </c>
      <c r="C69">
        <v>886.80348497811792</v>
      </c>
      <c r="E69">
        <v>85.57692307692308</v>
      </c>
      <c r="F69">
        <v>5946</v>
      </c>
    </row>
    <row r="70" spans="1:6" x14ac:dyDescent="0.3">
      <c r="A70">
        <v>46</v>
      </c>
      <c r="B70">
        <v>5078.2408962910413</v>
      </c>
      <c r="C70">
        <v>-1212.2408962910413</v>
      </c>
      <c r="E70">
        <v>87.500000000000014</v>
      </c>
      <c r="F70">
        <v>6059</v>
      </c>
    </row>
    <row r="71" spans="1:6" x14ac:dyDescent="0.3">
      <c r="A71">
        <v>47</v>
      </c>
      <c r="B71">
        <v>6758.4031429182833</v>
      </c>
      <c r="C71">
        <v>726.59685708171673</v>
      </c>
      <c r="E71">
        <v>89.423076923076934</v>
      </c>
      <c r="F71">
        <v>6236</v>
      </c>
    </row>
    <row r="72" spans="1:6" x14ac:dyDescent="0.3">
      <c r="A72">
        <v>48</v>
      </c>
      <c r="B72">
        <v>2876.6489869174143</v>
      </c>
      <c r="C72">
        <v>795.35101308258572</v>
      </c>
      <c r="E72">
        <v>91.346153846153854</v>
      </c>
      <c r="F72">
        <v>6304</v>
      </c>
    </row>
    <row r="73" spans="1:6" x14ac:dyDescent="0.3">
      <c r="A73">
        <v>49</v>
      </c>
      <c r="B73">
        <v>5585.1864017389162</v>
      </c>
      <c r="C73">
        <v>-1590.1864017389162</v>
      </c>
      <c r="E73">
        <v>93.269230769230774</v>
      </c>
      <c r="F73">
        <v>6590</v>
      </c>
    </row>
    <row r="74" spans="1:6" x14ac:dyDescent="0.3">
      <c r="A74">
        <v>50</v>
      </c>
      <c r="B74">
        <v>3021.490559902521</v>
      </c>
      <c r="C74">
        <v>-201.490559902521</v>
      </c>
      <c r="E74">
        <v>95.192307692307693</v>
      </c>
      <c r="F74">
        <v>6857</v>
      </c>
    </row>
    <row r="75" spans="1:6" x14ac:dyDescent="0.3">
      <c r="A75">
        <v>51</v>
      </c>
      <c r="B75">
        <v>2022.0837063052822</v>
      </c>
      <c r="C75">
        <v>65.916293694717751</v>
      </c>
      <c r="E75">
        <v>97.115384615384627</v>
      </c>
      <c r="F75">
        <v>7485</v>
      </c>
    </row>
    <row r="76" spans="1:6" ht="15" thickBot="1" x14ac:dyDescent="0.35">
      <c r="A76" s="2">
        <v>52</v>
      </c>
      <c r="B76" s="2">
        <v>4672.6844919327414</v>
      </c>
      <c r="C76" s="2">
        <v>-240.68449193274137</v>
      </c>
      <c r="E76" s="2">
        <v>99.038461538461547</v>
      </c>
      <c r="F76" s="2">
        <v>7489</v>
      </c>
    </row>
  </sheetData>
  <sortState xmlns:xlrd2="http://schemas.microsoft.com/office/spreadsheetml/2017/richdata2" ref="F25:F76">
    <sortCondition ref="F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workbookViewId="0">
      <selection activeCell="N24" sqref="N24"/>
    </sheetView>
  </sheetViews>
  <sheetFormatPr defaultRowHeight="14.4" x14ac:dyDescent="0.3"/>
  <cols>
    <col min="1" max="1" width="17.6640625" customWidth="1"/>
    <col min="2" max="2" width="16.5546875" customWidth="1"/>
    <col min="3" max="3" width="14.6640625" customWidth="1"/>
    <col min="4" max="4" width="12.6640625" customWidth="1"/>
    <col min="5" max="5" width="15" customWidth="1"/>
    <col min="6" max="6" width="13.88671875" customWidth="1"/>
    <col min="7" max="7" width="13" customWidth="1"/>
    <col min="8" max="8" width="16.44140625" customWidth="1"/>
    <col min="9" max="9" width="13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t="s">
        <v>2</v>
      </c>
      <c r="B4">
        <v>0.769530493761867</v>
      </c>
    </row>
    <row r="5" spans="1:9" x14ac:dyDescent="0.3">
      <c r="A5" t="s">
        <v>3</v>
      </c>
      <c r="B5">
        <v>0.59217718082938287</v>
      </c>
    </row>
    <row r="6" spans="1:9" x14ac:dyDescent="0.3">
      <c r="A6" t="s">
        <v>4</v>
      </c>
      <c r="B6">
        <v>0.57553135147548018</v>
      </c>
    </row>
    <row r="7" spans="1:9" x14ac:dyDescent="0.3">
      <c r="A7" t="s">
        <v>5</v>
      </c>
      <c r="B7">
        <v>1081.1728054192683</v>
      </c>
    </row>
    <row r="8" spans="1:9" ht="15" thickBot="1" x14ac:dyDescent="0.35">
      <c r="A8" s="2" t="s">
        <v>6</v>
      </c>
      <c r="B8" s="2">
        <v>52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t="s">
        <v>8</v>
      </c>
      <c r="B12">
        <v>2</v>
      </c>
      <c r="C12">
        <v>83169952.31857729</v>
      </c>
      <c r="D12">
        <v>41584976.159288645</v>
      </c>
      <c r="E12">
        <v>35.575108229169871</v>
      </c>
      <c r="F12">
        <v>2.8612269084623997E-10</v>
      </c>
    </row>
    <row r="13" spans="1:9" x14ac:dyDescent="0.3">
      <c r="A13" t="s">
        <v>9</v>
      </c>
      <c r="B13">
        <v>49</v>
      </c>
      <c r="C13">
        <v>57277797.123730391</v>
      </c>
      <c r="D13">
        <v>1168934.6351781713</v>
      </c>
    </row>
    <row r="14" spans="1:9" ht="15" thickBot="1" x14ac:dyDescent="0.35">
      <c r="A14" s="2" t="s">
        <v>10</v>
      </c>
      <c r="B14" s="2">
        <v>51</v>
      </c>
      <c r="C14" s="2">
        <v>140447749.44230768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t="s">
        <v>11</v>
      </c>
      <c r="B17">
        <v>133.74790139583246</v>
      </c>
      <c r="C17">
        <v>486.37516346896626</v>
      </c>
      <c r="D17">
        <v>0.27498916770729886</v>
      </c>
      <c r="E17">
        <v>0.78448076961480062</v>
      </c>
      <c r="F17">
        <v>-843.65958306608763</v>
      </c>
      <c r="G17">
        <v>1111.1553858577527</v>
      </c>
      <c r="H17">
        <v>-843.65958306608763</v>
      </c>
      <c r="I17">
        <v>1111.1553858577527</v>
      </c>
    </row>
    <row r="18" spans="1:9" x14ac:dyDescent="0.3">
      <c r="A18" t="s">
        <v>24</v>
      </c>
      <c r="B18">
        <v>42.834549184963279</v>
      </c>
      <c r="C18">
        <v>6.041033533054482</v>
      </c>
      <c r="D18">
        <v>7.0905994728529791</v>
      </c>
      <c r="E18">
        <v>4.8025473785556128E-9</v>
      </c>
      <c r="F18">
        <v>30.694637790269635</v>
      </c>
      <c r="G18">
        <v>54.97446057965692</v>
      </c>
      <c r="H18">
        <v>30.694637790269635</v>
      </c>
      <c r="I18">
        <v>54.97446057965692</v>
      </c>
    </row>
    <row r="19" spans="1:9" ht="15" thickBot="1" x14ac:dyDescent="0.35">
      <c r="A19" s="2" t="s">
        <v>53</v>
      </c>
      <c r="B19" s="2">
        <v>-0.60378704441970543</v>
      </c>
      <c r="C19" s="2">
        <v>2.4892516438536041</v>
      </c>
      <c r="D19" s="2">
        <v>-0.24255765619782188</v>
      </c>
      <c r="E19" s="2">
        <v>0.80936051866259773</v>
      </c>
      <c r="F19" s="2">
        <v>-5.6061255068911597</v>
      </c>
      <c r="G19" s="2">
        <v>4.3985514180517482</v>
      </c>
      <c r="H19" s="2">
        <v>-5.6061255068911597</v>
      </c>
      <c r="I19" s="2">
        <v>4.3985514180517482</v>
      </c>
    </row>
    <row r="23" spans="1:9" x14ac:dyDescent="0.3">
      <c r="A23" t="s">
        <v>28</v>
      </c>
      <c r="E23" t="s">
        <v>25</v>
      </c>
    </row>
    <row r="24" spans="1:9" ht="15" thickBot="1" x14ac:dyDescent="0.35"/>
    <row r="25" spans="1:9" x14ac:dyDescent="0.3">
      <c r="A25" s="3" t="s">
        <v>29</v>
      </c>
      <c r="B25" s="3" t="s">
        <v>30</v>
      </c>
      <c r="C25" s="3" t="s">
        <v>31</v>
      </c>
      <c r="E25" s="3" t="s">
        <v>26</v>
      </c>
      <c r="F25" s="3" t="s">
        <v>27</v>
      </c>
    </row>
    <row r="26" spans="1:9" x14ac:dyDescent="0.3">
      <c r="A26">
        <v>1</v>
      </c>
      <c r="B26">
        <v>5924.7963980500799</v>
      </c>
      <c r="C26">
        <v>-694.79639805007992</v>
      </c>
      <c r="E26">
        <v>0.96153846153846156</v>
      </c>
      <c r="F26">
        <v>1288</v>
      </c>
    </row>
    <row r="27" spans="1:9" x14ac:dyDescent="0.3">
      <c r="A27">
        <v>2</v>
      </c>
      <c r="B27">
        <v>2567.3993114236114</v>
      </c>
      <c r="C27">
        <v>-108.39931142361138</v>
      </c>
      <c r="E27">
        <v>2.8846153846153846</v>
      </c>
      <c r="F27">
        <v>1498</v>
      </c>
    </row>
    <row r="28" spans="1:9" x14ac:dyDescent="0.3">
      <c r="A28">
        <v>3</v>
      </c>
      <c r="B28">
        <v>5104.2296441094886</v>
      </c>
      <c r="C28">
        <v>1199.7703558905114</v>
      </c>
      <c r="E28">
        <v>4.8076923076923075</v>
      </c>
      <c r="F28">
        <v>1914</v>
      </c>
    </row>
    <row r="29" spans="1:9" x14ac:dyDescent="0.3">
      <c r="A29">
        <v>4</v>
      </c>
      <c r="B29">
        <v>5098.1917736652922</v>
      </c>
      <c r="C29">
        <v>1491.8082263347078</v>
      </c>
      <c r="E29">
        <v>6.7307692307692308</v>
      </c>
      <c r="F29">
        <v>1925</v>
      </c>
    </row>
    <row r="30" spans="1:9" x14ac:dyDescent="0.3">
      <c r="A30">
        <v>5</v>
      </c>
      <c r="B30">
        <v>5130.1924870195362</v>
      </c>
      <c r="C30">
        <v>231.8075129804638</v>
      </c>
      <c r="E30">
        <v>8.6538461538461533</v>
      </c>
      <c r="F30">
        <v>1955</v>
      </c>
    </row>
    <row r="31" spans="1:9" x14ac:dyDescent="0.3">
      <c r="A31">
        <v>6</v>
      </c>
      <c r="B31">
        <v>2809.3119304228985</v>
      </c>
      <c r="C31">
        <v>812.68806957710149</v>
      </c>
      <c r="E31">
        <v>10.576923076923077</v>
      </c>
      <c r="F31">
        <v>1988</v>
      </c>
    </row>
    <row r="32" spans="1:9" x14ac:dyDescent="0.3">
      <c r="A32">
        <v>7</v>
      </c>
      <c r="B32">
        <v>5089.1349679989962</v>
      </c>
      <c r="C32">
        <v>-683.13496799899622</v>
      </c>
      <c r="E32">
        <v>12.5</v>
      </c>
      <c r="F32">
        <v>1995</v>
      </c>
    </row>
    <row r="33" spans="1:6" x14ac:dyDescent="0.3">
      <c r="A33">
        <v>8</v>
      </c>
      <c r="B33">
        <v>3859.6469005367107</v>
      </c>
      <c r="C33">
        <v>313.35309946328925</v>
      </c>
      <c r="E33">
        <v>14.423076923076923</v>
      </c>
      <c r="F33">
        <v>2008</v>
      </c>
    </row>
    <row r="34" spans="1:6" x14ac:dyDescent="0.3">
      <c r="A34">
        <v>9</v>
      </c>
      <c r="B34">
        <v>4152.2776312672531</v>
      </c>
      <c r="C34">
        <v>-2197.2776312672531</v>
      </c>
      <c r="E34">
        <v>16.346153846153847</v>
      </c>
      <c r="F34">
        <v>2051</v>
      </c>
    </row>
    <row r="35" spans="1:6" x14ac:dyDescent="0.3">
      <c r="A35">
        <v>10</v>
      </c>
      <c r="B35">
        <v>5193.5901266836054</v>
      </c>
      <c r="C35">
        <v>-1969.5901266836054</v>
      </c>
      <c r="E35">
        <v>18.269230769230766</v>
      </c>
      <c r="F35">
        <v>2066</v>
      </c>
    </row>
    <row r="36" spans="1:6" x14ac:dyDescent="0.3">
      <c r="A36">
        <v>11</v>
      </c>
      <c r="B36">
        <v>2700.1294682894395</v>
      </c>
      <c r="C36">
        <v>-291.1294682894395</v>
      </c>
      <c r="E36">
        <v>20.19230769230769</v>
      </c>
      <c r="F36">
        <v>2088</v>
      </c>
    </row>
    <row r="37" spans="1:6" x14ac:dyDescent="0.3">
      <c r="A37">
        <v>12</v>
      </c>
      <c r="B37">
        <v>5108.4561534204267</v>
      </c>
      <c r="C37">
        <v>-3042.4561534204267</v>
      </c>
      <c r="E37">
        <v>22.115384615384613</v>
      </c>
      <c r="F37">
        <v>2143</v>
      </c>
    </row>
    <row r="38" spans="1:6" x14ac:dyDescent="0.3">
      <c r="A38">
        <v>13</v>
      </c>
      <c r="B38">
        <v>5009.5724020109392</v>
      </c>
      <c r="C38">
        <v>936.42759798906081</v>
      </c>
      <c r="E38">
        <v>24.038461538461537</v>
      </c>
      <c r="F38">
        <v>2245</v>
      </c>
    </row>
    <row r="39" spans="1:6" x14ac:dyDescent="0.3">
      <c r="A39">
        <v>14</v>
      </c>
      <c r="B39">
        <v>2588.5318579783011</v>
      </c>
      <c r="C39">
        <v>-663.5318579783011</v>
      </c>
      <c r="E39">
        <v>25.96153846153846</v>
      </c>
      <c r="F39">
        <v>2367</v>
      </c>
    </row>
    <row r="40" spans="1:6" x14ac:dyDescent="0.3">
      <c r="A40">
        <v>15</v>
      </c>
      <c r="B40">
        <v>3402.9234175993515</v>
      </c>
      <c r="C40">
        <v>763.07658240064848</v>
      </c>
      <c r="E40">
        <v>27.884615384615383</v>
      </c>
      <c r="F40">
        <v>2409</v>
      </c>
    </row>
    <row r="41" spans="1:6" x14ac:dyDescent="0.3">
      <c r="A41">
        <v>16</v>
      </c>
      <c r="B41">
        <v>5069.8137825775657</v>
      </c>
      <c r="C41">
        <v>187.18621742243431</v>
      </c>
      <c r="E41">
        <v>29.807692307692307</v>
      </c>
      <c r="F41">
        <v>2459</v>
      </c>
    </row>
    <row r="42" spans="1:6" x14ac:dyDescent="0.3">
      <c r="A42">
        <v>17</v>
      </c>
      <c r="B42">
        <v>3514.0202337725777</v>
      </c>
      <c r="C42">
        <v>-1526.0202337725777</v>
      </c>
      <c r="E42">
        <v>31.73076923076923</v>
      </c>
      <c r="F42">
        <v>2782</v>
      </c>
    </row>
    <row r="43" spans="1:6" x14ac:dyDescent="0.3">
      <c r="A43">
        <v>18</v>
      </c>
      <c r="B43">
        <v>4294.0302628305408</v>
      </c>
      <c r="C43">
        <v>-138.03026283054078</v>
      </c>
      <c r="E43">
        <v>33.653846153846153</v>
      </c>
      <c r="F43">
        <v>2784</v>
      </c>
    </row>
    <row r="44" spans="1:6" x14ac:dyDescent="0.3">
      <c r="A44">
        <v>19</v>
      </c>
      <c r="B44">
        <v>2645.2535091849177</v>
      </c>
      <c r="C44">
        <v>-731.25350918491768</v>
      </c>
      <c r="E44">
        <v>35.576923076923073</v>
      </c>
      <c r="F44">
        <v>2810</v>
      </c>
    </row>
    <row r="45" spans="1:6" x14ac:dyDescent="0.3">
      <c r="A45">
        <v>20</v>
      </c>
      <c r="B45">
        <v>4738.0742178350856</v>
      </c>
      <c r="C45">
        <v>434.92578216491438</v>
      </c>
      <c r="E45">
        <v>37.5</v>
      </c>
      <c r="F45">
        <v>2820</v>
      </c>
    </row>
    <row r="46" spans="1:6" x14ac:dyDescent="0.3">
      <c r="A46">
        <v>21</v>
      </c>
      <c r="B46">
        <v>5133.8152092860546</v>
      </c>
      <c r="C46">
        <v>-503.8152092860546</v>
      </c>
      <c r="E46">
        <v>39.42307692307692</v>
      </c>
      <c r="F46">
        <v>2905</v>
      </c>
    </row>
    <row r="47" spans="1:6" x14ac:dyDescent="0.3">
      <c r="A47">
        <v>22</v>
      </c>
      <c r="B47">
        <v>5725.6153353292484</v>
      </c>
      <c r="C47">
        <v>1763.3846646707516</v>
      </c>
      <c r="E47">
        <v>41.346153846153847</v>
      </c>
      <c r="F47">
        <v>3025</v>
      </c>
    </row>
    <row r="48" spans="1:6" x14ac:dyDescent="0.3">
      <c r="A48">
        <v>23</v>
      </c>
      <c r="B48">
        <v>2562.569015068254</v>
      </c>
      <c r="C48">
        <v>-511.56901506825398</v>
      </c>
      <c r="E48">
        <v>43.269230769230766</v>
      </c>
      <c r="F48">
        <v>3224</v>
      </c>
    </row>
    <row r="49" spans="1:6" x14ac:dyDescent="0.3">
      <c r="A49">
        <v>24</v>
      </c>
      <c r="B49">
        <v>2645.8572962293374</v>
      </c>
      <c r="C49">
        <v>1157.1427037706626</v>
      </c>
      <c r="E49">
        <v>45.192307692307693</v>
      </c>
      <c r="F49">
        <v>3547</v>
      </c>
    </row>
    <row r="50" spans="1:6" x14ac:dyDescent="0.3">
      <c r="A50">
        <v>25</v>
      </c>
      <c r="B50">
        <v>1159.9313897328564</v>
      </c>
      <c r="C50">
        <v>848.06861026714364</v>
      </c>
      <c r="E50">
        <v>47.115384615384613</v>
      </c>
      <c r="F50">
        <v>3622</v>
      </c>
    </row>
    <row r="51" spans="1:6" x14ac:dyDescent="0.3">
      <c r="A51">
        <v>26</v>
      </c>
      <c r="B51">
        <v>3210.4870052736442</v>
      </c>
      <c r="C51">
        <v>-1922.4870052736442</v>
      </c>
      <c r="E51">
        <v>49.03846153846154</v>
      </c>
      <c r="F51">
        <v>3672</v>
      </c>
    </row>
    <row r="52" spans="1:6" x14ac:dyDescent="0.3">
      <c r="A52">
        <v>27</v>
      </c>
      <c r="B52">
        <v>2820.2144281912888</v>
      </c>
      <c r="C52">
        <v>1908.7855718087112</v>
      </c>
      <c r="E52">
        <v>50.96153846153846</v>
      </c>
      <c r="F52">
        <v>3720</v>
      </c>
    </row>
    <row r="53" spans="1:6" x14ac:dyDescent="0.3">
      <c r="A53">
        <v>28</v>
      </c>
      <c r="B53">
        <v>2701.337042378279</v>
      </c>
      <c r="C53">
        <v>-334.33704237827897</v>
      </c>
      <c r="E53">
        <v>52.884615384615387</v>
      </c>
      <c r="F53">
        <v>3803</v>
      </c>
    </row>
    <row r="54" spans="1:6" x14ac:dyDescent="0.3">
      <c r="A54">
        <v>29</v>
      </c>
      <c r="B54">
        <v>4605.9135170448426</v>
      </c>
      <c r="C54">
        <v>1327.0864829551574</v>
      </c>
      <c r="E54">
        <v>54.807692307692307</v>
      </c>
      <c r="F54">
        <v>3866</v>
      </c>
    </row>
    <row r="55" spans="1:6" x14ac:dyDescent="0.3">
      <c r="A55">
        <v>30</v>
      </c>
      <c r="B55">
        <v>2702.5446164671184</v>
      </c>
      <c r="C55">
        <v>79.455383532881569</v>
      </c>
      <c r="E55">
        <v>56.730769230769234</v>
      </c>
      <c r="F55">
        <v>3995</v>
      </c>
    </row>
    <row r="56" spans="1:6" x14ac:dyDescent="0.3">
      <c r="A56">
        <v>31</v>
      </c>
      <c r="B56">
        <v>3897.6854843351521</v>
      </c>
      <c r="C56">
        <v>753.31451566484793</v>
      </c>
      <c r="E56">
        <v>58.653846153846153</v>
      </c>
      <c r="F56">
        <v>4029</v>
      </c>
    </row>
    <row r="57" spans="1:6" x14ac:dyDescent="0.3">
      <c r="A57">
        <v>32</v>
      </c>
      <c r="B57">
        <v>6327.213377958501</v>
      </c>
      <c r="C57">
        <v>529.78662204149896</v>
      </c>
      <c r="E57">
        <v>60.57692307692308</v>
      </c>
      <c r="F57">
        <v>4156</v>
      </c>
    </row>
    <row r="58" spans="1:6" x14ac:dyDescent="0.3">
      <c r="A58">
        <v>33</v>
      </c>
      <c r="B58">
        <v>2684.4310051345269</v>
      </c>
      <c r="C58">
        <v>-541.43100513452691</v>
      </c>
      <c r="E58">
        <v>62.5</v>
      </c>
      <c r="F58">
        <v>4166</v>
      </c>
    </row>
    <row r="59" spans="1:6" x14ac:dyDescent="0.3">
      <c r="A59">
        <v>34</v>
      </c>
      <c r="B59">
        <v>1386.1798765460667</v>
      </c>
      <c r="C59">
        <v>1638.8201234539333</v>
      </c>
      <c r="E59">
        <v>64.42307692307692</v>
      </c>
      <c r="F59">
        <v>4173</v>
      </c>
    </row>
    <row r="60" spans="1:6" x14ac:dyDescent="0.3">
      <c r="A60">
        <v>35</v>
      </c>
      <c r="B60">
        <v>3389.0706465465341</v>
      </c>
      <c r="C60">
        <v>-484.07064654653414</v>
      </c>
      <c r="E60">
        <v>66.346153846153854</v>
      </c>
      <c r="F60">
        <v>4406</v>
      </c>
    </row>
    <row r="61" spans="1:6" x14ac:dyDescent="0.3">
      <c r="A61">
        <v>36</v>
      </c>
      <c r="B61">
        <v>1941.7871108929141</v>
      </c>
      <c r="C61">
        <v>-443.78711089291414</v>
      </c>
      <c r="E61">
        <v>68.269230769230774</v>
      </c>
      <c r="F61">
        <v>4432</v>
      </c>
    </row>
    <row r="62" spans="1:6" x14ac:dyDescent="0.3">
      <c r="A62">
        <v>37</v>
      </c>
      <c r="B62">
        <v>5148.3060983521273</v>
      </c>
      <c r="C62">
        <v>1087.6939016478727</v>
      </c>
      <c r="E62">
        <v>70.192307692307693</v>
      </c>
      <c r="F62">
        <v>4630</v>
      </c>
    </row>
    <row r="63" spans="1:6" x14ac:dyDescent="0.3">
      <c r="A63">
        <v>38</v>
      </c>
      <c r="B63">
        <v>4263.2371235651362</v>
      </c>
      <c r="C63">
        <v>-716.23712356513624</v>
      </c>
      <c r="E63">
        <v>72.115384615384627</v>
      </c>
      <c r="F63">
        <v>4651</v>
      </c>
    </row>
    <row r="64" spans="1:6" x14ac:dyDescent="0.3">
      <c r="A64">
        <v>39</v>
      </c>
      <c r="B64">
        <v>2166.2242365728657</v>
      </c>
      <c r="C64">
        <v>643.77576342713428</v>
      </c>
      <c r="E64">
        <v>74.038461538461547</v>
      </c>
      <c r="F64">
        <v>4729</v>
      </c>
    </row>
    <row r="65" spans="1:6" x14ac:dyDescent="0.3">
      <c r="A65">
        <v>40</v>
      </c>
      <c r="B65">
        <v>5276.8097459070168</v>
      </c>
      <c r="C65">
        <v>782.1902540929832</v>
      </c>
      <c r="E65">
        <v>75.961538461538467</v>
      </c>
      <c r="F65">
        <v>5173</v>
      </c>
    </row>
    <row r="66" spans="1:6" x14ac:dyDescent="0.3">
      <c r="A66">
        <v>41</v>
      </c>
      <c r="B66">
        <v>3577.3492114989749</v>
      </c>
      <c r="C66">
        <v>-1582.3492114989749</v>
      </c>
      <c r="E66">
        <v>77.884615384615387</v>
      </c>
      <c r="F66">
        <v>5230</v>
      </c>
    </row>
    <row r="67" spans="1:6" x14ac:dyDescent="0.3">
      <c r="A67">
        <v>42</v>
      </c>
      <c r="B67">
        <v>2517.9231047500316</v>
      </c>
      <c r="C67">
        <v>-272.9231047500316</v>
      </c>
      <c r="E67">
        <v>79.807692307692321</v>
      </c>
      <c r="F67">
        <v>5257</v>
      </c>
    </row>
    <row r="68" spans="1:6" x14ac:dyDescent="0.3">
      <c r="A68">
        <v>43</v>
      </c>
      <c r="B68">
        <v>4707.8848656141008</v>
      </c>
      <c r="C68">
        <v>-678.88486561410082</v>
      </c>
      <c r="E68">
        <v>81.730769230769241</v>
      </c>
      <c r="F68">
        <v>5362</v>
      </c>
    </row>
    <row r="69" spans="1:6" x14ac:dyDescent="0.3">
      <c r="A69">
        <v>44</v>
      </c>
      <c r="B69">
        <v>2678.9969217347498</v>
      </c>
      <c r="C69">
        <v>105.00307826525022</v>
      </c>
      <c r="E69">
        <v>83.65384615384616</v>
      </c>
      <c r="F69">
        <v>5933</v>
      </c>
    </row>
    <row r="70" spans="1:6" x14ac:dyDescent="0.3">
      <c r="A70">
        <v>45</v>
      </c>
      <c r="B70">
        <v>3780.0843345486528</v>
      </c>
      <c r="C70">
        <v>-60.084334548652805</v>
      </c>
      <c r="E70">
        <v>85.57692307692308</v>
      </c>
      <c r="F70">
        <v>5946</v>
      </c>
    </row>
    <row r="71" spans="1:6" x14ac:dyDescent="0.3">
      <c r="A71">
        <v>46</v>
      </c>
      <c r="B71">
        <v>4306.0373417812634</v>
      </c>
      <c r="C71">
        <v>-440.03734178126342</v>
      </c>
      <c r="E71">
        <v>87.500000000000014</v>
      </c>
      <c r="F71">
        <v>6059</v>
      </c>
    </row>
    <row r="72" spans="1:6" x14ac:dyDescent="0.3">
      <c r="A72">
        <v>47</v>
      </c>
      <c r="B72">
        <v>5821.6174753919822</v>
      </c>
      <c r="C72">
        <v>1663.3825246080178</v>
      </c>
      <c r="E72">
        <v>89.423076923076934</v>
      </c>
      <c r="F72">
        <v>6236</v>
      </c>
    </row>
    <row r="73" spans="1:6" x14ac:dyDescent="0.3">
      <c r="A73">
        <v>48</v>
      </c>
      <c r="B73">
        <v>3381.8595329823333</v>
      </c>
      <c r="C73">
        <v>290.14046701766665</v>
      </c>
      <c r="E73">
        <v>91.346153846153854</v>
      </c>
      <c r="F73">
        <v>6304</v>
      </c>
    </row>
    <row r="74" spans="1:6" x14ac:dyDescent="0.3">
      <c r="A74">
        <v>49</v>
      </c>
      <c r="B74">
        <v>3553.7671857977703</v>
      </c>
      <c r="C74">
        <v>441.23281420222975</v>
      </c>
      <c r="E74">
        <v>93.269230769230774</v>
      </c>
      <c r="F74">
        <v>6590</v>
      </c>
    </row>
    <row r="75" spans="1:6" x14ac:dyDescent="0.3">
      <c r="A75">
        <v>50</v>
      </c>
      <c r="B75">
        <v>2674.8390743614832</v>
      </c>
      <c r="C75">
        <v>145.1609256385168</v>
      </c>
      <c r="E75">
        <v>95.192307692307693</v>
      </c>
      <c r="F75">
        <v>6857</v>
      </c>
    </row>
    <row r="76" spans="1:6" x14ac:dyDescent="0.3">
      <c r="A76">
        <v>51</v>
      </c>
      <c r="B76">
        <v>2374.9628990979045</v>
      </c>
      <c r="C76">
        <v>-286.96289909790448</v>
      </c>
      <c r="E76">
        <v>97.115384615384627</v>
      </c>
      <c r="F76">
        <v>7485</v>
      </c>
    </row>
    <row r="77" spans="1:6" ht="15" thickBot="1" x14ac:dyDescent="0.35">
      <c r="A77" s="2">
        <v>52</v>
      </c>
      <c r="B77" s="2">
        <v>5142.8720149523497</v>
      </c>
      <c r="C77" s="2">
        <v>-710.87201495234967</v>
      </c>
      <c r="E77" s="2">
        <v>99.038461538461547</v>
      </c>
      <c r="F77" s="2">
        <v>7489</v>
      </c>
    </row>
  </sheetData>
  <sortState xmlns:xlrd2="http://schemas.microsoft.com/office/spreadsheetml/2017/richdata2" ref="F26:F77">
    <sortCondition ref="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6</vt:lpstr>
      <vt:lpstr>Result 6</vt:lpstr>
      <vt:lpstr>9</vt:lpstr>
      <vt:lpstr>Result 9</vt:lpstr>
      <vt:lpstr>10</vt:lpstr>
      <vt:lpstr>Result X1 for 10</vt:lpstr>
      <vt:lpstr>Result X2 for 10</vt:lpstr>
      <vt:lpstr>Result X3 for 10</vt:lpstr>
      <vt:lpstr>Result X1 &amp; X2 for 10 </vt:lpstr>
      <vt:lpstr>Result X1 &amp; X3 for 10</vt:lpstr>
      <vt:lpstr>Result X2 &amp; X3 for 10</vt:lpstr>
      <vt:lpstr>Result X1,X2,X3 for 10</vt:lpstr>
      <vt:lpstr>12</vt:lpstr>
      <vt:lpstr>Result X1 &amp; X2 for 12</vt:lpstr>
      <vt:lpstr>Result X1,X2,X3 &amp;X4 for 10</vt:lpstr>
      <vt:lpstr>13</vt:lpstr>
      <vt:lpstr>Result 13</vt:lpstr>
      <vt:lpstr>15</vt:lpstr>
      <vt:lpstr>Result 15</vt:lpstr>
      <vt:lpstr>17</vt:lpstr>
      <vt:lpstr>X2 Result 17</vt:lpstr>
      <vt:lpstr> Result 17</vt:lpstr>
      <vt:lpstr>20</vt:lpstr>
      <vt:lpstr>X1 Result 20</vt:lpstr>
      <vt:lpstr>X2 Result 20</vt:lpstr>
      <vt:lpstr>X3 Result 20</vt:lpstr>
      <vt:lpstr>X4 Result 20</vt:lpstr>
      <vt:lpstr>X1 &amp; X2 Result 20</vt:lpstr>
      <vt:lpstr>X1 &amp; X3 Result 20</vt:lpstr>
      <vt:lpstr>X1 &amp; X4 Result 20</vt:lpstr>
      <vt:lpstr>X2 &amp; X3 Result 20</vt:lpstr>
      <vt:lpstr>X2 &amp; X4 Result 20</vt:lpstr>
      <vt:lpstr>X3 &amp; X4 Result 20</vt:lpstr>
      <vt:lpstr>X1, X2, X3 Result 20</vt:lpstr>
      <vt:lpstr>X1, X2, X4 Result 20</vt:lpstr>
      <vt:lpstr>X1, X3, X4 Result 20</vt:lpstr>
      <vt:lpstr>X2, X3, X4 Result 20</vt:lpstr>
      <vt:lpstr>X1, X2, X3, X4 Result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Nirmal Prasad Panta</cp:lastModifiedBy>
  <dcterms:created xsi:type="dcterms:W3CDTF">2021-08-03T07:49:25Z</dcterms:created>
  <dcterms:modified xsi:type="dcterms:W3CDTF">2023-08-13T11:06:09Z</dcterms:modified>
</cp:coreProperties>
</file>