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meet\Desktop\Semester 7\OR\Assignment\chap 11\"/>
    </mc:Choice>
  </mc:AlternateContent>
  <xr:revisionPtr revIDLastSave="0" documentId="13_ncr:1_{C2A2B6C5-D624-4959-AA93-BCD7F5B78949}" xr6:coauthVersionLast="47" xr6:coauthVersionMax="47" xr10:uidLastSave="{00000000-0000-0000-0000-000000000000}"/>
  <bookViews>
    <workbookView xWindow="-108" yWindow="-108" windowWidth="23256" windowHeight="12456" xr2:uid="{CDB20056-D6B6-42F9-BEAD-E3322BAEF31E}"/>
  </bookViews>
  <sheets>
    <sheet name="Linear" sheetId="1" r:id="rId1"/>
  </sheets>
  <definedNames>
    <definedName name="solver_adj" localSheetId="0" hidden="1">Linear!$K$3:$K$5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Linear!$K$3:$K$5</definedName>
    <definedName name="solver_lhs2" localSheetId="0" hidden="1">Linear!$K$3:$K$5</definedName>
    <definedName name="solver_lin" localSheetId="0" hidden="1">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Linear!$K$7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mp" localSheetId="0" hidden="1">0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 concurrentCalc="0" concurrentManualCount="4"/>
</workbook>
</file>

<file path=xl/calcChain.xml><?xml version="1.0" encoding="utf-8"?>
<calcChain xmlns="http://schemas.openxmlformats.org/spreadsheetml/2006/main">
  <c r="E8" i="1" l="1"/>
  <c r="F8" i="1"/>
  <c r="E9" i="1"/>
  <c r="F9" i="1"/>
  <c r="E10" i="1"/>
  <c r="F10" i="1"/>
  <c r="E11" i="1"/>
  <c r="G11" i="1"/>
  <c r="G10" i="1"/>
  <c r="G9" i="1"/>
  <c r="G8" i="1"/>
  <c r="F11" i="1"/>
  <c r="E12" i="1"/>
  <c r="F12" i="1"/>
  <c r="E13" i="1"/>
  <c r="F13" i="1"/>
  <c r="E14" i="1"/>
  <c r="F14" i="1"/>
  <c r="E15" i="1"/>
  <c r="F15" i="1"/>
  <c r="G12" i="1"/>
  <c r="H16" i="1"/>
  <c r="H9" i="1"/>
  <c r="H10" i="1"/>
  <c r="H11" i="1"/>
  <c r="H12" i="1"/>
  <c r="H13" i="1"/>
  <c r="H14" i="1"/>
  <c r="H15" i="1"/>
  <c r="H8" i="1"/>
  <c r="G13" i="1"/>
  <c r="H17" i="1"/>
  <c r="G14" i="1"/>
  <c r="H18" i="1"/>
  <c r="G15" i="1"/>
  <c r="H19" i="1"/>
  <c r="G5" i="1"/>
  <c r="G6" i="1"/>
  <c r="G7" i="1"/>
  <c r="G4" i="1"/>
  <c r="E7" i="1"/>
  <c r="K7" i="1"/>
</calcChain>
</file>

<file path=xl/sharedStrings.xml><?xml version="1.0" encoding="utf-8"?>
<sst xmlns="http://schemas.openxmlformats.org/spreadsheetml/2006/main" count="35" uniqueCount="22">
  <si>
    <t>Year</t>
  </si>
  <si>
    <t>Quarter</t>
  </si>
  <si>
    <t>Time</t>
  </si>
  <si>
    <t>Units Sold</t>
  </si>
  <si>
    <t>--</t>
  </si>
  <si>
    <t>Period</t>
  </si>
  <si>
    <t xml:space="preserve">Base </t>
  </si>
  <si>
    <t>Level</t>
  </si>
  <si>
    <t>Trend</t>
  </si>
  <si>
    <t>Seasonal</t>
  </si>
  <si>
    <t>Factor</t>
  </si>
  <si>
    <t>Forecast</t>
  </si>
  <si>
    <t>Alpha</t>
  </si>
  <si>
    <t>Beta</t>
  </si>
  <si>
    <t>Gamma</t>
  </si>
  <si>
    <t>MSE</t>
  </si>
  <si>
    <t>Yt</t>
  </si>
  <si>
    <t>St</t>
  </si>
  <si>
    <t>Tt</t>
  </si>
  <si>
    <t>Et</t>
  </si>
  <si>
    <t>Yt cap</t>
  </si>
  <si>
    <t>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</si>
</sst>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13648293963254E-2"/>
          <c:y val="4.1666666666666664E-2"/>
          <c:w val="0.90286351706036749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strRef>
              <c:f>Linear!$D$3:$D$7</c:f>
              <c:strCache>
                <c:ptCount val="5"/>
                <c:pt idx="0">
                  <c:v>Units Sold</c:v>
                </c:pt>
                <c:pt idx="1">
                  <c:v>23</c:v>
                </c:pt>
                <c:pt idx="2">
                  <c:v>25</c:v>
                </c:pt>
                <c:pt idx="3">
                  <c:v>36</c:v>
                </c:pt>
                <c:pt idx="4">
                  <c:v>31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Linear!$D$8:$D$15</c:f>
              <c:numCache>
                <c:formatCode>0</c:formatCode>
                <c:ptCount val="8"/>
                <c:pt idx="0">
                  <c:v>26</c:v>
                </c:pt>
                <c:pt idx="1">
                  <c:v>28</c:v>
                </c:pt>
                <c:pt idx="2">
                  <c:v>48</c:v>
                </c:pt>
                <c:pt idx="3">
                  <c:v>36</c:v>
                </c:pt>
                <c:pt idx="4">
                  <c:v>31</c:v>
                </c:pt>
                <c:pt idx="5">
                  <c:v>42</c:v>
                </c:pt>
                <c:pt idx="6">
                  <c:v>53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A-49AE-A0A7-BE3352082D69}"/>
            </c:ext>
          </c:extLst>
        </c:ser>
        <c:ser>
          <c:idx val="1"/>
          <c:order val="1"/>
          <c:tx>
            <c:strRef>
              <c:f>Linear!$H$3:$H$7</c:f>
              <c:strCache>
                <c:ptCount val="5"/>
                <c:pt idx="0">
                  <c:v>Forecast</c:v>
                </c:pt>
                <c:pt idx="1">
                  <c:v>--</c:v>
                </c:pt>
                <c:pt idx="2">
                  <c:v>--</c:v>
                </c:pt>
                <c:pt idx="3">
                  <c:v>--</c:v>
                </c:pt>
                <c:pt idx="4">
                  <c:v>--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Linear!$H$8:$H$15</c:f>
              <c:numCache>
                <c:formatCode>0</c:formatCode>
                <c:ptCount val="8"/>
                <c:pt idx="0">
                  <c:v>23</c:v>
                </c:pt>
                <c:pt idx="1">
                  <c:v>26.337027557452743</c:v>
                </c:pt>
                <c:pt idx="2">
                  <c:v>38.746687997169175</c:v>
                </c:pt>
                <c:pt idx="3">
                  <c:v>38.909752821554918</c:v>
                </c:pt>
                <c:pt idx="4">
                  <c:v>34.288829619675525</c:v>
                </c:pt>
                <c:pt idx="5">
                  <c:v>36.573896726669432</c:v>
                </c:pt>
                <c:pt idx="6">
                  <c:v>55.69641760945909</c:v>
                </c:pt>
                <c:pt idx="7">
                  <c:v>46.0387995372731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A-49AE-A0A7-BE3352082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38656"/>
        <c:axId val="206753536"/>
      </c:lineChart>
      <c:catAx>
        <c:axId val="206738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53536"/>
        <c:crosses val="autoZero"/>
        <c:auto val="1"/>
        <c:lblAlgn val="ctr"/>
        <c:lblOffset val="100"/>
        <c:noMultiLvlLbl val="0"/>
      </c:catAx>
      <c:valAx>
        <c:axId val="206753536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3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275167</xdr:colOff>
      <xdr:row>5</xdr:row>
      <xdr:rowOff>12700</xdr:rowOff>
    </xdr:from>
    <xdr:to>
      <xdr:col>18</xdr:col>
      <xdr:colOff>461434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1B06CB-806A-F697-D00D-1A76DDAB9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71C4-32FE-48DB-AFB4-0F79CD1CC83B}">
  <dimension ref="A1:L26"/>
  <sheetViews>
    <sheetView tabSelected="1" zoomScale="90" workbookViewId="0">
      <selection activeCell="J25" sqref="J25"/>
    </sheetView>
  </sheetViews>
  <sheetFormatPr defaultColWidth="9.109375" defaultRowHeight="13.2" x14ac:dyDescent="0.25"/>
  <cols>
    <col min="1" max="1" width="5.5546875" style="1" customWidth="1"/>
    <col min="2" max="2" width="8.109375" style="1" customWidth="1"/>
    <col min="3" max="3" width="6.6640625" style="1" customWidth="1"/>
    <col min="4" max="4" width="11" customWidth="1"/>
  </cols>
  <sheetData>
    <row r="1" spans="1:12" x14ac:dyDescent="0.25">
      <c r="A1" s="2"/>
      <c r="B1" s="2"/>
      <c r="C1" s="6" t="s">
        <v>21</v>
      </c>
      <c r="D1" s="6" t="s">
        <v>16</v>
      </c>
      <c r="E1" s="6" t="s">
        <v>19</v>
      </c>
      <c r="F1" s="6" t="s">
        <v>18</v>
      </c>
      <c r="G1" s="6" t="s">
        <v>17</v>
      </c>
      <c r="H1" s="6" t="s">
        <v>20</v>
      </c>
      <c r="I1" s="2"/>
      <c r="J1" s="2"/>
      <c r="K1" s="2"/>
      <c r="L1" s="2"/>
    </row>
    <row r="2" spans="1:12" x14ac:dyDescent="0.25">
      <c r="A2" s="2"/>
      <c r="B2" s="2"/>
      <c r="C2" s="3" t="s">
        <v>2</v>
      </c>
      <c r="D2" s="2"/>
      <c r="E2" s="3" t="s">
        <v>6</v>
      </c>
      <c r="F2" s="3"/>
      <c r="G2" s="3" t="s">
        <v>9</v>
      </c>
      <c r="H2" s="3"/>
      <c r="I2" s="2"/>
      <c r="J2" s="2"/>
      <c r="K2" s="2"/>
      <c r="L2" s="2"/>
    </row>
    <row r="3" spans="1:12" ht="13.8" thickBot="1" x14ac:dyDescent="0.3">
      <c r="A3" s="4" t="s">
        <v>0</v>
      </c>
      <c r="B3" s="4" t="s">
        <v>1</v>
      </c>
      <c r="C3" s="5" t="s">
        <v>5</v>
      </c>
      <c r="D3" s="4" t="s">
        <v>3</v>
      </c>
      <c r="E3" s="5" t="s">
        <v>7</v>
      </c>
      <c r="F3" s="5" t="s">
        <v>8</v>
      </c>
      <c r="G3" s="5" t="s">
        <v>10</v>
      </c>
      <c r="H3" s="5" t="s">
        <v>11</v>
      </c>
      <c r="I3" s="2"/>
      <c r="J3" s="13" t="s">
        <v>12</v>
      </c>
      <c r="K3" s="14">
        <v>0.22283792624212323</v>
      </c>
      <c r="L3" s="2"/>
    </row>
    <row r="4" spans="1:12" x14ac:dyDescent="0.25">
      <c r="A4" s="6">
        <v>2003</v>
      </c>
      <c r="B4" s="6">
        <v>1</v>
      </c>
      <c r="C4" s="6">
        <v>1</v>
      </c>
      <c r="D4" s="7">
        <v>23</v>
      </c>
      <c r="E4" s="15" t="s">
        <v>4</v>
      </c>
      <c r="F4" s="15" t="s">
        <v>4</v>
      </c>
      <c r="G4" s="16">
        <f>D4-AVERAGEA($D$4:$D$7)</f>
        <v>-5.75</v>
      </c>
      <c r="H4" s="15" t="s">
        <v>4</v>
      </c>
      <c r="I4" s="2"/>
      <c r="J4" s="13" t="s">
        <v>13</v>
      </c>
      <c r="K4" s="14">
        <v>1</v>
      </c>
      <c r="L4" s="2"/>
    </row>
    <row r="5" spans="1:12" x14ac:dyDescent="0.25">
      <c r="A5" s="6"/>
      <c r="B5" s="6">
        <v>2</v>
      </c>
      <c r="C5" s="6">
        <v>2</v>
      </c>
      <c r="D5" s="7">
        <v>25</v>
      </c>
      <c r="E5" s="15" t="s">
        <v>4</v>
      </c>
      <c r="F5" s="15" t="s">
        <v>4</v>
      </c>
      <c r="G5" s="16">
        <f t="shared" ref="G5:G7" si="0">D5-AVERAGEA($D$4:$D$7)</f>
        <v>-3.75</v>
      </c>
      <c r="H5" s="15" t="s">
        <v>4</v>
      </c>
      <c r="I5" s="2"/>
      <c r="J5" s="13" t="s">
        <v>14</v>
      </c>
      <c r="K5" s="14">
        <v>0.67545215846126405</v>
      </c>
      <c r="L5" s="2"/>
    </row>
    <row r="6" spans="1:12" x14ac:dyDescent="0.25">
      <c r="A6" s="6"/>
      <c r="B6" s="6">
        <v>3</v>
      </c>
      <c r="C6" s="6">
        <v>3</v>
      </c>
      <c r="D6" s="7">
        <v>36</v>
      </c>
      <c r="E6" s="15" t="s">
        <v>4</v>
      </c>
      <c r="F6" s="15" t="s">
        <v>4</v>
      </c>
      <c r="G6" s="16">
        <f t="shared" si="0"/>
        <v>7.25</v>
      </c>
      <c r="H6" s="15" t="s">
        <v>4</v>
      </c>
      <c r="I6" s="2"/>
      <c r="J6" s="2"/>
      <c r="K6" s="2"/>
      <c r="L6" s="2"/>
    </row>
    <row r="7" spans="1:12" x14ac:dyDescent="0.25">
      <c r="A7" s="6"/>
      <c r="B7" s="6">
        <v>4</v>
      </c>
      <c r="C7" s="6">
        <v>4</v>
      </c>
      <c r="D7" s="7">
        <v>31</v>
      </c>
      <c r="E7" s="16">
        <f>D7-G7</f>
        <v>28.75</v>
      </c>
      <c r="F7" s="2">
        <v>0</v>
      </c>
      <c r="G7" s="16">
        <f t="shared" si="0"/>
        <v>2.25</v>
      </c>
      <c r="H7" s="15" t="s">
        <v>4</v>
      </c>
      <c r="I7" s="2"/>
      <c r="J7" s="13" t="s">
        <v>15</v>
      </c>
      <c r="K7" s="14">
        <f>SUMXMY2(H8:H15,D8:D15)/COUNT(H8:H15)</f>
        <v>20.32748617517343</v>
      </c>
      <c r="L7" s="2"/>
    </row>
    <row r="8" spans="1:12" x14ac:dyDescent="0.25">
      <c r="A8" s="6">
        <v>2004</v>
      </c>
      <c r="B8" s="6">
        <v>1</v>
      </c>
      <c r="C8" s="6">
        <v>5</v>
      </c>
      <c r="D8" s="7">
        <v>26</v>
      </c>
      <c r="E8" s="16">
        <f>$K$3*(D8-G4)+(1-$K$3)*(E7+F7)</f>
        <v>29.418513778726371</v>
      </c>
      <c r="F8" s="2">
        <f>$K$4*(E8-E7)+(1-$K$4)*F7</f>
        <v>0.6685137787263713</v>
      </c>
      <c r="G8" s="2">
        <f>$K$5*(D8-E8)+(1-$K$5)*G4</f>
        <v>-4.1751925994180308</v>
      </c>
      <c r="H8" s="16">
        <f>E7+F7+G4</f>
        <v>23</v>
      </c>
      <c r="I8" s="2"/>
      <c r="J8" s="2"/>
      <c r="K8" s="2"/>
      <c r="L8" s="2"/>
    </row>
    <row r="9" spans="1:12" x14ac:dyDescent="0.25">
      <c r="A9" s="6"/>
      <c r="B9" s="6">
        <v>2</v>
      </c>
      <c r="C9" s="6">
        <v>6</v>
      </c>
      <c r="D9" s="7">
        <v>28</v>
      </c>
      <c r="E9" s="16">
        <f t="shared" ref="E9:E15" si="1">$K$3*(D9-G5)+(1-$K$3)*(E8+F8)</f>
        <v>30.457600887947773</v>
      </c>
      <c r="F9" s="2">
        <f t="shared" ref="F9:F15" si="2">$K$4*(E9-E8)+(1-$K$4)*F8</f>
        <v>1.039087109221402</v>
      </c>
      <c r="G9" s="2">
        <f t="shared" ref="G9:G15" si="3">$K$5*(D9-E9)+(1-$K$5)*G5</f>
        <v>-2.8770462301709023</v>
      </c>
      <c r="H9" s="16">
        <f t="shared" ref="H9:H15" si="4">E8+F8+G5</f>
        <v>26.337027557452743</v>
      </c>
      <c r="I9" s="2"/>
      <c r="J9" s="2"/>
      <c r="K9" s="2"/>
      <c r="L9" s="2"/>
    </row>
    <row r="10" spans="1:12" x14ac:dyDescent="0.25">
      <c r="A10" s="2"/>
      <c r="B10" s="2">
        <v>3</v>
      </c>
      <c r="C10" s="2">
        <v>7</v>
      </c>
      <c r="D10" s="7">
        <v>48</v>
      </c>
      <c r="E10" s="16">
        <f t="shared" si="1"/>
        <v>33.558676854751347</v>
      </c>
      <c r="F10" s="2">
        <f t="shared" si="2"/>
        <v>3.1010759668035739</v>
      </c>
      <c r="G10" s="2">
        <f t="shared" si="3"/>
        <v>12.107394740650649</v>
      </c>
      <c r="H10" s="16">
        <f t="shared" si="4"/>
        <v>38.746687997169175</v>
      </c>
      <c r="I10" s="2"/>
      <c r="J10" s="2"/>
      <c r="K10" s="2"/>
      <c r="L10" s="2"/>
    </row>
    <row r="11" spans="1:12" x14ac:dyDescent="0.25">
      <c r="A11" s="2"/>
      <c r="B11" s="2">
        <v>4</v>
      </c>
      <c r="C11" s="2">
        <v>8</v>
      </c>
      <c r="D11" s="7">
        <v>36</v>
      </c>
      <c r="E11" s="16">
        <f t="shared" si="1"/>
        <v>36.011349536922452</v>
      </c>
      <c r="F11" s="2">
        <f t="shared" si="2"/>
        <v>2.4526726821711051</v>
      </c>
      <c r="G11" s="2">
        <f t="shared" si="3"/>
        <v>0.72256657425034965</v>
      </c>
      <c r="H11" s="16">
        <f t="shared" si="4"/>
        <v>38.909752821554918</v>
      </c>
      <c r="I11" s="2"/>
      <c r="J11" s="2"/>
      <c r="K11" s="2"/>
      <c r="L11" s="2"/>
    </row>
    <row r="12" spans="1:12" x14ac:dyDescent="0.25">
      <c r="A12" s="2">
        <v>2005</v>
      </c>
      <c r="B12" s="2">
        <v>1</v>
      </c>
      <c r="C12" s="2">
        <v>9</v>
      </c>
      <c r="D12" s="7">
        <v>31</v>
      </c>
      <c r="E12" s="16">
        <f t="shared" si="1"/>
        <v>37.731146246881394</v>
      </c>
      <c r="F12" s="2">
        <f t="shared" si="2"/>
        <v>1.719796709958942</v>
      </c>
      <c r="G12" s="2">
        <f t="shared" si="3"/>
        <v>-5.9016170075241003</v>
      </c>
      <c r="H12" s="16">
        <f t="shared" si="4"/>
        <v>34.288829619675525</v>
      </c>
      <c r="I12" s="2"/>
      <c r="J12" s="2"/>
      <c r="K12" s="2"/>
      <c r="L12" s="2"/>
    </row>
    <row r="13" spans="1:12" x14ac:dyDescent="0.25">
      <c r="A13" s="2"/>
      <c r="B13" s="2">
        <v>2</v>
      </c>
      <c r="C13" s="2">
        <v>10</v>
      </c>
      <c r="D13" s="7">
        <v>42</v>
      </c>
      <c r="E13" s="16">
        <f t="shared" si="1"/>
        <v>40.660084557844918</v>
      </c>
      <c r="F13" s="2">
        <f t="shared" si="2"/>
        <v>2.9289383109635239</v>
      </c>
      <c r="G13" s="2">
        <f t="shared" si="3"/>
        <v>-2.8690366449894533E-2</v>
      </c>
      <c r="H13" s="16">
        <f t="shared" si="4"/>
        <v>36.573896726669432</v>
      </c>
      <c r="I13" s="2"/>
      <c r="J13" s="2"/>
      <c r="K13" s="2"/>
      <c r="L13" s="2"/>
    </row>
    <row r="14" spans="1:12" x14ac:dyDescent="0.25">
      <c r="A14" s="2"/>
      <c r="B14" s="2">
        <v>3</v>
      </c>
      <c r="C14" s="2">
        <v>11</v>
      </c>
      <c r="D14" s="7">
        <v>53</v>
      </c>
      <c r="E14" s="16">
        <f t="shared" si="1"/>
        <v>42.988158760433834</v>
      </c>
      <c r="F14" s="2">
        <f t="shared" si="2"/>
        <v>2.3280742025889154</v>
      </c>
      <c r="G14" s="2">
        <f t="shared" si="3"/>
        <v>10.691948605172076</v>
      </c>
      <c r="H14" s="16">
        <f t="shared" si="4"/>
        <v>55.69641760945909</v>
      </c>
      <c r="I14" s="2"/>
      <c r="J14" s="2"/>
      <c r="K14" s="2"/>
      <c r="L14" s="2"/>
    </row>
    <row r="15" spans="1:12" ht="13.8" thickBot="1" x14ac:dyDescent="0.3">
      <c r="A15" s="8"/>
      <c r="B15" s="8">
        <v>4</v>
      </c>
      <c r="C15" s="8">
        <v>12</v>
      </c>
      <c r="D15" s="9">
        <v>43</v>
      </c>
      <c r="E15" s="17">
        <f t="shared" si="1"/>
        <v>44.639073175871289</v>
      </c>
      <c r="F15" s="8">
        <f t="shared" si="2"/>
        <v>1.6509144154374553</v>
      </c>
      <c r="G15" s="8">
        <f t="shared" si="3"/>
        <v>-0.87260809247723148</v>
      </c>
      <c r="H15" s="16">
        <f t="shared" si="4"/>
        <v>46.0387995372731</v>
      </c>
      <c r="I15" s="2"/>
      <c r="J15" s="2"/>
      <c r="K15" s="2"/>
      <c r="L15" s="2"/>
    </row>
    <row r="16" spans="1:12" ht="13.8" thickBot="1" x14ac:dyDescent="0.3">
      <c r="A16" s="2">
        <v>2006</v>
      </c>
      <c r="B16" s="2">
        <v>1</v>
      </c>
      <c r="C16" s="2">
        <v>13</v>
      </c>
      <c r="D16" s="10" t="s">
        <v>4</v>
      </c>
      <c r="E16" s="2"/>
      <c r="F16" s="2"/>
      <c r="G16" s="2"/>
      <c r="H16" s="17">
        <f>$E$15+B16*$F$15+G12</f>
        <v>40.388370583784642</v>
      </c>
      <c r="I16" s="2"/>
      <c r="J16" s="2"/>
      <c r="K16" s="2"/>
      <c r="L16" s="2"/>
    </row>
    <row r="17" spans="1:12" ht="13.8" thickBot="1" x14ac:dyDescent="0.3">
      <c r="A17" s="2"/>
      <c r="B17" s="2">
        <v>2</v>
      </c>
      <c r="C17" s="2">
        <v>14</v>
      </c>
      <c r="D17" s="10" t="s">
        <v>4</v>
      </c>
      <c r="E17" s="2"/>
      <c r="F17" s="2"/>
      <c r="G17" s="2"/>
      <c r="H17" s="17">
        <f t="shared" ref="H17:H19" si="5">$E$15+B17*$F$15+G13</f>
        <v>47.912211640296306</v>
      </c>
      <c r="I17" s="2"/>
      <c r="J17" s="2"/>
      <c r="K17" s="2"/>
      <c r="L17" s="2"/>
    </row>
    <row r="18" spans="1:12" ht="13.8" thickBot="1" x14ac:dyDescent="0.3">
      <c r="A18" s="2"/>
      <c r="B18" s="2">
        <v>3</v>
      </c>
      <c r="C18" s="2">
        <v>15</v>
      </c>
      <c r="D18" s="10" t="s">
        <v>4</v>
      </c>
      <c r="E18" s="2"/>
      <c r="F18" s="2"/>
      <c r="G18" s="2"/>
      <c r="H18" s="17">
        <f t="shared" si="5"/>
        <v>60.283765027355727</v>
      </c>
      <c r="I18" s="2"/>
      <c r="J18" s="2"/>
      <c r="K18" s="2"/>
      <c r="L18" s="2"/>
    </row>
    <row r="19" spans="1:12" ht="13.8" thickBot="1" x14ac:dyDescent="0.3">
      <c r="A19" s="2"/>
      <c r="B19" s="2">
        <v>4</v>
      </c>
      <c r="C19" s="2">
        <v>16</v>
      </c>
      <c r="D19" s="10" t="s">
        <v>4</v>
      </c>
      <c r="E19" s="2"/>
      <c r="F19" s="2"/>
      <c r="G19" s="2"/>
      <c r="H19" s="17">
        <f t="shared" si="5"/>
        <v>50.370122745143881</v>
      </c>
      <c r="I19" s="2"/>
      <c r="J19" s="2"/>
      <c r="K19" s="2"/>
      <c r="L19" s="2"/>
    </row>
    <row r="20" spans="1:12" x14ac:dyDescent="0.25">
      <c r="A20" s="2"/>
      <c r="B20" s="2"/>
      <c r="C20" s="2"/>
      <c r="D20" s="1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/>
      <c r="B21" s="2"/>
      <c r="C21" s="2"/>
      <c r="D21" s="1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/>
      <c r="B22" s="2"/>
      <c r="C22" s="2"/>
      <c r="D22" s="1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11"/>
      <c r="B23" s="2"/>
      <c r="C23" s="2"/>
      <c r="D23" s="11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1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</sheetData>
  <phoneticPr fontId="3" type="noConversion"/>
  <printOptions gridLines="1" gridLinesSet="0"/>
  <pageMargins left="0.75" right="0.75" top="1" bottom="1" header="0.5" footer="0.5"/>
  <pageSetup orientation="portrait" horizontalDpi="4294967292" verticalDpi="0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 Ragsdale</dc:creator>
  <cp:lastModifiedBy>SUMIT THAKUR BARAHI</cp:lastModifiedBy>
  <dcterms:created xsi:type="dcterms:W3CDTF">2024-06-23T19:37:40Z</dcterms:created>
  <dcterms:modified xsi:type="dcterms:W3CDTF">2024-06-24T02:46:16Z</dcterms:modified>
</cp:coreProperties>
</file>