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13_ncr:9_{F0FF9AAB-CE04-48D3-8393-A19E6015E1AC}" xr6:coauthVersionLast="47" xr6:coauthVersionMax="47" xr10:uidLastSave="{00000000-0000-0000-0000-000000000000}"/>
  <bookViews>
    <workbookView xWindow="-108" yWindow="-108" windowWidth="23256" windowHeight="12456" xr2:uid="{9AA4E068-7D47-4C22-ABAD-911C9C9D70FA}"/>
  </bookViews>
  <sheets>
    <sheet name="Linear" sheetId="1" r:id="rId1"/>
  </sheets>
  <definedNames>
    <definedName name="solver_adj" localSheetId="0" hidden="1">Linear!$K$3:$K$5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Linear!$K$3:$K$5</definedName>
    <definedName name="solver_lhs2" localSheetId="0" hidden="1">Linear!$K$3:$K$5</definedName>
    <definedName name="solver_lin" localSheetId="0" hidden="1">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Linear!$K$7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mp" localSheetId="0" hidden="1">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</workbook>
</file>

<file path=xl/calcChain.xml><?xml version="1.0" encoding="utf-8"?>
<calcChain xmlns="http://schemas.openxmlformats.org/spreadsheetml/2006/main">
  <c r="H17" i="1" l="1"/>
  <c r="H18" i="1"/>
  <c r="H19" i="1"/>
  <c r="H16" i="1"/>
  <c r="H15" i="1"/>
  <c r="E8" i="1"/>
  <c r="F8" i="1"/>
  <c r="H9" i="1"/>
  <c r="E9" i="1"/>
  <c r="F9" i="1"/>
  <c r="H10" i="1"/>
  <c r="E10" i="1"/>
  <c r="F10" i="1"/>
  <c r="H11" i="1"/>
  <c r="E11" i="1"/>
  <c r="F11" i="1"/>
  <c r="G8" i="1"/>
  <c r="H12" i="1"/>
  <c r="E12" i="1"/>
  <c r="F12" i="1"/>
  <c r="G9" i="1"/>
  <c r="H13" i="1"/>
  <c r="E13" i="1"/>
  <c r="F13" i="1"/>
  <c r="G10" i="1"/>
  <c r="H14" i="1"/>
  <c r="E14" i="1"/>
  <c r="F14" i="1"/>
  <c r="G11" i="1"/>
  <c r="H8" i="1"/>
  <c r="G12" i="1"/>
  <c r="G13" i="1"/>
  <c r="G14" i="1"/>
  <c r="E15" i="1"/>
  <c r="G15" i="1"/>
  <c r="F15" i="1"/>
  <c r="E7" i="1"/>
  <c r="G5" i="1"/>
  <c r="G6" i="1"/>
  <c r="G7" i="1"/>
  <c r="G4" i="1"/>
  <c r="K7" i="1"/>
</calcChain>
</file>

<file path=xl/sharedStrings.xml><?xml version="1.0" encoding="utf-8"?>
<sst xmlns="http://schemas.openxmlformats.org/spreadsheetml/2006/main" count="35" uniqueCount="22">
  <si>
    <t>Year</t>
  </si>
  <si>
    <t>Quarter</t>
  </si>
  <si>
    <t>Time</t>
  </si>
  <si>
    <t>Units Sold</t>
  </si>
  <si>
    <t>--</t>
  </si>
  <si>
    <t>Period</t>
  </si>
  <si>
    <t xml:space="preserve">Base </t>
  </si>
  <si>
    <t>Level</t>
  </si>
  <si>
    <t>Trend</t>
  </si>
  <si>
    <t>Seasonal</t>
  </si>
  <si>
    <t>Factor</t>
  </si>
  <si>
    <t>Forecast</t>
  </si>
  <si>
    <t>Alpha</t>
  </si>
  <si>
    <t>Beta</t>
  </si>
  <si>
    <t>Gamma</t>
  </si>
  <si>
    <t>MSE</t>
  </si>
  <si>
    <t>Yt</t>
  </si>
  <si>
    <t>St</t>
  </si>
  <si>
    <t>Tt</t>
  </si>
  <si>
    <t>Et</t>
  </si>
  <si>
    <t>Yt cap</t>
  </si>
  <si>
    <t>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</si>
</sst>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68997331583552057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Linear!$D$3:$D$7</c:f>
              <c:strCache>
                <c:ptCount val="5"/>
                <c:pt idx="0">
                  <c:v>Units Sold</c:v>
                </c:pt>
                <c:pt idx="1">
                  <c:v>23</c:v>
                </c:pt>
                <c:pt idx="2">
                  <c:v>25</c:v>
                </c:pt>
                <c:pt idx="3">
                  <c:v>36</c:v>
                </c:pt>
                <c:pt idx="4">
                  <c:v>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Linear!$D$8:$D$15</c:f>
              <c:numCache>
                <c:formatCode>0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48</c:v>
                </c:pt>
                <c:pt idx="3">
                  <c:v>36</c:v>
                </c:pt>
                <c:pt idx="4">
                  <c:v>31</c:v>
                </c:pt>
                <c:pt idx="5">
                  <c:v>42</c:v>
                </c:pt>
                <c:pt idx="6">
                  <c:v>53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D-4059-B148-7F471A2443C0}"/>
            </c:ext>
          </c:extLst>
        </c:ser>
        <c:ser>
          <c:idx val="1"/>
          <c:order val="1"/>
          <c:tx>
            <c:strRef>
              <c:f>Linear!$H$3:$H$7</c:f>
              <c:strCache>
                <c:ptCount val="5"/>
                <c:pt idx="0">
                  <c:v>Forecast</c:v>
                </c:pt>
                <c:pt idx="1">
                  <c:v>--</c:v>
                </c:pt>
                <c:pt idx="2">
                  <c:v>--</c:v>
                </c:pt>
                <c:pt idx="3">
                  <c:v>--</c:v>
                </c:pt>
                <c:pt idx="4">
                  <c:v>--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Linear!$H$8:$H$15</c:f>
              <c:numCache>
                <c:formatCode>0</c:formatCode>
                <c:ptCount val="8"/>
                <c:pt idx="0">
                  <c:v>23</c:v>
                </c:pt>
                <c:pt idx="1">
                  <c:v>26.798434901456101</c:v>
                </c:pt>
                <c:pt idx="2">
                  <c:v>40.263741947527691</c:v>
                </c:pt>
                <c:pt idx="3">
                  <c:v>38.274650358283893</c:v>
                </c:pt>
                <c:pt idx="4">
                  <c:v>29.896449739891231</c:v>
                </c:pt>
                <c:pt idx="5">
                  <c:v>32.778630045580762</c:v>
                </c:pt>
                <c:pt idx="6">
                  <c:v>55.201773480483396</c:v>
                </c:pt>
                <c:pt idx="7">
                  <c:v>44.706908568348737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D-4059-B148-7F471A24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015072"/>
        <c:axId val="1473014592"/>
      </c:lineChart>
      <c:catAx>
        <c:axId val="1473015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14592"/>
        <c:crosses val="autoZero"/>
        <c:auto val="1"/>
        <c:lblAlgn val="ctr"/>
        <c:lblOffset val="100"/>
        <c:noMultiLvlLbl val="0"/>
      </c:catAx>
      <c:valAx>
        <c:axId val="1473014592"/>
        <c:scaling>
          <c:orientation val="minMax"/>
          <c:min val="2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546099</xdr:colOff>
      <xdr:row>2</xdr:row>
      <xdr:rowOff>46566</xdr:rowOff>
    </xdr:from>
    <xdr:to>
      <xdr:col>19</xdr:col>
      <xdr:colOff>105833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3B799-AE4E-394B-2A81-C450E2EF3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1132-1917-4E81-9693-3A89AAE6FA92}">
  <dimension ref="A1:L26"/>
  <sheetViews>
    <sheetView tabSelected="1" zoomScale="90" workbookViewId="0">
      <selection activeCell="K22" sqref="K22"/>
    </sheetView>
  </sheetViews>
  <sheetFormatPr defaultColWidth="9.109375" defaultRowHeight="13.2" x14ac:dyDescent="0.25"/>
  <cols>
    <col min="1" max="1" width="5.5546875" style="1" customWidth="1"/>
    <col min="2" max="2" width="8.109375" style="1" customWidth="1"/>
    <col min="3" max="3" width="6.6640625" style="1" customWidth="1"/>
    <col min="4" max="4" width="11" style="2" customWidth="1"/>
    <col min="5" max="16384" width="9.109375" style="2"/>
  </cols>
  <sheetData>
    <row r="1" spans="1:12" x14ac:dyDescent="0.25">
      <c r="A1" s="3"/>
      <c r="B1" s="3"/>
      <c r="C1" s="7" t="s">
        <v>21</v>
      </c>
      <c r="D1" s="7" t="s">
        <v>16</v>
      </c>
      <c r="E1" s="7" t="s">
        <v>19</v>
      </c>
      <c r="F1" s="7" t="s">
        <v>18</v>
      </c>
      <c r="G1" s="7" t="s">
        <v>17</v>
      </c>
      <c r="H1" s="7" t="s">
        <v>20</v>
      </c>
      <c r="I1" s="3"/>
      <c r="J1" s="3"/>
      <c r="K1" s="3"/>
      <c r="L1" s="3"/>
    </row>
    <row r="2" spans="1:12" x14ac:dyDescent="0.25">
      <c r="A2" s="3"/>
      <c r="B2" s="3"/>
      <c r="C2" s="4" t="s">
        <v>2</v>
      </c>
      <c r="D2" s="3"/>
      <c r="E2" s="13" t="s">
        <v>6</v>
      </c>
      <c r="F2" s="13"/>
      <c r="G2" s="13" t="s">
        <v>9</v>
      </c>
      <c r="H2" s="13"/>
      <c r="I2" s="15"/>
      <c r="J2" s="3"/>
      <c r="K2" s="3"/>
      <c r="L2" s="3"/>
    </row>
    <row r="3" spans="1:12" ht="13.8" thickBot="1" x14ac:dyDescent="0.3">
      <c r="A3" s="5" t="s">
        <v>0</v>
      </c>
      <c r="B3" s="5" t="s">
        <v>1</v>
      </c>
      <c r="C3" s="6" t="s">
        <v>5</v>
      </c>
      <c r="D3" s="5" t="s">
        <v>3</v>
      </c>
      <c r="E3" s="6" t="s">
        <v>7</v>
      </c>
      <c r="F3" s="6" t="s">
        <v>8</v>
      </c>
      <c r="G3" s="6" t="s">
        <v>10</v>
      </c>
      <c r="H3" s="6" t="s">
        <v>11</v>
      </c>
      <c r="I3" s="15"/>
      <c r="J3" s="16" t="s">
        <v>12</v>
      </c>
      <c r="K3" s="17">
        <v>0.33818670311320498</v>
      </c>
      <c r="L3" s="3"/>
    </row>
    <row r="4" spans="1:12" x14ac:dyDescent="0.25">
      <c r="A4" s="7">
        <v>2003</v>
      </c>
      <c r="B4" s="7">
        <v>1</v>
      </c>
      <c r="C4" s="7">
        <v>1</v>
      </c>
      <c r="D4" s="8">
        <v>23</v>
      </c>
      <c r="E4" s="18" t="s">
        <v>4</v>
      </c>
      <c r="F4" s="18" t="s">
        <v>4</v>
      </c>
      <c r="G4" s="21">
        <f>D4/AVERAGE($D$4:$D$7)</f>
        <v>0.8</v>
      </c>
      <c r="H4" s="18" t="s">
        <v>4</v>
      </c>
      <c r="I4" s="15"/>
      <c r="J4" s="16" t="s">
        <v>13</v>
      </c>
      <c r="K4" s="17">
        <v>0</v>
      </c>
      <c r="L4" s="3"/>
    </row>
    <row r="5" spans="1:12" x14ac:dyDescent="0.25">
      <c r="A5" s="7"/>
      <c r="B5" s="7">
        <v>2</v>
      </c>
      <c r="C5" s="7">
        <v>2</v>
      </c>
      <c r="D5" s="8">
        <v>25</v>
      </c>
      <c r="E5" s="18" t="s">
        <v>4</v>
      </c>
      <c r="F5" s="18" t="s">
        <v>4</v>
      </c>
      <c r="G5" s="21">
        <f t="shared" ref="G5:G7" si="0">D5/AVERAGE($D$4:$D$7)</f>
        <v>0.86956521739130432</v>
      </c>
      <c r="H5" s="18" t="s">
        <v>4</v>
      </c>
      <c r="I5" s="15"/>
      <c r="J5" s="16" t="s">
        <v>14</v>
      </c>
      <c r="K5" s="17">
        <v>0.50897899743683317</v>
      </c>
      <c r="L5" s="3"/>
    </row>
    <row r="6" spans="1:12" x14ac:dyDescent="0.25">
      <c r="A6" s="7"/>
      <c r="B6" s="7">
        <v>3</v>
      </c>
      <c r="C6" s="7">
        <v>3</v>
      </c>
      <c r="D6" s="8">
        <v>36</v>
      </c>
      <c r="E6" s="18" t="s">
        <v>4</v>
      </c>
      <c r="F6" s="18" t="s">
        <v>4</v>
      </c>
      <c r="G6" s="21">
        <f t="shared" si="0"/>
        <v>1.2521739130434784</v>
      </c>
      <c r="H6" s="18" t="s">
        <v>4</v>
      </c>
      <c r="I6" s="15"/>
      <c r="J6" s="3"/>
      <c r="K6" s="3"/>
      <c r="L6" s="3"/>
    </row>
    <row r="7" spans="1:12" x14ac:dyDescent="0.25">
      <c r="A7" s="7"/>
      <c r="B7" s="7">
        <v>4</v>
      </c>
      <c r="C7" s="7">
        <v>4</v>
      </c>
      <c r="D7" s="8">
        <v>31</v>
      </c>
      <c r="E7" s="19">
        <f>D7/G7</f>
        <v>28.75</v>
      </c>
      <c r="F7" s="3">
        <v>0</v>
      </c>
      <c r="G7" s="21">
        <f t="shared" si="0"/>
        <v>1.0782608695652174</v>
      </c>
      <c r="H7" s="18" t="s">
        <v>4</v>
      </c>
      <c r="I7" s="15"/>
      <c r="J7" s="16" t="s">
        <v>15</v>
      </c>
      <c r="K7" s="17">
        <f>SUMXMY2(H8:H15,D8:D15)/COUNT(H8:H15)</f>
        <v>21.185038990729595</v>
      </c>
      <c r="L7" s="3"/>
    </row>
    <row r="8" spans="1:12" x14ac:dyDescent="0.25">
      <c r="A8" s="7">
        <v>2004</v>
      </c>
      <c r="B8" s="7">
        <v>1</v>
      </c>
      <c r="C8" s="7">
        <v>5</v>
      </c>
      <c r="D8" s="8">
        <v>26</v>
      </c>
      <c r="E8" s="19">
        <f>$K$3*D8/G4+(1-$K$3)*(E7+F7)</f>
        <v>30.018200136674515</v>
      </c>
      <c r="F8" s="3">
        <f>$K$4*(E8-E7)+(1-$K$4)*G4</f>
        <v>0.8</v>
      </c>
      <c r="G8" s="3">
        <f>$K$5*(D8/E8)+(1-$K$5)*G4</f>
        <v>0.83366448356058465</v>
      </c>
      <c r="H8" s="22">
        <f>SUM(E7:F7)*G4</f>
        <v>23</v>
      </c>
      <c r="I8" s="15"/>
      <c r="J8" s="3"/>
      <c r="K8" s="3"/>
      <c r="L8" s="3"/>
    </row>
    <row r="9" spans="1:12" x14ac:dyDescent="0.25">
      <c r="A9" s="7"/>
      <c r="B9" s="7">
        <v>2</v>
      </c>
      <c r="C9" s="7">
        <v>6</v>
      </c>
      <c r="D9" s="8">
        <v>28</v>
      </c>
      <c r="E9" s="19">
        <f t="shared" ref="E9:E15" si="1">$K$3*D9/G5+(1-$K$3)*(E8+F8)</f>
        <v>31.285506476814842</v>
      </c>
      <c r="F9" s="3">
        <f t="shared" ref="F9:F15" si="2">$K$4*(E9-E8)+(1-$K$4)*G5</f>
        <v>0.86956521739130432</v>
      </c>
      <c r="G9" s="3">
        <f t="shared" ref="G9:G15" si="3">$K$5*(D9/E9)+(1-$K$5)*G5</f>
        <v>0.88250239276655651</v>
      </c>
      <c r="H9" s="22">
        <f t="shared" ref="H9:H19" si="4">SUM(E8:F8)*G5</f>
        <v>26.798434901456101</v>
      </c>
      <c r="I9" s="15"/>
      <c r="J9" s="3"/>
      <c r="K9" s="3"/>
      <c r="L9" s="3"/>
    </row>
    <row r="10" spans="1:12" x14ac:dyDescent="0.25">
      <c r="A10" s="3"/>
      <c r="B10" s="3">
        <v>3</v>
      </c>
      <c r="C10" s="3">
        <v>7</v>
      </c>
      <c r="D10" s="8">
        <v>48</v>
      </c>
      <c r="E10" s="19">
        <f t="shared" si="1"/>
        <v>34.244477628913359</v>
      </c>
      <c r="F10" s="3">
        <f t="shared" si="2"/>
        <v>1.2521739130434784</v>
      </c>
      <c r="G10" s="3">
        <f t="shared" si="3"/>
        <v>1.3282723527875659</v>
      </c>
      <c r="H10" s="22">
        <f t="shared" si="4"/>
        <v>40.263741947527691</v>
      </c>
      <c r="I10" s="15"/>
      <c r="J10" s="3"/>
      <c r="K10" s="3"/>
      <c r="L10" s="3"/>
    </row>
    <row r="11" spans="1:12" x14ac:dyDescent="0.25">
      <c r="A11" s="3"/>
      <c r="B11" s="3">
        <v>4</v>
      </c>
      <c r="C11" s="3">
        <v>8</v>
      </c>
      <c r="D11" s="8">
        <v>36</v>
      </c>
      <c r="E11" s="19">
        <f t="shared" si="1"/>
        <v>34.783228170010226</v>
      </c>
      <c r="F11" s="3">
        <f t="shared" si="2"/>
        <v>1.0782608695652174</v>
      </c>
      <c r="G11" s="3">
        <f t="shared" si="3"/>
        <v>1.056232613583866</v>
      </c>
      <c r="H11" s="22">
        <f t="shared" si="4"/>
        <v>38.274650358283893</v>
      </c>
      <c r="I11" s="15"/>
      <c r="J11" s="3"/>
      <c r="K11" s="3"/>
      <c r="L11" s="3"/>
    </row>
    <row r="12" spans="1:12" x14ac:dyDescent="0.25">
      <c r="A12" s="3">
        <v>2005</v>
      </c>
      <c r="B12" s="3">
        <v>1</v>
      </c>
      <c r="C12" s="3">
        <v>9</v>
      </c>
      <c r="D12" s="8">
        <v>31</v>
      </c>
      <c r="E12" s="19">
        <f t="shared" si="1"/>
        <v>36.309158373636485</v>
      </c>
      <c r="F12" s="3">
        <f t="shared" si="2"/>
        <v>0.83366448356058465</v>
      </c>
      <c r="G12" s="3">
        <f t="shared" si="3"/>
        <v>0.84390239304773196</v>
      </c>
      <c r="H12" s="22">
        <f t="shared" si="4"/>
        <v>29.896449739891231</v>
      </c>
      <c r="I12" s="15"/>
      <c r="J12" s="3"/>
      <c r="K12" s="3"/>
      <c r="L12" s="3"/>
    </row>
    <row r="13" spans="1:12" x14ac:dyDescent="0.25">
      <c r="A13" s="3"/>
      <c r="B13" s="3">
        <v>2</v>
      </c>
      <c r="C13" s="3">
        <v>10</v>
      </c>
      <c r="D13" s="8">
        <v>42</v>
      </c>
      <c r="E13" s="19">
        <f t="shared" si="1"/>
        <v>40.676574979155497</v>
      </c>
      <c r="F13" s="3">
        <f t="shared" si="2"/>
        <v>0.88250239276655651</v>
      </c>
      <c r="G13" s="3">
        <f t="shared" si="3"/>
        <v>0.95886599711511733</v>
      </c>
      <c r="H13" s="22">
        <f t="shared" si="4"/>
        <v>32.778630045580762</v>
      </c>
      <c r="I13" s="15"/>
      <c r="J13" s="3"/>
      <c r="K13" s="3"/>
      <c r="L13" s="3"/>
    </row>
    <row r="14" spans="1:12" x14ac:dyDescent="0.25">
      <c r="A14" s="3"/>
      <c r="B14" s="3">
        <v>3</v>
      </c>
      <c r="C14" s="3">
        <v>11</v>
      </c>
      <c r="D14" s="8">
        <v>53</v>
      </c>
      <c r="E14" s="19">
        <f t="shared" si="1"/>
        <v>40.998491651076399</v>
      </c>
      <c r="F14" s="3">
        <f t="shared" si="2"/>
        <v>1.3282723527875659</v>
      </c>
      <c r="G14" s="3">
        <f t="shared" si="3"/>
        <v>1.3101822885991521</v>
      </c>
      <c r="H14" s="22">
        <f t="shared" si="4"/>
        <v>55.201773480483396</v>
      </c>
      <c r="I14" s="15"/>
      <c r="J14" s="3"/>
      <c r="K14" s="3"/>
      <c r="L14" s="3"/>
    </row>
    <row r="15" spans="1:12" ht="13.8" thickBot="1" x14ac:dyDescent="0.3">
      <c r="A15" s="9"/>
      <c r="B15" s="9">
        <v>4</v>
      </c>
      <c r="C15" s="9">
        <v>12</v>
      </c>
      <c r="D15" s="10">
        <v>43</v>
      </c>
      <c r="E15" s="20">
        <f t="shared" si="1"/>
        <v>41.780242552223797</v>
      </c>
      <c r="F15" s="9">
        <f t="shared" si="2"/>
        <v>1.056232613583866</v>
      </c>
      <c r="G15" s="9">
        <f t="shared" si="3"/>
        <v>1.0424708322760909</v>
      </c>
      <c r="H15" s="23">
        <f t="shared" si="4"/>
        <v>44.706908568348737</v>
      </c>
      <c r="I15" s="15"/>
      <c r="J15" s="3"/>
      <c r="K15" s="3"/>
      <c r="L15" s="3"/>
    </row>
    <row r="16" spans="1:12" x14ac:dyDescent="0.25">
      <c r="A16" s="3">
        <v>2006</v>
      </c>
      <c r="B16" s="3">
        <v>1</v>
      </c>
      <c r="C16" s="3">
        <v>13</v>
      </c>
      <c r="D16" s="11" t="s">
        <v>4</v>
      </c>
      <c r="E16" s="3"/>
      <c r="F16" s="3"/>
      <c r="G16" s="3"/>
      <c r="H16" s="22">
        <f>($E$15+B16*$F$15)*G12</f>
        <v>36.149803902154829</v>
      </c>
      <c r="I16" s="15"/>
      <c r="J16" s="3"/>
      <c r="K16" s="3"/>
      <c r="L16" s="3"/>
    </row>
    <row r="17" spans="1:12" x14ac:dyDescent="0.25">
      <c r="A17" s="3"/>
      <c r="B17" s="3">
        <v>2</v>
      </c>
      <c r="C17" s="3">
        <v>14</v>
      </c>
      <c r="D17" s="11" t="s">
        <v>4</v>
      </c>
      <c r="E17" s="3"/>
      <c r="F17" s="3"/>
      <c r="G17" s="3"/>
      <c r="H17" s="22">
        <f t="shared" ref="H17:H19" si="5">($E$15+B17*$F$15)*G13</f>
        <v>42.087225010968723</v>
      </c>
      <c r="I17" s="15"/>
      <c r="J17" s="3"/>
      <c r="K17" s="3"/>
      <c r="L17" s="3"/>
    </row>
    <row r="18" spans="1:12" x14ac:dyDescent="0.25">
      <c r="A18" s="3"/>
      <c r="B18" s="3">
        <v>3</v>
      </c>
      <c r="C18" s="3">
        <v>15</v>
      </c>
      <c r="D18" s="11" t="s">
        <v>4</v>
      </c>
      <c r="E18" s="3"/>
      <c r="F18" s="3"/>
      <c r="G18" s="3"/>
      <c r="H18" s="22">
        <f t="shared" si="5"/>
        <v>58.891305594175371</v>
      </c>
      <c r="I18" s="3"/>
      <c r="J18" s="3"/>
      <c r="K18" s="3"/>
      <c r="L18" s="3"/>
    </row>
    <row r="19" spans="1:12" x14ac:dyDescent="0.25">
      <c r="A19" s="3"/>
      <c r="B19" s="3">
        <v>4</v>
      </c>
      <c r="C19" s="3">
        <v>16</v>
      </c>
      <c r="D19" s="11" t="s">
        <v>4</v>
      </c>
      <c r="E19" s="3"/>
      <c r="F19" s="3"/>
      <c r="G19" s="3"/>
      <c r="H19" s="22">
        <f t="shared" si="5"/>
        <v>47.959050993153383</v>
      </c>
      <c r="I19" s="3"/>
      <c r="J19" s="3"/>
      <c r="K19" s="3"/>
      <c r="L19" s="3"/>
    </row>
    <row r="20" spans="1:12" x14ac:dyDescent="0.25">
      <c r="A20" s="3"/>
      <c r="B20" s="3"/>
      <c r="C20" s="3"/>
      <c r="D20" s="14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14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14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2"/>
      <c r="B23" s="3"/>
      <c r="C23" s="3"/>
      <c r="D23" s="12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2024-06-23T20:03:04Z</dcterms:created>
  <dcterms:modified xsi:type="dcterms:W3CDTF">2024-06-23T20:11:55Z</dcterms:modified>
</cp:coreProperties>
</file>