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meet\Desktop\Semester 7\OR\Assignment\chap 11\"/>
    </mc:Choice>
  </mc:AlternateContent>
  <xr:revisionPtr revIDLastSave="0" documentId="13_ncr:9_{493E9A39-D3E9-41EF-8DC2-E5B243C1CB7F}" xr6:coauthVersionLast="47" xr6:coauthVersionMax="47" xr10:uidLastSave="{00000000-0000-0000-0000-000000000000}"/>
  <bookViews>
    <workbookView xWindow="-96" yWindow="0" windowWidth="11712" windowHeight="12336" xr2:uid="{8A551C75-EBA7-4C70-B86E-D78CECCB5E00}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Sheet1!$L$4:$L$6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Sheet1!$L$4:$L$6</definedName>
    <definedName name="solver_lhs2" localSheetId="0" hidden="1">Sheet1!$L$4:$L$6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Sheet1!$L$8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1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 concurrentCalc="0" concurrentManualCount="4"/>
</workbook>
</file>

<file path=xl/calcChain.xml><?xml version="1.0" encoding="utf-8"?>
<calcChain xmlns="http://schemas.openxmlformats.org/spreadsheetml/2006/main">
  <c r="H29" i="1" l="1"/>
  <c r="H30" i="1"/>
  <c r="H31" i="1"/>
  <c r="H28" i="1"/>
  <c r="H16" i="1"/>
  <c r="E16" i="1"/>
  <c r="F16" i="1"/>
  <c r="H17" i="1"/>
  <c r="E17" i="1"/>
  <c r="F17" i="1"/>
  <c r="H18" i="1"/>
  <c r="E18" i="1"/>
  <c r="F18" i="1"/>
  <c r="H19" i="1"/>
  <c r="E19" i="1"/>
  <c r="F19" i="1"/>
  <c r="H20" i="1"/>
  <c r="E20" i="1"/>
  <c r="F20" i="1"/>
  <c r="H21" i="1"/>
  <c r="E21" i="1"/>
  <c r="F21" i="1"/>
  <c r="H22" i="1"/>
  <c r="E22" i="1"/>
  <c r="F22" i="1"/>
  <c r="H23" i="1"/>
  <c r="E23" i="1"/>
  <c r="F23" i="1"/>
  <c r="H24" i="1"/>
  <c r="E24" i="1"/>
  <c r="F24" i="1"/>
  <c r="H25" i="1"/>
  <c r="E25" i="1"/>
  <c r="F25" i="1"/>
  <c r="H26" i="1"/>
  <c r="E26" i="1"/>
  <c r="F26" i="1"/>
  <c r="H27" i="1"/>
  <c r="L8" i="1"/>
  <c r="G5" i="1"/>
  <c r="G6" i="1"/>
  <c r="G7" i="1"/>
  <c r="G8" i="1"/>
  <c r="G9" i="1"/>
  <c r="G10" i="1"/>
  <c r="G11" i="1"/>
  <c r="G12" i="1"/>
  <c r="G13" i="1"/>
  <c r="G14" i="1"/>
  <c r="G15" i="1"/>
  <c r="G4" i="1"/>
  <c r="E15" i="1"/>
  <c r="G17" i="1"/>
  <c r="G18" i="1"/>
  <c r="G19" i="1"/>
  <c r="G20" i="1"/>
  <c r="G21" i="1"/>
  <c r="G22" i="1"/>
  <c r="G23" i="1"/>
  <c r="G24" i="1"/>
  <c r="G25" i="1"/>
  <c r="G26" i="1"/>
  <c r="E27" i="1"/>
  <c r="G27" i="1"/>
  <c r="G16" i="1"/>
  <c r="F27" i="1"/>
</calcChain>
</file>

<file path=xl/sharedStrings.xml><?xml version="1.0" encoding="utf-8"?>
<sst xmlns="http://schemas.openxmlformats.org/spreadsheetml/2006/main" count="14" uniqueCount="14">
  <si>
    <t>Year</t>
  </si>
  <si>
    <t>Month</t>
  </si>
  <si>
    <t>Demand</t>
  </si>
  <si>
    <t>Time</t>
  </si>
  <si>
    <t>Base</t>
  </si>
  <si>
    <t>Level</t>
  </si>
  <si>
    <t>Trend</t>
  </si>
  <si>
    <t>Seasonal</t>
  </si>
  <si>
    <t>Factor</t>
  </si>
  <si>
    <t>Forecast</t>
  </si>
  <si>
    <t>alpha</t>
  </si>
  <si>
    <t>beta</t>
  </si>
  <si>
    <t>gamma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</si>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</sst>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name val="Arial"/>
    </font>
    <font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0" fillId="0" borderId="1" xfId="0" applyBorder="1"/>
    <xf numFmtId="0" fontId="2" fillId="0" borderId="1" xfId="0" applyFont="1" applyBorder="1"/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81714785651792"/>
          <c:y val="5.0925925925925923E-2"/>
          <c:w val="0.72932130358705161"/>
          <c:h val="0.82775444736074655"/>
        </c:manualLayout>
      </c:layout>
      <c:lineChart>
        <c:grouping val="standar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Sheet1!$D$4:$D$27</c:f>
              <c:numCache>
                <c:formatCode>General</c:formatCode>
                <c:ptCount val="24"/>
                <c:pt idx="0">
                  <c:v>1040</c:v>
                </c:pt>
                <c:pt idx="1">
                  <c:v>370</c:v>
                </c:pt>
                <c:pt idx="2">
                  <c:v>380</c:v>
                </c:pt>
                <c:pt idx="3">
                  <c:v>200</c:v>
                </c:pt>
                <c:pt idx="4">
                  <c:v>20</c:v>
                </c:pt>
                <c:pt idx="5">
                  <c:v>30</c:v>
                </c:pt>
                <c:pt idx="6">
                  <c:v>0</c:v>
                </c:pt>
                <c:pt idx="7">
                  <c:v>10</c:v>
                </c:pt>
                <c:pt idx="8">
                  <c:v>90</c:v>
                </c:pt>
                <c:pt idx="9">
                  <c:v>510</c:v>
                </c:pt>
                <c:pt idx="10">
                  <c:v>680</c:v>
                </c:pt>
                <c:pt idx="11">
                  <c:v>610</c:v>
                </c:pt>
                <c:pt idx="12">
                  <c:v>670</c:v>
                </c:pt>
                <c:pt idx="13">
                  <c:v>430</c:v>
                </c:pt>
                <c:pt idx="14">
                  <c:v>410</c:v>
                </c:pt>
                <c:pt idx="15">
                  <c:v>280</c:v>
                </c:pt>
                <c:pt idx="16">
                  <c:v>200</c:v>
                </c:pt>
                <c:pt idx="17">
                  <c:v>30</c:v>
                </c:pt>
                <c:pt idx="18">
                  <c:v>0</c:v>
                </c:pt>
                <c:pt idx="19">
                  <c:v>0</c:v>
                </c:pt>
                <c:pt idx="20">
                  <c:v>120</c:v>
                </c:pt>
                <c:pt idx="21">
                  <c:v>580</c:v>
                </c:pt>
                <c:pt idx="22">
                  <c:v>810</c:v>
                </c:pt>
                <c:pt idx="23">
                  <c:v>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F-4337-903D-3524E9C1D39F}"/>
            </c:ext>
          </c:extLst>
        </c:ser>
        <c:ser>
          <c:idx val="1"/>
          <c:order val="1"/>
          <c:tx>
            <c:strRef>
              <c:f>Sheet1!$H$3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Sheet1!$H$4:$H$27</c:f>
              <c:numCache>
                <c:formatCode>General</c:formatCode>
                <c:ptCount val="24"/>
                <c:pt idx="12">
                  <c:v>1040</c:v>
                </c:pt>
                <c:pt idx="13">
                  <c:v>318.4407600140936</c:v>
                </c:pt>
                <c:pt idx="14">
                  <c:v>318.20684171594763</c:v>
                </c:pt>
                <c:pt idx="15">
                  <c:v>132.9913846704838</c:v>
                </c:pt>
                <c:pt idx="16">
                  <c:v>-38.13418118780578</c:v>
                </c:pt>
                <c:pt idx="17">
                  <c:v>3.6813101372134156</c:v>
                </c:pt>
                <c:pt idx="18">
                  <c:v>-7.4276230015636884</c:v>
                </c:pt>
                <c:pt idx="19">
                  <c:v>20.664732436652343</c:v>
                </c:pt>
                <c:pt idx="20">
                  <c:v>115.35995490898426</c:v>
                </c:pt>
                <c:pt idx="21">
                  <c:v>552.14157237554866</c:v>
                </c:pt>
                <c:pt idx="22">
                  <c:v>742.48194864298489</c:v>
                </c:pt>
                <c:pt idx="23">
                  <c:v>700.28989176322523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7F-4337-903D-3524E9C1D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004064"/>
        <c:axId val="501005504"/>
      </c:lineChart>
      <c:catAx>
        <c:axId val="50100406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05504"/>
        <c:crosses val="autoZero"/>
        <c:auto val="1"/>
        <c:lblAlgn val="ctr"/>
        <c:lblOffset val="100"/>
        <c:noMultiLvlLbl val="0"/>
      </c:catAx>
      <c:valAx>
        <c:axId val="501005504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0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347178477690285"/>
          <c:y val="0.60243000874890651"/>
          <c:w val="0.16986154855643046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17517</xdr:colOff>
      <xdr:row>12</xdr:row>
      <xdr:rowOff>21021</xdr:rowOff>
    </xdr:from>
    <xdr:to>
      <xdr:col>16</xdr:col>
      <xdr:colOff>481724</xdr:colOff>
      <xdr:row>26</xdr:row>
      <xdr:rowOff>57807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C6A96-D401-03A4-94F1-72A5D1C2D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B3485-BFEC-4D60-9933-B7B41BFD4522}">
  <dimension ref="A2:L31"/>
  <sheetViews>
    <sheetView tabSelected="1" topLeftCell="H3" zoomScale="87" workbookViewId="0">
      <selection activeCell="N29" sqref="N29"/>
    </sheetView>
  </sheetViews>
  <sheetFormatPr defaultRowHeight="15" x14ac:dyDescent="0.25"/>
  <cols>
    <col min="2" max="2" width="8.54296875" bestFit="1" customWidth="1"/>
    <col min="3" max="3" width="8.54296875" customWidth="1"/>
    <col min="4" max="4" width="8.08984375" bestFit="1" customWidth="1"/>
    <col min="5" max="6" width="7" bestFit="1" customWidth="1"/>
    <col min="7" max="7" width="9.1796875" customWidth="1"/>
    <col min="8" max="8" width="8.54296875" customWidth="1"/>
    <col min="9" max="16" width="7" bestFit="1" customWidth="1"/>
  </cols>
  <sheetData>
    <row r="2" spans="1:12" x14ac:dyDescent="0.25">
      <c r="E2" s="1" t="s">
        <v>4</v>
      </c>
      <c r="G2" s="1" t="s">
        <v>7</v>
      </c>
    </row>
    <row r="3" spans="1:12" ht="16.2" thickBot="1" x14ac:dyDescent="0.35">
      <c r="A3" s="3" t="s">
        <v>0</v>
      </c>
      <c r="B3" s="3" t="s">
        <v>1</v>
      </c>
      <c r="C3" s="3" t="s">
        <v>3</v>
      </c>
      <c r="D3" s="3" t="s">
        <v>2</v>
      </c>
      <c r="E3" s="3" t="s">
        <v>5</v>
      </c>
      <c r="F3" s="3" t="s">
        <v>6</v>
      </c>
      <c r="G3" s="3" t="s">
        <v>8</v>
      </c>
      <c r="H3" s="3" t="s">
        <v>9</v>
      </c>
    </row>
    <row r="4" spans="1:12" x14ac:dyDescent="0.25">
      <c r="A4">
        <v>2004</v>
      </c>
      <c r="B4">
        <v>1</v>
      </c>
      <c r="C4">
        <v>1</v>
      </c>
      <c r="D4">
        <v>1040</v>
      </c>
      <c r="G4">
        <f>D4-AVERAGE($D$4:$D$15)</f>
        <v>711.66666666666674</v>
      </c>
      <c r="K4" s="1" t="s">
        <v>10</v>
      </c>
      <c r="L4">
        <v>6.9674648629603278E-2</v>
      </c>
    </row>
    <row r="5" spans="1:12" x14ac:dyDescent="0.25">
      <c r="B5">
        <v>2</v>
      </c>
      <c r="C5">
        <v>2</v>
      </c>
      <c r="D5">
        <v>370</v>
      </c>
      <c r="G5">
        <f t="shared" ref="G5:G15" si="0">D5-AVERAGE($D$4:$D$15)</f>
        <v>41.666666666666686</v>
      </c>
      <c r="K5" s="1" t="s">
        <v>11</v>
      </c>
      <c r="L5">
        <v>1</v>
      </c>
    </row>
    <row r="6" spans="1:12" x14ac:dyDescent="0.25">
      <c r="B6">
        <v>3</v>
      </c>
      <c r="C6">
        <v>3</v>
      </c>
      <c r="D6">
        <v>380</v>
      </c>
      <c r="G6">
        <f t="shared" si="0"/>
        <v>51.666666666666686</v>
      </c>
      <c r="K6" s="1" t="s">
        <v>12</v>
      </c>
      <c r="L6">
        <v>0.5</v>
      </c>
    </row>
    <row r="7" spans="1:12" x14ac:dyDescent="0.25">
      <c r="B7">
        <v>4</v>
      </c>
      <c r="C7">
        <v>4</v>
      </c>
      <c r="D7">
        <v>200</v>
      </c>
      <c r="G7">
        <f t="shared" si="0"/>
        <v>-128.33333333333331</v>
      </c>
    </row>
    <row r="8" spans="1:12" x14ac:dyDescent="0.25">
      <c r="B8">
        <v>5</v>
      </c>
      <c r="C8">
        <v>5</v>
      </c>
      <c r="D8">
        <v>20</v>
      </c>
      <c r="G8">
        <f t="shared" si="0"/>
        <v>-308.33333333333331</v>
      </c>
      <c r="H8" s="4"/>
      <c r="K8" s="1" t="s">
        <v>13</v>
      </c>
      <c r="L8">
        <f>SUMXMY2(H16:H27,D16:D27)/COUNT(H16:H27)</f>
        <v>22086.264093898058</v>
      </c>
    </row>
    <row r="9" spans="1:12" x14ac:dyDescent="0.25">
      <c r="B9">
        <v>6</v>
      </c>
      <c r="C9">
        <v>6</v>
      </c>
      <c r="D9">
        <v>30</v>
      </c>
      <c r="G9">
        <f t="shared" si="0"/>
        <v>-298.33333333333331</v>
      </c>
    </row>
    <row r="10" spans="1:12" x14ac:dyDescent="0.25">
      <c r="B10">
        <v>7</v>
      </c>
      <c r="C10">
        <v>7</v>
      </c>
      <c r="D10">
        <v>0</v>
      </c>
      <c r="G10">
        <f t="shared" si="0"/>
        <v>-328.33333333333331</v>
      </c>
    </row>
    <row r="11" spans="1:12" x14ac:dyDescent="0.25">
      <c r="B11">
        <v>8</v>
      </c>
      <c r="C11">
        <v>8</v>
      </c>
      <c r="D11">
        <v>10</v>
      </c>
      <c r="G11">
        <f t="shared" si="0"/>
        <v>-318.33333333333331</v>
      </c>
    </row>
    <row r="12" spans="1:12" x14ac:dyDescent="0.25">
      <c r="B12">
        <v>9</v>
      </c>
      <c r="C12">
        <v>9</v>
      </c>
      <c r="D12">
        <v>90</v>
      </c>
      <c r="G12">
        <f t="shared" si="0"/>
        <v>-238.33333333333331</v>
      </c>
    </row>
    <row r="13" spans="1:12" x14ac:dyDescent="0.25">
      <c r="B13">
        <v>10</v>
      </c>
      <c r="C13">
        <v>10</v>
      </c>
      <c r="D13">
        <v>510</v>
      </c>
      <c r="G13">
        <f t="shared" si="0"/>
        <v>181.66666666666669</v>
      </c>
    </row>
    <row r="14" spans="1:12" x14ac:dyDescent="0.25">
      <c r="B14">
        <v>11</v>
      </c>
      <c r="C14">
        <v>11</v>
      </c>
      <c r="D14">
        <v>680</v>
      </c>
      <c r="G14">
        <f t="shared" si="0"/>
        <v>351.66666666666669</v>
      </c>
    </row>
    <row r="15" spans="1:12" ht="15.6" thickBot="1" x14ac:dyDescent="0.3">
      <c r="A15" s="2"/>
      <c r="B15" s="2">
        <v>12</v>
      </c>
      <c r="C15" s="2">
        <v>12</v>
      </c>
      <c r="D15" s="2">
        <v>610</v>
      </c>
      <c r="E15" s="2">
        <f>D15-G15</f>
        <v>328.33333333333331</v>
      </c>
      <c r="F15" s="2">
        <v>0</v>
      </c>
      <c r="G15" s="2">
        <f t="shared" si="0"/>
        <v>281.66666666666669</v>
      </c>
      <c r="H15" s="2"/>
    </row>
    <row r="16" spans="1:12" x14ac:dyDescent="0.25">
      <c r="A16">
        <v>2005</v>
      </c>
      <c r="B16">
        <v>1</v>
      </c>
      <c r="C16">
        <v>13</v>
      </c>
      <c r="D16">
        <v>670</v>
      </c>
      <c r="E16">
        <f>$L$4*(D16-G4)+(1-$L$4)*(E15+F15)</f>
        <v>302.55371334038011</v>
      </c>
      <c r="F16">
        <f>$L$5*(E16-E15)+(1-$L$5)*F15</f>
        <v>-25.779619992953201</v>
      </c>
      <c r="G16" s="5">
        <f>$L$6*(D16-E16)+(1-$L$6)*G4</f>
        <v>539.55647666314326</v>
      </c>
      <c r="H16">
        <f>E15+F15+G4</f>
        <v>1040</v>
      </c>
    </row>
    <row r="17" spans="1:8" x14ac:dyDescent="0.25">
      <c r="B17">
        <v>2</v>
      </c>
      <c r="C17">
        <v>14</v>
      </c>
      <c r="D17">
        <v>430</v>
      </c>
      <c r="E17">
        <f t="shared" ref="E17:E27" si="1">$L$4*(D17-G5)+(1-$L$4)*(E16+F16)</f>
        <v>284.54694419483053</v>
      </c>
      <c r="F17">
        <f t="shared" ref="F17:F27" si="2">$L$5*(E17-E16)+(1-$L$5)*F16</f>
        <v>-18.006769145549583</v>
      </c>
      <c r="G17" s="5">
        <f t="shared" ref="G17:G27" si="3">$L$6*(D17-E17)+(1-$L$6)*G5</f>
        <v>93.559861235918078</v>
      </c>
      <c r="H17">
        <f t="shared" ref="H17:H27" si="4">E16+F16+G5</f>
        <v>318.4407600140936</v>
      </c>
    </row>
    <row r="18" spans="1:8" x14ac:dyDescent="0.25">
      <c r="B18">
        <v>3</v>
      </c>
      <c r="C18">
        <v>15</v>
      </c>
      <c r="D18">
        <v>410</v>
      </c>
      <c r="E18">
        <f t="shared" si="1"/>
        <v>272.93583109932382</v>
      </c>
      <c r="F18">
        <f t="shared" si="2"/>
        <v>-11.61111309550671</v>
      </c>
      <c r="G18" s="5">
        <f t="shared" si="3"/>
        <v>94.365417783671433</v>
      </c>
      <c r="H18">
        <f t="shared" si="4"/>
        <v>318.20684171594763</v>
      </c>
    </row>
    <row r="19" spans="1:8" x14ac:dyDescent="0.25">
      <c r="B19">
        <v>4</v>
      </c>
      <c r="C19">
        <v>16</v>
      </c>
      <c r="D19">
        <v>280</v>
      </c>
      <c r="E19">
        <f t="shared" si="1"/>
        <v>271.56749162242568</v>
      </c>
      <c r="F19">
        <f t="shared" si="2"/>
        <v>-1.3683394768981429</v>
      </c>
      <c r="G19" s="5">
        <f t="shared" si="3"/>
        <v>-59.950412477879496</v>
      </c>
      <c r="H19">
        <f t="shared" si="4"/>
        <v>132.9913846704838</v>
      </c>
    </row>
    <row r="20" spans="1:8" x14ac:dyDescent="0.25">
      <c r="B20">
        <v>5</v>
      </c>
      <c r="C20">
        <v>17</v>
      </c>
      <c r="D20">
        <v>200</v>
      </c>
      <c r="E20">
        <f t="shared" si="1"/>
        <v>286.7910675464862</v>
      </c>
      <c r="F20">
        <f t="shared" si="2"/>
        <v>15.223575924060526</v>
      </c>
      <c r="G20" s="5">
        <f t="shared" si="3"/>
        <v>-197.56220043990976</v>
      </c>
      <c r="H20">
        <f t="shared" si="4"/>
        <v>-38.13418118780578</v>
      </c>
    </row>
    <row r="21" spans="1:8" x14ac:dyDescent="0.25">
      <c r="B21">
        <v>6</v>
      </c>
      <c r="C21">
        <v>18</v>
      </c>
      <c r="D21">
        <v>30</v>
      </c>
      <c r="E21">
        <f t="shared" si="1"/>
        <v>303.84838893912791</v>
      </c>
      <c r="F21">
        <f t="shared" si="2"/>
        <v>17.057321392641711</v>
      </c>
      <c r="G21" s="5">
        <f t="shared" si="3"/>
        <v>-286.09086113623061</v>
      </c>
      <c r="H21">
        <f t="shared" si="4"/>
        <v>3.6813101372134156</v>
      </c>
    </row>
    <row r="22" spans="1:8" x14ac:dyDescent="0.25">
      <c r="B22">
        <v>7</v>
      </c>
      <c r="C22">
        <v>19</v>
      </c>
      <c r="D22">
        <v>0</v>
      </c>
      <c r="E22">
        <f t="shared" si="1"/>
        <v>321.42322735455679</v>
      </c>
      <c r="F22">
        <f t="shared" si="2"/>
        <v>17.574838415428871</v>
      </c>
      <c r="G22" s="5">
        <f t="shared" si="3"/>
        <v>-324.87828034394505</v>
      </c>
      <c r="H22">
        <f t="shared" si="4"/>
        <v>-7.4276230015636884</v>
      </c>
    </row>
    <row r="23" spans="1:8" x14ac:dyDescent="0.25">
      <c r="B23">
        <v>8</v>
      </c>
      <c r="C23">
        <v>20</v>
      </c>
      <c r="D23">
        <v>0</v>
      </c>
      <c r="E23">
        <f t="shared" si="1"/>
        <v>337.55825779843718</v>
      </c>
      <c r="F23">
        <f t="shared" si="2"/>
        <v>16.135030443880396</v>
      </c>
      <c r="G23" s="5">
        <f t="shared" si="3"/>
        <v>-327.94579556588525</v>
      </c>
      <c r="H23">
        <f t="shared" si="4"/>
        <v>20.664732436652343</v>
      </c>
    </row>
    <row r="24" spans="1:8" x14ac:dyDescent="0.25">
      <c r="B24">
        <v>9</v>
      </c>
      <c r="C24">
        <v>21</v>
      </c>
      <c r="D24">
        <v>120</v>
      </c>
      <c r="E24">
        <f t="shared" si="1"/>
        <v>354.01658175365958</v>
      </c>
      <c r="F24">
        <f t="shared" si="2"/>
        <v>16.458323955222397</v>
      </c>
      <c r="G24" s="5">
        <f t="shared" si="3"/>
        <v>-236.17495754349645</v>
      </c>
      <c r="H24">
        <f t="shared" si="4"/>
        <v>115.35995490898426</v>
      </c>
    </row>
    <row r="25" spans="1:8" x14ac:dyDescent="0.25">
      <c r="B25">
        <v>10</v>
      </c>
      <c r="C25">
        <v>22</v>
      </c>
      <c r="D25">
        <v>580</v>
      </c>
      <c r="E25">
        <f t="shared" si="1"/>
        <v>372.41593186498886</v>
      </c>
      <c r="F25">
        <f t="shared" si="2"/>
        <v>18.399350111329284</v>
      </c>
      <c r="G25" s="5">
        <f t="shared" si="3"/>
        <v>194.62536740083891</v>
      </c>
      <c r="H25">
        <f t="shared" si="4"/>
        <v>552.14157237554866</v>
      </c>
    </row>
    <row r="26" spans="1:8" x14ac:dyDescent="0.25">
      <c r="B26">
        <v>11</v>
      </c>
      <c r="C26">
        <v>23</v>
      </c>
      <c r="D26">
        <v>810</v>
      </c>
      <c r="E26" s="4">
        <f t="shared" si="1"/>
        <v>395.5195784807737</v>
      </c>
      <c r="F26" s="4">
        <f t="shared" si="2"/>
        <v>23.103646615784839</v>
      </c>
      <c r="G26" s="5">
        <f t="shared" si="3"/>
        <v>383.07354409294646</v>
      </c>
      <c r="H26">
        <f t="shared" si="4"/>
        <v>742.48194864298489</v>
      </c>
    </row>
    <row r="27" spans="1:8" ht="15.6" thickBot="1" x14ac:dyDescent="0.3">
      <c r="A27" s="2"/>
      <c r="B27" s="2">
        <v>12</v>
      </c>
      <c r="C27" s="2">
        <v>24</v>
      </c>
      <c r="D27" s="2">
        <v>850</v>
      </c>
      <c r="E27" s="2">
        <f t="shared" si="1"/>
        <v>429.05422428425567</v>
      </c>
      <c r="F27" s="2">
        <f t="shared" si="2"/>
        <v>33.534645803481965</v>
      </c>
      <c r="G27" s="6">
        <f t="shared" si="3"/>
        <v>351.30622119120551</v>
      </c>
      <c r="H27" s="2">
        <f t="shared" si="4"/>
        <v>700.28989176322523</v>
      </c>
    </row>
    <row r="28" spans="1:8" x14ac:dyDescent="0.25">
      <c r="A28">
        <v>2006</v>
      </c>
      <c r="B28" s="5">
        <v>1</v>
      </c>
      <c r="H28" s="5">
        <f>$E$27+B28*$F$27+G16</f>
        <v>1002.1453467508809</v>
      </c>
    </row>
    <row r="29" spans="1:8" x14ac:dyDescent="0.25">
      <c r="B29" s="5">
        <v>2</v>
      </c>
      <c r="H29" s="5">
        <f t="shared" ref="H29:H31" si="5">$E$27+B29*$F$27+G17</f>
        <v>589.68337712713765</v>
      </c>
    </row>
    <row r="30" spans="1:8" x14ac:dyDescent="0.25">
      <c r="B30" s="5">
        <v>3</v>
      </c>
      <c r="H30" s="5">
        <f t="shared" si="5"/>
        <v>624.02357947837299</v>
      </c>
    </row>
    <row r="31" spans="1:8" x14ac:dyDescent="0.25">
      <c r="B31" s="5">
        <v>4</v>
      </c>
      <c r="H31" s="5">
        <f t="shared" si="5"/>
        <v>503.24239502030412</v>
      </c>
    </row>
  </sheetData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9289C-B453-48BE-BE93-789418E78B5A}">
  <dimension ref="A1"/>
  <sheetViews>
    <sheetView workbookViewId="0"/>
  </sheetViews>
  <sheetFormatPr defaultRowHeight="15" x14ac:dyDescent="0.2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21EDD-1958-472B-8844-EAEDAC8292A7}">
  <dimension ref="A1"/>
  <sheetViews>
    <sheetView workbookViewId="0"/>
  </sheetViews>
  <sheetFormatPr defaultRowHeight="15" x14ac:dyDescent="0.2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Va 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 Ragsdale</dc:creator>
  <cp:lastModifiedBy>SUMIT THAKUR BARAHI</cp:lastModifiedBy>
  <dcterms:created xsi:type="dcterms:W3CDTF">2005-11-01T17:02:33Z</dcterms:created>
  <dcterms:modified xsi:type="dcterms:W3CDTF">2024-06-24T02:14:52Z</dcterms:modified>
</cp:coreProperties>
</file>