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Anita Mam/Chapter 3/"/>
    </mc:Choice>
  </mc:AlternateContent>
  <xr:revisionPtr revIDLastSave="108" documentId="13_ncr:1_{696C0388-6661-441E-A22D-91331A8031E4}" xr6:coauthVersionLast="47" xr6:coauthVersionMax="47" xr10:uidLastSave="{13B02660-7086-4810-9672-11ADE8D14AE4}"/>
  <bookViews>
    <workbookView xWindow="-108" yWindow="-108" windowWidth="23256" windowHeight="13176" xr2:uid="{8145DE86-B113-4FA1-8A41-AB1020E58A28}"/>
  </bookViews>
  <sheets>
    <sheet name="Sheet1" sheetId="1" r:id="rId1"/>
    <sheet name="Sheet2" sheetId="4" r:id="rId2"/>
    <sheet name="Sheet3" sheetId="3" r:id="rId3"/>
  </sheets>
  <definedNames>
    <definedName name="solver_adj" localSheetId="0" hidden="1">Sheet1!$B$2:$D$3</definedName>
    <definedName name="solver_adj" localSheetId="1" hidden="1">Sheet2!$C$17:$E$19</definedName>
    <definedName name="solver_adj" localSheetId="2" hidden="1">Sheet3!$C$5:$C$10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Sheet1!$B$10:$D$10</definedName>
    <definedName name="solver_lhs1" localSheetId="1" hidden="1">Sheet2!$C$17:$E$19</definedName>
    <definedName name="solver_lhs1" localSheetId="2" hidden="1">Sheet3!$C$11</definedName>
    <definedName name="solver_lhs2" localSheetId="0" hidden="1">Sheet1!$B$2:$D$3</definedName>
    <definedName name="solver_lhs2" localSheetId="1" hidden="1">Sheet2!$C$21:$E$21</definedName>
    <definedName name="solver_lhs2" localSheetId="2" hidden="1">Sheet3!$C$5:$C$10</definedName>
    <definedName name="solver_lhs3" localSheetId="0" hidden="1">Sheet1!$E$14:$E$15</definedName>
    <definedName name="solver_lhs3" localSheetId="1" hidden="1">Sheet2!$F$17:$F$19</definedName>
    <definedName name="solver_lhs3" localSheetId="2" hidden="1">Sheet3!$C$5:$C$10</definedName>
    <definedName name="solver_lhs4" localSheetId="0" hidden="1">Sheet1!$E$14:$E$15</definedName>
    <definedName name="solver_lhs4" localSheetId="2" hidden="1">Sheet3!$G$11</definedName>
    <definedName name="solver_lhs5" localSheetId="2" hidden="1">Sheet3!$H$11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3</definedName>
    <definedName name="solver_num" localSheetId="1" hidden="1">3</definedName>
    <definedName name="solver_num" localSheetId="2" hidden="1">5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Sheet1!$E$8</definedName>
    <definedName name="solver_opt" localSheetId="1" hidden="1">Sheet2!$G$13</definedName>
    <definedName name="solver_opt" localSheetId="2" hidden="1">Sheet3!$E$11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2</definedName>
    <definedName name="solver_rel1" localSheetId="0" hidden="1">3</definedName>
    <definedName name="solver_rel1" localSheetId="1" hidden="1">3</definedName>
    <definedName name="solver_rel1" localSheetId="2" hidden="1">2</definedName>
    <definedName name="solver_rel2" localSheetId="0" hidden="1">3</definedName>
    <definedName name="solver_rel2" localSheetId="1" hidden="1">1</definedName>
    <definedName name="solver_rel2" localSheetId="2" hidden="1">1</definedName>
    <definedName name="solver_rel3" localSheetId="0" hidden="1">1</definedName>
    <definedName name="solver_rel3" localSheetId="1" hidden="1">2</definedName>
    <definedName name="solver_rel3" localSheetId="2" hidden="1">3</definedName>
    <definedName name="solver_rel4" localSheetId="0" hidden="1">1</definedName>
    <definedName name="solver_rel4" localSheetId="2" hidden="1">3</definedName>
    <definedName name="solver_rel5" localSheetId="2" hidden="1">1</definedName>
    <definedName name="solver_rhs1" localSheetId="0" hidden="1">Sheet1!$B$11:$D$11</definedName>
    <definedName name="solver_rhs1" localSheetId="1" hidden="1">0</definedName>
    <definedName name="solver_rhs1" localSheetId="2" hidden="1">Sheet3!$C$12</definedName>
    <definedName name="solver_rhs2" localSheetId="0" hidden="1">0</definedName>
    <definedName name="solver_rhs2" localSheetId="1" hidden="1">Sheet2!$C$22:$E$22</definedName>
    <definedName name="solver_rhs2" localSheetId="2" hidden="1">Sheet3!$D$5:$D$10</definedName>
    <definedName name="solver_rhs3" localSheetId="0" hidden="1">Sheet1!$F$14:$F$15</definedName>
    <definedName name="solver_rhs3" localSheetId="1" hidden="1">Sheet2!$G$17:$G$19</definedName>
    <definedName name="solver_rhs3" localSheetId="2" hidden="1">0</definedName>
    <definedName name="solver_rhs4" localSheetId="0" hidden="1">Sheet1!$F$14:$F$15</definedName>
    <definedName name="solver_rhs4" localSheetId="2" hidden="1">Sheet3!$G$12</definedName>
    <definedName name="solver_rhs5" localSheetId="2" hidden="1">Sheet3!$H$12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4" l="1"/>
  <c r="E21" i="4"/>
  <c r="C21" i="4"/>
  <c r="F17" i="4"/>
  <c r="G13" i="4"/>
  <c r="K15" i="4"/>
  <c r="F18" i="4"/>
  <c r="F19" i="4"/>
  <c r="G6" i="3"/>
  <c r="G7" i="3"/>
  <c r="G8" i="3"/>
  <c r="G9" i="3"/>
  <c r="G10" i="3"/>
  <c r="G5" i="3"/>
  <c r="G12" i="3"/>
  <c r="C11" i="3"/>
  <c r="H12" i="3"/>
  <c r="H11" i="3"/>
  <c r="E11" i="3"/>
  <c r="D6" i="3"/>
  <c r="D7" i="3"/>
  <c r="D8" i="3"/>
  <c r="D9" i="3"/>
  <c r="D10" i="3"/>
  <c r="D5" i="3"/>
  <c r="E8" i="1"/>
  <c r="C10" i="1"/>
  <c r="D10" i="1"/>
  <c r="B10" i="1"/>
  <c r="E15" i="1"/>
  <c r="E14" i="1"/>
  <c r="G11" i="3" l="1"/>
</calcChain>
</file>

<file path=xl/sharedStrings.xml><?xml version="1.0" encoding="utf-8"?>
<sst xmlns="http://schemas.openxmlformats.org/spreadsheetml/2006/main" count="52" uniqueCount="42">
  <si>
    <t>Model 1</t>
  </si>
  <si>
    <t>Model 2</t>
  </si>
  <si>
    <t>Model 3</t>
  </si>
  <si>
    <t xml:space="preserve">Number to </t>
  </si>
  <si>
    <t>Make</t>
  </si>
  <si>
    <t>Buy</t>
  </si>
  <si>
    <t>Cost to</t>
  </si>
  <si>
    <t>Total Cost</t>
  </si>
  <si>
    <t>Available</t>
  </si>
  <si>
    <t>Needed</t>
  </si>
  <si>
    <t>Hours required</t>
  </si>
  <si>
    <t>Wiring</t>
  </si>
  <si>
    <t>Harnessing</t>
  </si>
  <si>
    <t>Used</t>
  </si>
  <si>
    <t>Company</t>
  </si>
  <si>
    <t>Return</t>
  </si>
  <si>
    <t>Years to Maturity</t>
  </si>
  <si>
    <t>Acme</t>
  </si>
  <si>
    <t>DynaStar</t>
  </si>
  <si>
    <t>Eagle Vision</t>
  </si>
  <si>
    <t>Micro Modeling</t>
  </si>
  <si>
    <t>OptiPro</t>
  </si>
  <si>
    <t>Sabre Systems</t>
  </si>
  <si>
    <t>Amount to invest</t>
  </si>
  <si>
    <t>Atleast 25%</t>
  </si>
  <si>
    <t>Total investment</t>
  </si>
  <si>
    <t>Total Return</t>
  </si>
  <si>
    <t>long term bond</t>
  </si>
  <si>
    <t>35% restriction</t>
  </si>
  <si>
    <t>Total invested</t>
  </si>
  <si>
    <t>Distance in Miles</t>
  </si>
  <si>
    <t>Mt Dora</t>
  </si>
  <si>
    <t>Eustis</t>
  </si>
  <si>
    <t>Clermont</t>
  </si>
  <si>
    <t>Oscala</t>
  </si>
  <si>
    <t>Orlando</t>
  </si>
  <si>
    <t>Leesburg</t>
  </si>
  <si>
    <t>Bushels delivered</t>
  </si>
  <si>
    <t>total bushel miles</t>
  </si>
  <si>
    <t>Available fot shipping</t>
  </si>
  <si>
    <t>Supply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</si>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</sst>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2" borderId="0" xfId="0" applyFill="1"/>
    <xf numFmtId="0" fontId="0" fillId="3" borderId="0" xfId="0" applyFill="1"/>
    <xf numFmtId="165" fontId="0" fillId="0" borderId="0" xfId="2" applyNumberFormat="1" applyFont="1"/>
    <xf numFmtId="44" fontId="0" fillId="2" borderId="0" xfId="2" applyFont="1" applyFill="1"/>
    <xf numFmtId="0" fontId="0" fillId="4" borderId="0" xfId="0" applyFill="1"/>
    <xf numFmtId="0" fontId="0" fillId="5" borderId="0" xfId="0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C5E8-77FB-4547-9865-EB72A588456A}">
  <dimension ref="A1:F15"/>
  <sheetViews>
    <sheetView tabSelected="1" workbookViewId="0">
      <selection activeCell="C6" sqref="C6"/>
    </sheetView>
  </sheetViews>
  <sheetFormatPr defaultRowHeight="14.4" x14ac:dyDescent="0.3"/>
  <cols>
    <col min="1" max="1" width="13.109375" bestFit="1" customWidth="1"/>
    <col min="3" max="3" width="10.21875" bestFit="1" customWidth="1"/>
    <col min="5" max="5" width="12.109375" bestFit="1" customWidth="1"/>
    <col min="7" max="7" width="12.10937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</row>
    <row r="2" spans="1:6" x14ac:dyDescent="0.3">
      <c r="A2" t="s">
        <v>4</v>
      </c>
      <c r="B2" s="6">
        <v>3000</v>
      </c>
      <c r="C2" s="6">
        <v>550</v>
      </c>
      <c r="D2" s="6">
        <v>900</v>
      </c>
    </row>
    <row r="3" spans="1:6" x14ac:dyDescent="0.3">
      <c r="A3" t="s">
        <v>5</v>
      </c>
      <c r="B3" s="6">
        <v>0</v>
      </c>
      <c r="C3" s="6">
        <v>1450</v>
      </c>
      <c r="D3" s="6">
        <v>0</v>
      </c>
    </row>
    <row r="6" spans="1:6" x14ac:dyDescent="0.3">
      <c r="A6" t="s">
        <v>6</v>
      </c>
    </row>
    <row r="7" spans="1:6" x14ac:dyDescent="0.3">
      <c r="A7" t="s">
        <v>4</v>
      </c>
      <c r="B7" s="4">
        <v>50</v>
      </c>
      <c r="C7" s="4">
        <v>83</v>
      </c>
      <c r="D7" s="4">
        <v>130</v>
      </c>
      <c r="E7" t="s">
        <v>7</v>
      </c>
    </row>
    <row r="8" spans="1:6" x14ac:dyDescent="0.3">
      <c r="A8" t="s">
        <v>5</v>
      </c>
      <c r="B8" s="4">
        <v>61</v>
      </c>
      <c r="C8" s="4">
        <v>97</v>
      </c>
      <c r="D8" s="4">
        <v>145</v>
      </c>
      <c r="E8" s="5">
        <f>SUMPRODUCT(B7:D8,B2:D3)</f>
        <v>453300</v>
      </c>
    </row>
    <row r="10" spans="1:6" x14ac:dyDescent="0.3">
      <c r="A10" t="s">
        <v>8</v>
      </c>
      <c r="B10">
        <f>B2+B3</f>
        <v>3000</v>
      </c>
      <c r="C10">
        <f t="shared" ref="C10:D10" si="0">C2+C3</f>
        <v>2000</v>
      </c>
      <c r="D10">
        <f t="shared" si="0"/>
        <v>900</v>
      </c>
    </row>
    <row r="11" spans="1:6" x14ac:dyDescent="0.3">
      <c r="A11" t="s">
        <v>9</v>
      </c>
      <c r="B11">
        <v>3000</v>
      </c>
      <c r="C11">
        <v>2000</v>
      </c>
      <c r="D11">
        <v>900</v>
      </c>
    </row>
    <row r="13" spans="1:6" x14ac:dyDescent="0.3">
      <c r="A13" t="s">
        <v>10</v>
      </c>
      <c r="E13" t="s">
        <v>13</v>
      </c>
      <c r="F13" t="s">
        <v>8</v>
      </c>
    </row>
    <row r="14" spans="1:6" x14ac:dyDescent="0.3">
      <c r="A14" t="s">
        <v>11</v>
      </c>
      <c r="B14">
        <v>2</v>
      </c>
      <c r="C14">
        <v>1.5</v>
      </c>
      <c r="D14">
        <v>3</v>
      </c>
      <c r="E14">
        <f>SUMPRODUCT(B14:D14,$B$2:$D$2)</f>
        <v>9525</v>
      </c>
      <c r="F14" s="7">
        <v>10000</v>
      </c>
    </row>
    <row r="15" spans="1:6" x14ac:dyDescent="0.3">
      <c r="A15" t="s">
        <v>12</v>
      </c>
      <c r="B15">
        <v>1</v>
      </c>
      <c r="C15">
        <v>2</v>
      </c>
      <c r="D15">
        <v>1</v>
      </c>
      <c r="E15">
        <f>SUMPRODUCT(B15:D15,$B$2:$D$2)</f>
        <v>5000</v>
      </c>
      <c r="F15" s="7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0E01-5C9D-4350-8187-DCEC4E731318}">
  <dimension ref="B7:Q22"/>
  <sheetViews>
    <sheetView workbookViewId="0">
      <selection activeCell="E16" sqref="E16"/>
    </sheetView>
  </sheetViews>
  <sheetFormatPr defaultRowHeight="14.4" x14ac:dyDescent="0.3"/>
  <cols>
    <col min="6" max="6" width="18.44140625" bestFit="1" customWidth="1"/>
  </cols>
  <sheetData>
    <row r="7" spans="2:17" x14ac:dyDescent="0.3">
      <c r="C7" t="s">
        <v>30</v>
      </c>
    </row>
    <row r="8" spans="2:17" x14ac:dyDescent="0.3">
      <c r="C8" t="s">
        <v>34</v>
      </c>
      <c r="D8" t="s">
        <v>35</v>
      </c>
      <c r="E8" t="s">
        <v>36</v>
      </c>
    </row>
    <row r="9" spans="2:17" x14ac:dyDescent="0.3">
      <c r="B9" t="s">
        <v>31</v>
      </c>
      <c r="C9">
        <v>21</v>
      </c>
      <c r="D9">
        <v>50</v>
      </c>
      <c r="E9">
        <v>40</v>
      </c>
    </row>
    <row r="10" spans="2:17" x14ac:dyDescent="0.3">
      <c r="B10" t="s">
        <v>32</v>
      </c>
      <c r="C10">
        <v>35</v>
      </c>
      <c r="D10">
        <v>30</v>
      </c>
      <c r="E10">
        <v>22</v>
      </c>
      <c r="J10">
        <v>1</v>
      </c>
      <c r="K10">
        <v>2</v>
      </c>
      <c r="L10">
        <v>3</v>
      </c>
      <c r="O10">
        <v>1</v>
      </c>
      <c r="P10">
        <v>2</v>
      </c>
      <c r="Q10">
        <v>3</v>
      </c>
    </row>
    <row r="11" spans="2:17" x14ac:dyDescent="0.3">
      <c r="B11" t="s">
        <v>33</v>
      </c>
      <c r="C11">
        <v>55</v>
      </c>
      <c r="D11">
        <v>20</v>
      </c>
      <c r="E11">
        <v>25</v>
      </c>
      <c r="J11">
        <v>1</v>
      </c>
      <c r="K11">
        <v>2</v>
      </c>
      <c r="L11">
        <v>3</v>
      </c>
      <c r="O11">
        <v>1</v>
      </c>
      <c r="P11">
        <v>2</v>
      </c>
      <c r="Q11">
        <v>3</v>
      </c>
    </row>
    <row r="12" spans="2:17" x14ac:dyDescent="0.3">
      <c r="J12">
        <v>1</v>
      </c>
      <c r="K12">
        <v>2</v>
      </c>
      <c r="L12">
        <v>3</v>
      </c>
      <c r="O12">
        <v>1</v>
      </c>
      <c r="P12">
        <v>2</v>
      </c>
      <c r="Q12">
        <v>3</v>
      </c>
    </row>
    <row r="13" spans="2:17" x14ac:dyDescent="0.3">
      <c r="F13" t="s">
        <v>38</v>
      </c>
      <c r="G13" s="2">
        <f>SUMPRODUCT(C9:E11,C17:E19)</f>
        <v>24000000</v>
      </c>
    </row>
    <row r="15" spans="2:17" x14ac:dyDescent="0.3">
      <c r="B15" t="s">
        <v>37</v>
      </c>
      <c r="K15">
        <f>SUMPRODUCT(J10:L12,O10:Q12)</f>
        <v>42</v>
      </c>
    </row>
    <row r="16" spans="2:17" x14ac:dyDescent="0.3">
      <c r="C16" t="s">
        <v>34</v>
      </c>
      <c r="D16" t="s">
        <v>35</v>
      </c>
      <c r="E16" t="s">
        <v>36</v>
      </c>
      <c r="F16" t="s">
        <v>39</v>
      </c>
      <c r="G16" t="s">
        <v>40</v>
      </c>
    </row>
    <row r="17" spans="2:7" x14ac:dyDescent="0.3">
      <c r="B17" t="s">
        <v>31</v>
      </c>
      <c r="C17">
        <v>200000</v>
      </c>
      <c r="D17">
        <v>0</v>
      </c>
      <c r="E17">
        <v>75000</v>
      </c>
      <c r="F17">
        <f>SUM(C17:E17)</f>
        <v>275000</v>
      </c>
      <c r="G17">
        <v>275000</v>
      </c>
    </row>
    <row r="18" spans="2:7" x14ac:dyDescent="0.3">
      <c r="B18" t="s">
        <v>32</v>
      </c>
      <c r="C18">
        <v>0</v>
      </c>
      <c r="D18">
        <v>250000</v>
      </c>
      <c r="E18">
        <v>150000</v>
      </c>
      <c r="F18">
        <f t="shared" ref="F18:F19" si="0">SUM(C18:E18)</f>
        <v>400000</v>
      </c>
      <c r="G18">
        <v>400000</v>
      </c>
    </row>
    <row r="19" spans="2:7" x14ac:dyDescent="0.3">
      <c r="B19" t="s">
        <v>33</v>
      </c>
      <c r="C19">
        <v>0</v>
      </c>
      <c r="D19">
        <v>300000</v>
      </c>
      <c r="E19">
        <v>0</v>
      </c>
      <c r="F19">
        <f t="shared" si="0"/>
        <v>300000</v>
      </c>
      <c r="G19">
        <v>300000</v>
      </c>
    </row>
    <row r="21" spans="2:7" x14ac:dyDescent="0.3">
      <c r="C21">
        <f>SUM(C17:C19)</f>
        <v>200000</v>
      </c>
      <c r="D21">
        <f t="shared" ref="D21:E21" si="1">SUM(D17:D19)</f>
        <v>550000</v>
      </c>
      <c r="E21">
        <f t="shared" si="1"/>
        <v>225000</v>
      </c>
    </row>
    <row r="22" spans="2:7" x14ac:dyDescent="0.3">
      <c r="B22" t="s">
        <v>41</v>
      </c>
      <c r="C22">
        <v>200000</v>
      </c>
      <c r="D22">
        <v>600000</v>
      </c>
      <c r="E22">
        <v>225000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E136-FC51-4A42-908E-B58255210501}">
  <dimension ref="B2:H12"/>
  <sheetViews>
    <sheetView workbookViewId="0">
      <selection activeCell="C12" sqref="C12"/>
    </sheetView>
  </sheetViews>
  <sheetFormatPr defaultRowHeight="14.4" x14ac:dyDescent="0.3"/>
  <cols>
    <col min="2" max="2" width="13.88671875" bestFit="1" customWidth="1"/>
    <col min="3" max="4" width="13.88671875" customWidth="1"/>
    <col min="5" max="5" width="11" bestFit="1" customWidth="1"/>
    <col min="6" max="6" width="15.21875" bestFit="1" customWidth="1"/>
    <col min="7" max="7" width="13.44140625" bestFit="1" customWidth="1"/>
    <col min="8" max="8" width="13.33203125" bestFit="1" customWidth="1"/>
  </cols>
  <sheetData>
    <row r="2" spans="2:8" x14ac:dyDescent="0.3">
      <c r="D2" t="s">
        <v>25</v>
      </c>
      <c r="E2">
        <v>750000</v>
      </c>
    </row>
    <row r="4" spans="2:8" x14ac:dyDescent="0.3">
      <c r="B4" t="s">
        <v>14</v>
      </c>
      <c r="C4" t="s">
        <v>23</v>
      </c>
      <c r="D4" t="s">
        <v>24</v>
      </c>
      <c r="E4" t="s">
        <v>15</v>
      </c>
      <c r="F4" t="s">
        <v>16</v>
      </c>
      <c r="G4" t="s">
        <v>27</v>
      </c>
      <c r="H4" t="s">
        <v>28</v>
      </c>
    </row>
    <row r="5" spans="2:8" x14ac:dyDescent="0.3">
      <c r="B5" t="s">
        <v>17</v>
      </c>
      <c r="C5">
        <v>112500</v>
      </c>
      <c r="D5" s="3">
        <f>0.25*$E$2</f>
        <v>187500</v>
      </c>
      <c r="E5" s="1">
        <v>8.6499999999999994E-2</v>
      </c>
      <c r="F5">
        <v>11</v>
      </c>
      <c r="G5">
        <f>IF(F5&gt;=10,1,0)</f>
        <v>1</v>
      </c>
      <c r="H5">
        <v>0</v>
      </c>
    </row>
    <row r="6" spans="2:8" x14ac:dyDescent="0.3">
      <c r="B6" t="s">
        <v>18</v>
      </c>
      <c r="C6">
        <v>75000</v>
      </c>
      <c r="D6" s="3">
        <f t="shared" ref="D6:D10" si="0">0.25*$E$2</f>
        <v>187500</v>
      </c>
      <c r="E6" s="1">
        <v>9.5000000000000001E-2</v>
      </c>
      <c r="F6">
        <v>10</v>
      </c>
      <c r="G6">
        <f t="shared" ref="G6:G10" si="1">IF(F6&gt;=10,1,0)</f>
        <v>1</v>
      </c>
      <c r="H6">
        <v>1</v>
      </c>
    </row>
    <row r="7" spans="2:8" x14ac:dyDescent="0.3">
      <c r="B7" t="s">
        <v>19</v>
      </c>
      <c r="C7">
        <v>187500</v>
      </c>
      <c r="D7" s="3">
        <f t="shared" si="0"/>
        <v>187500</v>
      </c>
      <c r="E7" s="1">
        <v>0.1</v>
      </c>
      <c r="F7">
        <v>6</v>
      </c>
      <c r="G7">
        <f t="shared" si="1"/>
        <v>0</v>
      </c>
      <c r="H7">
        <v>1</v>
      </c>
    </row>
    <row r="8" spans="2:8" x14ac:dyDescent="0.3">
      <c r="B8" t="s">
        <v>20</v>
      </c>
      <c r="C8">
        <v>187500</v>
      </c>
      <c r="D8" s="3">
        <f t="shared" si="0"/>
        <v>187500</v>
      </c>
      <c r="E8" s="1">
        <v>8.7499999999999994E-2</v>
      </c>
      <c r="F8">
        <v>10</v>
      </c>
      <c r="G8">
        <f t="shared" si="1"/>
        <v>1</v>
      </c>
      <c r="H8">
        <v>0</v>
      </c>
    </row>
    <row r="9" spans="2:8" x14ac:dyDescent="0.3">
      <c r="B9" t="s">
        <v>21</v>
      </c>
      <c r="C9">
        <v>0</v>
      </c>
      <c r="D9" s="3">
        <f t="shared" si="0"/>
        <v>187500</v>
      </c>
      <c r="E9" s="1">
        <v>9.2499999999999999E-2</v>
      </c>
      <c r="F9">
        <v>7</v>
      </c>
      <c r="G9">
        <f t="shared" si="1"/>
        <v>0</v>
      </c>
      <c r="H9">
        <v>1</v>
      </c>
    </row>
    <row r="10" spans="2:8" x14ac:dyDescent="0.3">
      <c r="B10" t="s">
        <v>22</v>
      </c>
      <c r="C10">
        <v>187500</v>
      </c>
      <c r="D10" s="3">
        <f t="shared" si="0"/>
        <v>187500</v>
      </c>
      <c r="E10" s="1">
        <v>0.09</v>
      </c>
      <c r="F10">
        <v>13</v>
      </c>
      <c r="G10">
        <f t="shared" si="1"/>
        <v>1</v>
      </c>
      <c r="H10">
        <v>0</v>
      </c>
    </row>
    <row r="11" spans="2:8" x14ac:dyDescent="0.3">
      <c r="B11" t="s">
        <v>29</v>
      </c>
      <c r="C11" s="3">
        <f>SUM(C5:C10)</f>
        <v>750000</v>
      </c>
      <c r="D11" t="s">
        <v>26</v>
      </c>
      <c r="E11" s="2">
        <f>SUMPRODUCT(C5:C10,E5:E10)</f>
        <v>68887.5</v>
      </c>
      <c r="G11" s="3">
        <f>SUMPRODUCT(C5:C10,G5:G10)</f>
        <v>562500</v>
      </c>
      <c r="H11" s="3">
        <f>SUMPRODUCT(C5:C10,H5:H10)</f>
        <v>262500</v>
      </c>
    </row>
    <row r="12" spans="2:8" x14ac:dyDescent="0.3">
      <c r="B12" t="s">
        <v>25</v>
      </c>
      <c r="C12">
        <v>750000</v>
      </c>
      <c r="G12">
        <f>50% *C12</f>
        <v>375000</v>
      </c>
      <c r="H12">
        <f>35%*C12</f>
        <v>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dcterms:created xsi:type="dcterms:W3CDTF">2023-06-28T06:36:15Z</dcterms:created>
  <dcterms:modified xsi:type="dcterms:W3CDTF">2023-07-13T19:11:19Z</dcterms:modified>
</cp:coreProperties>
</file>