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3/"/>
    </mc:Choice>
  </mc:AlternateContent>
  <xr:revisionPtr revIDLastSave="4078" documentId="8_{0D7EEB11-F03F-4F84-9D34-59F79A900650}" xr6:coauthVersionLast="47" xr6:coauthVersionMax="47" xr10:uidLastSave="{32F0676E-0051-4CE0-8F3B-D6232011FCCF}"/>
  <bookViews>
    <workbookView xWindow="-108" yWindow="-108" windowWidth="23256" windowHeight="13176" activeTab="3" xr2:uid="{64ED0E88-E568-42C7-9671-36E24B163A0F}"/>
  </bookViews>
  <sheets>
    <sheet name="Answer Report 1" sheetId="8" r:id="rId1"/>
    <sheet name="Sensitivity Report 1" sheetId="9" r:id="rId2"/>
    <sheet name="Limits Report 1" sheetId="10" r:id="rId3"/>
    <sheet name="Sheet1" sheetId="1" r:id="rId4"/>
  </sheets>
  <definedNames>
    <definedName name="solver_adj" localSheetId="3" hidden="1">Sheet1!$C$6:$H$6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Sheet1!$C$6:$H$6</definedName>
    <definedName name="solver_lhs2" localSheetId="3" hidden="1">Sheet1!$C$6:$H$6</definedName>
    <definedName name="solver_lhs3" localSheetId="3" hidden="1">Sheet1!$C$8:$H$8</definedName>
    <definedName name="solver_lhs4" localSheetId="3" hidden="1">Sheet1!$C$8:$H$8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Sheet1!$K$21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hs1" localSheetId="3" hidden="1">Sheet1!$C$13:$H$13</definedName>
    <definedName name="solver_rhs2" localSheetId="3" hidden="1">Sheet1!$C$14:$H$14</definedName>
    <definedName name="solver_rhs3" localSheetId="3" hidden="1">Sheet1!$C$17:$H$17</definedName>
    <definedName name="solver_rhs4" localSheetId="3" hidden="1">Sheet1!$C$16:$H$16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C21" i="1"/>
  <c r="C8" i="1" l="1"/>
  <c r="D11" i="1"/>
  <c r="E11" i="1"/>
  <c r="F11" i="1"/>
  <c r="G11" i="1"/>
  <c r="H11" i="1"/>
  <c r="C11" i="1"/>
  <c r="H14" i="1"/>
  <c r="G14" i="1"/>
  <c r="F14" i="1"/>
  <c r="E14" i="1"/>
  <c r="D14" i="1"/>
  <c r="C14" i="1"/>
  <c r="D5" i="1" l="1"/>
  <c r="D8" i="1" s="1"/>
  <c r="D22" i="1" s="1"/>
  <c r="C22" i="1"/>
  <c r="E5" i="1" l="1"/>
  <c r="E8" i="1" s="1"/>
  <c r="E22" i="1" s="1"/>
  <c r="F5" i="1" l="1"/>
  <c r="F8" i="1" l="1"/>
  <c r="F22" i="1" s="1"/>
  <c r="G5" i="1" l="1"/>
  <c r="G8" i="1" s="1"/>
  <c r="G22" i="1" s="1"/>
  <c r="H5" i="1" l="1"/>
  <c r="H8" i="1" s="1"/>
  <c r="H22" i="1" s="1"/>
  <c r="K21" i="1" s="1"/>
</calcChain>
</file>

<file path=xl/sharedStrings.xml><?xml version="1.0" encoding="utf-8"?>
<sst xmlns="http://schemas.openxmlformats.org/spreadsheetml/2006/main" count="257" uniqueCount="101">
  <si>
    <t>Unit Production Cost</t>
  </si>
  <si>
    <t>Units Demanded</t>
  </si>
  <si>
    <t>Maximum Production</t>
  </si>
  <si>
    <t>Month</t>
  </si>
  <si>
    <t>Initial inventory</t>
  </si>
  <si>
    <t>Unit carrying cost</t>
  </si>
  <si>
    <t>Total carrying cost</t>
  </si>
  <si>
    <t>Constraint</t>
  </si>
  <si>
    <t>Ending inventory</t>
  </si>
  <si>
    <t>Minimum Production</t>
  </si>
  <si>
    <t>safety stock</t>
  </si>
  <si>
    <t>max inventory</t>
  </si>
  <si>
    <t>Optimal Production</t>
  </si>
  <si>
    <t>Monthly production cost</t>
  </si>
  <si>
    <t>Monthly carrying cost</t>
  </si>
  <si>
    <t>Microsoft Excel 16.0 Answer Report</t>
  </si>
  <si>
    <t>Worksheet: [Inventory  Problem.xlsx]Sheet1</t>
  </si>
  <si>
    <t>Result: Solver found a solution.  All Constraints and optimality conditions are satisfied.</t>
  </si>
  <si>
    <t>Solver Engine</t>
  </si>
  <si>
    <t>Engine: Simplex LP</t>
  </si>
  <si>
    <t>Iterations: 11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</si>
  <si>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</si>
  <si>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</si>
  <si>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</si>
  <si>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</si>
  <si>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</si>
  <si>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</si>
  <si>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</si>
  <si>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</si>
  <si>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</si>
  <si>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</si>
  <si>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</si>
  <si>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</si>
  <si>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</si>
  <si>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</si>
  <si>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</si>
  <si>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Optimal Production Month</t>
  </si>
  <si>
    <t>$C$6</t>
  </si>
  <si>
    <t>Not Binding</t>
  </si>
  <si>
    <t>$D$6</t>
  </si>
  <si>
    <t>$E$6</t>
  </si>
  <si>
    <t>Ending inventory Month</t>
  </si>
  <si>
    <t>$F$6</t>
  </si>
  <si>
    <t>$G$6</t>
  </si>
  <si>
    <t>$H$6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</si>
  <si>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</si>
  <si>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</si>
  <si>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</si>
  <si>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</si>
  <si>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</si>
  <si>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</si>
  <si>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</si>
  <si>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</si>
  <si>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</si>
  <si>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</si>
  <si>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</si>
  <si>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</si>
  <si>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</si>
  <si>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</si>
  <si>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</si>
  <si>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</si>
  <si>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</si>
  <si>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</si>
  <si>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</si>
  <si>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</si>
  <si>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$K$21</t>
  </si>
  <si>
    <t>$C$8</t>
  </si>
  <si>
    <t>$D$8</t>
  </si>
  <si>
    <t>$E$8</t>
  </si>
  <si>
    <t>$F$8</t>
  </si>
  <si>
    <t>$G$8</t>
  </si>
  <si>
    <t>$H$8</t>
  </si>
  <si>
    <t>$C$6&lt;=$C$13</t>
  </si>
  <si>
    <t>$D$6&lt;=$D$13</t>
  </si>
  <si>
    <t>$E$6&lt;=$E$13</t>
  </si>
  <si>
    <t>$F$6&lt;=$F$13</t>
  </si>
  <si>
    <t>$G$6&lt;=$G$13</t>
  </si>
  <si>
    <t>$H$6&lt;=$H$13</t>
  </si>
  <si>
    <t>$C$6&gt;=$C$14</t>
  </si>
  <si>
    <t>$D$6&gt;=$D$14</t>
  </si>
  <si>
    <t>$E$6&gt;=$E$14</t>
  </si>
  <si>
    <t>$F$6&gt;=$F$14</t>
  </si>
  <si>
    <t>$G$6&gt;=$G$14</t>
  </si>
  <si>
    <t>$H$6&gt;=$H$14</t>
  </si>
  <si>
    <t>Report Created: 6/30/2023 3:33:31 PM</t>
  </si>
  <si>
    <t>Solution Time: 0.156 Seconds.</t>
  </si>
  <si>
    <t>Objective Cell (Min)</t>
  </si>
  <si>
    <t>$C$8&lt;=$C$17</t>
  </si>
  <si>
    <t>$D$8&lt;=$D$17</t>
  </si>
  <si>
    <t>$E$8&lt;=$E$17</t>
  </si>
  <si>
    <t>$F$8&lt;=$F$17</t>
  </si>
  <si>
    <t>$G$8&lt;=$G$17</t>
  </si>
  <si>
    <t>$H$8&lt;=$H$17</t>
  </si>
  <si>
    <t>$C$8&gt;=$C$16</t>
  </si>
  <si>
    <t>$D$8&gt;=$D$16</t>
  </si>
  <si>
    <t>$E$8&gt;=$E$16</t>
  </si>
  <si>
    <t>$F$8&gt;=$F$16</t>
  </si>
  <si>
    <t>$G$8&gt;=$G$16</t>
  </si>
  <si>
    <t>$H$8&gt;=$H$16</t>
  </si>
  <si>
    <t>Report Created: 6/30/2023 3:33:33 PM</t>
  </si>
  <si>
    <t>Report Created: 6/30/2023 3:33:34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</si>
</sst>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6" fontId="0" fillId="0" borderId="0" xfId="0" applyNumberFormat="1"/>
    <xf numFmtId="3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6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3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855C-E756-43B9-9147-1BF8013D32EF}">
  <dimension ref="A1:G54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23" bestFit="1" customWidth="1"/>
    <col min="4" max="4" width="12.6640625" bestFit="1" customWidth="1"/>
    <col min="5" max="5" width="12.44140625" bestFit="1" customWidth="1"/>
    <col min="6" max="6" width="10.44140625" bestFit="1" customWidth="1"/>
    <col min="7" max="7" width="5.44140625" bestFit="1" customWidth="1"/>
  </cols>
  <sheetData>
    <row r="1" spans="1:5" x14ac:dyDescent="0.3">
      <c r="A1" s="4" t="s">
        <v>15</v>
      </c>
    </row>
    <row r="2" spans="1:5" x14ac:dyDescent="0.3">
      <c r="A2" s="4" t="s">
        <v>16</v>
      </c>
    </row>
    <row r="3" spans="1:5" x14ac:dyDescent="0.3">
      <c r="A3" s="4" t="s">
        <v>84</v>
      </c>
    </row>
    <row r="4" spans="1:5" x14ac:dyDescent="0.3">
      <c r="A4" s="4" t="s">
        <v>17</v>
      </c>
    </row>
    <row r="5" spans="1:5" x14ac:dyDescent="0.3">
      <c r="A5" s="4" t="s">
        <v>18</v>
      </c>
    </row>
    <row r="6" spans="1:5" x14ac:dyDescent="0.3">
      <c r="A6" s="4"/>
      <c r="B6" t="s">
        <v>19</v>
      </c>
    </row>
    <row r="7" spans="1:5" x14ac:dyDescent="0.3">
      <c r="A7" s="4"/>
      <c r="B7" t="s">
        <v>85</v>
      </c>
    </row>
    <row r="8" spans="1:5" x14ac:dyDescent="0.3">
      <c r="A8" s="4"/>
      <c r="B8" t="s">
        <v>20</v>
      </c>
    </row>
    <row r="9" spans="1:5" x14ac:dyDescent="0.3">
      <c r="A9" s="4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4" spans="1:5" ht="15" thickBot="1" x14ac:dyDescent="0.35">
      <c r="A14" t="s">
        <v>86</v>
      </c>
    </row>
    <row r="15" spans="1:5" ht="15" thickBot="1" x14ac:dyDescent="0.35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" thickBot="1" x14ac:dyDescent="0.35">
      <c r="B16" s="5" t="s">
        <v>65</v>
      </c>
      <c r="C16" s="5" t="s">
        <v>6</v>
      </c>
      <c r="D16" s="8">
        <v>6209403.125</v>
      </c>
      <c r="E16" s="8">
        <v>6209403.125</v>
      </c>
    </row>
    <row r="19" spans="1:7" ht="15" thickBot="1" x14ac:dyDescent="0.35">
      <c r="A19" t="s">
        <v>28</v>
      </c>
    </row>
    <row r="20" spans="1:7" ht="15" thickBot="1" x14ac:dyDescent="0.35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3">
      <c r="B21" s="7" t="s">
        <v>37</v>
      </c>
      <c r="C21" s="7" t="s">
        <v>12</v>
      </c>
      <c r="D21" s="9">
        <v>4000</v>
      </c>
      <c r="E21" s="9">
        <v>4000</v>
      </c>
      <c r="F21" s="7" t="s">
        <v>35</v>
      </c>
    </row>
    <row r="22" spans="1:7" x14ac:dyDescent="0.3">
      <c r="B22" s="7" t="s">
        <v>39</v>
      </c>
      <c r="C22" s="7" t="s">
        <v>12</v>
      </c>
      <c r="D22" s="9">
        <v>3500</v>
      </c>
      <c r="E22" s="9">
        <v>3500</v>
      </c>
      <c r="F22" s="7" t="s">
        <v>35</v>
      </c>
    </row>
    <row r="23" spans="1:7" x14ac:dyDescent="0.3">
      <c r="B23" s="7" t="s">
        <v>40</v>
      </c>
      <c r="C23" s="7" t="s">
        <v>36</v>
      </c>
      <c r="D23" s="9">
        <v>4000</v>
      </c>
      <c r="E23" s="9">
        <v>4000</v>
      </c>
      <c r="F23" s="7" t="s">
        <v>35</v>
      </c>
    </row>
    <row r="24" spans="1:7" x14ac:dyDescent="0.3">
      <c r="B24" s="7" t="s">
        <v>42</v>
      </c>
      <c r="C24" s="7" t="s">
        <v>12</v>
      </c>
      <c r="D24" s="9">
        <v>4250</v>
      </c>
      <c r="E24" s="9">
        <v>4250</v>
      </c>
      <c r="F24" s="7" t="s">
        <v>35</v>
      </c>
    </row>
    <row r="25" spans="1:7" x14ac:dyDescent="0.3">
      <c r="B25" s="7" t="s">
        <v>43</v>
      </c>
      <c r="C25" s="7" t="s">
        <v>12</v>
      </c>
      <c r="D25" s="9">
        <v>4000</v>
      </c>
      <c r="E25" s="9">
        <v>4000</v>
      </c>
      <c r="F25" s="7" t="s">
        <v>35</v>
      </c>
    </row>
    <row r="26" spans="1:7" ht="15" thickBot="1" x14ac:dyDescent="0.35">
      <c r="B26" s="5" t="s">
        <v>44</v>
      </c>
      <c r="C26" s="5" t="s">
        <v>12</v>
      </c>
      <c r="D26" s="10">
        <v>3500</v>
      </c>
      <c r="E26" s="10">
        <v>3500</v>
      </c>
      <c r="F26" s="5" t="s">
        <v>35</v>
      </c>
    </row>
    <row r="29" spans="1:7" ht="15" thickBot="1" x14ac:dyDescent="0.35">
      <c r="A29" t="s">
        <v>30</v>
      </c>
    </row>
    <row r="30" spans="1:7" ht="15" thickBot="1" x14ac:dyDescent="0.35">
      <c r="B30" s="6" t="s">
        <v>24</v>
      </c>
      <c r="C30" s="6" t="s">
        <v>25</v>
      </c>
      <c r="D30" s="6" t="s">
        <v>31</v>
      </c>
      <c r="E30" s="6" t="s">
        <v>32</v>
      </c>
      <c r="F30" s="6" t="s">
        <v>33</v>
      </c>
      <c r="G30" s="6" t="s">
        <v>34</v>
      </c>
    </row>
    <row r="31" spans="1:7" x14ac:dyDescent="0.3">
      <c r="B31" s="7" t="s">
        <v>66</v>
      </c>
      <c r="C31" s="7" t="s">
        <v>8</v>
      </c>
      <c r="D31" s="11">
        <v>5750</v>
      </c>
      <c r="E31" s="7" t="s">
        <v>87</v>
      </c>
      <c r="F31" s="7" t="s">
        <v>38</v>
      </c>
      <c r="G31" s="7">
        <v>250</v>
      </c>
    </row>
    <row r="32" spans="1:7" x14ac:dyDescent="0.3">
      <c r="B32" s="7" t="s">
        <v>67</v>
      </c>
      <c r="C32" s="7" t="s">
        <v>8</v>
      </c>
      <c r="D32" s="11">
        <v>4750</v>
      </c>
      <c r="E32" s="7" t="s">
        <v>88</v>
      </c>
      <c r="F32" s="7" t="s">
        <v>38</v>
      </c>
      <c r="G32" s="7">
        <v>1250</v>
      </c>
    </row>
    <row r="33" spans="2:7" x14ac:dyDescent="0.3">
      <c r="B33" s="7" t="s">
        <v>68</v>
      </c>
      <c r="C33" s="7" t="s">
        <v>41</v>
      </c>
      <c r="D33" s="11">
        <v>2750</v>
      </c>
      <c r="E33" s="7" t="s">
        <v>89</v>
      </c>
      <c r="F33" s="7" t="s">
        <v>38</v>
      </c>
      <c r="G33" s="7">
        <v>3250</v>
      </c>
    </row>
    <row r="34" spans="2:7" x14ac:dyDescent="0.3">
      <c r="B34" s="7" t="s">
        <v>69</v>
      </c>
      <c r="C34" s="7" t="s">
        <v>8</v>
      </c>
      <c r="D34" s="11">
        <v>1500</v>
      </c>
      <c r="E34" s="7" t="s">
        <v>90</v>
      </c>
      <c r="F34" s="7" t="s">
        <v>38</v>
      </c>
      <c r="G34" s="7">
        <v>4500</v>
      </c>
    </row>
    <row r="35" spans="2:7" x14ac:dyDescent="0.3">
      <c r="B35" s="7" t="s">
        <v>70</v>
      </c>
      <c r="C35" s="7" t="s">
        <v>8</v>
      </c>
      <c r="D35" s="11">
        <v>2000</v>
      </c>
      <c r="E35" s="7" t="s">
        <v>91</v>
      </c>
      <c r="F35" s="7" t="s">
        <v>38</v>
      </c>
      <c r="G35" s="7">
        <v>4000</v>
      </c>
    </row>
    <row r="36" spans="2:7" x14ac:dyDescent="0.3">
      <c r="B36" s="7" t="s">
        <v>71</v>
      </c>
      <c r="C36" s="7" t="s">
        <v>8</v>
      </c>
      <c r="D36" s="11">
        <v>1500</v>
      </c>
      <c r="E36" s="7" t="s">
        <v>92</v>
      </c>
      <c r="F36" s="7" t="s">
        <v>38</v>
      </c>
      <c r="G36" s="7">
        <v>4500</v>
      </c>
    </row>
    <row r="37" spans="2:7" x14ac:dyDescent="0.3">
      <c r="B37" s="7" t="s">
        <v>66</v>
      </c>
      <c r="C37" s="7" t="s">
        <v>8</v>
      </c>
      <c r="D37" s="11">
        <v>5750</v>
      </c>
      <c r="E37" s="7" t="s">
        <v>93</v>
      </c>
      <c r="F37" s="7" t="s">
        <v>38</v>
      </c>
      <c r="G37" s="11">
        <v>4250</v>
      </c>
    </row>
    <row r="38" spans="2:7" x14ac:dyDescent="0.3">
      <c r="B38" s="7" t="s">
        <v>67</v>
      </c>
      <c r="C38" s="7" t="s">
        <v>8</v>
      </c>
      <c r="D38" s="11">
        <v>4750</v>
      </c>
      <c r="E38" s="7" t="s">
        <v>94</v>
      </c>
      <c r="F38" s="7" t="s">
        <v>38</v>
      </c>
      <c r="G38" s="11">
        <v>3250</v>
      </c>
    </row>
    <row r="39" spans="2:7" x14ac:dyDescent="0.3">
      <c r="B39" s="7" t="s">
        <v>68</v>
      </c>
      <c r="C39" s="7" t="s">
        <v>41</v>
      </c>
      <c r="D39" s="11">
        <v>2750</v>
      </c>
      <c r="E39" s="7" t="s">
        <v>95</v>
      </c>
      <c r="F39" s="7" t="s">
        <v>38</v>
      </c>
      <c r="G39" s="11">
        <v>1250</v>
      </c>
    </row>
    <row r="40" spans="2:7" x14ac:dyDescent="0.3">
      <c r="B40" s="7" t="s">
        <v>69</v>
      </c>
      <c r="C40" s="7" t="s">
        <v>8</v>
      </c>
      <c r="D40" s="11">
        <v>1500</v>
      </c>
      <c r="E40" s="7" t="s">
        <v>96</v>
      </c>
      <c r="F40" s="7" t="s">
        <v>45</v>
      </c>
      <c r="G40" s="11">
        <v>0</v>
      </c>
    </row>
    <row r="41" spans="2:7" x14ac:dyDescent="0.3">
      <c r="B41" s="7" t="s">
        <v>70</v>
      </c>
      <c r="C41" s="7" t="s">
        <v>8</v>
      </c>
      <c r="D41" s="11">
        <v>2000</v>
      </c>
      <c r="E41" s="7" t="s">
        <v>97</v>
      </c>
      <c r="F41" s="7" t="s">
        <v>38</v>
      </c>
      <c r="G41" s="11">
        <v>500</v>
      </c>
    </row>
    <row r="42" spans="2:7" x14ac:dyDescent="0.3">
      <c r="B42" s="7" t="s">
        <v>71</v>
      </c>
      <c r="C42" s="7" t="s">
        <v>8</v>
      </c>
      <c r="D42" s="11">
        <v>1500</v>
      </c>
      <c r="E42" s="7" t="s">
        <v>98</v>
      </c>
      <c r="F42" s="7" t="s">
        <v>45</v>
      </c>
      <c r="G42" s="11">
        <v>0</v>
      </c>
    </row>
    <row r="43" spans="2:7" x14ac:dyDescent="0.3">
      <c r="B43" s="7" t="s">
        <v>37</v>
      </c>
      <c r="C43" s="7" t="s">
        <v>12</v>
      </c>
      <c r="D43" s="9">
        <v>4000</v>
      </c>
      <c r="E43" s="7" t="s">
        <v>72</v>
      </c>
      <c r="F43" s="7" t="s">
        <v>45</v>
      </c>
      <c r="G43" s="7">
        <v>0</v>
      </c>
    </row>
    <row r="44" spans="2:7" x14ac:dyDescent="0.3">
      <c r="B44" s="7" t="s">
        <v>39</v>
      </c>
      <c r="C44" s="7" t="s">
        <v>12</v>
      </c>
      <c r="D44" s="9">
        <v>3500</v>
      </c>
      <c r="E44" s="7" t="s">
        <v>73</v>
      </c>
      <c r="F44" s="7" t="s">
        <v>45</v>
      </c>
      <c r="G44" s="7">
        <v>0</v>
      </c>
    </row>
    <row r="45" spans="2:7" x14ac:dyDescent="0.3">
      <c r="B45" s="7" t="s">
        <v>40</v>
      </c>
      <c r="C45" s="7" t="s">
        <v>36</v>
      </c>
      <c r="D45" s="9">
        <v>4000</v>
      </c>
      <c r="E45" s="7" t="s">
        <v>74</v>
      </c>
      <c r="F45" s="7" t="s">
        <v>45</v>
      </c>
      <c r="G45" s="7">
        <v>0</v>
      </c>
    </row>
    <row r="46" spans="2:7" x14ac:dyDescent="0.3">
      <c r="B46" s="7" t="s">
        <v>42</v>
      </c>
      <c r="C46" s="7" t="s">
        <v>12</v>
      </c>
      <c r="D46" s="9">
        <v>4250</v>
      </c>
      <c r="E46" s="7" t="s">
        <v>75</v>
      </c>
      <c r="F46" s="7" t="s">
        <v>38</v>
      </c>
      <c r="G46" s="7">
        <v>250</v>
      </c>
    </row>
    <row r="47" spans="2:7" x14ac:dyDescent="0.3">
      <c r="B47" s="7" t="s">
        <v>43</v>
      </c>
      <c r="C47" s="7" t="s">
        <v>12</v>
      </c>
      <c r="D47" s="9">
        <v>4000</v>
      </c>
      <c r="E47" s="7" t="s">
        <v>76</v>
      </c>
      <c r="F47" s="7" t="s">
        <v>45</v>
      </c>
      <c r="G47" s="7">
        <v>0</v>
      </c>
    </row>
    <row r="48" spans="2:7" x14ac:dyDescent="0.3">
      <c r="B48" s="7" t="s">
        <v>44</v>
      </c>
      <c r="C48" s="7" t="s">
        <v>12</v>
      </c>
      <c r="D48" s="9">
        <v>3500</v>
      </c>
      <c r="E48" s="7" t="s">
        <v>77</v>
      </c>
      <c r="F48" s="7" t="s">
        <v>45</v>
      </c>
      <c r="G48" s="7">
        <v>0</v>
      </c>
    </row>
    <row r="49" spans="2:7" x14ac:dyDescent="0.3">
      <c r="B49" s="7" t="s">
        <v>37</v>
      </c>
      <c r="C49" s="7" t="s">
        <v>12</v>
      </c>
      <c r="D49" s="9">
        <v>4000</v>
      </c>
      <c r="E49" s="7" t="s">
        <v>78</v>
      </c>
      <c r="F49" s="7" t="s">
        <v>38</v>
      </c>
      <c r="G49" s="9">
        <v>2000</v>
      </c>
    </row>
    <row r="50" spans="2:7" x14ac:dyDescent="0.3">
      <c r="B50" s="7" t="s">
        <v>39</v>
      </c>
      <c r="C50" s="7" t="s">
        <v>12</v>
      </c>
      <c r="D50" s="9">
        <v>3500</v>
      </c>
      <c r="E50" s="7" t="s">
        <v>79</v>
      </c>
      <c r="F50" s="7" t="s">
        <v>38</v>
      </c>
      <c r="G50" s="9">
        <v>1750</v>
      </c>
    </row>
    <row r="51" spans="2:7" x14ac:dyDescent="0.3">
      <c r="B51" s="7" t="s">
        <v>40</v>
      </c>
      <c r="C51" s="7" t="s">
        <v>36</v>
      </c>
      <c r="D51" s="9">
        <v>4000</v>
      </c>
      <c r="E51" s="7" t="s">
        <v>80</v>
      </c>
      <c r="F51" s="7" t="s">
        <v>38</v>
      </c>
      <c r="G51" s="9">
        <v>2000</v>
      </c>
    </row>
    <row r="52" spans="2:7" x14ac:dyDescent="0.3">
      <c r="B52" s="7" t="s">
        <v>42</v>
      </c>
      <c r="C52" s="7" t="s">
        <v>12</v>
      </c>
      <c r="D52" s="9">
        <v>4250</v>
      </c>
      <c r="E52" s="7" t="s">
        <v>81</v>
      </c>
      <c r="F52" s="7" t="s">
        <v>38</v>
      </c>
      <c r="G52" s="9">
        <v>2000</v>
      </c>
    </row>
    <row r="53" spans="2:7" x14ac:dyDescent="0.3">
      <c r="B53" s="7" t="s">
        <v>43</v>
      </c>
      <c r="C53" s="7" t="s">
        <v>12</v>
      </c>
      <c r="D53" s="9">
        <v>4000</v>
      </c>
      <c r="E53" s="7" t="s">
        <v>82</v>
      </c>
      <c r="F53" s="7" t="s">
        <v>38</v>
      </c>
      <c r="G53" s="9">
        <v>2000</v>
      </c>
    </row>
    <row r="54" spans="2:7" ht="15" thickBot="1" x14ac:dyDescent="0.35">
      <c r="B54" s="5" t="s">
        <v>44</v>
      </c>
      <c r="C54" s="5" t="s">
        <v>12</v>
      </c>
      <c r="D54" s="10">
        <v>3500</v>
      </c>
      <c r="E54" s="5" t="s">
        <v>83</v>
      </c>
      <c r="F54" s="5" t="s">
        <v>38</v>
      </c>
      <c r="G54" s="10"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EE97-8C49-4646-84A7-76EEE492AD13}">
  <dimension ref="A1:H30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23" bestFit="1" customWidth="1"/>
    <col min="4" max="4" width="5.77734375" bestFit="1" customWidth="1"/>
    <col min="5" max="5" width="9" bestFit="1" customWidth="1"/>
    <col min="6" max="6" width="10.109375" bestFit="1" customWidth="1"/>
    <col min="7" max="8" width="9.21875" bestFit="1" customWidth="1"/>
  </cols>
  <sheetData>
    <row r="1" spans="1:8" x14ac:dyDescent="0.3">
      <c r="A1" s="4" t="s">
        <v>46</v>
      </c>
    </row>
    <row r="2" spans="1:8" x14ac:dyDescent="0.3">
      <c r="A2" s="4" t="s">
        <v>16</v>
      </c>
    </row>
    <row r="3" spans="1:8" x14ac:dyDescent="0.3">
      <c r="A3" s="4" t="s">
        <v>99</v>
      </c>
    </row>
    <row r="6" spans="1:8" ht="15" thickBot="1" x14ac:dyDescent="0.35">
      <c r="A6" t="s">
        <v>28</v>
      </c>
    </row>
    <row r="7" spans="1:8" x14ac:dyDescent="0.3">
      <c r="B7" s="12"/>
      <c r="C7" s="12"/>
      <c r="D7" s="12" t="s">
        <v>47</v>
      </c>
      <c r="E7" s="12" t="s">
        <v>49</v>
      </c>
      <c r="F7" s="12" t="s">
        <v>51</v>
      </c>
      <c r="G7" s="12" t="s">
        <v>53</v>
      </c>
      <c r="H7" s="12" t="s">
        <v>53</v>
      </c>
    </row>
    <row r="8" spans="1:8" ht="15" thickBot="1" x14ac:dyDescent="0.35">
      <c r="B8" s="13" t="s">
        <v>24</v>
      </c>
      <c r="C8" s="13" t="s">
        <v>25</v>
      </c>
      <c r="D8" s="13" t="s">
        <v>48</v>
      </c>
      <c r="E8" s="13" t="s">
        <v>50</v>
      </c>
      <c r="F8" s="13" t="s">
        <v>52</v>
      </c>
      <c r="G8" s="13" t="s">
        <v>54</v>
      </c>
      <c r="H8" s="13" t="s">
        <v>55</v>
      </c>
    </row>
    <row r="9" spans="1:8" x14ac:dyDescent="0.3">
      <c r="B9" s="7" t="s">
        <v>37</v>
      </c>
      <c r="C9" s="7" t="s">
        <v>12</v>
      </c>
      <c r="D9" s="7">
        <v>4000</v>
      </c>
      <c r="E9" s="7">
        <v>-33.337499999994179</v>
      </c>
      <c r="F9" s="7">
        <v>261.90000000002328</v>
      </c>
      <c r="G9" s="7">
        <v>33.337499999994179</v>
      </c>
      <c r="H9" s="7">
        <v>1E+30</v>
      </c>
    </row>
    <row r="10" spans="1:8" x14ac:dyDescent="0.3">
      <c r="B10" s="7" t="s">
        <v>39</v>
      </c>
      <c r="C10" s="7" t="s">
        <v>12</v>
      </c>
      <c r="D10" s="7">
        <v>3500</v>
      </c>
      <c r="E10" s="7">
        <v>-27.012500000040745</v>
      </c>
      <c r="F10" s="7">
        <v>268.22499999997672</v>
      </c>
      <c r="G10" s="7">
        <v>27.012500000040745</v>
      </c>
      <c r="H10" s="7">
        <v>1E+30</v>
      </c>
    </row>
    <row r="11" spans="1:8" x14ac:dyDescent="0.3">
      <c r="B11" s="7" t="s">
        <v>40</v>
      </c>
      <c r="C11" s="7" t="s">
        <v>36</v>
      </c>
      <c r="D11" s="7">
        <v>4000</v>
      </c>
      <c r="E11" s="7">
        <v>-15.875000000029104</v>
      </c>
      <c r="F11" s="7">
        <v>279.36249999998836</v>
      </c>
      <c r="G11" s="7">
        <v>15.875000000029104</v>
      </c>
      <c r="H11" s="7">
        <v>1E+30</v>
      </c>
    </row>
    <row r="12" spans="1:8" x14ac:dyDescent="0.3">
      <c r="B12" s="7" t="s">
        <v>42</v>
      </c>
      <c r="C12" s="7" t="s">
        <v>12</v>
      </c>
      <c r="D12" s="7">
        <v>4250</v>
      </c>
      <c r="E12" s="7">
        <v>0</v>
      </c>
      <c r="F12" s="7">
        <v>295.23750000001746</v>
      </c>
      <c r="G12" s="7">
        <v>1E+30</v>
      </c>
      <c r="H12" s="7">
        <v>9.2375000000174623</v>
      </c>
    </row>
    <row r="13" spans="1:8" x14ac:dyDescent="0.3">
      <c r="B13" s="7" t="s">
        <v>43</v>
      </c>
      <c r="C13" s="7" t="s">
        <v>12</v>
      </c>
      <c r="D13" s="7">
        <v>4000</v>
      </c>
      <c r="E13" s="7">
        <v>-9.2375000000174623</v>
      </c>
      <c r="F13" s="7">
        <v>286</v>
      </c>
      <c r="G13" s="7">
        <v>9.2375000000174623</v>
      </c>
      <c r="H13" s="7">
        <v>1E+30</v>
      </c>
    </row>
    <row r="14" spans="1:8" ht="15" thickBot="1" x14ac:dyDescent="0.35">
      <c r="B14" s="5" t="s">
        <v>44</v>
      </c>
      <c r="C14" s="5" t="s">
        <v>12</v>
      </c>
      <c r="D14" s="5">
        <v>3500</v>
      </c>
      <c r="E14" s="5">
        <v>-33.287500000034925</v>
      </c>
      <c r="F14" s="5">
        <v>261.94999999998254</v>
      </c>
      <c r="G14" s="5">
        <v>33.287500000034925</v>
      </c>
      <c r="H14" s="5">
        <v>1E+30</v>
      </c>
    </row>
    <row r="16" spans="1:8" ht="15" thickBot="1" x14ac:dyDescent="0.35">
      <c r="A16" t="s">
        <v>30</v>
      </c>
    </row>
    <row r="17" spans="2:8" x14ac:dyDescent="0.3">
      <c r="B17" s="12"/>
      <c r="C17" s="12"/>
      <c r="D17" s="12" t="s">
        <v>47</v>
      </c>
      <c r="E17" s="12" t="s">
        <v>56</v>
      </c>
      <c r="F17" s="12" t="s">
        <v>7</v>
      </c>
      <c r="G17" s="12" t="s">
        <v>53</v>
      </c>
      <c r="H17" s="12" t="s">
        <v>53</v>
      </c>
    </row>
    <row r="18" spans="2:8" ht="15" thickBot="1" x14ac:dyDescent="0.35">
      <c r="B18" s="13" t="s">
        <v>24</v>
      </c>
      <c r="C18" s="13" t="s">
        <v>25</v>
      </c>
      <c r="D18" s="13" t="s">
        <v>48</v>
      </c>
      <c r="E18" s="13" t="s">
        <v>57</v>
      </c>
      <c r="F18" s="13" t="s">
        <v>58</v>
      </c>
      <c r="G18" s="13" t="s">
        <v>54</v>
      </c>
      <c r="H18" s="13" t="s">
        <v>55</v>
      </c>
    </row>
    <row r="19" spans="2:8" x14ac:dyDescent="0.3">
      <c r="B19" s="7" t="s">
        <v>66</v>
      </c>
      <c r="C19" s="7" t="s">
        <v>8</v>
      </c>
      <c r="D19" s="7">
        <v>5750</v>
      </c>
      <c r="E19" s="7">
        <v>0</v>
      </c>
      <c r="F19" s="7">
        <v>6000</v>
      </c>
      <c r="G19" s="7">
        <v>1E+30</v>
      </c>
      <c r="H19" s="7">
        <v>250</v>
      </c>
    </row>
    <row r="20" spans="2:8" x14ac:dyDescent="0.3">
      <c r="B20" s="7" t="s">
        <v>67</v>
      </c>
      <c r="C20" s="7" t="s">
        <v>8</v>
      </c>
      <c r="D20" s="7">
        <v>4750</v>
      </c>
      <c r="E20" s="7">
        <v>0</v>
      </c>
      <c r="F20" s="7">
        <v>6000</v>
      </c>
      <c r="G20" s="7">
        <v>1E+30</v>
      </c>
      <c r="H20" s="7">
        <v>1250</v>
      </c>
    </row>
    <row r="21" spans="2:8" x14ac:dyDescent="0.3">
      <c r="B21" s="7" t="s">
        <v>68</v>
      </c>
      <c r="C21" s="7" t="s">
        <v>41</v>
      </c>
      <c r="D21" s="7">
        <v>2750</v>
      </c>
      <c r="E21" s="7">
        <v>0</v>
      </c>
      <c r="F21" s="7">
        <v>6000</v>
      </c>
      <c r="G21" s="7">
        <v>1E+30</v>
      </c>
      <c r="H21" s="7">
        <v>3250</v>
      </c>
    </row>
    <row r="22" spans="2:8" x14ac:dyDescent="0.3">
      <c r="B22" s="7" t="s">
        <v>69</v>
      </c>
      <c r="C22" s="7" t="s">
        <v>8</v>
      </c>
      <c r="D22" s="7">
        <v>1500</v>
      </c>
      <c r="E22" s="7">
        <v>0</v>
      </c>
      <c r="F22" s="7">
        <v>6000</v>
      </c>
      <c r="G22" s="7">
        <v>1E+30</v>
      </c>
      <c r="H22" s="7">
        <v>4500</v>
      </c>
    </row>
    <row r="23" spans="2:8" x14ac:dyDescent="0.3">
      <c r="B23" s="7" t="s">
        <v>70</v>
      </c>
      <c r="C23" s="7" t="s">
        <v>8</v>
      </c>
      <c r="D23" s="7">
        <v>2000</v>
      </c>
      <c r="E23" s="7">
        <v>0</v>
      </c>
      <c r="F23" s="7">
        <v>6000</v>
      </c>
      <c r="G23" s="7">
        <v>1E+30</v>
      </c>
      <c r="H23" s="7">
        <v>4000</v>
      </c>
    </row>
    <row r="24" spans="2:8" x14ac:dyDescent="0.3">
      <c r="B24" s="7" t="s">
        <v>71</v>
      </c>
      <c r="C24" s="7" t="s">
        <v>8</v>
      </c>
      <c r="D24" s="7">
        <v>1500</v>
      </c>
      <c r="E24" s="7">
        <v>0</v>
      </c>
      <c r="F24" s="7">
        <v>6000</v>
      </c>
      <c r="G24" s="7">
        <v>1E+30</v>
      </c>
      <c r="H24" s="7">
        <v>4500</v>
      </c>
    </row>
    <row r="25" spans="2:8" x14ac:dyDescent="0.3">
      <c r="B25" s="7" t="s">
        <v>66</v>
      </c>
      <c r="C25" s="7" t="s">
        <v>8</v>
      </c>
      <c r="D25" s="7">
        <v>5750</v>
      </c>
      <c r="E25" s="7">
        <v>0</v>
      </c>
      <c r="F25" s="7">
        <v>1500</v>
      </c>
      <c r="G25" s="7">
        <v>4250</v>
      </c>
      <c r="H25" s="7">
        <v>1E+30</v>
      </c>
    </row>
    <row r="26" spans="2:8" x14ac:dyDescent="0.3">
      <c r="B26" s="7" t="s">
        <v>67</v>
      </c>
      <c r="C26" s="7" t="s">
        <v>8</v>
      </c>
      <c r="D26" s="7">
        <v>4750</v>
      </c>
      <c r="E26" s="7">
        <v>0</v>
      </c>
      <c r="F26" s="7">
        <v>1500</v>
      </c>
      <c r="G26" s="7">
        <v>3250</v>
      </c>
      <c r="H26" s="7">
        <v>1E+30</v>
      </c>
    </row>
    <row r="27" spans="2:8" x14ac:dyDescent="0.3">
      <c r="B27" s="7" t="s">
        <v>68</v>
      </c>
      <c r="C27" s="7" t="s">
        <v>41</v>
      </c>
      <c r="D27" s="7">
        <v>2750</v>
      </c>
      <c r="E27" s="7">
        <v>0</v>
      </c>
      <c r="F27" s="7">
        <v>1500</v>
      </c>
      <c r="G27" s="7">
        <v>1250</v>
      </c>
      <c r="H27" s="7">
        <v>1E+30</v>
      </c>
    </row>
    <row r="28" spans="2:8" x14ac:dyDescent="0.3">
      <c r="B28" s="7" t="s">
        <v>69</v>
      </c>
      <c r="C28" s="7" t="s">
        <v>8</v>
      </c>
      <c r="D28" s="7">
        <v>1500</v>
      </c>
      <c r="E28" s="7">
        <v>0</v>
      </c>
      <c r="F28" s="7">
        <v>1500</v>
      </c>
      <c r="G28" s="7">
        <v>0</v>
      </c>
      <c r="H28" s="7">
        <v>1E+30</v>
      </c>
    </row>
    <row r="29" spans="2:8" x14ac:dyDescent="0.3">
      <c r="B29" s="7" t="s">
        <v>70</v>
      </c>
      <c r="C29" s="7" t="s">
        <v>8</v>
      </c>
      <c r="D29" s="7">
        <v>2000</v>
      </c>
      <c r="E29" s="7">
        <v>0</v>
      </c>
      <c r="F29" s="7">
        <v>1500</v>
      </c>
      <c r="G29" s="7">
        <v>500</v>
      </c>
      <c r="H29" s="7">
        <v>1E+30</v>
      </c>
    </row>
    <row r="30" spans="2:8" ht="15" thickBot="1" x14ac:dyDescent="0.35">
      <c r="B30" s="5" t="s">
        <v>71</v>
      </c>
      <c r="C30" s="5" t="s">
        <v>8</v>
      </c>
      <c r="D30" s="5">
        <v>1500</v>
      </c>
      <c r="E30" s="5">
        <v>295.23750000001746</v>
      </c>
      <c r="F30" s="5">
        <v>1500</v>
      </c>
      <c r="G30" s="5">
        <v>250</v>
      </c>
      <c r="H30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746C-C70C-42A9-86B3-66019E7F4202}">
  <dimension ref="A1:J18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23" bestFit="1" customWidth="1"/>
    <col min="4" max="4" width="10.44140625" bestFit="1" customWidth="1"/>
    <col min="5" max="5" width="2.33203125" customWidth="1"/>
    <col min="6" max="6" width="6.109375" bestFit="1" customWidth="1"/>
    <col min="7" max="7" width="11" bestFit="1" customWidth="1"/>
    <col min="8" max="8" width="2.33203125" customWidth="1"/>
    <col min="9" max="9" width="6.21875" bestFit="1" customWidth="1"/>
    <col min="10" max="10" width="11" bestFit="1" customWidth="1"/>
  </cols>
  <sheetData>
    <row r="1" spans="1:10" x14ac:dyDescent="0.3">
      <c r="A1" s="4" t="s">
        <v>59</v>
      </c>
    </row>
    <row r="2" spans="1:10" x14ac:dyDescent="0.3">
      <c r="A2" s="4" t="s">
        <v>16</v>
      </c>
    </row>
    <row r="3" spans="1:10" x14ac:dyDescent="0.3">
      <c r="A3" s="4" t="s">
        <v>100</v>
      </c>
    </row>
    <row r="5" spans="1:10" ht="15" thickBot="1" x14ac:dyDescent="0.35"/>
    <row r="6" spans="1:10" x14ac:dyDescent="0.3">
      <c r="B6" s="12"/>
      <c r="C6" s="12" t="s">
        <v>51</v>
      </c>
      <c r="D6" s="12"/>
    </row>
    <row r="7" spans="1:10" ht="15" thickBot="1" x14ac:dyDescent="0.35">
      <c r="B7" s="13" t="s">
        <v>24</v>
      </c>
      <c r="C7" s="13" t="s">
        <v>25</v>
      </c>
      <c r="D7" s="13" t="s">
        <v>48</v>
      </c>
    </row>
    <row r="8" spans="1:10" ht="15" thickBot="1" x14ac:dyDescent="0.35">
      <c r="B8" s="5" t="s">
        <v>65</v>
      </c>
      <c r="C8" s="5" t="s">
        <v>6</v>
      </c>
      <c r="D8" s="8">
        <v>6209403.125</v>
      </c>
    </row>
    <row r="10" spans="1:10" ht="15" thickBot="1" x14ac:dyDescent="0.35"/>
    <row r="11" spans="1:10" x14ac:dyDescent="0.3">
      <c r="B11" s="12"/>
      <c r="C11" s="12" t="s">
        <v>60</v>
      </c>
      <c r="D11" s="12"/>
      <c r="F11" s="12" t="s">
        <v>61</v>
      </c>
      <c r="G11" s="12" t="s">
        <v>51</v>
      </c>
      <c r="I11" s="12" t="s">
        <v>64</v>
      </c>
      <c r="J11" s="12" t="s">
        <v>51</v>
      </c>
    </row>
    <row r="12" spans="1:10" ht="15" thickBot="1" x14ac:dyDescent="0.35">
      <c r="B12" s="13" t="s">
        <v>24</v>
      </c>
      <c r="C12" s="13" t="s">
        <v>25</v>
      </c>
      <c r="D12" s="13" t="s">
        <v>48</v>
      </c>
      <c r="F12" s="13" t="s">
        <v>62</v>
      </c>
      <c r="G12" s="13" t="s">
        <v>63</v>
      </c>
      <c r="I12" s="13" t="s">
        <v>62</v>
      </c>
      <c r="J12" s="13" t="s">
        <v>63</v>
      </c>
    </row>
    <row r="13" spans="1:10" x14ac:dyDescent="0.3">
      <c r="B13" s="7" t="s">
        <v>37</v>
      </c>
      <c r="C13" s="7" t="s">
        <v>12</v>
      </c>
      <c r="D13" s="9">
        <v>4000</v>
      </c>
      <c r="F13" s="9">
        <v>4000</v>
      </c>
      <c r="G13" s="9">
        <v>6209403.1299999999</v>
      </c>
      <c r="I13" s="9">
        <v>4000</v>
      </c>
      <c r="J13" s="9">
        <v>6209403.1299999999</v>
      </c>
    </row>
    <row r="14" spans="1:10" x14ac:dyDescent="0.3">
      <c r="B14" s="7" t="s">
        <v>39</v>
      </c>
      <c r="C14" s="7" t="s">
        <v>12</v>
      </c>
      <c r="D14" s="9">
        <v>3500</v>
      </c>
      <c r="F14" s="9">
        <v>3500</v>
      </c>
      <c r="G14" s="9">
        <v>6209403.1299999999</v>
      </c>
      <c r="I14" s="9">
        <v>3500</v>
      </c>
      <c r="J14" s="9">
        <v>6209403.1299999999</v>
      </c>
    </row>
    <row r="15" spans="1:10" x14ac:dyDescent="0.3">
      <c r="B15" s="7" t="s">
        <v>40</v>
      </c>
      <c r="C15" s="7" t="s">
        <v>36</v>
      </c>
      <c r="D15" s="9">
        <v>4000</v>
      </c>
      <c r="F15" s="9">
        <v>4000</v>
      </c>
      <c r="G15" s="9">
        <v>6209403.1299999999</v>
      </c>
      <c r="I15" s="9">
        <v>4000</v>
      </c>
      <c r="J15" s="9">
        <v>6209403.1299999999</v>
      </c>
    </row>
    <row r="16" spans="1:10" x14ac:dyDescent="0.3">
      <c r="B16" s="7" t="s">
        <v>42</v>
      </c>
      <c r="C16" s="7" t="s">
        <v>12</v>
      </c>
      <c r="D16" s="9">
        <v>4250</v>
      </c>
      <c r="F16" s="9">
        <v>4250</v>
      </c>
      <c r="G16" s="9">
        <v>6209403.1299999999</v>
      </c>
      <c r="I16" s="9">
        <v>4500</v>
      </c>
      <c r="J16" s="9">
        <v>6283212.5</v>
      </c>
    </row>
    <row r="17" spans="2:10" x14ac:dyDescent="0.3">
      <c r="B17" s="7" t="s">
        <v>43</v>
      </c>
      <c r="C17" s="7" t="s">
        <v>12</v>
      </c>
      <c r="D17" s="9">
        <v>4000</v>
      </c>
      <c r="F17" s="9">
        <v>4000</v>
      </c>
      <c r="G17" s="9">
        <v>6209403.1299999999</v>
      </c>
      <c r="I17" s="9">
        <v>4000</v>
      </c>
      <c r="J17" s="9">
        <v>6209403.1299999999</v>
      </c>
    </row>
    <row r="18" spans="2:10" ht="15" thickBot="1" x14ac:dyDescent="0.35">
      <c r="B18" s="5" t="s">
        <v>44</v>
      </c>
      <c r="C18" s="5" t="s">
        <v>12</v>
      </c>
      <c r="D18" s="10">
        <v>3500</v>
      </c>
      <c r="F18" s="10">
        <v>3500</v>
      </c>
      <c r="G18" s="10">
        <v>6209403.1299999999</v>
      </c>
      <c r="I18" s="10">
        <v>3500</v>
      </c>
      <c r="J18" s="10">
        <v>6209403.1299999999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0A03-C861-4C71-9287-E98871690A15}">
  <dimension ref="B3:K22"/>
  <sheetViews>
    <sheetView tabSelected="1" workbookViewId="0">
      <selection activeCell="K21" sqref="K21"/>
    </sheetView>
  </sheetViews>
  <sheetFormatPr defaultRowHeight="14.4" x14ac:dyDescent="0.3"/>
  <cols>
    <col min="2" max="2" width="18.6640625" bestFit="1" customWidth="1"/>
    <col min="3" max="5" width="10.5546875" bestFit="1" customWidth="1"/>
    <col min="6" max="7" width="10.44140625" bestFit="1" customWidth="1"/>
    <col min="8" max="8" width="9.5546875" bestFit="1" customWidth="1"/>
    <col min="10" max="10" width="18.6640625" customWidth="1"/>
    <col min="11" max="11" width="13.6640625" bestFit="1" customWidth="1"/>
    <col min="12" max="12" width="4.5546875" bestFit="1" customWidth="1"/>
    <col min="15" max="15" width="13.109375" bestFit="1" customWidth="1"/>
  </cols>
  <sheetData>
    <row r="3" spans="2:8" x14ac:dyDescent="0.3">
      <c r="E3" t="s">
        <v>3</v>
      </c>
    </row>
    <row r="4" spans="2:8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8" x14ac:dyDescent="0.3">
      <c r="B5" t="s">
        <v>4</v>
      </c>
      <c r="C5" s="2">
        <v>2750</v>
      </c>
      <c r="D5" s="2">
        <f>C8</f>
        <v>5750</v>
      </c>
      <c r="E5" s="2">
        <f>D8</f>
        <v>4750</v>
      </c>
      <c r="F5" s="2">
        <f>E8</f>
        <v>2750</v>
      </c>
      <c r="G5" s="2">
        <f>F8</f>
        <v>1500</v>
      </c>
      <c r="H5" s="2">
        <f>G8</f>
        <v>2000</v>
      </c>
    </row>
    <row r="6" spans="2:8" x14ac:dyDescent="0.3">
      <c r="B6" t="s">
        <v>12</v>
      </c>
      <c r="C6">
        <v>4000</v>
      </c>
      <c r="D6">
        <v>3500</v>
      </c>
      <c r="E6">
        <v>4000</v>
      </c>
      <c r="F6">
        <v>4250</v>
      </c>
      <c r="G6">
        <v>4000</v>
      </c>
      <c r="H6">
        <v>3500</v>
      </c>
    </row>
    <row r="7" spans="2:8" x14ac:dyDescent="0.3">
      <c r="B7" t="s">
        <v>1</v>
      </c>
      <c r="C7" s="2">
        <v>1000</v>
      </c>
      <c r="D7" s="2">
        <v>4500</v>
      </c>
      <c r="E7" s="2">
        <v>6000</v>
      </c>
      <c r="F7" s="2">
        <v>5500</v>
      </c>
      <c r="G7" s="2">
        <v>3500</v>
      </c>
      <c r="H7" s="2">
        <v>4000</v>
      </c>
    </row>
    <row r="8" spans="2:8" x14ac:dyDescent="0.3">
      <c r="B8" t="s">
        <v>8</v>
      </c>
      <c r="C8" s="2">
        <f>C5+C6-C7</f>
        <v>5750</v>
      </c>
      <c r="D8" s="2">
        <f t="shared" ref="D8:H8" si="0">D5+D6-D7</f>
        <v>4750</v>
      </c>
      <c r="E8" s="2">
        <f t="shared" si="0"/>
        <v>2750</v>
      </c>
      <c r="F8" s="2">
        <f t="shared" si="0"/>
        <v>1500</v>
      </c>
      <c r="G8" s="2">
        <f t="shared" si="0"/>
        <v>2000</v>
      </c>
      <c r="H8" s="2">
        <f t="shared" si="0"/>
        <v>1500</v>
      </c>
    </row>
    <row r="9" spans="2:8" x14ac:dyDescent="0.3">
      <c r="C9" s="2"/>
      <c r="D9" s="2"/>
      <c r="E9" s="2"/>
      <c r="F9" s="2"/>
      <c r="G9" s="2"/>
      <c r="H9" s="2"/>
    </row>
    <row r="10" spans="2:8" x14ac:dyDescent="0.3">
      <c r="B10" t="s">
        <v>0</v>
      </c>
      <c r="C10" s="1">
        <v>240</v>
      </c>
      <c r="D10" s="1">
        <v>250</v>
      </c>
      <c r="E10" s="1">
        <v>265</v>
      </c>
      <c r="F10" s="1">
        <v>285</v>
      </c>
      <c r="G10" s="1">
        <v>280</v>
      </c>
      <c r="H10" s="1">
        <v>260</v>
      </c>
    </row>
    <row r="11" spans="2:8" x14ac:dyDescent="0.3">
      <c r="B11" t="s">
        <v>5</v>
      </c>
      <c r="C11" s="3">
        <f>1.5%*C10</f>
        <v>3.5999999999999996</v>
      </c>
      <c r="D11" s="3">
        <f t="shared" ref="D11:H11" si="1">1.5%*D10</f>
        <v>3.75</v>
      </c>
      <c r="E11" s="3">
        <f t="shared" si="1"/>
        <v>3.9749999999999996</v>
      </c>
      <c r="F11" s="3">
        <f t="shared" si="1"/>
        <v>4.2749999999999995</v>
      </c>
      <c r="G11" s="3">
        <f t="shared" si="1"/>
        <v>4.2</v>
      </c>
      <c r="H11" s="3">
        <f t="shared" si="1"/>
        <v>3.9</v>
      </c>
    </row>
    <row r="13" spans="2:8" x14ac:dyDescent="0.3">
      <c r="B13" t="s">
        <v>2</v>
      </c>
      <c r="C13" s="2">
        <v>4000</v>
      </c>
      <c r="D13" s="2">
        <v>3500</v>
      </c>
      <c r="E13" s="2">
        <v>4000</v>
      </c>
      <c r="F13" s="2">
        <v>4500</v>
      </c>
      <c r="G13" s="2">
        <v>4000</v>
      </c>
      <c r="H13" s="2">
        <v>3500</v>
      </c>
    </row>
    <row r="14" spans="2:8" x14ac:dyDescent="0.3">
      <c r="B14" t="s">
        <v>9</v>
      </c>
      <c r="C14">
        <f t="shared" ref="C14:H14" si="2">0.5*C13</f>
        <v>2000</v>
      </c>
      <c r="D14">
        <f t="shared" si="2"/>
        <v>1750</v>
      </c>
      <c r="E14">
        <f t="shared" si="2"/>
        <v>2000</v>
      </c>
      <c r="F14">
        <f t="shared" si="2"/>
        <v>2250</v>
      </c>
      <c r="G14">
        <f t="shared" si="2"/>
        <v>2000</v>
      </c>
      <c r="H14">
        <f t="shared" si="2"/>
        <v>1750</v>
      </c>
    </row>
    <row r="16" spans="2:8" x14ac:dyDescent="0.3">
      <c r="B16" t="s">
        <v>10</v>
      </c>
      <c r="C16">
        <v>1500</v>
      </c>
      <c r="D16">
        <v>1500</v>
      </c>
      <c r="E16">
        <v>1500</v>
      </c>
      <c r="F16">
        <v>1500</v>
      </c>
      <c r="G16">
        <v>1500</v>
      </c>
      <c r="H16">
        <v>1500</v>
      </c>
    </row>
    <row r="17" spans="2:11" x14ac:dyDescent="0.3">
      <c r="B17" t="s">
        <v>11</v>
      </c>
      <c r="C17">
        <v>6000</v>
      </c>
      <c r="D17">
        <v>6000</v>
      </c>
      <c r="E17">
        <v>6000</v>
      </c>
      <c r="F17">
        <v>6000</v>
      </c>
      <c r="G17">
        <v>6000</v>
      </c>
      <c r="H17">
        <v>6000</v>
      </c>
    </row>
    <row r="21" spans="2:11" x14ac:dyDescent="0.3">
      <c r="B21" t="s">
        <v>13</v>
      </c>
      <c r="C21" s="1">
        <f>C6*C10</f>
        <v>960000</v>
      </c>
      <c r="D21" s="1">
        <f t="shared" ref="D21:H21" si="3">D6*D10</f>
        <v>875000</v>
      </c>
      <c r="E21" s="1">
        <f t="shared" si="3"/>
        <v>1060000</v>
      </c>
      <c r="F21" s="1">
        <f t="shared" si="3"/>
        <v>1211250</v>
      </c>
      <c r="G21" s="1">
        <f t="shared" si="3"/>
        <v>1120000</v>
      </c>
      <c r="H21" s="1">
        <f t="shared" si="3"/>
        <v>910000</v>
      </c>
      <c r="J21" t="s">
        <v>6</v>
      </c>
      <c r="K21" s="1">
        <f>SUM(C21:H22)</f>
        <v>6209403.125</v>
      </c>
    </row>
    <row r="22" spans="2:11" x14ac:dyDescent="0.3">
      <c r="B22" t="s">
        <v>14</v>
      </c>
      <c r="C22" s="3">
        <f>C11*(C8+C5)*0.5</f>
        <v>15299.999999999998</v>
      </c>
      <c r="D22" s="3">
        <f t="shared" ref="D22:H22" si="4">D11*(D8+D5)*0.5</f>
        <v>19687.5</v>
      </c>
      <c r="E22" s="3">
        <f t="shared" si="4"/>
        <v>14906.249999999998</v>
      </c>
      <c r="F22" s="3">
        <f t="shared" si="4"/>
        <v>9084.3749999999982</v>
      </c>
      <c r="G22" s="3">
        <f t="shared" si="4"/>
        <v>7350</v>
      </c>
      <c r="H22" s="3">
        <f t="shared" si="4"/>
        <v>6825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2023-06-30T08:42:58Z</dcterms:created>
  <dcterms:modified xsi:type="dcterms:W3CDTF">2023-06-30T09:48:38Z</dcterms:modified>
</cp:coreProperties>
</file>