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Past Questions/"/>
    </mc:Choice>
  </mc:AlternateContent>
  <xr:revisionPtr revIDLastSave="920" documentId="11_F25DC773A252ABDACC104837411D48665BDE58F0" xr6:coauthVersionLast="47" xr6:coauthVersionMax="47" xr10:uidLastSave="{5EF05379-3E57-4A1C-B598-7753BA717190}"/>
  <bookViews>
    <workbookView xWindow="-108" yWindow="-108" windowWidth="23256" windowHeight="13176" firstSheet="1" activeTab="1" xr2:uid="{00000000-000D-0000-FFFF-FFFF00000000}"/>
  </bookViews>
  <sheets>
    <sheet name="CB_DATA_" sheetId="2" state="veryHidden" r:id="rId1"/>
    <sheet name="Sheet1" sheetId="1" r:id="rId2"/>
  </sheets>
  <definedNames>
    <definedName name="CB_3134991dfcce4b0c9f3bbf299ff00d56" localSheetId="1" hidden="1">#N/A</definedName>
    <definedName name="CB_Block_00000000000000000000000000000000" localSheetId="1" hidden="1">"'7.0.0.0"</definedName>
    <definedName name="CB_Block_00000000000000000000000000000001" localSheetId="0" hidden="1">"'638276001424043415"</definedName>
    <definedName name="CB_Block_00000000000000000000000000000001" localSheetId="1" hidden="1">"'638276001424043415"</definedName>
    <definedName name="CB_Block_00000000000000000000000000000003" localSheetId="1" hidden="1">"'11.1.3419.0"</definedName>
    <definedName name="CB_BlockExt_00000000000000000000000000000003" localSheetId="1" hidden="1">"'11.1.2.3.000"</definedName>
    <definedName name="CBCR_07010f32bc324cb48f42580cf33db932" localSheetId="1" hidden="1">Sheet1!$C$2:$C$25</definedName>
    <definedName name="CBCR_COL_0" localSheetId="1" hidden="1">Sheet1!$J:$J</definedName>
    <definedName name="CBCR_COL_1" localSheetId="1" hidden="1">Sheet1!$C:$C</definedName>
    <definedName name="CBCR_COL_2" localSheetId="1" hidden="1">Sheet1!$L:$L</definedName>
    <definedName name="CBCR_COL_3" localSheetId="1" hidden="1">Sheet1!$K:$K</definedName>
    <definedName name="CBWorkbookPriority" localSheetId="0" hidden="1">-1793128914</definedName>
    <definedName name="CBx_63d02625fd4a44918f2a69346acce5e8" localSheetId="0" hidden="1">"'Sheet1'!$A$1"</definedName>
    <definedName name="CBx_df8067c470284064ac19f28c46f718bb" localSheetId="0" hidden="1">"'CB_DATA_'!$A$1"</definedName>
    <definedName name="CBx_Sheet_Guid" localSheetId="0" hidden="1">"'df8067c4-7028-4064-ac19-f28c46f718bb"</definedName>
    <definedName name="CBx_Sheet_Guid" localSheetId="1" hidden="1">"'63d02625-fd4a-4491-8f2a-69346acce5e8"</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solver_adj" localSheetId="1" hidden="1">Sheet1!$K$2:$K$4</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lhs1" localSheetId="1" hidden="1">Sheet1!$K$2:$K$4</definedName>
    <definedName name="solver_lhs2" localSheetId="1" hidden="1">Sheet1!$K$2:$K$4</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2</definedName>
    <definedName name="solver_nwt" localSheetId="1" hidden="1">1</definedName>
    <definedName name="solver_opt" localSheetId="1" hidden="1">Sheet1!$K$6</definedName>
    <definedName name="solver_pre" localSheetId="1" hidden="1">0.000001</definedName>
    <definedName name="solver_rbv" localSheetId="1" hidden="1">1</definedName>
    <definedName name="solver_rel1" localSheetId="1" hidden="1">1</definedName>
    <definedName name="solver_rel2" localSheetId="1" hidden="1">3</definedName>
    <definedName name="solver_rhs1" localSheetId="1" hidden="1">1</definedName>
    <definedName name="solver_rhs2" localSheetId="1" hidden="1">0</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 l="1"/>
  <c r="A11" i="2"/>
  <c r="H6" i="1"/>
  <c r="G6" i="1" l="1"/>
  <c r="D6" i="1"/>
  <c r="F6" i="1" s="1"/>
  <c r="D5" i="1"/>
  <c r="F3" i="1"/>
  <c r="F4" i="1"/>
  <c r="F5" i="1"/>
  <c r="F2" i="1"/>
  <c r="E6" i="1" l="1"/>
  <c r="D7" i="1" s="1"/>
  <c r="F7" i="1" s="1"/>
  <c r="G7" i="1" l="1"/>
  <c r="H7" i="1" s="1"/>
  <c r="E7" i="1"/>
  <c r="D8" i="1" s="1"/>
  <c r="F8" i="1" s="1"/>
  <c r="G8" i="1" l="1"/>
  <c r="E8" i="1"/>
  <c r="D9" i="1" s="1"/>
  <c r="F9" i="1" s="1"/>
  <c r="G9" i="1" l="1"/>
  <c r="H9" i="1" s="1"/>
  <c r="E9" i="1"/>
  <c r="D10" i="1" s="1"/>
  <c r="E10" i="1" s="1"/>
  <c r="D11" i="1" s="1"/>
  <c r="F11" i="1" s="1"/>
  <c r="H8" i="1"/>
  <c r="E11" i="1" l="1"/>
  <c r="D12" i="1" s="1"/>
  <c r="E12" i="1" s="1"/>
  <c r="D13" i="1" s="1"/>
  <c r="G10" i="1"/>
  <c r="H10" i="1" s="1"/>
  <c r="G11" i="1"/>
  <c r="H11" i="1" s="1"/>
  <c r="F10" i="1"/>
  <c r="G12" i="1" l="1"/>
  <c r="H12" i="1" s="1"/>
  <c r="F12" i="1"/>
  <c r="F13" i="1"/>
  <c r="G13" i="1"/>
  <c r="H13" i="1" s="1"/>
  <c r="E13" i="1"/>
  <c r="D14" i="1" s="1"/>
  <c r="F14" i="1" l="1"/>
  <c r="G14" i="1"/>
  <c r="E14" i="1"/>
  <c r="D15" i="1" s="1"/>
  <c r="H14" i="1" l="1"/>
  <c r="F15" i="1"/>
  <c r="G15" i="1"/>
  <c r="H15" i="1" s="1"/>
  <c r="E15" i="1"/>
  <c r="D16" i="1" s="1"/>
  <c r="F16" i="1" l="1"/>
  <c r="G16" i="1"/>
  <c r="E16" i="1"/>
  <c r="D17" i="1" s="1"/>
  <c r="H16" i="1" l="1"/>
  <c r="F17" i="1"/>
  <c r="G17" i="1"/>
  <c r="H17" i="1" s="1"/>
  <c r="E17" i="1"/>
  <c r="D18" i="1" s="1"/>
  <c r="F18" i="1" l="1"/>
  <c r="G18" i="1"/>
  <c r="H18" i="1" s="1"/>
  <c r="E18" i="1"/>
  <c r="D19" i="1" s="1"/>
  <c r="F19" i="1" l="1"/>
  <c r="G19" i="1"/>
  <c r="H19" i="1" s="1"/>
  <c r="E19" i="1"/>
  <c r="D20" i="1" s="1"/>
  <c r="F20" i="1" l="1"/>
  <c r="G20" i="1"/>
  <c r="H20" i="1" s="1"/>
  <c r="E20" i="1"/>
  <c r="D21" i="1" s="1"/>
  <c r="F21" i="1" l="1"/>
  <c r="G21" i="1"/>
  <c r="H21" i="1" s="1"/>
  <c r="E21" i="1"/>
  <c r="D22" i="1" s="1"/>
  <c r="F22" i="1" l="1"/>
  <c r="G22" i="1"/>
  <c r="H22" i="1" s="1"/>
  <c r="E22" i="1"/>
  <c r="D23" i="1" s="1"/>
  <c r="F23" i="1" l="1"/>
  <c r="G23" i="1"/>
  <c r="H23" i="1" s="1"/>
  <c r="E23" i="1"/>
  <c r="D24" i="1" s="1"/>
  <c r="F24" i="1" l="1"/>
  <c r="G24" i="1"/>
  <c r="H24" i="1" s="1"/>
  <c r="E24" i="1"/>
  <c r="D25" i="1" s="1"/>
  <c r="G25" i="1" l="1"/>
  <c r="E25" i="1"/>
  <c r="G28" i="1" s="1"/>
  <c r="F25" i="1"/>
  <c r="K6" i="1" l="1"/>
  <c r="H25" i="1"/>
  <c r="H26" i="1" s="1"/>
  <c r="I26" i="1" s="1"/>
  <c r="K8" i="1" a="1"/>
  <c r="K8" i="1" s="1"/>
  <c r="G27" i="1"/>
  <c r="G26" i="1"/>
  <c r="G2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<sst xmlns="http://schemas.openxmlformats.org/spreadsheetml/2006/main" count="35" uniqueCount="33">
  <si>
    <t>Year</t>
  </si>
  <si>
    <t>Qrtr</t>
  </si>
  <si>
    <t>Sales</t>
  </si>
  <si>
    <t>Level Et</t>
  </si>
  <si>
    <t>trend Tt</t>
  </si>
  <si>
    <t>S.f St</t>
  </si>
  <si>
    <t>Forecast</t>
  </si>
  <si>
    <t>alpha</t>
  </si>
  <si>
    <t>Beta</t>
  </si>
  <si>
    <t>Gamma</t>
  </si>
  <si>
    <t>MSE</t>
  </si>
  <si>
    <t>MAD</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</si>
  <si>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</si>
  <si>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</si>
  <si>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</si>
  <si>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</si>
  <si>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</si>
  <si>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</si>
  <si>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</si>
  <si>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</si>
  <si>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</si>
  <si>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</si>
  <si>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</si>
  <si>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</si>
  <si>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df8067c4-7028-4064-ac19-f28c46f718bb</t>
  </si>
  <si>
    <t>CB_Block_0</t>
  </si>
  <si>
    <t>㜸〱敤㕣㕢㙣ㅣ㔷ㄹ摥㤹摤㔹敦慣敤搸㡤搳㑢㐲㉦㙥㑢㈹挴挱㡤搳愶愵㠵㄰㝣挹慤㌸戱ㅢ㍢㈹㔵㐱㥢昱敥ㄹ㝢㥡㥤ㄹ㜷㘶搶戱㑢愵㤶戶㠰戸㤵㔲愹㔴㉤攵愲ち㈱昱挲攵㠵晢ぢㄲㄲ〸〵㠹〷㤰㐰〲愹㈰〴て㈰ㄴ〹〹昵愱㔲昹扥㌳㌳扢戳扢摥戱扢㙤挱㐵㍥改ㅥ㥦㌹户㌹攷扦㥦晦㍦搳㡣㤲挹㘴㕥㐵攲㕦愶ㅣぢ㔷捦慤昹㠱戰㐷㈷摤㙡㔵㤴〳换㜵晣搱㜱捦㌳搶愶㉤㍦挸愲㐳扥㘴愱摤搷㑡扥昵㤰㈸㤴㔶㠴攷愳㤳㤶挹ㄴち扡㡡㜶㑥挲摦㘰晣愰㜳㔴㕦づ搹晣攴挴捣挲〳㤸㜵㉥㜰㍤戱㙦昸㙣㌸昶搰搸搸攸搸攸慤户㡤摤㌹扡㝦摦昰㘴慤ㅡ搴㍣㜱挸ㄱ戵挰㌳慡晢㠶㘷㙢ぢ㔵慢晣㐱戱㌶敦㥥ㄷ捥㈱戱戰晦搶〵攳戶昷㡣摤㜶昰愰㜹攷㥤敦改挳慢㌳愷㈶㈷㘶㍤㘱晡㙦搰㥣ㅡ㤷㝣摢㤴㈸㕢摣㥢㄰㥥攵㉣㡥㑥㑥攰扦挴晡昱㜴挷攸摣㤲㄰〱㕦㉤㍣攱㤴㠵慦㘳㘰慦㍤敥晢㌵㝢㤹挰搳敤愳搸㙡搹昰〳捤㥥ㄴ搵慡㙥挷戳ㄶ散ㄹ挰慥㙡慣昵搹㜳挲昱慤挰㕡戱㠲戵扣㍤㡦㠹㉡晤昶ㄹ㕦㥣㌶㥣㐵㜱捡戰㠵㘶ㅦ慢㔹㤵㕣㤸㌲搹㥢攳㈹㤲ぢ㤳摢ㅦㅤ昷敤挹㈵挳㤳㉢昲〹㤸㤴扥㐷扤㜲㜳摦ㅢ㍢捦换愵换㌷㜰捥㥢㍡昷㐳换㔹挳慢昷ㅣ改摣㌳摡㝣昳ち㙥改摣㍦〱愳收㌱敦敡㍣㐶㠲戲戹户搲ㅢ搱户㠴㈸㌶愳攷㤹昵㌰㉢㌰㈳〲昵㈲戳㕥㘶㝤挸㤴摣扦挰㈵挹㠱㙣㔲㑢㠶㕡㕡㔰㑢㘵戵㔴㔱㑢㐲㉤㤹㙡㘹㔱㉤㉤愹㈵㑢㉤㍤愰㤶捥愳㑦㥣ち㍤㍤㙡㤴晥昸敦㔷晦晡搴攳户㥦㝡㔴㝤敡㜷㉦て晦敢昷㝤㍢搰改㥥㘸㔱㔳㥥㜱〱愴搶愰攲〳愳晢昹㙦㘳慥〰㔳㤸〷捤㍢捣戱戱捡挱晤挶慤㠶挶㙤愵㈰扦㠹㔰〶搱户捦扣搷㜲㉡敥〵㠹扢慢㈷っ㕦㌴〰㌷ㄲ戵㑤戸㌵愷攲扦㙤晤挶戹挰〸挴㥥搶戶挶㈴㙤挳收挰㔶挲㤷敦扢戶㜵搸㔹愳㕡ㄳ攳慢㔶搸㝣㑤㑢戳㍤敢戹ぢ㥤㕢㡦㝡攲挱㝡㙢摢㡡挶㈱搴㔶攴摣㙤扢っ㥢挲㜵つ㑦㉥戹扥㜰攴昲㐶散㔹慢㝣㕥㜸㜳㠲㈲㔱㔴攴㔶㉦㘷㔳挴昵㈳㌳づ㌶ち㙥慤摣㤰慣㌵㡦慣〶㘰㘶㔱挱㝡㤷㠵ㄷ慣捤ㅢぢ㔵㜱㐵㔳㤷昰㥤㘸搸摤㔴㝤搴㉤搷晣㐹搷〹㍣户摡摣㌲㕥㔹㌱㈰㘹㉡㈷摤㡡挸攵㌲㔲㈸㐰攰㘶戳㡡㤲搹摢㤹ㄷ㈴㈲ㄲ㈸㈶㈳㕦搵㑣㜶愳愷戱㍢散愲㉡㐸㤳敡摢㌷㤸㡣敢㤵㌲㈶㠵〳ㄳ㝢愲晥攰㑢摦戹挱戴㜵捣扤戹㥤㔵㜵㈸摡晤㤱ㄵ攱〴挷つ愷㔲ㄵ㕥慡昶㔳戸㈲㝤〰㤹㜶〹〲愱㈳昴愸敡㤴㔵㘵㑤扢㘰㔵㠲愵晣㤲戰ㄶ㤷〲搴㐱㐳ㄶち〴㙤㕢搲㉦㐳㤵扥㤳搹㄰戲㘲㌱㤳摦挵㑥昹㈲㔲㐶愳㜴㑡攱攵㈶㐱捥㜱㑤扣摣㘷ㅥ戵慡㠱〸㠵昲㠰〹㡣㠴㕡㑤愲慦㥦㈴敡ㄹ攵㔰㘱散㌲㈷㐱愵㠶攵〴㙢つ扥㙤攳㤲㤰㠸戶㘵挱㤶㤳〵ㄴ〵捤昲㈰㠵搷㐰㌴㉤搲㈰扤㜳㠲㠸挸〶㈹㥡ㅤ㌳㌷ㄳㄹ晢愷挸〸昴㑦ㄲ㈱㝢敦敦㉣㈳㐸散敤㐴捡㐱ㅤ昹㜱㕢㥡慤㘷换㠷搲散㜲〰㑥扦㠲搹㤵捣慥㘲戶ㅢ㤹昲㔷㐸㌸㑡㌹㤴㥢㤳晥㌶㍣敢㔷㌳扢〶ㄹ攴㤳㑥㤹ㄳ㠹㉡摡㔰㥢戱㈳搹慦ㅦ㜶戲㌴㡡㐳㔱㐴换戸㙥㘷昶摢ㄲ搱㤱搵戹㌵㜴㙤㑥敡搸㜷㜴愶捤攴㜶㐸㤱㈹㕤㤳㝢摤愰㙢ㄲ㄰散摡愵摥扡づ㐳昵㘱㘶搷㈳㉢敡㌷㌰㠷㜲愱挱扢㌹㡢㥥㈶攵㕢挲㉣ち㡤愱㉥ㄵ㝣㐴挸㍣〲愴〸戹戶攳换戶つ㑤㜳㜰挴㝣换摢搰晢㍡昳㜷㠴昴ㄶ扤戹慤㜷攸㉦㝡㡤㔶昴㡤㘰㉦攵てㅤ㜵捣㑤㘸搶摦挱散㘶㘴㉤㍡㠶愷敦搷敡㈹㤰㘶戱㥤挰摣㑥㝡㕤愴㤵㍢扦戶㉣愴〶敡㌳攷つ㙦㔱〴昰㘰㥣㤸㠲㉤散㝡㥥愸攲㔰㕢㤱ㄵ㍣扦㕣搹㕣改ㅦ昵㕣㥢昵摢㌶戲晦㤶㔰っ戹㥣㥡捤戴搸挸㈹戶㘶挲攷㤴愰ㅣ敡攰㕢㍢ぢ㠹挴愰㘶昲攲戸昴昳攵戶㈴改㐲㤲扣ぢ㘰搵昷㈲㠳㤴㔰㝥摢㔱愲散㘳户㜷换㙥捤ㄶ㉢㍤㝣㈹愷㤳ㄶㅦ㘲㥢ㅣ改つㅤ戶ㄳ昰ㅦ昸晤昶㥣㘵搷㠵㐵慦㍤㉢扣㌲㝣ぢ㔶㔵ㄴ㐳户㉣㐵捤戶慣㜸㡢挸㡡㙣戶敤㍣㥤攲㕦㤳㜴搲㈲㈵㔲戹㍤戵㌱攵㉣摥㈰㉡扡㈱㈹㔴㔲㕣㐳㜵〹㐴捡㘳摦㙤ㄱ搳㠵㠸戹〵㠰搳昷㌳ㅢ㘳㜶〰㤹昶㉢㐸㥡捤〲㥥攱戰㥥ㄵ扡戴㑢愵㑣㠱㘸㤰㉥挲㡢ㅤ㠵搵㐱扥收㜶㘶㜷㈰㙢㌱㝦攸㠰㑣㈱㐴㠹昲〴㈱捡㌰㠶㜹搶ㄲㄷ㐸〳㍢㑣〴㤶㈶㙢㝥攰摡㡣㉣昵㥢㔳敥㈹㌷㤸戲晣㘵㐴愲㠶捣愸㜰敦㤲㜰㐰㕤ㅥ㙣㥦㤶㍡㜷㜹㔹㔴㜴㜳捥慤㐱戴㥤㤸摡ち〷㜳㠰〳戶愴㍣㥢慢ち㔲㜷攷㘳㑣愱〰搲搲摦㑡㙦散愶扣摦㍣昴つ㌴㈰㍡㙦〵㔵搱㙢㠶㑣挷㜲挱〴ㄴㄱ㌹愸昴㤸昳㑢㥥㄰㔳晤收㌱捦慡㔴㉤㐷㄰ㄹ戰㌱ㄹ慣㥢ㄶ㡢㠸ㄲ捣扡㡣〱扡㑥扦㌹敦ㄹ㡥扦㙣㌰愰戸戶戳改㐹㠶㐵㌴㜳挲㜲㝣扣㐶㘲㤱攵〱㜳㙥挹扤㠰㠸㙤捤㜶㡥ㄹ换晥㤶挰ち㠹㍥㑣ㄲ㌵㡡慡愸慡㔲㔰ぢ摤攲㠷〷昲㑣㠶扣㤷㘳㈶㜱㤵搱攸㌳㑦搱摥戴敢愳ㄸつ敤㜴慥愹て搱愳㝡㘵㌶㔵ち㤳㔳昵㍢㌹收㉥㘴㜷ㅦ㍢㜳愲ㄱ㤹㝢㕤㌱㙢㡤㕥晥ㄴㄹ㉦挹愲ㅥ〸愱㡦㙥㐷㐸㉡慣㈳攵㠰〳㠱㜱㍥戵㤲㕦搱㤴㝤㐸㝤㍢ㅡ挵愳㠸㈴昵㤹搳挶㠲愸㈲ㅥ㙤ㅢ挱㡥昰㠱㘶慣㙤㔴晤愸㙤搲戵㙤㠳愴㐵戲㥣㉢ㅢ愴攰昱㕡攰㥥戴ㅣ摤㐴㈶改㉦慡㌲㔶㔱㘵慣捡慡㍥昳㌴㐳㠳戲捣戹摣㐵挳戳㠲㈵摢㉡ㄷ昸挰昰摤㤶愰㐹㌰㌹㈵㙦㥣㘲㤹㌱摣㘲捤㥦㠱挹收㡦〲摤愳㤰愳〴ㅤ搱て捡㔵㤵㍣晥㈹㕤㍡㤶㈰㘰愴愷㔴㝦ㅦ㘶搳攴敤〸㠸ㅣ㤹㉥挵㜷㌰㉥㍤㠲㥡㔰〸ㄱ敢㈹㈴〲慦㘰㐲挸搳挵㥤㌷捦㌸㔶〰散ㄱ㘳㐷慤㘰捡〷捡㤱愱㈸㡦户㝢㈴㔶ㄳ㠳㐶敡㕡攱扡昶愶㈶㌵㜱㙤㝢㝢㔲㙦扣㝤㥤收㔰愳㈴ㄴ挹㐶㥤愴㘶㔹㘷㡤㕢㐹搵㈸㔲㜱挷摡㐶㐹㜳㥢㌶攰㑥㈹昲㍡ㄴ㤳愴㤹㡣晥㝥㐹㈸〸昴㐶㍡㡡㍥晢㜴昲㐸㐴㙣㘸〳ㄴ愹愷挲扡晥㈸㈴㜸〲搷㑥㉡愲ㄸ㍤㠱扦㜷㐴挵㤹㕡搰搴㘲慣づ㐵㉤攳搵敡㡣〳㉢愱㙣㜸㤵㉤挲搲搸㕢愸㘱㈴㜷㜶慢晤㐳昰㈶ㄸ㌱㘲㐳㠶㐵㔲晣挰㘰㐳㌰㔷㈲愲㑡敢慣㥦愰慥㔷ㄷ昸㜴㔲ㄸ㡥挴挰㕣㔰㤹ㄲ㉢搲っ㙢㔸昲㐳㜲㐰晤戴㈸攵愸㙥㡥㉦昸㔰改〱攵㜸㔴㤲っ慥㥢愷改㤶挲㈵〶㠸摤愸㌴㕢づ㄰摡慤㑦挰㤳挱搶挱づ㈰ㄲ㠶㑥㘸㥤㔱㠲收㔳〸户㜹ㄳ攴㥤㉥㌱ち㐱㙡捡昴捦挳捡昳捦㌱㝤昳㜰㈶㉥㐴㑣挴㜰㔷㡡昵〰攴㈶㈳㤳攴愲愱㌸㘰ㅥ㑡㌶㈹戴晡攲㍡㥡ㄸ晤㌴昹扣〰户㜸ㄸ换ㅡ㈰摢㔴㜱捦㉤戰愰㑤慢㙢㍢捣ㄳ㑥戹㕡慢〸愹㡡㘳㔹㉤㌵昲㤶挰㤷扣〲ㄸ㜲㔳ち㕣㈲愰㥣挰㔱㡡㕢㈶㤲扡户扢昵挳ㄸ㉥㠵ㅣ收〸㔵ㅦ〳㤰㈹㙥㌹ㄹ㄰㙢扢愷㐰晢㜰㘷攳〲㠳扣㍣〷㤱搶㔶㐵㔹㌶㡤晢㜸昵㈸戲攴戶㐴户㘹㜷摡愵捤㥥愸㍡㙥㠵㔵㕢〲㐷搸㘷㈸昰昲㜹ㄸ㈳㕤㜲〷㈷挹㕣㡡愲扢㤷ㅥ㤱㡦㤹㑢㐰㠵挴㠰挲ㄸ㉦㑦㐱ㄹ㐰ㄵ㡣㐴㠳㕢㙤㔸摤ち愳扦戴扣昵㜱㘴ち挳挰㌴㘸搱㌳㌴㜰㈶㔱摥搸挰戹づ扤㔲㈲愴挹㘰㉡㘳㤴㐳㜰搸〳㘹攰㈶ㅥ愴攷㕤㈸愱㘰㤷扣ㄸㄶ摦㑤ㅣ戱㜱〴㜲扤㉢㕡㉡㘷㡤〰搷㕦㥣摤㉤搵攳㤵ち捤㕤昸攷戶〴㔶㜱㜵㈳㌴㐷㜷戵㕣捡㤲㝢愲㝤㜷㘳㑢㐳㜴㔹昰挰搴攸㜱㈳㈸㉦捤〵㙢攱挵慤㙥㐹㐲晢〹晣ㄱ敢扥㥤㌶㜳捥攱㐵搴ㄵ挲扥㜸摥㜱㉦㌸㜲㕤㥡捦㕢㝦愰㄰㕣愱散攱㈲㡢㤹㔷昱㑦㈶㌵愳晤ㄸ㌳㙥㘶搹㥣愰攱㈰攱㍣㌲㠵搲㘰ㄸ攵ㄴ㍡㠱敤㕥扦㌵㐰㍡搹搵㐲㈷㔲㄰㙣ㄳ㡡戳昸㠶ㄱ㡡昲㈳愰㤵挴ㄲㅥ挹〱昳㙦㠰昵㤵ㅦ愲㠶〸挷㜳㈴㐶戴敢㔱㑡㐱㥤ㄴ攴搱ㄵて㕥〸昹晦挱㔲捣捤敢戲搳㝦㠱㤹㤵ㅦ戴愲攸㕡愲攸晢㙤㈸㔲㜸つ㐴昲敦摤㔱㠱てㅡ挳戳慦㈹㄰捥㍤㙤ㅦ㐰摦昴ぢ扦晦挳〳攸㌴㌰捣㈴㙤㌴㠴摡㙥㐲戹㙥㈲㘴摢㑣〴〶敦愵㠹㜰㤲㘳ㄸ挵て㑤㠴挸〷㌲㠳㡡㡤㑤〴挶昶㔲っ挱㐴愸㌵攱搶攰〹散ち㥢晥戱攳戸㜸㉢㝣挴昳愱戴晣㐹㜸愴慥㙣慦㥥㌵㍣挳摥㉤敢㡦㜹〲捡捣㥢挷㑤㙥㌹㠴㈳昶慣摢㈲〷慤攳慢㠸扤散摢晥㤴捤摤㕦〷愶挲ㄴ扡敦㤵㠲㤲㝦ㅤ㥥ㄲ㠵攷㠶捣㐷㜷㝤敢搸㥦ㅥ㝡攲㌰㙦慢㐵戴慡敤㐵戹㥢㤰㍤敤〹〴㜵ㄳㄷ㐵㉥攷㠷㌹㈷昱㠹㤲戵㕣ㄵㄳ㠶㈷慤㈰㕦户攳㘲㐸㜸〹挲っ㠹㙦㉢㤸㤸戸昷㄰㥡㤸愳㉤敥㑥昹㘱㤳㜴ㄱ㡥㈶ㄶ㉥㝤㝡㜱搸㔰改愸挸扡戴㌶戵敦㐰ㄵ扤挶㠵㌴㕢㠹㍣㜵㌲㈹捡户㕢㜵摤㐱敡扡昰㈰挳戰㝦㉣愵㄰㝦㈰㠵㈴て㌲扣㄰㈰愵搴㘹ㄴ戴㕢㤰愵㐴搶㕡㐳扣昴〷㙣ぢ〱㔱扦昴搷攵㐷㉣㠰㈲戰ㄸ晢攲扢㍤搱搲ㄶ㡤㔵ㄳ㐳戵搲愶㤹㐳㐱ㅥ㕥㔸㌱ㄶ搷捥愳㄰㈷敤〰㑡㥢㜶㐷昱㈵晤㜶ㄸ㜸ぢㄹ㕢戳改㙢㉢摡㐷㥣ㅡ㙥㝥㐰捦攴愵挲㜰㜶戲ㅡ〷㔲ㄹ愳ぢ扢ㄶ挳㉡收〳㘱戱㍥愸㌷㙡㠲捥㜲㜶攳㔴㡡攰ㅦ扦ㄴ㘲晢㐸㘳敡换㕢㕢愸攳㥣ㅥ㙣㤰㍦搸㕦搷愶㌰㌶摥㑡㡥㠱㠴摤㔴慦㐲㜸㍤晣っ㠶㜰搳ㄹ㐵㙦ㄴ攵戳㜲㄰㝦㘲捥捡慡㙤晡㥦搱㙢挹㔹㘷㌹㥡㘱散㈶晤晦㈱㔴㙣愸晦ㄵ挶摥㈴㈲敦㡢ち搲㌸㘵晣㘴挳㤰つ㈱〲捦㌶㠲㌷昲㘰慣换㈲㐳摥㘱㘹づㅦ慦㠶捤㔲㠲挳敦㤵㙢扤ㅡ㔱ㅦ㑢摢戶户愳〰㘴㙣㐸晢〶㐴㔰挷昱捤㜲㉢㍥摤收敦挷挰㕤㈷慤戲攷晡慥ㄹっ捦㈱攸㍢捣㙦捦㑣搸㍣攳捡搷㕢㠵摡㡤㠰㐴摦㐷㌰收搴っ〴昶㈹ㄱ扣㔱戱㐸㐶ㄶ㌶ㄷ挹攰㜷㐸㠳㠹昰ㄲ戵㠳㝦㤹㜹㑦捤愸攲搳搵ㄹ昸㍡〳㔶㙤〹㘵ㄷ㝡㥣㕢㙦㘸㄰㜴戸愳昵㐱昸㠳㐴㜵ㄴ挱㌱戹㠵晢㍦㐲戸戶挲愰戹㙦戴㌷㥦㍤扢昳戹ㄵ戵ㄷ㠱搳捤扤愵㤹㘴昸㑥㝥㤱㕣搴㑢捣㜱㘹晦㌰晥㙥摥㐱换搹㠶㐰攷搱〷摤㜴㠴㡤㔴攱㍥摢㐴昴晢ㅣ㠶㉡攳捣昰搳㡤愸挰〷㠵㕥㍥戲愲昲ㄵ㙣㡢っ㠰㜲㈶㕦㐶搶㤹慡㕦㔸㡦慡〷敦挶ㄸ昲慢㉥㤰昵㘷ㄵㅥ㌵㐸㤵㐵攵㜹昴㈷搴挲摤㉦戲づ㐷て㜹愴㐰㔹㕦㐲ㄶ㈷㠵㐷ち戹㥥㘷㌱愰扥㥥〷㔰摢㜹㍤捦慣户ㅥ㠵挶㠰摣㙦㜲晥挱㔸㤹攸㌶㥡㜵㠷㤹换㙣ㄹ搹㘰慣㔳〶㈸㈶戹㤷㝣ㄸ㙡昸㈱㌱㠵昴敢攸敦㑢㠷㝦㜵㤱改ㅦ㠷ㄵ㈹ㄸ搱搴扣ぢち㐶戹㡢㈷㤳扢昰㔱摢㜹ㄷ㥦㕤㙦ㄷ㠳㤴㤹ㄲ慡㌵ㄴ〰搵ㄲ晥挸㕤慤愰㐰㠰昲愷㥣㘳㠶㕦搳㉡〶つ搴挸戱慢㈸昴㘷㌵㈲收扤㥤戵ぢ㡤挷昸㔳㔸〴〷㥡扥㜹㍤㠲㙦㔸搷ㄸ敤捥攲ㄳ㝥㑤慡挲㥣㝡㔷㜷㜳挵收㈸㌵㤹昶㐹散晡㜵捣挳㑤㌷㝣㡥㥣㜱て㝥〵〴㈱㐸㘶ㄲ㈴て愱㄰〳㙡㌰愶〵㡤攸㑦昹挴㐹㕡㠹扣づ㑡㡦㔶㍥㜴㐹攷㐳摢愰㘰㐷扥攸㉤㈱㈱戱㌷㝥㌳摣㔱戱攵扢扣攷愰㝣㍣㈶挷攳挷攳敦挷搴㈸昲〶㜶〸敤㜲戲て〱愹㍣ㄱ㜷晥敥昷ㅡ㡥㘳㌴㈰㠱㘷挲捥㘴㌳搹昹昱戸昳〱㝣㥢㈶晢㘴㐸㔹㑣㉦挵㥤挹㡥戲昳㘳㜱攷扦ㅦ搸㕤敦ㅣ㜳㕦㌸戳㐶搶㐸戱昸攵ㄹ㈸昱㥤晡〰扡㙢㈶慤㠸㕥㌳慣㈶㐵捡〰㝡㔵摡ㄱ㝤戸ㄲ攳攱㑢昱㘹摣昰挲㐵ㄸ愸㥡昰㝦ㄸ㜱〲㌷扦愶㡣挰挰㠷攰㉢〸戹㝢扡㝣攲攰扣㌹攳愱愲挷㍣攱攳㘴㔹搹㔲㈴〲愳㈸ㄷ挲㜷㠳搰㐴㡡〱摤㠰㐷ㅣ㉡㔴㜹㤳愶㍢ㄵ㉡挳㑢㌹攵搱ㄸ戳㤹㐷ㅢ㌴愳㝦っ挸㠱㜲㐰捥㠲晥ㄸ昲㌰ㅣ挵㍢摢㤹㐱㑡㍤㈹搲㥥㘰挳挷㤹㝤〲㔹㔱愱㠸㈳ㅤ攴㍦㠹㙣㈰晥摦㜵っ慦㐸慦㤱慡慣挶㉦㑢㤲㤱晥㈹づ昸㌴戲㉣㥣搸㑡㐴㠴㐵晤㌳愸㐹扥㤴ㄲ㐴扥昴㜳㙣㜸㤲搹攷㤱ㄵ㌵㉥㜶搳㔰攳㥥扡搴摦㑦㘱愸㐲㔰㜰づ晤ぢ㔱㠱てち攱㐰戹慥㌸搸㈱㠵㈹搵㑥㐱捤㉢㠴㡤㙣戰愳㠶㐳戲㐱㔱〸㉦搹㔰㡤ㅡ愸搴昴㘷㤰㈹㠴〷昷愴㝦㤱㑦〴㠳㝣攱戳㔱㐱扥㤰㌰㤰挳㤷㕡㕥㐸戸挸㠶挵㤶ㄷㄲ㔶戲挱㑣扥昰㑢㥣㔴㙥っ㠵㘶扤挵つ㑡㜸㝦ㄹ㠵晥散〰搷㜶㉦㝥敡慡㔲㍥㔷㌹㜷敥攵㠱摣昰㥥摣㠷㍥搰昷摣㑢扦晣昳搳扦昹昰愱扦扤昲挲ぢ扦昹换搳ㄷ㕦昹挹挲愱㥦扦昸攲捦敥晥敡挵㍦敦㌴扦愶㝥敦攵改慦㍤㍣㜶晥攱〷捤㌳㝢㡦㍤㝣摦〳昷㡣捤㕥㌶㤲捤昶昴摣㍣昴㡢慢摥㌹昸攸㠳㍦㔰㝥晡晢㉢ㅤ㐵㙥ㄷ㉦㘸㕥〶户㉤㤷昱㔵ㄴ戰っ慥昸㑤㕤〶户㉢〱㜵㉥〲搴〴㉡ち昰㠲㜰〱戲愱搴摣搰晢ㅦ㙤㍦扦㤷</t>
  </si>
  <si>
    <t>Decisioneering:7.0.0.0</t>
  </si>
  <si>
    <t>63d02625-fd4a-4491-8f2a-69346acce5e8</t>
  </si>
  <si>
    <t>CB_Block_11.1.1000.0:1</t>
  </si>
  <si>
    <t>Decisioneering:11.1.1000.0</t>
  </si>
  <si>
    <t>㜸〱慤ㄸ㔹㙣ㅢ挷㜵㤷㤷㤶ㄴ㈵搱㤶慤搸戱搲㌲㠵㥤搴㤶挴㉥㤷愴㐸摡㜰㕤㡡㤲㈵摡愶㉥捡昶㔷戳ㅥ敥づ㐵捡换㕤㘵㜷愹㑡㜵㠰ㅡ晤㉡㔰愰㈸摡㥦挶㈹散愲晦晤㜰愴〰㐹㍦㥡㥦㈲㠸ぢ㌹敥㘱愰〷㥡愲ㅦ〱㝡〲㌵搰ㄳ㘸㠱昶扤㈱㤷㠷挴搲㔰㤲㤵㜶㜶收捤扢攷捤㥢㌷攴㜸㡥攳晥ぢて㝥昱昱㘰㘷戴戰㘵搹戴ㅡ挹ㅡ㥡㐶ㄵ扢㘲攸㔶㈴㘳㥡㘴敢㑡挵戲摤㠰攰㤳㉢㌰㙦㜹㘵慢昲㐵㉡挸ㅢ搴戴〰挹换㜱㠲攰㜷挱㍣㌲挱㌷攴っ晣㐸ㄵ昴㐰戳㤲㥤㕡㈸慥〱搷㠲㙤㤸㜴㍣㝣慤㑥㝢㍥ㅡ㡤㐴㈳戱㜸㌴ㅤㄱ挷挳搹㥡㘶搷㑣㝡㕥愷㌵摢㈴摡㜸㜸戱㔶搴㉡捡㘵扡戵㘲摣愴晡㜹㕡ㄴ㘳㐵ㄲ㑦㐵攳㠹㐴㈹㥤㑥〵㐱㌴㌷㥦㥤㕡㌴㘹挹晡㤸㜸㝡㔱攵挴㌴㔵㉡㘸ㅢ愵㘶㐵㕦㡤㘴愷攰扦㑤晦〸㐸㔴㉢ち㤸ㄲ㔹㈸㘰扦㔰愶搴敥〷捡㝥㤹㜵㤹㐶㠳昲捣愶㐲戵㉣搵戴㘵㔰昰戰っ㡥慤㔵昵〵戳㐲㜵㥢愰㝦晤㜲㤹㔸搳挴愶㔶㍦昶收㈸㔱挱㉦挳㌲㜳㤲㕡㐷㉦㠰ち搴ち㌵㘰换挶ㄷ敡㠰㑥愴㤹つ㘰搹㡥㔴〷っ㔴慦㕡㜴㤹攸慢㜴㥥㔴愹户㍡㕢慢愸ㅥ㕣づ户换攵攲摣ㄳ摤捣㘴慡户っ㙣㤹㠳捥㡥㜶愳㘸㜷㑣㜶㉡ㄹ改戰ㅡ愵昱㍣摦㉤戶收㠸㔵戶㐹㔱愳㝣㝦㈳昲㤸㝥㐰攰昷㘱搳㠷愴昰ㄵ攰ㅢ〸〴㜸捦㍦㈱㘲摢㔱搱攱㉥㤹戸攴愲㑢㔶㕣戲敡㤲愹㑢㉥戹攴㔵㤷㕣㜶挹ㄵ㤷扣收㤲㙦〲㡥昳〸㝤㝤㘰㌷㝢㥥㝢㌵ㅥ㝤敦㍦挱换昷捥扤㝤晡摥㤳㠱㙢挱〰㈰㉤㘶愷收愸戶づ㑢昰㜱〵ㄳ摡㜱㌰㉦㠷㠱攲戰扣㑣㔷㑤㙡㘱〴收愹㕤㌶㔴㠸㡦㐵㠸〳㐳㕤搹㕡愷㐱戹㐰㠹㘵攸㐴慢搸㕢㠳㜲ㅤ愳㤰捦㘴㙡戶㜱愸㌵慣ㄳ㔸づ挲㜴㈷〲っ昷㈰ㄴ㘶ち挸㘱挸攱〰㐳㙤扤㑣㥡昴㥤搳搳晢愷愷愸㑤〶ㅣ㙡愶㡤㐳㕢挸㜴戰㉡㘴㘶㐹戵摡攴㍣㜷㥤㈱㍢㠲㜱搸㉥ㄸ挶挸戹㙤㥡㔱㌷㈵攵㔱敢愶愴㝣〷㙤㈱扦㐷ㄲ㐳㙥戱敡挴㥥扢㥥敦㤴㔴愷ㅥ㤲㔱㐲ㄵ㜶慣㤲㔹捥攵㌳㐷㜱㡢㔰㤳敡ち戵挶ㄶ昴㙣ㄹ㌷㤸晡愹㜶㘸㘹㘶搳愶扡㑡搵㐵搳㠰㜸戲户㔶㌰捥㐷㍡㔰㌲㤰㘲㌷㈸㑣ㅣ敦〰㕦㌴㤴㥡㤵㌵㜴摢㌴戴捥㤹㡣扡㐱㐰愶㥡㌷㔴捡戱㙤っ戱戲晦㜱扢㜹㥥攳捦㜴摢愹㡤攸㡥戴㘲㘹㐶慦㔵㌱昴挷㝡愱户㠵ㅢ挶ㅦ攲昳〲晣昹㜸㕦攳扦昹ㄹ㙥散㘴㤶㝦收㠸慥㙡搴散戶昷㥢攷ち㡦㘹㠵昳晥ㅤ戶昶〱㔴挶㔳愶㙦㠳㘸㌵㉡换㥣㠰ち攱攳晤ㅢ㜰㌹㠸㈵晢搹戰㤳ぢ挱㍣敢摤㜹ㄵ㥦户㉥昰㑥挷昹㍥ㅤ昰㈱㌰〳晥〱㤰ㅣ〸㜰㕥㑣㝤〷捦戵愸戲㥦㈵㜹㌸㌲㉤㙦昵愲㘱㕡㙥㜷㌷昷㌷㔳㙦捦㐹捣摤晥㐱㙣㠶愰昱㘰ㅥ敥㠹㡦㕡〷慥ㄸ㐴扤㐸昰㙣散㙢ㅣ昲㐲搶愸慥ㄳ㤳㥡㈱ㄴ㥢㠵攸㠵㕤戱㔱㠱愳㑥㐰㐰〱㡡〹て㉡散扢㠶ぢ㙡挱改攴收扣摥㝥愱㥢慣㥣挳敢㘴㤷㘲㈵户㡦晦㥦㤷㔲ㄷ搰㡡㐰〰捦ち㝦〸㥢㐳搰昰攸㘸㕣㘶晦攱㐶㠷慤㌹摡㡡㔶㈲ㄹ〲ㅡ㘴挳搰昵ㅦ㠱㠶㐷㍦㜴㐱㌸㡡〸㈳搰㠴㔰〲ちㄴ〴慣㈳〴〱㤷㐴㄰㤰㤷㠰㜴㕣〸愵㌳扦㍥〳ㅤ晦㌱㙣㡥㘳昳㉣㌴㈱㔴㠶㑤㥥㠰捥㠰㍢㠴㠲㤱搶㌷ち捤愹散㔴㜶㔹ㄶ㤳㘲㔴㉣挵愴愲ㄲ㤳攲㑡㌱㥥㉡挵愵㐴㑡㔴㑡戱㤸㕡㑣挷愴㄰搳ㄳ搰晤捦㐱ㄳ㐲捤㤰㠳晦ㄳ㌸㐲ㄵ搹〸攷扣愸挱ぢ扤昷㍤㤶ㅥ㌹愸昹㤰捤㤰㍣㝢㌵㌷つ㐷㤳㘲㐰攵㐷㔵㉦ㅢ㐳㑤〸㜹㙥搳㉢敢㔰㘱昴挹扡〱攵っ〹㌲攰㍡㘶㐰摤ㄶ㘴扡愹㘸㌵㤵㝡㘴㡤慣づ捡慡㌱㙦搸㄰㥡㔴㈱㤶摤㜱㤶昵换㌹换挹㌵㐳捤㐳慥㥥慣〶攵㉢㠰扥㐸挹捤ㅣ捡㝢愶㌹㥤㈷㝡㡤㘸ぢ愰㤲〹㈱㜵㐸捥愸㙢㌵㐴㌴ㄵ㤰㕤搱攸㜰㈷㠴挵搸㤱〶捣搱㠲〱㠳つ攰戲㔱搳㔵㠷てㅢ戰改挳捥㌴戵㙣ㄳ㙡扦㝣㐵摦〷㈲㥢攰㕥㜴㜰㝤ㄹ㜱㉤㜱㌹㈱㔵昲昰ㅥ㈴㌳搵㜳慣挰㡢扤搶㘷慦愹㑥㜲昶昹㝡㡡慡㤳㌱换ㅣち挱攷㘳㐹搴ㄷ〶㜵挳㌱㘹㔲㤹㉣慡慡㐴㤲㑡㍣ㄹ㤷㐸㔱㉡㡡慡愴愴㡢挵㔴㌴㐱㐵ㄶ㤲捦〳㘶㍤㥡昰昳ㅢ挸扣㤸㝤ㄹ戰搹㜸摦〷搰㠱㑤㐰昶晢㤳㝢㥤改㙦㉦㌸捣扤扦㝥㕡戲摦㘳㘷㉦戶挸昴㐹㐳昹㈷㕦攲㜱㕢攲敥攰㝣愷愰〹㉢㤳愲〲摥㔰㑡愲ㅡ㡦挷挴㘲㑡㉡㈶愳㔲㌴㤶愴㠴挰㕤㠴戲扣换晣㠱㌲攰攱㝦搹搵ㅤ晣㉦〰㡣㉥愹㘳㘱摢戲㠷晦㌹㑣愰㑤慤㐹散戵㘹㠵㜹愲慥搵ㄹ攸㠵㤳㤳愹㈴㔵搳愲慡慡㜰㈷㑡㐴搳㙡㑡㈲愵㔸㔲㤲㘲愲㥡㠸㉢㐸敤ㅢ㠳㐶愸摦ㄸ挲搱㐶㘸㜲晣㘳㄰㠳慢挵捥㌸㡣㔰㑣っㅣ晦㌳〰晤㕦昵㝥ち㤳㍤搵挳っ㔶㔷敦㌳搰ぢ挷㤲㤳㈲攴㈶㤲㑡㑤㐶攳㔲㍡㐱ㄴ㜸攱晥ㄶ㈷㤲愸㐰〶㐳㠹晥づ愷㍤㙡㘸㠵㌳慤㠷㝦慦㤷㔶て㥦愲㤵ㄷ㌳改戹㙥㥢〸㡢㉥ぢ敦㌹捤㔲㙥㙦捤㌶〳㌵搸ㄶ扡挸つ愷㤳㤷㈵〱㡦敢散㠷攳㠵ㅢつ㉢ㅤ昶敥㠲搲ㅦ㠱㑦㘷㈰㈳挷ㅣ扣晥〴戲挷挴摥㜵挳昵扡愴攱㉤攵㘸㌵㘷挱㉤ㄵ敥㍥㉢㐶愶㜹㘵㍣挴慣〶昸㤸㔳㔶㥣㙡㐱㌲㐵ぢ㉥戴㌶㜵挸ㄶ捣㈶摤㐰ぢぢ㜲散搱搶〸ぢ㕢扡㘹攳㈱㜱愲〵捤改ㄶㄴ挹㔴㜵㌸㕡㜰㘵昴戸摣晣㘷扢㌹扢摤ㄲ㔸扥晤昷昰㌱攷挶㡤㤱㝤愲㑢㥤㌰㔵戱㔹晤挹㜲戳ㅦ捦㔶㕦ㄲ㥡晥昳㈷戳㈷愵戳搸㈴扣敦挲ㅡ㝤㐴昱㥤敢㠴挲昰〹昸搳搰昲㜸ㅥ愳っ〴つ攱搲晤ㄱ㕥搷㈶慦摣㔰㙦摣昸搷㤰㈷晣慣㘷昳㕢户愷㙦㙦㝦㜳㜶㙤㍥戳戶㜴晦㙢㔳挷扥扥扢晢㘸㍢ㄱ㝦ㅣ㝢ㅣ㥢㡣敥㍣㡥晤㜸㘹㍤昲昰昴改㠹㑢㙦㍣扣㍣㌱㜱晡搲敥㑦㤶㠴㑦攷㝦昴攰捡㍦收扦ㄷ㝣昰㘸晥攱㜶㍥㉦㠹昳㤷攲昷挵㜸㌴㤱摦摥搹戹挱ㅦ㝦晢㜶昴捤搷摦㍣㤹戸晥㈸㝤攱挵ㄷㄳ㙦㜹捡㙢昷敦摥㕡㝢㘹㙤愹昴晡摤㠵搲换戹㉦ㄳ㝢攷昲㥡昹挲扢㍦㔸昹㑥昹愵敦摦摤ㅥづ㘵摥晦敥敦㍥㌹晡㤷㘳ㅦ晣攱㑦扦㝦敤摥㌷〲㍢挳㤱捣愹搹㜷摥㤱摣㥦㝦㌰㜲捦㙦㉢搱㥢慦扣㕣扡㝡㘶昶㤵攳㍦晣昷㜸㌰昸慢改㜳ㄳ㘷㐷㡥㝣㘵㜴昴摢攱扦㝥㡥晢攰搶㠶搸㌷戲㍢㝥㘷晡㌵㥦昴搵ㄳ摣㥤挲慤㍥て㝡愱搷攲㘰晤搴㔷㤵〹晥〰㈵㔴㘵㡤敡慢㜶戹昹愳ㄳ㤴㥡〲晣敡㜴ㄶ㤰ㅣ挷づ攱〰㝤捥ち慤晥晦〱敦愵愹㉦</t>
  </si>
  <si>
    <t>㜸〱敤㕣㕢㙣ㅣ㔷ㄹ摥㤹摤㔹敦慣敤搸㡤搳㑢㐲㘹㕤㝡慦㠳ㅢ愷つ愵㐰〸扥㌴㤷搶㠹摤搸㐹㕢〱摡㡣㜷捦搸搳散捣戸㌳戳㡥㕤㉡㔱愰愵攲㕥㄰ㄷ戵ㄴ㕡㔵愸㠲ㄷ㉥㉦攵㔶㈱㠱㤰㐰㈸㤵㜸㈸㐲㐸㍣㤴ち挱〳〸㐵攲愵て㐸昰㝤㘷㘶㜶㘷㜷扤㘳㜷摢㠲㡢㝣搲㍤㍥㜳㙥㜳捥㝦㍦晦㝦愶ㄹ㈵㤳挹晣ㅢ㠹㝦㤹㜲㉣㕣㍥户收〷挲ㅥ㥤㜴慢㔵㔱づ㉣搷昱㐷挷㍤捦㔸㥢戶晣㈰㡢づ昹㤲㠵㜶㕦㉢昹搶㠳愲㔰㕡ㄱ㥥㡦㑥㕡㈶㔳㈸攸㉡摡㌹〹㝦㠳昱㠳捥㔱㝤㌹㘴昳㤳ㄳ㌳ぢ昷㘳搶戹挰昵挴摥攱搳攱搸㠳㘳㘳愳㘳愳户摣㍡㜶晢攸扥扤挳㤳戵㙡㔰昳挴㐱㐷搴〲捦愸敥ㅤ㥥慤㉤㔴慤昲㕤㘲㙤摥㍤㉢㥣㠳㘲㘱摦㉤ぢ挶慤敦ㅥ扢昵挰〱昳昶摢摦摤㠷㔷㘷㑥㑣㑥捣㝡挲昴摦愰㌹㌵㉥昹搶㈹㔱戶戸㌷㈱㍣换㔹ㅣ㥤㥣挰㝦㠹昵攳改戶搱戹㈵㈱〲扥㕡㜸挲㈹ぢ㕦挷挰㕥㝢摣昷㙢昶㌲㠱愷摢㠷戱搵戲攱〷㥡㍤㈹慡㔵摤㡥㘷㉤搸㌳㠰㕤搵㔸敢戳攷㠴攳㕢㠱戵㘲〵㙢㜹㝢ㅥㄳ㔵晡敤㔳扥㌸㘹㌸㡢攲㠴㘱ぢ捤㍥㔲戳㉡戹㌰㘵戲搷挷㔳㈴ㄷ㈶户㍦㍡敥摢㤳㑢㠶㈷㔷攴ㄳ㌰㈹㝤て㝢攵收扥㔷㜷㥥㤷㑢㤷㙦攰㥣搷㜶敥㠷㤶搳㠶㔷敦㌹搲戹㘷戴昹收ㄵ摣摣戹㝦〲㐶捤㘳㙥散㍣㐶㠲戲戹户搲ㅢ搱户㠴㈸㌶愳攷㤹昵㌰㉢㌰㈳〲昵㈲戳㕥㘶㝤挸㤴摣㍦挱㈵挹㠱㙣㔲㑢㠶㕡㕡㔰㑢㘵戵㔴㔱㑢㐲㉤㤹㙡㘹㔱㉤㉤愹㈵㑢㉤摤慦㤶捥愲㑦㥣ち㍤㍤㙡㤴ㅥ㝦晦愷㕥昹晤捦㡣扢㥥㍢晦㡢㔷扦晣敤㐷慢㝤㍢搰改敥㘸㔱㔳㥥㜱づ愴搶愰攲晤愳晢昸㙦㘳慥〰㔳㤸〷捣摢捣戱戱捡㠱㝤挶㉤㠶挶㙤愵㈰扦㠹㔰〶搱户捦扣挷㜲㉡敥㌹㠹扢换㈷っ㕦㌴〰㌷ㄲ戵㑤戸㌵愷攲扦㙤晤挶戹挰〸挴㥥搶戶挶㈴㙤挳收挰㔶挲㤷敦扢愲㜵搸㘹愳㕡ㄳ攳慢㔶搸晣昶㤶㘶㝢搶㜳ㄷ㍡户ㅥ昶挴〳昵搶戶ㄵ㡤㐳愸慤挸戹摢㜶ㄹ㌶㠵敢ㅡ㥥㕣㜲㝤攱挸攵㡤搸戳㔶昹慣昰收〴㐵愲愸挸慤㕥捣愶㠸敢㐷㘶ㅣ㙣ㄴ摣㕡㜹㐷戲搶扣㘳㌵〰㌳㡢ち搶扢㉣扣㘰㙤摥㔸愸㡡㑢㥡扡㠴敦㐴挳敥愶敡挳㙥戹收㑦扡㑥攰戹搵收㤶昱捡㡡〱㐹㔳㌹敥㔶㐴㉥㤷㤱㐲〱〲㌷㥢㔵㤴捣㑤㥤㜹㐱㈲㈲㠱㘲㌲昲㘵捤㘴㌷㝡ㄲ扢挳㉥慡㠲㌴愹㕥戳挱㘴㕣慦㤴㌱㈹ㅣ㤸搸ㄳ昵〷㕦㝡挳〶搳搶㌱昷收㜶㔶搵愱㘸昷㜷慣〸㈷㌸㙡㌸㤵慡昰㔲戵㥦挲ㄵ改〳挸戴ぢ㄰〸ㅤ愱㐷㔵愷慣㉡㙢摡㌹慢ㄲ㉣攵㤷㠴戵戸ㄴ愰づㅡ戲㔰㈰㘸摢㤲㝥ㄱ慡昴㥤捣㠶㤰ㄵ㡢㤹晣㉥㜶捡ㄷ㤱㌲ㅡ愵㔳ち㉦㌷〹㜲㡥㙢攲攵㍥昳戰㔵つ㐴㈸㤴〷㑣㘰㈴搴㙡ㄲ㝤晤㈴㔱捦㈸㠷ち㘳㤷㌹〹㉡㌵㉣㈷㔸㙢昰㙤ㅢ㤷㠴㐴戴㉤ぢ戶㥣㉣愰㈸㘸㤶〷㈹扣〶愲㘹㤱〶改㥤ㄳ㐴㐴㌶㐸搱散㤸戹㤹挸搸㍦㐵㐶愰㝦㤲〸搹㝢㕦㘷ㄹ㐱㘲㙦㈷㔲づ敡挸㡦摢搲㙣㍤㕢㍥㤴㘶ㄷ〳㜰晡㈵捣㉥㘵㜶ㄹ戳摤挸㤴扦㐰挲㔱捡愱摣㥣昴户攱㔹扦㥣搹摢㤱㐱㍥改㤴㌹㤱愸愲つ戵ㄹ㍢㤲晤晡㘱㈷㑢愳㌸ㄴ㐵戴㡣敢㜶㘶扦㉤ㄱㅤ㔹㥤㕢㐳搷收愴㡥扤慥㌳㙤㈶户㐳㡡㑣改㥡摣敢〶㕤㤳㠰㘰搷㉥昵搶㤵ㄸ慡て㌳扢ち㔹㔱㝦〷㜳㈸ㄷㅡ扣㥢戳攸㘹㔲扥㈵捣愲搰ㄸ敡㔲挱㐷㠴捣㈳㐰㡡㤰㙢㍢扥㙣摢搰㌴〷㐷捣户扣つ扤户㌳㝦㐷㐸㙦搱㥢摢㝡㠷晥愲搷㘸㐵㕦つ昶㔲晥搸㔱挷㕣㡢㘶晤㍡㘶搷㈳㙢搱㌱㍣㝤扦㔶㑦㠱㌴㡢敤〴收㜶搲敢㈲慤摣昹戵㘵㈱㌵㔰㥦㌹㙦㜸㡢㈲㠰〷攳搸ㄴ㙣㘱搷昳㐴ㄵ㠷摡㡡慣攰昹攵搲收㑡晦戰攷摡慣摦戶㤱晤户㠴㘲挸攵搴㙣愶挵㐶㑥戱㌵ㄳ㍥愷〴攵㔰〷摦搲㔹㐸㈴〶㌵㤳ㄷ挷愵㥦㉦户㈵㐹ㄷ㤲攴㐶㠰㔵扦〹ㄹ愴㠴昲扢㡥ㄲ㘵㉦扢扤㔳㜶㙢戶㔸改攱㑢㌹㥤戴昸㄰摢攴㐸㙦攸戰㥤㠰晦挰敦户攷㉣扢㉥㉣㝡敤㔹攱㤵攱㕢戰慡愲ㄸ扡㘵㈹㙡戶㘵挵㕢㐴㔶㘴戳㙤攷改ㄴ晦㥡愴㤳ㄶ㈹㤱捡敤愹㡤㈹㘷昱〶㔱搱つ㐹愱㤲攲ㅡ慡㑢㈰㔲ㅥ晢㙥㡢㤸㉥㐴捣捤〰㥣扥㡦搹ㄸ戳晤挸戴ㄷ㈱㘹㌶ぢ㜸㠶挳㝡㔶攸搲㉥㤵㌲〵愲㐱扡〸捦㜷ㄴ㔶〷昸㥡㜷㌱扢つ㔹㡢昹㐳〷㘴ち㈱㑡㤴㈷〸㔱㠶㌱捣搳㤶㌸㐷ㅡ搸㘱㈲戰㌴㔹昳〳搷㘶㘴愹摦㥣㜲㑦戸挱㤴攵㉦㈳ㄲ㌵㘴㐶㠵㝢㤶㠴〳敡昲㘰晢戴搴戹换换愲愲㥢㜳㙥つ愲敤搸搴㔶㌸㤸〳ㅣ戰㈵攵搹㕣㔵㤰扡㍢ㅦ㘳ち〵㤰㤶晥㔶㝡㘳㌷攵晤收愱㙦愰〱搱㜹㉢愸㡡㕥㌳㘴㍡㤶ぢ㈶愰㠸挸㐱愵挷㥣㕦昲㠴㤸敡㌷㡦㜸㔶愵㙡㌹㠲挸㠰㡤挹㘰摤戴㔸㐴㤴㘰搶㘵っ搰㜵晡捤㜹捦㜰晣㘵㠳〱挵戵㥤㑤㑦㌲㉣愲㤹ㄳ㤶攳攳㌵ㄲ㡢㉣て㤸㜳㑢敥㌹㐴㙣㙢戶㜳挴㔸昶户〴㔶㐸昴㘱㤲愸㔱㔴㐵㔵㤵㠲㕡攸ㄶ㍦㍣㤰㘷㌲攴扤ㅣ㌳㠹慢㡣㐶㥦㜹㡡昶愶㕤ㅦ挵㘸㘸愷㜳㑤㝤㠸ㅥ搵㉢戳愹㔲㤸㥣慡摦捥㌱敦㐱㜶攷㤱㔳挷ㅡ㤱戹搷ㄵ戳搶攸攵㑦㤱昱㤲㉣敡㠱㄰晡攸㜶㠴愴挲㍡㔲づ㌸㄰ㄸ攷㔳㉢昹ㄵ㑤搹㠷搴户愳㔱㍣㡣㐸㔲㥦㌹㙤㉣㠸㉡攲搱戶ㄱ散〸ㅦ㘸挶摡㐶搵㡦摡㈶㕤摢㌶㐸㕡㈴换戹戲㐱ちㅥ慦〵敥㜱换搱㑤㘴㤲晥愲㉡㘳ㄵ㔵挶慡慣敡㌳㑦㌲㌴㈸换㥣换㕤㌴㍣㉢㔸戲慤㜲㠱てっ摦㙤〹㥡〴㤳㔳昲挶㈹㤶ㄹ挳㉤搶晣㈹㤸㙣晥㈸搰㍤ち㌹㑡搰ㄱ晤愰㕣㔵挹攳㥦搲愵㘳〹〲㐶㝡㑡昵昷㘱㌶㑤摥㡥㠰挸㤱改㐲㝣〷攳挲㐷㔱ㄳち㈱㘲㍤㠵㐴攰ㄵ㑣〸㜹扡戸昳收㈹挷ち㠰㍤㘲散戰ㄵ㑣昹㐰㌹㌲ㄴ攵昱㜶㡦挴㙡㘲搰㐸㕤㉢㕣搹摥搴愴㈶慥㘸㙦㑦敡㡤㙢搶㘹づ㌵㑡㐲㤱㙣搴㐹㙡㤶㜵搶戸㤵㔴㡤㈲ㄵ㜷慣㙤㤴㌴户㘹〳敥㤴㈲慦㐳㌱㐹㥡挹攸敦㤷㠴㠲㐰㙦愴愳攸戳㑦㈷㡦㐴挴㠶㌶㐰㤱㝡㉡慣敢㡦㐲㠲挷㜰敤愴㈲㡡搱ㄳ昸㝢㐷㔴㥣愹〵㑤㉤挶敡㔰搴㌲㕥慤捥㌸戰ㄲ捡㠶㔷搹㈲㉣㡤扤㠵ㅡ㐶㜲㘷户摡㍦〴㙦㠲ㄱ㈳㌶㘴㔸㈴挵てっ㌶〴㜳㈵㈲慡戴捥晡〹敡㝡㜵㠱㑦挷㠵攱㐸っ捣〵㤵㈹戱㈲捤戰㠶㈵㍦㈴〷搴㑦㡢㔲㡥敡收昸㠲て㤵ㅥ㔰㡥㐷㈵挹攰扡㜹㤲㙥㈹㕣㘲㠰搸㡤㑡戳攵〰愱摤晡〴㍣ㄹ㙣ㅤ散〰㈲㘱攸㠴搶ㄹ㈵㘸㍥㠵㜰㥢㌷㐱摥改ㄲ愳㄰愴愶㑣晦㌸愴㍣昹〴搳㜷づ㘵攲㐲挴㐴っ㜷愵㔸て㐰㙥㌲㌲㐹㉥ㅡ㡡〳收愱㘴㤳㐲慢㉦慥愳㠹搱㑦㤳捦ぢ㜰㡢㠷戱慣〱戲㑤ㄵ昷摣〲ぢ摡戴扡戶挳㍣收㤴慢戵㡡㤰慡㌸㤶搵㔲㈳㙦〹㝣挹㉢㠰㈱㌷愵挰㈵〲捡㌱ㅣ愵戸㘵㈲愹㝢扢㕢㍦㠴攱㔲挸㘱㡥㔰昵㌱〰㤹攲㤶㤳〱戱戶㝢ち戴て㜷㌶㉥㌰挸换㜳㄰㘹㙤㔵㤴㘵搳戸㡦㔷㡦㈲㑢㙥㑢㜴㥢㜶愷㕤摡散㠹慡愳㔶㔸戵㈵㜰㠴㝤㠶〲㉦㥦㠷㌱搲㈵㜷㜰㤲捣㠵㈸扡㝢攱愳昲㌱㜳〱愸㤰ㄸ㔰ㄸ攳攵㈹㈸〳愸㠲㤱㘸㜰慢つ慢㕢㘱昴㤷㤶户㍥㡥㑣㘱ㄸ㤸〶㉤㝡㠶〶捥㈴捡ㅢㅢ㌸㔷愲㔷㑡㠴㌴ㄹ㑣㘵㡣㜲〸づ㝢㈰つ摣挴㠳昴扣ぢ㈵ㄴ散㤲ㄷ挳攲扢㠹㈳㌶㡥㐰慥㜷㐹㑢攵慣ㄱ攰晡㡢戳扢愵㝡扣㔲愱戹ぢ晦摣㤶挰㉡慥㙥㠴收攸慥㤶㑢㔹㜲㑦戴敦慥㙥㘹㠸㉥ぢ敥㥦ㅡ㍤㙡〴攵愵戹㘰㉤扣戸搵㉤㐹㘸㉦挰ㅦ戱敥摢㘹㌳攷ㅣ㕥㐴㕤㈱散㡢㘷ㅤ昷㥣㈳搷愵昹扣昵〷ち挱ㄵ捡ㅥ㉥戲㤸昹㌷晥挹愴㘶戴㥦㘲挶捤㉣㥢ㄳ㌴ㅣ㈴㥣㐷愶㔰ㅡっ愳㥣㐲㈷戰摤敢户〶㐸㈷扢㕡攸㐴ち㠲㙤㐲㜱ㄶ摦㌰㐲㔱㝥〲戴㤲㔸挲㈳㌹㘰晥ㅣ㔸㕦昹㌱㙡㠸㜰㍣㐷㘲㐴扢ち愵ㄴ搴㐹㐱ㅥ㕤昱攰㠵㤰晦ㅦ㉣挵摣扣㉥㍢晤ㄷ㤸㔹昹㔱㉢㡡慥㈰㡡㝥搸㠶㈲㠵搷㐰㈴晦摥ㄹㄵ昸愰㌱㍣晢㥡〲攱摣搳昶〱昴㑤扦昰晢㍦㍣㠰㑥〳挳㑣搲㐶㐳愸敤㕡㤴敢㈶㐲戶捤㐴㘰昰㕥㥡〸挷㌹㠶㔱晣搰㐴㠸㝣㈰㌳愸搸搸㐴㘰㙣㉦挵㄰㑣㠴㕡ㄳ㙥つ㥥挰㉥戱改ㅦ㍢㡡㡢户挲㐷㍣ㅦ㑡换㥦㠴㐷敡搲昶敡㔹挳㌳散摤戲晥㠸㈷愰捣扣㜹摣攴㤶㐳㌸㘲捦扡㉤㜲搰㍡扥㡡搸换扥敤㑦搹摣晤㜵㘰㉡㑣愱晢㕥㈹㈸昹搷攱㈹㔱㜸㙥挸㝣㘴搷㜷㡦晣改挱㐷づ昱戶㕡㐴慢摡㑤㈸㜷ㄳ戲愷㍤㠱愰㙥攲愲挸挵晣㌰攷㌸㍥㔱戲㤶慢㘲挲昰愴ㄵ攴敢㜶㕣っ〹㉦㐱㤸㈱昱㙤〵ㄳㄳ昷ㅥ㐲ㄳ㜳戴挵摤㈹㍦㙣㤲㉥挲搱挴挲愵㑦㉦づㅢ㉡ㅤㄵ㔹㤷搶愶昶㝤愸愲搷戸㤰㘶㉢㤱愷㑥㈶㐵昹㕥慢慥㍢㐰㕤ㄷㅥ㘴ㄸ昶㡦愵ㄴ攲て愴㤰攴㐱㠶ㄷ〲愴㤴㍡㠹㠲㜶㌳戲㤴挸㕡㙢㠸㤷晥㠰㙤㈱㈰敡㤷晥扡晣㠸〵㔰〴ㄶ㘳㕦㝣户㈷㕡摡愲戱㙡㘲愸㔶摡㌴㜳㈸挸挳ぢ㉢挶攲摡㜹ㄴ攲愴敤㐷㘹搳敥㈸扥愴摦づ〳㙦㈱㘳㙢㌶㝤㙤㐵晢づ愷㠶㥢ㅦ搰㌳㜹愹㌰㥣㥤慣挶㠱㔴挶攸挲慥挵戰㡡昹㐰㔸慣て敡㡤㥡愰戳㥣摤㌸㤵㈲昸挷㉦㠵搸㍥搲㤸晡攲搶ㄶ敡㌸愷〷ㅢ攴て昶搷ㄵ㈹㡣㡤户㤲㘳㈰㘱㌷搵慢㄰㕥て㍦㠵㈱摣㜴㐶搱ㅢ㐵昹慣ㅣ挰㥦㤸戳戲㙡㥢晥㘷昴㕡㜲搶㘹㡥㘶ㄸ扢㐹晦摦㡢㡡つ昵扦挲搸㥢㐴攴㝤㔱㐱ㅡ愷㡣㥦㙣ㄸ戲㈱㐴攰搹㐶昰㐶ㅥ㡣㜵㔹㘴挸㍢㉣捤攱攳搵戰㔹㑡㜰昸扤㜲慤㔷㈳敡㘳㘹摢昶㜶ㄴ㠰㡣つ㘹捦㐱〴㜵ㅣ摦㉣户攲搳㙤晥㠳ㄸ戸敢戸㔵昶㕣摦㌵㠳攱㌹〴㝤㠷昹敤㤹〹㥢㘷㕣昹㔶慢㔰扢ㅡ㤰攸晢㌰挶㥣㤸㠱挰㍥㈱㠲㌷㉡ㄶ挹挸挲收㈲ㄹ晣づ㘹㌰ㄱ㕥愲㜶昰㉦㌲敦慥ㄹ㔵㝣扡㍡〳㕦㘷挰慡㉤愱散㐲㡦㜳敢つつ㠲づ㜷戴敥㠲㍦㐸㔴㐷ㄱㅣ㤳㕢昸攰㠷〹搷㔶ㄸ㌴昷㡤昶收戳㘷㜷㍥户愲昶㉣㜰扡戹户㌴㤳っ摦挹㉦㤲㡢㝡㠹㌹㉥敤ㅦ挲摦捤㍢㘸㌹摢㄰攸㍣晡愰㥢㡥戰㤱㉡摣㘷㥢㠸㝥㥦挱㔰㘵㥣ㄹ㝥扡ㄱㄵ昸愰搰换㐷㔶㔴扥㠹㙤㤱〱㔰捥攴换挸㍡㔳昵㔳敢㔱昵攰㥤ㄸ㐳㝥搵〵戲晥慣挲愳〶愹戲愸㍣㠹晥㠴㕡戸晢㐵搶攱攸㈱㡦ㄴ㈸敢㑢挸攲愴昰㐸㈱搷昳㌵っ愸慦攷㝥搴㜶㕥捦㔷搶㕢㡦㐲㘳㐰敥㌷㌹晦㘰慣㑣㜴ㅢ捤扡挳捣㘵戶㡣㙣㌰搶㈹〳ㄴ㤳摣㑢㍥っ㌵晣㤸㤸㐲晡㙤昴昷攵㐳㉦㥥㘷晡晢㈱㐵ち㐶㌴㌵敦㠲㠲㔱敥攲昳挹㕤昸愸敤扣㡢捦慥户㡢㐱捡㑣〹搵ㅡち㠰㙡〹㝦攴慥㔶㔰㈰㐰昹㔳捥㌰挳慦㘹ㄵ㠳〶㙡攴搸㔵ㄴ晡戳ㅡㄱ昳摥捥摡㠵挶㘳晣㈹㉣㠲〳㑤摦扣摥㠱㙦㔸搷ㄸ敤捥攲ㄳ㝥㑤慡挲㥣晡㥥敥收㡡捤㔱㙡㌲敤㌱散晡㜵捣挳㑤㌷㝣㡥㥣㜱て㝥〵〴㈱㐸㘶ㄲ㈴て愲㄰〳㙡㌰愶〵㡤攸㑦昹挴㐹㕡㠹扣づ㑡㡦㔶㍥㜴㐹攷㐳摢愰㘰㐷扥攸㉤㈱㈱戱㌷㝥㌳摣㔱戱攵扢扣攷愰㍣ㅡ㤳攳搱愳昱昷㘳㙡ㄴ㜹〳㍢㠴㜶㌹搹㠷㠰㔴ㅥ㠹㍢晦攰昹㠶攳ㄸつ㐸攰㤹戰㌳搹㑣㜶晥㐴摣㜹㍦扥㑤㤳㝤㌲愴㉣愶㤷攳捥㘴㐷搹昹攳㜱攷扦敤摦㕤敦ㅣ㜳㕦㌸戳㐶搶㐸戱昸攵ㄹ㈸昱㥤晡〰扡㙢㈶慤㠸㕥㌳慣㈶㐵捡〰㝡㔵摡ㄱ㝤戸ㄲ攳攱㑢昱㘹摣昰挲㐵ㄸ愸㥡昰㝦ㄸ㜱っ㌷扦愶㡣挰挰㠷攰㉢〸戹㝢扡㝣攲攰扣㌹攳愱愲挷㍣收攳㘴㔹搹㔲㈴〲愳㈸ㄷ挲㜷㠳搰㐴㡡〱摤㠰㐷ㅣ㉡㔴㜹㤳愶㍢ㄵ㉡挳㑢㌹攵攱ㄸ戳㤹㠷ㅢ㌴愳㝦っ挸㠱㜲㐰捥㠲晥㜱攴㘱㌸㡡㜷戶㌳㠳㤴㝡㔲愴㍤挲㠶㐷㤹㝤ㄲ㔹㔱愱㠸㈳ㅤ攴ㅦ㐳㌶㄰晦敦㍡㠶㔷愴搷㐸㔵㔶攳㤷㈵挹㐸晦ㄴ〷㝣ㅡ㔹ㄶ㑥㙣㈵㈲挲愲晥ㄹ搴㈴㕦㑡〹㈲㕦晡㌹㌶㝣㥥搹ㄷ㤰ㄵ㌵㉥㜶搳㔰攳㥥扡搴摦㡦㘳愸㐲㔰㜰づ晤㡢㔱㠱てち攱㐰戹慥㌸搸㈱㠵㈹搵㑥㐱捤㉢㠴㡤㙣戰愳㠶㠳戲㐱㔱〸㉦搹㔰㡤ㅡ愸搴昴慦㈰㔳〸て敥㐹晦㉡㥦〸〶昹挲慦㐵〵昹㐲挲㐰づ㕦㙡㜹㈱攱㈲ㅢㄶ㕢㕥㐸㔸挹〶㌳昹挲慦㜳㔲戹㌱ㄴ㥡昵ㄶ㌷㈸攱晤つㄴ晡戳〳㕣摢㍤昸愹慢㑡昹㑣攵捣㤹㔷〷㜲挳㝢㜲昷㝥愰敦㠹㤷㝦昳捡㤷㕥晡搰挱扦晥敢愹愷㕥晡昳㤷捥晦敢㠵㠵㠳扦㝡昶搹㕦摥昹昴昹㔷㜶㥡捦愸捦扦㍡晤捣㐳㘳㘷ㅦ㝡挰㍣㜵搳㤱㠷敥扢晦敥戱搹㡢㐶戲搹㥥㥥敢㠷㝥㝤搹つ㠳て㍦昰㈳攵攷㝦戸搴㔱攴㜶昱㠲收㘵㜰摢㜲ㄹ㑦愳㠰㘵㜰挵㙦敡㌲戸㕤〹愸㌳ㄱ愰㈶㔰㔱㠰ㄷ㠴ぢ㤰つ愵收㠶摥晦〰㤹搴扦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</si>
</sst>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0" fillId="0" borderId="1" xfId="0" applyBorder="1" applyAlignment="1">
      <alignment horizontal="center" vertical="center"/>
    </xf>
    <xf numFmtId="0" fontId="0" fillId="0" borderId="1" xfId="0" applyBorder="1"/>
    <xf numFmtId="0" fontId="0" fillId="0" borderId="2" xfId="0" applyBorder="1"/>
    <xf numFmtId="0" fontId="1" fillId="0" borderId="1" xfId="0" applyFont="1"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xf numFmtId="0" fontId="0" fillId="0" borderId="0" xfId="0" quotePrefix="1"/>
    <xf numFmtId="0"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93B48-FA70-4F73-8C00-B65766DF92A0}">
  <dimension ref="A1:C31"/>
  <sheetViews>
    <sheetView workbookViewId="0"/>
  </sheetViews>
  <sheetFormatPr defaultRowHeight="14.4" x14ac:dyDescent="0.3"/>
  <cols>
    <col min="1" max="2" width="36.77734375" customWidth="1"/>
  </cols>
  <sheetData>
    <row r="1" spans="1:3" x14ac:dyDescent="0.3">
      <c r="A1" s="1" t="s">
        <v>12</v>
      </c>
    </row>
    <row r="3" spans="1:3" x14ac:dyDescent="0.3">
      <c r="A3" t="s">
        <v>13</v>
      </c>
      <c r="B3" t="s">
        <v>14</v>
      </c>
      <c r="C3">
        <v>0</v>
      </c>
    </row>
    <row r="4" spans="1:3" x14ac:dyDescent="0.3">
      <c r="A4" t="s">
        <v>15</v>
      </c>
    </row>
    <row r="5" spans="1:3" x14ac:dyDescent="0.3">
      <c r="A5" t="s">
        <v>16</v>
      </c>
    </row>
    <row r="7" spans="1:3" x14ac:dyDescent="0.3">
      <c r="A7" s="1" t="s">
        <v>17</v>
      </c>
      <c r="B7" t="s">
        <v>18</v>
      </c>
    </row>
    <row r="8" spans="1:3" x14ac:dyDescent="0.3">
      <c r="B8">
        <v>2</v>
      </c>
    </row>
    <row r="10" spans="1:3" x14ac:dyDescent="0.3">
      <c r="A10" t="s">
        <v>19</v>
      </c>
    </row>
    <row r="11" spans="1:3" x14ac:dyDescent="0.3">
      <c r="A11" t="e">
        <f>CB_DATA_!#REF!</f>
        <v>#REF!</v>
      </c>
      <c r="B11" t="e">
        <f>Sheet1!#REF!</f>
        <v>#REF!</v>
      </c>
    </row>
    <row r="13" spans="1:3" x14ac:dyDescent="0.3">
      <c r="A13" t="s">
        <v>20</v>
      </c>
    </row>
    <row r="14" spans="1:3" x14ac:dyDescent="0.3">
      <c r="A14" t="s">
        <v>24</v>
      </c>
      <c r="B14" t="s">
        <v>28</v>
      </c>
    </row>
    <row r="16" spans="1:3" x14ac:dyDescent="0.3">
      <c r="A16" t="s">
        <v>21</v>
      </c>
    </row>
    <row r="19" spans="1:2" x14ac:dyDescent="0.3">
      <c r="A19" t="s">
        <v>22</v>
      </c>
    </row>
    <row r="20" spans="1:2" x14ac:dyDescent="0.3">
      <c r="A20">
        <v>28</v>
      </c>
      <c r="B20">
        <v>31</v>
      </c>
    </row>
    <row r="25" spans="1:2" x14ac:dyDescent="0.3">
      <c r="A25" s="1" t="s">
        <v>23</v>
      </c>
    </row>
    <row r="26" spans="1:2" x14ac:dyDescent="0.3">
      <c r="A26" s="10" t="s">
        <v>25</v>
      </c>
      <c r="B26" s="10" t="s">
        <v>29</v>
      </c>
    </row>
    <row r="27" spans="1:2" x14ac:dyDescent="0.3">
      <c r="A27" t="s">
        <v>26</v>
      </c>
      <c r="B27" t="s">
        <v>31</v>
      </c>
    </row>
    <row r="28" spans="1:2" x14ac:dyDescent="0.3">
      <c r="A28" s="10" t="s">
        <v>27</v>
      </c>
      <c r="B28" s="10" t="s">
        <v>30</v>
      </c>
    </row>
    <row r="29" spans="1:2" x14ac:dyDescent="0.3">
      <c r="B29" s="10" t="s">
        <v>25</v>
      </c>
    </row>
    <row r="30" spans="1:2" x14ac:dyDescent="0.3">
      <c r="B30" t="s">
        <v>32</v>
      </c>
    </row>
    <row r="31" spans="1:2" x14ac:dyDescent="0.3">
      <c r="B31" s="1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6" workbookViewId="0">
      <selection activeCell="L20" sqref="L20"/>
    </sheetView>
  </sheetViews>
  <sheetFormatPr defaultRowHeight="14.4" x14ac:dyDescent="0.3"/>
  <sheetData>
    <row r="1" spans="1:12" x14ac:dyDescent="0.3">
      <c r="A1" s="2" t="s">
        <v>0</v>
      </c>
      <c r="B1" s="2" t="s">
        <v>1</v>
      </c>
      <c r="C1" s="2" t="s">
        <v>2</v>
      </c>
      <c r="D1" s="6" t="s">
        <v>3</v>
      </c>
      <c r="E1" s="6" t="s">
        <v>4</v>
      </c>
      <c r="F1" s="6" t="s">
        <v>5</v>
      </c>
      <c r="G1" s="6" t="s">
        <v>6</v>
      </c>
    </row>
    <row r="2" spans="1:12" x14ac:dyDescent="0.3">
      <c r="A2" s="3">
        <v>1993</v>
      </c>
      <c r="B2" s="4">
        <v>1</v>
      </c>
      <c r="C2" s="4">
        <v>147.6</v>
      </c>
      <c r="D2" s="4"/>
      <c r="E2" s="4"/>
      <c r="F2" s="4">
        <f>C2-AVERAGE($C$2:$C$5)</f>
        <v>-82.800000000000011</v>
      </c>
      <c r="G2" s="4"/>
      <c r="J2" t="s">
        <v>7</v>
      </c>
      <c r="K2">
        <v>0.58545991577895917</v>
      </c>
    </row>
    <row r="3" spans="1:12" x14ac:dyDescent="0.3">
      <c r="A3" s="3"/>
      <c r="B3" s="4">
        <v>2</v>
      </c>
      <c r="C3" s="4">
        <v>251.8</v>
      </c>
      <c r="D3" s="4"/>
      <c r="E3" s="4"/>
      <c r="F3" s="4">
        <f t="shared" ref="F3:F5" si="0">C3-AVERAGE($C$2:$C$5)</f>
        <v>21.400000000000006</v>
      </c>
      <c r="G3" s="4"/>
      <c r="J3" t="s">
        <v>8</v>
      </c>
      <c r="K3">
        <v>0.55163593774136455</v>
      </c>
    </row>
    <row r="4" spans="1:12" x14ac:dyDescent="0.3">
      <c r="A4" s="3"/>
      <c r="B4" s="4">
        <v>3</v>
      </c>
      <c r="C4" s="4">
        <v>273.10000000000002</v>
      </c>
      <c r="D4" s="4"/>
      <c r="E4" s="4"/>
      <c r="F4" s="4">
        <f t="shared" si="0"/>
        <v>42.700000000000017</v>
      </c>
      <c r="G4" s="4"/>
      <c r="J4" t="s">
        <v>9</v>
      </c>
      <c r="K4">
        <v>1</v>
      </c>
    </row>
    <row r="5" spans="1:12" ht="15" thickBot="1" x14ac:dyDescent="0.35">
      <c r="A5" s="7"/>
      <c r="B5" s="5">
        <v>4</v>
      </c>
      <c r="C5" s="5">
        <v>249.1</v>
      </c>
      <c r="D5" s="5">
        <f>C5-F5</f>
        <v>230.4</v>
      </c>
      <c r="E5" s="5">
        <v>0</v>
      </c>
      <c r="F5" s="5">
        <f t="shared" si="0"/>
        <v>18.699999999999989</v>
      </c>
      <c r="G5" s="5"/>
    </row>
    <row r="6" spans="1:12" x14ac:dyDescent="0.3">
      <c r="A6" s="8">
        <v>1994</v>
      </c>
      <c r="B6" s="9">
        <v>1</v>
      </c>
      <c r="C6" s="9">
        <v>139.30000000000001</v>
      </c>
      <c r="D6" s="9">
        <f>$K$2*(C6-F2)+(1-$K$2)*(D5+E5)</f>
        <v>225.54068269903468</v>
      </c>
      <c r="E6" s="9">
        <f>$K$3*(D6-D5)+(1-$K$3)*E5</f>
        <v>-2.6805740561008462</v>
      </c>
      <c r="F6" s="9">
        <f>$K$4*(C6-D6)+(1-$K$4)*F2</f>
        <v>-86.240682699034664</v>
      </c>
      <c r="G6" s="9">
        <f>D5+E5+F2</f>
        <v>147.6</v>
      </c>
      <c r="H6">
        <f>ABS(C6-G6)</f>
        <v>8.2999999999999829</v>
      </c>
      <c r="J6" t="s">
        <v>10</v>
      </c>
      <c r="K6">
        <f>SUMXMY2(C6:C25,G6:G25)/COUNT(G6:G25)</f>
        <v>857.21792516247808</v>
      </c>
      <c r="L6">
        <v>857.21792515779066</v>
      </c>
    </row>
    <row r="7" spans="1:12" x14ac:dyDescent="0.3">
      <c r="A7" s="3"/>
      <c r="B7" s="4">
        <v>2</v>
      </c>
      <c r="C7" s="4">
        <v>221.2</v>
      </c>
      <c r="D7" s="4">
        <f t="shared" ref="D7:D25" si="1">$K$2*(C7-F3)+(1-$K$2)*(D6+E6)</f>
        <v>209.35933937898812</v>
      </c>
      <c r="E7" s="4">
        <f t="shared" ref="E7:E25" si="2">$K$3*(D7-D6)+(1-$K$3)*E6</f>
        <v>-10.128083569247327</v>
      </c>
      <c r="F7" s="4">
        <f t="shared" ref="F7:F25" si="3">$K$4*(C7-D7)+(1-$K$4)*F3</f>
        <v>11.840660621011864</v>
      </c>
      <c r="G7" s="4">
        <f t="shared" ref="G7:G26" si="4">D6+E6+F3</f>
        <v>244.26010864293383</v>
      </c>
      <c r="H7">
        <f t="shared" ref="H7:H25" si="5">ABS(C7-G7)</f>
        <v>23.060108642933841</v>
      </c>
    </row>
    <row r="8" spans="1:12" x14ac:dyDescent="0.3">
      <c r="A8" s="3"/>
      <c r="B8" s="4">
        <v>3</v>
      </c>
      <c r="C8" s="4">
        <v>260.2</v>
      </c>
      <c r="D8" s="4">
        <f t="shared" si="1"/>
        <v>209.9268732447573</v>
      </c>
      <c r="E8" s="4">
        <f t="shared" si="2"/>
        <v>-4.2279966157591087</v>
      </c>
      <c r="F8" s="4">
        <f t="shared" si="3"/>
        <v>50.273126755242686</v>
      </c>
      <c r="G8" s="4">
        <f t="shared" si="4"/>
        <v>241.9312558097408</v>
      </c>
      <c r="H8">
        <f t="shared" si="5"/>
        <v>18.268744190259184</v>
      </c>
      <c r="J8" t="s">
        <v>11</v>
      </c>
      <c r="K8" cm="1">
        <f t="array" ref="K8">SUM(ABS(C6:C25-G6:G25)/COUNT(G6:G25))</f>
        <v>22.038720831124795</v>
      </c>
      <c r="L8">
        <v>21.924427350378799</v>
      </c>
    </row>
    <row r="9" spans="1:12" ht="15" thickBot="1" x14ac:dyDescent="0.35">
      <c r="A9" s="7"/>
      <c r="B9" s="5">
        <v>4</v>
      </c>
      <c r="C9" s="5">
        <v>259.5</v>
      </c>
      <c r="D9" s="5">
        <f t="shared" si="1"/>
        <v>226.24917736153176</v>
      </c>
      <c r="E9" s="5">
        <f t="shared" si="2"/>
        <v>7.108287799699097</v>
      </c>
      <c r="F9" s="5">
        <f t="shared" si="3"/>
        <v>33.250822638468236</v>
      </c>
      <c r="G9" s="5">
        <f t="shared" si="4"/>
        <v>224.39887662899818</v>
      </c>
      <c r="H9">
        <f t="shared" si="5"/>
        <v>35.101123371001819</v>
      </c>
    </row>
    <row r="10" spans="1:12" x14ac:dyDescent="0.3">
      <c r="A10" s="8">
        <v>1995</v>
      </c>
      <c r="B10" s="9">
        <v>1</v>
      </c>
      <c r="C10" s="9">
        <v>140.5</v>
      </c>
      <c r="D10" s="9">
        <f t="shared" si="1"/>
        <v>229.48360425818578</v>
      </c>
      <c r="E10" s="9">
        <f t="shared" si="2"/>
        <v>4.9713269077682138</v>
      </c>
      <c r="F10" s="9">
        <f t="shared" si="3"/>
        <v>-88.983604258185778</v>
      </c>
      <c r="G10" s="9">
        <f t="shared" si="4"/>
        <v>147.1167824621962</v>
      </c>
      <c r="H10">
        <f t="shared" si="5"/>
        <v>6.6167824621961984</v>
      </c>
    </row>
    <row r="11" spans="1:12" x14ac:dyDescent="0.3">
      <c r="A11" s="3"/>
      <c r="B11" s="4">
        <v>2</v>
      </c>
      <c r="C11" s="4">
        <v>245.5</v>
      </c>
      <c r="D11" s="4">
        <f t="shared" si="1"/>
        <v>233.9891440653625</v>
      </c>
      <c r="E11" s="4">
        <f t="shared" si="2"/>
        <v>4.7143820037455928</v>
      </c>
      <c r="F11" s="4">
        <f t="shared" si="3"/>
        <v>11.510855934637505</v>
      </c>
      <c r="G11" s="4">
        <f t="shared" si="4"/>
        <v>246.29559178696584</v>
      </c>
      <c r="H11">
        <f t="shared" si="5"/>
        <v>0.79559178696584354</v>
      </c>
    </row>
    <row r="12" spans="1:12" x14ac:dyDescent="0.3">
      <c r="A12" s="3"/>
      <c r="B12" s="4">
        <v>3</v>
      </c>
      <c r="C12" s="4">
        <v>298.8</v>
      </c>
      <c r="D12" s="4">
        <f t="shared" si="1"/>
        <v>244.4547020792312</v>
      </c>
      <c r="E12" s="4">
        <f t="shared" si="2"/>
        <v>7.886937375205493</v>
      </c>
      <c r="F12" s="4">
        <f t="shared" si="3"/>
        <v>54.345297920768814</v>
      </c>
      <c r="G12" s="4">
        <f t="shared" si="4"/>
        <v>288.97665282435077</v>
      </c>
      <c r="H12">
        <f t="shared" si="5"/>
        <v>9.8233471756492463</v>
      </c>
    </row>
    <row r="13" spans="1:12" ht="15" thickBot="1" x14ac:dyDescent="0.35">
      <c r="A13" s="7"/>
      <c r="B13" s="5">
        <v>4</v>
      </c>
      <c r="C13" s="5">
        <v>287</v>
      </c>
      <c r="D13" s="5">
        <f t="shared" si="1"/>
        <v>253.16569647898027</v>
      </c>
      <c r="E13" s="5">
        <f t="shared" si="2"/>
        <v>8.341516844691947</v>
      </c>
      <c r="F13" s="5">
        <f t="shared" si="3"/>
        <v>33.834303521019734</v>
      </c>
      <c r="G13" s="5">
        <f t="shared" si="4"/>
        <v>285.59246209290495</v>
      </c>
      <c r="H13">
        <f t="shared" si="5"/>
        <v>1.4075379070950476</v>
      </c>
    </row>
    <row r="14" spans="1:12" x14ac:dyDescent="0.3">
      <c r="A14" s="8">
        <v>1996</v>
      </c>
      <c r="B14" s="9">
        <v>1</v>
      </c>
      <c r="C14" s="9">
        <v>168.8</v>
      </c>
      <c r="D14" s="9">
        <f t="shared" si="1"/>
        <v>259.32718947379874</v>
      </c>
      <c r="E14" s="9">
        <f t="shared" si="2"/>
        <v>7.138937343968454</v>
      </c>
      <c r="F14" s="9">
        <f t="shared" si="3"/>
        <v>-90.527189473798728</v>
      </c>
      <c r="G14" s="9">
        <f t="shared" si="4"/>
        <v>172.52360906548643</v>
      </c>
      <c r="H14">
        <f t="shared" si="5"/>
        <v>3.7236090654864142</v>
      </c>
    </row>
    <row r="15" spans="1:12" x14ac:dyDescent="0.3">
      <c r="A15" s="3"/>
      <c r="B15" s="4">
        <v>2</v>
      </c>
      <c r="C15" s="4">
        <v>322.60000000000002</v>
      </c>
      <c r="D15" s="4">
        <f t="shared" si="1"/>
        <v>292.59111473734743</v>
      </c>
      <c r="E15" s="4">
        <f t="shared" si="2"/>
        <v>21.550419553467918</v>
      </c>
      <c r="F15" s="4">
        <f t="shared" si="3"/>
        <v>30.008885262652598</v>
      </c>
      <c r="G15" s="4">
        <f t="shared" si="4"/>
        <v>277.97698275240469</v>
      </c>
      <c r="H15">
        <f t="shared" si="5"/>
        <v>44.623017247595328</v>
      </c>
    </row>
    <row r="16" spans="1:12" x14ac:dyDescent="0.3">
      <c r="A16" s="3"/>
      <c r="B16" s="4">
        <v>3</v>
      </c>
      <c r="C16" s="4">
        <v>393.5</v>
      </c>
      <c r="D16" s="4">
        <f t="shared" si="1"/>
        <v>328.78574139758626</v>
      </c>
      <c r="E16" s="4">
        <f t="shared" si="2"/>
        <v>29.628690473290252</v>
      </c>
      <c r="F16" s="4">
        <f t="shared" si="3"/>
        <v>64.714258602413736</v>
      </c>
      <c r="G16" s="4">
        <f t="shared" si="4"/>
        <v>368.48683221158416</v>
      </c>
      <c r="H16">
        <f t="shared" si="5"/>
        <v>25.013167788415842</v>
      </c>
    </row>
    <row r="17" spans="1:12" ht="15" thickBot="1" x14ac:dyDescent="0.35">
      <c r="A17" s="7"/>
      <c r="B17" s="5">
        <v>4</v>
      </c>
      <c r="C17" s="5">
        <v>404.3</v>
      </c>
      <c r="D17" s="5">
        <f t="shared" si="1"/>
        <v>365.46996423336691</v>
      </c>
      <c r="E17" s="5">
        <f t="shared" si="2"/>
        <v>33.520775684337188</v>
      </c>
      <c r="F17" s="5">
        <f t="shared" si="3"/>
        <v>38.830035766633102</v>
      </c>
      <c r="G17" s="5">
        <f t="shared" si="4"/>
        <v>392.24873539189628</v>
      </c>
      <c r="H17">
        <f t="shared" si="5"/>
        <v>12.051264608103736</v>
      </c>
    </row>
    <row r="18" spans="1:12" x14ac:dyDescent="0.3">
      <c r="A18" s="8">
        <v>1997</v>
      </c>
      <c r="B18" s="9">
        <v>1</v>
      </c>
      <c r="C18" s="9">
        <v>259.7</v>
      </c>
      <c r="D18" s="9">
        <f t="shared" si="1"/>
        <v>370.4416357817322</v>
      </c>
      <c r="E18" s="9">
        <f t="shared" si="2"/>
        <v>17.772063852614462</v>
      </c>
      <c r="F18" s="9">
        <f t="shared" si="3"/>
        <v>-110.74163578173221</v>
      </c>
      <c r="G18" s="9">
        <f t="shared" si="4"/>
        <v>308.46355044390538</v>
      </c>
      <c r="H18">
        <f t="shared" si="5"/>
        <v>48.763550443905388</v>
      </c>
    </row>
    <row r="19" spans="1:12" x14ac:dyDescent="0.3">
      <c r="A19" s="3"/>
      <c r="B19" s="4">
        <v>2</v>
      </c>
      <c r="C19" s="4">
        <v>401.1</v>
      </c>
      <c r="D19" s="4">
        <f t="shared" si="1"/>
        <v>378.18911252263138</v>
      </c>
      <c r="E19" s="4">
        <f t="shared" si="2"/>
        <v>12.242141340773401</v>
      </c>
      <c r="F19" s="4">
        <f t="shared" si="3"/>
        <v>22.910887477368647</v>
      </c>
      <c r="G19" s="4">
        <f t="shared" si="4"/>
        <v>418.22258489699925</v>
      </c>
      <c r="H19">
        <f t="shared" si="5"/>
        <v>17.122584896999228</v>
      </c>
    </row>
    <row r="20" spans="1:12" x14ac:dyDescent="0.3">
      <c r="A20" s="3"/>
      <c r="B20" s="4">
        <v>3</v>
      </c>
      <c r="C20" s="4">
        <v>464.6</v>
      </c>
      <c r="D20" s="4">
        <f t="shared" si="1"/>
        <v>395.96647733889989</v>
      </c>
      <c r="E20" s="4">
        <f t="shared" si="2"/>
        <v>15.295569533286162</v>
      </c>
      <c r="F20" s="4">
        <f t="shared" si="3"/>
        <v>68.63352266110013</v>
      </c>
      <c r="G20" s="4">
        <f t="shared" si="4"/>
        <v>455.14551246581851</v>
      </c>
      <c r="H20">
        <f t="shared" si="5"/>
        <v>9.45448753418151</v>
      </c>
      <c r="L20" s="11">
        <v>169.85903767398318</v>
      </c>
    </row>
    <row r="21" spans="1:12" ht="15" thickBot="1" x14ac:dyDescent="0.35">
      <c r="A21" s="7"/>
      <c r="B21" s="5">
        <v>4</v>
      </c>
      <c r="C21" s="5">
        <v>479.7</v>
      </c>
      <c r="D21" s="5">
        <f t="shared" si="1"/>
        <v>428.5962956768534</v>
      </c>
      <c r="E21" s="5">
        <f t="shared" si="2"/>
        <v>24.857764127690963</v>
      </c>
      <c r="F21" s="5">
        <f t="shared" si="3"/>
        <v>51.103704323146587</v>
      </c>
      <c r="G21" s="5">
        <f t="shared" si="4"/>
        <v>450.09208263881914</v>
      </c>
      <c r="H21">
        <f t="shared" si="5"/>
        <v>29.607917361180853</v>
      </c>
      <c r="L21" s="11">
        <v>301.91509840384714</v>
      </c>
    </row>
    <row r="22" spans="1:12" x14ac:dyDescent="0.3">
      <c r="A22" s="8">
        <v>1998</v>
      </c>
      <c r="B22" s="9">
        <v>1</v>
      </c>
      <c r="C22" s="9">
        <v>264.39999999999998</v>
      </c>
      <c r="D22" s="9">
        <f t="shared" si="1"/>
        <v>407.60527463170263</v>
      </c>
      <c r="E22" s="9">
        <f t="shared" si="2"/>
        <v>-0.4340734754319584</v>
      </c>
      <c r="F22" s="9">
        <f t="shared" si="3"/>
        <v>-143.20527463170265</v>
      </c>
      <c r="G22" s="9">
        <f t="shared" si="4"/>
        <v>342.71242402281217</v>
      </c>
      <c r="H22">
        <f t="shared" si="5"/>
        <v>78.312424022812195</v>
      </c>
      <c r="L22" s="11">
        <v>320.17831766337298</v>
      </c>
    </row>
    <row r="23" spans="1:12" x14ac:dyDescent="0.3">
      <c r="A23" s="3"/>
      <c r="B23" s="4">
        <v>2</v>
      </c>
      <c r="C23" s="4">
        <v>402.6</v>
      </c>
      <c r="D23" s="4">
        <f t="shared" si="1"/>
        <v>391.08153985939032</v>
      </c>
      <c r="E23" s="4">
        <f t="shared" si="2"/>
        <v>-9.3097088728774917</v>
      </c>
      <c r="F23" s="4">
        <f t="shared" si="3"/>
        <v>11.518460140609704</v>
      </c>
      <c r="G23" s="4">
        <f t="shared" si="4"/>
        <v>430.08208863363933</v>
      </c>
      <c r="H23">
        <f t="shared" si="5"/>
        <v>27.482088633639307</v>
      </c>
      <c r="L23" s="11">
        <v>295.3275651864634</v>
      </c>
    </row>
    <row r="24" spans="1:12" x14ac:dyDescent="0.3">
      <c r="A24" s="3"/>
      <c r="B24" s="4">
        <v>3</v>
      </c>
      <c r="C24" s="4">
        <v>411.3</v>
      </c>
      <c r="D24" s="4">
        <f t="shared" si="1"/>
        <v>358.87721393347493</v>
      </c>
      <c r="E24" s="4">
        <f t="shared" si="2"/>
        <v>-21.939202420159486</v>
      </c>
      <c r="F24" s="4">
        <f t="shared" si="3"/>
        <v>52.422786066525077</v>
      </c>
      <c r="G24" s="4">
        <f t="shared" si="4"/>
        <v>450.40535364761297</v>
      </c>
      <c r="H24">
        <f t="shared" si="5"/>
        <v>39.105353647612958</v>
      </c>
    </row>
    <row r="25" spans="1:12" ht="15" thickBot="1" x14ac:dyDescent="0.35">
      <c r="A25" s="7"/>
      <c r="B25" s="5">
        <v>4</v>
      </c>
      <c r="C25" s="5">
        <v>385.9</v>
      </c>
      <c r="D25" s="5">
        <f t="shared" si="1"/>
        <v>335.6841227400779</v>
      </c>
      <c r="E25" s="5">
        <f t="shared" si="2"/>
        <v>-22.630892529407753</v>
      </c>
      <c r="F25" s="5">
        <f t="shared" si="3"/>
        <v>50.215877259922081</v>
      </c>
      <c r="G25" s="5">
        <f t="shared" si="4"/>
        <v>388.04171583646206</v>
      </c>
      <c r="H25">
        <f t="shared" si="5"/>
        <v>2.1417158364620832</v>
      </c>
    </row>
    <row r="26" spans="1:12" x14ac:dyDescent="0.3">
      <c r="A26" s="8">
        <v>1999</v>
      </c>
      <c r="B26" s="9">
        <v>1</v>
      </c>
      <c r="C26" s="9"/>
      <c r="D26" s="9"/>
      <c r="E26" s="9"/>
      <c r="F26" s="9"/>
      <c r="G26" s="9">
        <f>$D$25+B26*$E$25+F22</f>
        <v>169.84795557896751</v>
      </c>
      <c r="H26">
        <f>SUM(H6:H25)</f>
        <v>440.77441662249601</v>
      </c>
      <c r="I26">
        <f>H26/COUNT(H6:H25)</f>
        <v>22.038720831124799</v>
      </c>
    </row>
    <row r="27" spans="1:12" x14ac:dyDescent="0.3">
      <c r="A27" s="3"/>
      <c r="B27" s="4">
        <v>2</v>
      </c>
      <c r="C27" s="4"/>
      <c r="D27" s="4"/>
      <c r="E27" s="4"/>
      <c r="F27" s="4"/>
      <c r="G27" s="4">
        <f t="shared" ref="G27:G29" si="6">$D$25+B27*$E$25+F23</f>
        <v>301.94079782187208</v>
      </c>
    </row>
    <row r="28" spans="1:12" x14ac:dyDescent="0.3">
      <c r="A28" s="3"/>
      <c r="B28" s="4">
        <v>3</v>
      </c>
      <c r="C28" s="4"/>
      <c r="D28" s="4"/>
      <c r="E28" s="4"/>
      <c r="F28" s="4"/>
      <c r="G28" s="4">
        <f t="shared" si="6"/>
        <v>320.21423121837972</v>
      </c>
    </row>
    <row r="29" spans="1:12" ht="15" thickBot="1" x14ac:dyDescent="0.35">
      <c r="A29" s="7"/>
      <c r="B29" s="5">
        <v>4</v>
      </c>
      <c r="C29" s="5"/>
      <c r="D29" s="5"/>
      <c r="E29" s="5"/>
      <c r="F29" s="5"/>
      <c r="G29" s="5">
        <f t="shared" si="6"/>
        <v>295.37642988236894</v>
      </c>
    </row>
  </sheetData>
  <mergeCells count="7">
    <mergeCell ref="A26:A29"/>
    <mergeCell ref="A2:A5"/>
    <mergeCell ref="A6:A9"/>
    <mergeCell ref="A10:A13"/>
    <mergeCell ref="A14:A17"/>
    <mergeCell ref="A18:A21"/>
    <mergeCell ref="A22: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Nirmal Prasad Panta</dc:creator>
  <cp:lastModifiedBy>Nirmal Prasad Panta</cp:lastModifiedBy>
  <dcterms:created xsi:type="dcterms:W3CDTF">2015-06-05T18:17:20Z</dcterms:created>
  <dcterms:modified xsi:type="dcterms:W3CDTF">2023-08-14T03:10:42Z</dcterms:modified>
</cp:coreProperties>
</file>