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 defaultThemeVersion="124226"/>
  <bookViews>
    <workbookView xWindow="-108" yWindow="-108" windowWidth="23256" windowHeight="13176" activeTab="2"/>
  </bookViews>
  <sheets>
    <sheet name="x2" sheetId="12" r:id="rId1"/>
    <sheet name="x1x2" sheetId="13" r:id="rId2"/>
    <sheet name="Power Demand" sheetId="8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8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"/>
  <c r="E4" l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C36" s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"/>
  <c r="E3"/>
  <c r="C35" l="1"/>
</calcChain>
</file>

<file path=xl/sharedStrings.xml><?xml version="1.0" encoding="utf-8"?>
<sst xmlns="http://schemas.openxmlformats.org/spreadsheetml/2006/main" count="76" uniqueCount="49">
  <si>
    <t>Obs</t>
  </si>
  <si>
    <t>Day</t>
  </si>
  <si>
    <t>Temp</t>
  </si>
  <si>
    <t>Demand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</si>
  <si>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</si>
  <si>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</si>
  <si>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</si>
  <si>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</si>
  <si>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</si>
  <si>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</si>
  <si>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</si>
  <si>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</si>
  <si>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</si>
  <si>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</si>
  <si>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</si>
  <si>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</si>
  <si>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</si>
  <si>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</si>
  <si>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</si>
  <si>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</si>
  <si>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</si>
  <si>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</si>
  <si>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</si>
  <si>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</si>
  <si>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</si>
  <si>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</si>
  <si>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</si>
  <si>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</si>
  <si>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</si>
  <si>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</si>
  <si>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prediction</t>
  </si>
  <si>
    <t>Wednesday</t>
  </si>
  <si>
    <t>standard error</t>
  </si>
  <si>
    <t>h)</t>
  </si>
  <si>
    <t>For 95% confidence interval</t>
  </si>
  <si>
    <t>a) The  estimated regression equation is Y = 31.2123+0.3656*X1</t>
  </si>
  <si>
    <t>b) The preidcted values using the regression are close to actual value as seen above.</t>
  </si>
  <si>
    <t>c) R square value is only 0.05026. It  means that only 5% variation is  explained by this model</t>
  </si>
  <si>
    <t>d) The estimated regression equation is  Y = 30.798 -0.39622*X1 +0.38691*X2</t>
  </si>
  <si>
    <t>Predicted demand ( temp)</t>
  </si>
  <si>
    <t>Predicted demand (x1 x2)</t>
  </si>
  <si>
    <t>e) The variation is predicted well by the regression equation given in d)</t>
  </si>
  <si>
    <t>f)  R square value is 0.071015 . So, only 7.1% of variation is described by this model.</t>
  </si>
  <si>
    <t>g) The predicted demand is 65.57.</t>
  </si>
  <si>
    <t>Upper limit = 76.7</t>
  </si>
  <si>
    <t>Lower Limit = 54.5</t>
  </si>
  <si>
    <t>Upper limit</t>
  </si>
  <si>
    <t>Lower limit</t>
  </si>
  <si>
    <t>Wrong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</si>
</sst>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Actual vs Predicted</a:t>
            </a:r>
            <a:r>
              <a:rPr lang="en-US" baseline="0"/>
              <a:t> demand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Actual Demand</c:v>
          </c:tx>
          <c:marker>
            <c:symbol val="none"/>
          </c:marker>
          <c:cat>
            <c:numRef>
              <c:f>'Power Demand'!$A$3:$A$30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'Power Demand'!$D$3:$D$30</c:f>
              <c:numCache>
                <c:formatCode>General</c:formatCode>
                <c:ptCount val="28"/>
                <c:pt idx="0">
                  <c:v>57.7</c:v>
                </c:pt>
                <c:pt idx="1">
                  <c:v>71.5</c:v>
                </c:pt>
                <c:pt idx="2">
                  <c:v>73</c:v>
                </c:pt>
                <c:pt idx="3">
                  <c:v>68.599999999999994</c:v>
                </c:pt>
                <c:pt idx="4">
                  <c:v>71.2</c:v>
                </c:pt>
                <c:pt idx="5">
                  <c:v>67.2</c:v>
                </c:pt>
                <c:pt idx="6">
                  <c:v>62.7</c:v>
                </c:pt>
                <c:pt idx="7">
                  <c:v>64.599999999999994</c:v>
                </c:pt>
                <c:pt idx="8">
                  <c:v>68.5</c:v>
                </c:pt>
                <c:pt idx="9">
                  <c:v>68.8</c:v>
                </c:pt>
                <c:pt idx="10">
                  <c:v>65.8</c:v>
                </c:pt>
                <c:pt idx="11">
                  <c:v>61.5</c:v>
                </c:pt>
                <c:pt idx="12">
                  <c:v>57.6</c:v>
                </c:pt>
                <c:pt idx="13">
                  <c:v>54.2</c:v>
                </c:pt>
                <c:pt idx="14">
                  <c:v>61.1</c:v>
                </c:pt>
                <c:pt idx="15">
                  <c:v>64.5</c:v>
                </c:pt>
                <c:pt idx="16">
                  <c:v>68.599999999999994</c:v>
                </c:pt>
                <c:pt idx="17">
                  <c:v>67.099999999999994</c:v>
                </c:pt>
                <c:pt idx="18">
                  <c:v>76.2</c:v>
                </c:pt>
                <c:pt idx="19">
                  <c:v>65.7</c:v>
                </c:pt>
                <c:pt idx="20">
                  <c:v>60.9</c:v>
                </c:pt>
                <c:pt idx="21">
                  <c:v>54.5</c:v>
                </c:pt>
                <c:pt idx="22">
                  <c:v>69.7</c:v>
                </c:pt>
                <c:pt idx="23">
                  <c:v>68.3</c:v>
                </c:pt>
                <c:pt idx="24">
                  <c:v>68.8</c:v>
                </c:pt>
                <c:pt idx="25">
                  <c:v>70.8</c:v>
                </c:pt>
                <c:pt idx="26">
                  <c:v>67</c:v>
                </c:pt>
                <c:pt idx="27">
                  <c:v>58.3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C1-48F9-A031-C094F69EB8C8}"/>
            </c:ext>
          </c:extLst>
        </c:ser>
        <c:ser>
          <c:idx val="1"/>
          <c:order val="1"/>
          <c:tx>
            <c:v>Predicted Demand</c:v>
          </c:tx>
          <c:marker>
            <c:symbol val="none"/>
          </c:marker>
          <c:cat>
            <c:numRef>
              <c:f>'Power Demand'!$A$3:$A$30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'Power Demand'!$F$3:$F$30</c:f>
              <c:numCache>
                <c:formatCode>General</c:formatCode>
                <c:ptCount val="28"/>
                <c:pt idx="0">
                  <c:v>64.847499999999584</c:v>
                </c:pt>
                <c:pt idx="1">
                  <c:v>66.309899999999175</c:v>
                </c:pt>
                <c:pt idx="2">
                  <c:v>66.309899999998777</c:v>
                </c:pt>
                <c:pt idx="3">
                  <c:v>63.750699999998361</c:v>
                </c:pt>
                <c:pt idx="4">
                  <c:v>65.944299999997952</c:v>
                </c:pt>
                <c:pt idx="5">
                  <c:v>65.578699999997539</c:v>
                </c:pt>
                <c:pt idx="6">
                  <c:v>67.40669999999713</c:v>
                </c:pt>
                <c:pt idx="7">
                  <c:v>66.309899999999587</c:v>
                </c:pt>
                <c:pt idx="8">
                  <c:v>66.309899999999175</c:v>
                </c:pt>
                <c:pt idx="9">
                  <c:v>64.481899999998774</c:v>
                </c:pt>
                <c:pt idx="10">
                  <c:v>65.213099999998363</c:v>
                </c:pt>
                <c:pt idx="11">
                  <c:v>63.385099999997948</c:v>
                </c:pt>
                <c:pt idx="12">
                  <c:v>64.116299999997537</c:v>
                </c:pt>
                <c:pt idx="13">
                  <c:v>64.847499999997126</c:v>
                </c:pt>
                <c:pt idx="14">
                  <c:v>67.041099999999588</c:v>
                </c:pt>
                <c:pt idx="15">
                  <c:v>65.578699999999174</c:v>
                </c:pt>
                <c:pt idx="16">
                  <c:v>67.406699999998764</c:v>
                </c:pt>
                <c:pt idx="17">
                  <c:v>65.578699999998364</c:v>
                </c:pt>
                <c:pt idx="18">
                  <c:v>67.041099999997954</c:v>
                </c:pt>
                <c:pt idx="19">
                  <c:v>65.578699999997539</c:v>
                </c:pt>
                <c:pt idx="20">
                  <c:v>66.675499999997129</c:v>
                </c:pt>
                <c:pt idx="21">
                  <c:v>63.385099999999582</c:v>
                </c:pt>
                <c:pt idx="22">
                  <c:v>64.847499999999172</c:v>
                </c:pt>
                <c:pt idx="23">
                  <c:v>63.750699999998766</c:v>
                </c:pt>
                <c:pt idx="24">
                  <c:v>66.309899999998365</c:v>
                </c:pt>
                <c:pt idx="25">
                  <c:v>64.84749999999795</c:v>
                </c:pt>
                <c:pt idx="26">
                  <c:v>64.116299999997537</c:v>
                </c:pt>
                <c:pt idx="27">
                  <c:v>67.40669999999713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CC1-48F9-A031-C094F69EB8C8}"/>
            </c:ext>
          </c:extLst>
        </c:ser>
        <c:dLbls/>
        <c:marker val="1"/>
        <c:axId val="114820992"/>
        <c:axId val="114822528"/>
      </c:lineChart>
      <c:catAx>
        <c:axId val="114820992"/>
        <c:scaling>
          <c:orientation val="minMax"/>
        </c:scaling>
        <c:axPos val="b"/>
        <c:numFmt formatCode="General" sourceLinked="1"/>
        <c:tickLblPos val="nextTo"/>
        <c:crossAx val="114822528"/>
        <c:crosses val="autoZero"/>
        <c:auto val="1"/>
        <c:lblAlgn val="ctr"/>
        <c:lblOffset val="100"/>
      </c:catAx>
      <c:valAx>
        <c:axId val="114822528"/>
        <c:scaling>
          <c:orientation val="minMax"/>
          <c:min val="40"/>
        </c:scaling>
        <c:axPos val="l"/>
        <c:numFmt formatCode="General" sourceLinked="1"/>
        <c:tickLblPos val="nextTo"/>
        <c:crossAx val="114820992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'Power Demand'!$C$2</c:f>
              <c:strCache>
                <c:ptCount val="1"/>
                <c:pt idx="0">
                  <c:v>Temp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'Power Demand'!$C$3:$C$30</c:f>
              <c:numCache>
                <c:formatCode>General</c:formatCode>
                <c:ptCount val="28"/>
                <c:pt idx="0">
                  <c:v>92</c:v>
                </c:pt>
                <c:pt idx="1">
                  <c:v>96</c:v>
                </c:pt>
                <c:pt idx="2">
                  <c:v>96</c:v>
                </c:pt>
                <c:pt idx="3">
                  <c:v>89</c:v>
                </c:pt>
                <c:pt idx="4">
                  <c:v>95</c:v>
                </c:pt>
                <c:pt idx="5">
                  <c:v>94</c:v>
                </c:pt>
                <c:pt idx="6">
                  <c:v>99</c:v>
                </c:pt>
                <c:pt idx="7">
                  <c:v>96</c:v>
                </c:pt>
                <c:pt idx="8">
                  <c:v>96</c:v>
                </c:pt>
                <c:pt idx="9">
                  <c:v>91</c:v>
                </c:pt>
                <c:pt idx="10">
                  <c:v>93</c:v>
                </c:pt>
                <c:pt idx="11">
                  <c:v>88</c:v>
                </c:pt>
                <c:pt idx="12">
                  <c:v>90</c:v>
                </c:pt>
                <c:pt idx="13">
                  <c:v>92</c:v>
                </c:pt>
                <c:pt idx="14">
                  <c:v>98</c:v>
                </c:pt>
                <c:pt idx="15">
                  <c:v>94</c:v>
                </c:pt>
                <c:pt idx="16">
                  <c:v>99</c:v>
                </c:pt>
                <c:pt idx="17">
                  <c:v>94</c:v>
                </c:pt>
                <c:pt idx="18">
                  <c:v>98</c:v>
                </c:pt>
                <c:pt idx="19">
                  <c:v>94</c:v>
                </c:pt>
                <c:pt idx="20">
                  <c:v>97</c:v>
                </c:pt>
                <c:pt idx="21">
                  <c:v>88</c:v>
                </c:pt>
                <c:pt idx="22">
                  <c:v>92</c:v>
                </c:pt>
                <c:pt idx="23">
                  <c:v>89</c:v>
                </c:pt>
                <c:pt idx="24">
                  <c:v>96</c:v>
                </c:pt>
                <c:pt idx="25">
                  <c:v>92</c:v>
                </c:pt>
                <c:pt idx="26">
                  <c:v>90</c:v>
                </c:pt>
                <c:pt idx="27">
                  <c:v>99</c:v>
                </c:pt>
              </c:numCache>
            </c:numRef>
          </c:xVal>
          <c:yVal>
            <c:numRef>
              <c:f>'Power Demand'!$D$3:$D$30</c:f>
              <c:numCache>
                <c:formatCode>General</c:formatCode>
                <c:ptCount val="28"/>
                <c:pt idx="0">
                  <c:v>57.7</c:v>
                </c:pt>
                <c:pt idx="1">
                  <c:v>71.5</c:v>
                </c:pt>
                <c:pt idx="2">
                  <c:v>73</c:v>
                </c:pt>
                <c:pt idx="3">
                  <c:v>68.599999999999994</c:v>
                </c:pt>
                <c:pt idx="4">
                  <c:v>71.2</c:v>
                </c:pt>
                <c:pt idx="5">
                  <c:v>67.2</c:v>
                </c:pt>
                <c:pt idx="6">
                  <c:v>62.7</c:v>
                </c:pt>
                <c:pt idx="7">
                  <c:v>64.599999999999994</c:v>
                </c:pt>
                <c:pt idx="8">
                  <c:v>68.5</c:v>
                </c:pt>
                <c:pt idx="9">
                  <c:v>68.8</c:v>
                </c:pt>
                <c:pt idx="10">
                  <c:v>65.8</c:v>
                </c:pt>
                <c:pt idx="11">
                  <c:v>61.5</c:v>
                </c:pt>
                <c:pt idx="12">
                  <c:v>57.6</c:v>
                </c:pt>
                <c:pt idx="13">
                  <c:v>54.2</c:v>
                </c:pt>
                <c:pt idx="14">
                  <c:v>61.1</c:v>
                </c:pt>
                <c:pt idx="15">
                  <c:v>64.5</c:v>
                </c:pt>
                <c:pt idx="16">
                  <c:v>68.599999999999994</c:v>
                </c:pt>
                <c:pt idx="17">
                  <c:v>67.099999999999994</c:v>
                </c:pt>
                <c:pt idx="18">
                  <c:v>76.2</c:v>
                </c:pt>
                <c:pt idx="19">
                  <c:v>65.7</c:v>
                </c:pt>
                <c:pt idx="20">
                  <c:v>60.9</c:v>
                </c:pt>
                <c:pt idx="21">
                  <c:v>54.5</c:v>
                </c:pt>
                <c:pt idx="22">
                  <c:v>69.7</c:v>
                </c:pt>
                <c:pt idx="23">
                  <c:v>68.3</c:v>
                </c:pt>
                <c:pt idx="24">
                  <c:v>68.8</c:v>
                </c:pt>
                <c:pt idx="25">
                  <c:v>70.8</c:v>
                </c:pt>
                <c:pt idx="26">
                  <c:v>67</c:v>
                </c:pt>
                <c:pt idx="27">
                  <c:v>58.3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AE3-49B5-8F4C-2FD2F02CBA7C}"/>
            </c:ext>
          </c:extLst>
        </c:ser>
        <c:dLbls/>
        <c:axId val="114853760"/>
        <c:axId val="114855296"/>
      </c:scatterChart>
      <c:valAx>
        <c:axId val="11485376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855296"/>
        <c:crosses val="autoZero"/>
        <c:crossBetween val="midCat"/>
      </c:valAx>
      <c:valAx>
        <c:axId val="114855296"/>
        <c:scaling>
          <c:orientation val="minMax"/>
        </c:scaling>
        <c:axPos val="l"/>
        <c:numFmt formatCode="General" sourceLinked="1"/>
        <c:tickLblPos val="nextTo"/>
        <c:crossAx val="114853760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predicted demand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'Power Demand'!$D$2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Demand'!$A$3:$A$30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'Power Demand'!$D$3:$D$30</c:f>
              <c:numCache>
                <c:formatCode>General</c:formatCode>
                <c:ptCount val="28"/>
                <c:pt idx="0">
                  <c:v>57.7</c:v>
                </c:pt>
                <c:pt idx="1">
                  <c:v>71.5</c:v>
                </c:pt>
                <c:pt idx="2">
                  <c:v>73</c:v>
                </c:pt>
                <c:pt idx="3">
                  <c:v>68.599999999999994</c:v>
                </c:pt>
                <c:pt idx="4">
                  <c:v>71.2</c:v>
                </c:pt>
                <c:pt idx="5">
                  <c:v>67.2</c:v>
                </c:pt>
                <c:pt idx="6">
                  <c:v>62.7</c:v>
                </c:pt>
                <c:pt idx="7">
                  <c:v>64.599999999999994</c:v>
                </c:pt>
                <c:pt idx="8">
                  <c:v>68.5</c:v>
                </c:pt>
                <c:pt idx="9">
                  <c:v>68.8</c:v>
                </c:pt>
                <c:pt idx="10">
                  <c:v>65.8</c:v>
                </c:pt>
                <c:pt idx="11">
                  <c:v>61.5</c:v>
                </c:pt>
                <c:pt idx="12">
                  <c:v>57.6</c:v>
                </c:pt>
                <c:pt idx="13">
                  <c:v>54.2</c:v>
                </c:pt>
                <c:pt idx="14">
                  <c:v>61.1</c:v>
                </c:pt>
                <c:pt idx="15">
                  <c:v>64.5</c:v>
                </c:pt>
                <c:pt idx="16">
                  <c:v>68.599999999999994</c:v>
                </c:pt>
                <c:pt idx="17">
                  <c:v>67.099999999999994</c:v>
                </c:pt>
                <c:pt idx="18">
                  <c:v>76.2</c:v>
                </c:pt>
                <c:pt idx="19">
                  <c:v>65.7</c:v>
                </c:pt>
                <c:pt idx="20">
                  <c:v>60.9</c:v>
                </c:pt>
                <c:pt idx="21">
                  <c:v>54.5</c:v>
                </c:pt>
                <c:pt idx="22">
                  <c:v>69.7</c:v>
                </c:pt>
                <c:pt idx="23">
                  <c:v>68.3</c:v>
                </c:pt>
                <c:pt idx="24">
                  <c:v>68.8</c:v>
                </c:pt>
                <c:pt idx="25">
                  <c:v>70.8</c:v>
                </c:pt>
                <c:pt idx="26">
                  <c:v>67</c:v>
                </c:pt>
                <c:pt idx="27">
                  <c:v>58.3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2B-43C9-9D9F-C1A7C1A580A2}"/>
            </c:ext>
          </c:extLst>
        </c:ser>
        <c:ser>
          <c:idx val="1"/>
          <c:order val="1"/>
          <c:tx>
            <c:strRef>
              <c:f>'Power Demand'!$E$2</c:f>
              <c:strCache>
                <c:ptCount val="1"/>
                <c:pt idx="0">
                  <c:v>Predicted demand ( temp)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'Power Demand'!$A$3:$A$30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'Power Demand'!$E$3:$E$30</c:f>
              <c:numCache>
                <c:formatCode>General</c:formatCode>
                <c:ptCount val="28"/>
                <c:pt idx="0">
                  <c:v>64.84835611795279</c:v>
                </c:pt>
                <c:pt idx="1">
                  <c:v>66.310789741272202</c:v>
                </c:pt>
                <c:pt idx="2">
                  <c:v>66.310789741272202</c:v>
                </c:pt>
                <c:pt idx="3">
                  <c:v>63.751530900463251</c:v>
                </c:pt>
                <c:pt idx="4">
                  <c:v>65.945181335442356</c:v>
                </c:pt>
                <c:pt idx="5">
                  <c:v>65.579572929612496</c:v>
                </c:pt>
                <c:pt idx="6">
                  <c:v>67.407614958761741</c:v>
                </c:pt>
                <c:pt idx="7">
                  <c:v>66.310789741272202</c:v>
                </c:pt>
                <c:pt idx="8">
                  <c:v>66.310789741272202</c:v>
                </c:pt>
                <c:pt idx="9">
                  <c:v>64.482747712122944</c:v>
                </c:pt>
                <c:pt idx="10">
                  <c:v>65.21396452378265</c:v>
                </c:pt>
                <c:pt idx="11">
                  <c:v>63.385922494633398</c:v>
                </c:pt>
                <c:pt idx="12">
                  <c:v>64.117139306293097</c:v>
                </c:pt>
                <c:pt idx="13">
                  <c:v>64.84835611795279</c:v>
                </c:pt>
                <c:pt idx="14">
                  <c:v>67.042006552931895</c:v>
                </c:pt>
                <c:pt idx="15">
                  <c:v>65.579572929612496</c:v>
                </c:pt>
                <c:pt idx="16">
                  <c:v>67.407614958761741</c:v>
                </c:pt>
                <c:pt idx="17">
                  <c:v>65.579572929612496</c:v>
                </c:pt>
                <c:pt idx="18">
                  <c:v>67.042006552931895</c:v>
                </c:pt>
                <c:pt idx="19">
                  <c:v>65.579572929612496</c:v>
                </c:pt>
                <c:pt idx="20">
                  <c:v>66.676398147102049</c:v>
                </c:pt>
                <c:pt idx="21">
                  <c:v>63.385922494633398</c:v>
                </c:pt>
                <c:pt idx="22">
                  <c:v>64.84835611795279</c:v>
                </c:pt>
                <c:pt idx="23">
                  <c:v>63.751530900463251</c:v>
                </c:pt>
                <c:pt idx="24">
                  <c:v>66.310789741272202</c:v>
                </c:pt>
                <c:pt idx="25">
                  <c:v>64.84835611795279</c:v>
                </c:pt>
                <c:pt idx="26">
                  <c:v>64.117139306293097</c:v>
                </c:pt>
                <c:pt idx="27">
                  <c:v>67.407614958761741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2B-43C9-9D9F-C1A7C1A580A2}"/>
            </c:ext>
          </c:extLst>
        </c:ser>
        <c:dLbls/>
        <c:marker val="1"/>
        <c:axId val="115008640"/>
        <c:axId val="115010176"/>
      </c:lineChart>
      <c:catAx>
        <c:axId val="1150086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0176"/>
        <c:crosses val="autoZero"/>
        <c:auto val="1"/>
        <c:lblAlgn val="ctr"/>
        <c:lblOffset val="100"/>
      </c:catAx>
      <c:valAx>
        <c:axId val="1150101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17779</xdr:colOff>
      <xdr:row>94</xdr:row>
      <xdr:rowOff>84666</xdr:rowOff>
    </xdr:from>
    <xdr:to>
      <xdr:col>11</xdr:col>
      <xdr:colOff>42333</xdr:colOff>
      <xdr:row>114</xdr:row>
      <xdr:rowOff>118534</xdr:rowOff>
    </xdr:to>
    <xdr:graphicFrame macro="">
      <xdr:nvGraphicFramePr>
        <xdr:cNvPr id="1042" name="Chart 4">
          <a:extLst>
            <a:ext uri="{FF2B5EF4-FFF2-40B4-BE49-F238E27FC236}">
              <a16:creationId xmlns:a16="http://schemas.microsoft.com/office/drawing/2014/main" xmlns="" id="{F3E70DFA-A08E-4496-20C1-FCAAC3977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482600</xdr:colOff>
      <xdr:row>39</xdr:row>
      <xdr:rowOff>42334</xdr:rowOff>
    </xdr:from>
    <xdr:to>
      <xdr:col>6</xdr:col>
      <xdr:colOff>110066</xdr:colOff>
      <xdr:row>56</xdr:row>
      <xdr:rowOff>76201</xdr:rowOff>
    </xdr:to>
    <xdr:graphicFrame macro="">
      <xdr:nvGraphicFramePr>
        <xdr:cNvPr id="1043" name="Chart 5">
          <a:extLst>
            <a:ext uri="{FF2B5EF4-FFF2-40B4-BE49-F238E27FC236}">
              <a16:creationId xmlns:a16="http://schemas.microsoft.com/office/drawing/2014/main" xmlns="" id="{D39AC2AC-0CAF-AE37-DC7C-CC67F4280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448733</xdr:colOff>
      <xdr:row>60</xdr:row>
      <xdr:rowOff>55033</xdr:rowOff>
    </xdr:from>
    <xdr:to>
      <xdr:col>11</xdr:col>
      <xdr:colOff>355600</xdr:colOff>
      <xdr:row>85</xdr:row>
      <xdr:rowOff>16932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D8C16F5-58B2-1F32-4773-755613DBE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sqref="A1:I21"/>
    </sheetView>
  </sheetViews>
  <sheetFormatPr defaultRowHeight="13.2"/>
  <cols>
    <col min="1" max="1" width="17.77734375" bestFit="1" customWidth="1"/>
    <col min="2" max="2" width="12" bestFit="1" customWidth="1"/>
    <col min="3" max="3" width="14" bestFit="1" customWidth="1"/>
    <col min="4" max="5" width="12" bestFit="1" customWidth="1"/>
    <col min="6" max="6" width="13.44140625" bestFit="1" customWidth="1"/>
    <col min="7" max="7" width="12" bestFit="1" customWidth="1"/>
    <col min="8" max="8" width="12.6640625" bestFit="1" customWidth="1"/>
    <col min="9" max="9" width="12.44140625" bestFit="1" customWidth="1"/>
  </cols>
  <sheetData>
    <row r="1" spans="1:9">
      <c r="A1" t="s">
        <v>4</v>
      </c>
    </row>
    <row r="2" spans="1:9" ht="13.8" thickBot="1"/>
    <row r="3" spans="1:9">
      <c r="A3" s="5" t="s">
        <v>5</v>
      </c>
      <c r="B3" s="5"/>
    </row>
    <row r="4" spans="1:9">
      <c r="A4" t="s">
        <v>6</v>
      </c>
      <c r="B4">
        <v>0.22420499132962032</v>
      </c>
    </row>
    <row r="5" spans="1:9">
      <c r="A5" t="s">
        <v>7</v>
      </c>
      <c r="B5">
        <v>5.0267878137115127E-2</v>
      </c>
    </row>
    <row r="6" spans="1:9">
      <c r="A6" t="s">
        <v>8</v>
      </c>
      <c r="B6">
        <v>1.3739719603927248E-2</v>
      </c>
    </row>
    <row r="7" spans="1:9">
      <c r="A7" t="s">
        <v>9</v>
      </c>
      <c r="B7">
        <v>5.5411759372440592</v>
      </c>
    </row>
    <row r="8" spans="1:9" ht="13.8" thickBot="1">
      <c r="A8" s="3" t="s">
        <v>10</v>
      </c>
      <c r="B8" s="3">
        <v>28</v>
      </c>
    </row>
    <row r="10" spans="1:9" ht="13.8" thickBot="1">
      <c r="A10" t="s">
        <v>11</v>
      </c>
    </row>
    <row r="11" spans="1:9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>
      <c r="A12" t="s">
        <v>12</v>
      </c>
      <c r="B12">
        <v>1</v>
      </c>
      <c r="C12">
        <v>42.253885759478294</v>
      </c>
      <c r="D12">
        <v>42.253885759478294</v>
      </c>
      <c r="E12">
        <v>1.3761404942284168</v>
      </c>
      <c r="F12">
        <v>0.25139517323585436</v>
      </c>
    </row>
    <row r="13" spans="1:9">
      <c r="A13" t="s">
        <v>13</v>
      </c>
      <c r="B13">
        <v>26</v>
      </c>
      <c r="C13">
        <v>798.32039995480716</v>
      </c>
      <c r="D13">
        <v>30.704630767492581</v>
      </c>
    </row>
    <row r="14" spans="1:9" ht="13.8" thickBot="1">
      <c r="A14" s="3" t="s">
        <v>14</v>
      </c>
      <c r="B14" s="3">
        <v>27</v>
      </c>
      <c r="C14" s="3">
        <v>840.57428571428545</v>
      </c>
      <c r="D14" s="3"/>
      <c r="E14" s="3"/>
      <c r="F14" s="3"/>
    </row>
    <row r="15" spans="1:9" ht="13.8" thickBot="1"/>
    <row r="16" spans="1:9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>
      <c r="A17" t="s">
        <v>15</v>
      </c>
      <c r="B17">
        <v>31.212382781606607</v>
      </c>
      <c r="C17">
        <v>29.25938198566773</v>
      </c>
      <c r="D17">
        <v>1.0667478484984927</v>
      </c>
      <c r="E17">
        <v>0.295891455379651</v>
      </c>
      <c r="F17">
        <v>-28.931137656497334</v>
      </c>
      <c r="G17">
        <v>91.355903219710541</v>
      </c>
      <c r="H17">
        <v>-28.931137656497334</v>
      </c>
      <c r="I17">
        <v>91.355903219710541</v>
      </c>
    </row>
    <row r="18" spans="1:9" ht="13.8" thickBot="1">
      <c r="A18" s="3" t="s">
        <v>28</v>
      </c>
      <c r="B18" s="3">
        <v>0.36560840582984955</v>
      </c>
      <c r="C18" s="3">
        <v>0.31166266855119923</v>
      </c>
      <c r="D18" s="3">
        <v>1.1730901475284912</v>
      </c>
      <c r="E18" s="3">
        <v>0.25139517323585436</v>
      </c>
      <c r="F18" s="3">
        <v>-0.27502337801933679</v>
      </c>
      <c r="G18" s="3">
        <v>1.0062401896790358</v>
      </c>
      <c r="H18" s="3">
        <v>-0.27502337801933679</v>
      </c>
      <c r="I18" s="3">
        <v>1.0062401896790358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J21" sqref="J21"/>
    </sheetView>
  </sheetViews>
  <sheetFormatPr defaultRowHeight="13.2"/>
  <cols>
    <col min="1" max="1" width="17.77734375" bestFit="1" customWidth="1"/>
    <col min="2" max="2" width="12.6640625" bestFit="1" customWidth="1"/>
    <col min="3" max="3" width="14" bestFit="1" customWidth="1"/>
    <col min="4" max="4" width="12.6640625" bestFit="1" customWidth="1"/>
    <col min="5" max="5" width="12" bestFit="1" customWidth="1"/>
    <col min="6" max="6" width="13.44140625" bestFit="1" customWidth="1"/>
    <col min="7" max="7" width="12" bestFit="1" customWidth="1"/>
    <col min="8" max="8" width="12.6640625" bestFit="1" customWidth="1"/>
    <col min="9" max="9" width="12.44140625" bestFit="1" customWidth="1"/>
  </cols>
  <sheetData>
    <row r="1" spans="1:9">
      <c r="A1" t="s">
        <v>4</v>
      </c>
    </row>
    <row r="2" spans="1:9" ht="13.8" thickBot="1"/>
    <row r="3" spans="1:9">
      <c r="A3" s="5" t="s">
        <v>5</v>
      </c>
      <c r="B3" s="5"/>
    </row>
    <row r="4" spans="1:9">
      <c r="A4" t="s">
        <v>6</v>
      </c>
      <c r="B4">
        <v>0.26648781879456979</v>
      </c>
    </row>
    <row r="5" spans="1:9">
      <c r="A5" t="s">
        <v>7</v>
      </c>
      <c r="B5">
        <v>7.1015757565887475E-2</v>
      </c>
    </row>
    <row r="6" spans="1:9">
      <c r="A6" t="s">
        <v>8</v>
      </c>
      <c r="B6">
        <v>-3.3029818288415275E-3</v>
      </c>
    </row>
    <row r="7" spans="1:9">
      <c r="A7" t="s">
        <v>9</v>
      </c>
      <c r="B7">
        <v>5.5888469867187478</v>
      </c>
    </row>
    <row r="8" spans="1:9" ht="13.8" thickBot="1">
      <c r="A8" s="3" t="s">
        <v>10</v>
      </c>
      <c r="B8" s="3">
        <v>28</v>
      </c>
    </row>
    <row r="10" spans="1:9" ht="13.8" thickBot="1">
      <c r="A10" t="s">
        <v>11</v>
      </c>
    </row>
    <row r="11" spans="1:9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>
      <c r="A12" t="s">
        <v>12</v>
      </c>
      <c r="B12">
        <v>2</v>
      </c>
      <c r="C12">
        <v>59.69401969040473</v>
      </c>
      <c r="D12">
        <v>29.847009845202365</v>
      </c>
      <c r="E12">
        <v>0.95555654124731038</v>
      </c>
      <c r="F12">
        <v>0.39820283125022049</v>
      </c>
    </row>
    <row r="13" spans="1:9">
      <c r="A13" t="s">
        <v>13</v>
      </c>
      <c r="B13">
        <v>25</v>
      </c>
      <c r="C13">
        <v>780.88026602388072</v>
      </c>
      <c r="D13">
        <v>31.235210640955231</v>
      </c>
    </row>
    <row r="14" spans="1:9" ht="13.8" thickBot="1">
      <c r="A14" s="3" t="s">
        <v>14</v>
      </c>
      <c r="B14" s="3">
        <v>27</v>
      </c>
      <c r="C14" s="3">
        <v>840.57428571428545</v>
      </c>
      <c r="D14" s="3"/>
      <c r="E14" s="3"/>
      <c r="F14" s="3"/>
    </row>
    <row r="15" spans="1:9" ht="13.8" thickBot="1"/>
    <row r="16" spans="1:9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>
      <c r="A17" t="s">
        <v>15</v>
      </c>
      <c r="B17">
        <v>30.798068590956248</v>
      </c>
      <c r="C17">
        <v>29.51631045503456</v>
      </c>
      <c r="D17">
        <v>1.0434254185621992</v>
      </c>
      <c r="E17">
        <v>0.30673662537378465</v>
      </c>
      <c r="F17">
        <v>-29.991910221649995</v>
      </c>
      <c r="G17">
        <v>91.588047403562484</v>
      </c>
      <c r="H17">
        <v>-29.991910221649995</v>
      </c>
      <c r="I17">
        <v>91.588047403562484</v>
      </c>
    </row>
    <row r="18" spans="1:9">
      <c r="A18" t="s">
        <v>28</v>
      </c>
      <c r="B18">
        <v>-0.39622851447285429</v>
      </c>
      <c r="C18">
        <v>0.53026509191072102</v>
      </c>
      <c r="D18">
        <v>-0.74722722750824788</v>
      </c>
      <c r="E18">
        <v>0.46189711781357523</v>
      </c>
      <c r="F18">
        <v>-1.488329905377529</v>
      </c>
      <c r="G18">
        <v>0.69587287643182028</v>
      </c>
      <c r="H18">
        <v>-1.488329905377529</v>
      </c>
      <c r="I18">
        <v>0.69587287643182028</v>
      </c>
    </row>
    <row r="19" spans="1:9" ht="13.8" thickBot="1">
      <c r="A19" s="3" t="s">
        <v>29</v>
      </c>
      <c r="B19" s="3">
        <v>0.38691727182115887</v>
      </c>
      <c r="C19" s="3">
        <v>0.31563481061030235</v>
      </c>
      <c r="D19" s="3">
        <v>1.2258384018956172</v>
      </c>
      <c r="E19" s="3">
        <v>0.23168203578506696</v>
      </c>
      <c r="F19" s="3">
        <v>-0.26314478382605999</v>
      </c>
      <c r="G19" s="3">
        <v>1.0369793274683776</v>
      </c>
      <c r="H19" s="3">
        <v>-0.26314478382605999</v>
      </c>
      <c r="I19" s="3">
        <v>1.0369793274683776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2:N125"/>
  <sheetViews>
    <sheetView tabSelected="1" topLeftCell="A92" zoomScale="90" zoomScaleNormal="90" workbookViewId="0">
      <selection activeCell="M104" sqref="M104"/>
    </sheetView>
  </sheetViews>
  <sheetFormatPr defaultRowHeight="13.2"/>
  <cols>
    <col min="1" max="1" width="9" style="1" bestFit="1" customWidth="1"/>
    <col min="2" max="2" width="10.77734375" style="1" bestFit="1" customWidth="1"/>
    <col min="3" max="3" width="12.44140625" style="1" bestFit="1" customWidth="1"/>
    <col min="4" max="4" width="8.33203125" style="1" bestFit="1" customWidth="1"/>
    <col min="5" max="5" width="24.44140625" bestFit="1" customWidth="1"/>
    <col min="6" max="6" width="24.5546875" bestFit="1" customWidth="1"/>
    <col min="7" max="7" width="12" bestFit="1" customWidth="1"/>
    <col min="8" max="8" width="12.109375" bestFit="1" customWidth="1"/>
    <col min="9" max="9" width="8" customWidth="1"/>
  </cols>
  <sheetData>
    <row r="2" spans="1:9" ht="13.8" thickBot="1">
      <c r="A2" s="2" t="s">
        <v>0</v>
      </c>
      <c r="B2" s="2" t="s">
        <v>1</v>
      </c>
      <c r="C2" s="2" t="s">
        <v>2</v>
      </c>
      <c r="D2" s="2" t="s">
        <v>3</v>
      </c>
      <c r="E2" s="6" t="s">
        <v>39</v>
      </c>
      <c r="F2" s="8" t="s">
        <v>40</v>
      </c>
    </row>
    <row r="3" spans="1:9">
      <c r="A3" s="1">
        <v>1</v>
      </c>
      <c r="B3" s="1">
        <v>1</v>
      </c>
      <c r="C3" s="1">
        <v>92</v>
      </c>
      <c r="D3" s="1">
        <v>57.7</v>
      </c>
      <c r="E3" s="7">
        <f>31.2123827816066+0.36560840582985*C3</f>
        <v>64.84835611795279</v>
      </c>
      <c r="F3">
        <f>31.2123-4094*10^(-16)*B3+0.3656*C3</f>
        <v>64.847499999999584</v>
      </c>
      <c r="G3">
        <f>TREND($D$3:$D$30,$C$3:$C$30,C3)</f>
        <v>64.848356117952761</v>
      </c>
      <c r="H3" s="7">
        <f>TREND($D$3:$D$30,$B$3:$C$30,B3:C3)</f>
        <v>65.998229084030015</v>
      </c>
      <c r="I3" s="7"/>
    </row>
    <row r="4" spans="1:9">
      <c r="A4" s="1">
        <v>2</v>
      </c>
      <c r="B4" s="1">
        <v>2</v>
      </c>
      <c r="C4" s="1">
        <v>96</v>
      </c>
      <c r="D4" s="1">
        <v>71.5</v>
      </c>
      <c r="E4" s="7">
        <f t="shared" ref="E4:E33" si="0">31.2123827816066+0.36560840582985*C4</f>
        <v>66.310789741272202</v>
      </c>
      <c r="F4">
        <f t="shared" ref="F4:F30" si="1">31.2123-4094*10^(-16)*B4+0.3656*C4</f>
        <v>66.309899999999175</v>
      </c>
      <c r="G4">
        <f t="shared" ref="G4:G30" si="2">TREND($D$3:$D$30,$C$3:$C$30,C4)</f>
        <v>66.31078974127216</v>
      </c>
      <c r="H4" s="7">
        <f t="shared" ref="H4:H30" si="3">TREND($D$3:$D$30,$B$3:$C$30,B4:C4)</f>
        <v>67.149669656841795</v>
      </c>
    </row>
    <row r="5" spans="1:9">
      <c r="A5" s="1">
        <v>3</v>
      </c>
      <c r="B5" s="1">
        <v>3</v>
      </c>
      <c r="C5" s="1">
        <v>96</v>
      </c>
      <c r="D5" s="1">
        <v>73</v>
      </c>
      <c r="E5" s="7">
        <f t="shared" si="0"/>
        <v>66.310789741272202</v>
      </c>
      <c r="F5">
        <f t="shared" si="1"/>
        <v>66.309899999998777</v>
      </c>
      <c r="G5">
        <f t="shared" si="2"/>
        <v>66.31078974127216</v>
      </c>
      <c r="H5" s="7">
        <f t="shared" si="3"/>
        <v>66.753441142368928</v>
      </c>
    </row>
    <row r="6" spans="1:9">
      <c r="A6" s="1">
        <v>4</v>
      </c>
      <c r="B6" s="1">
        <v>4</v>
      </c>
      <c r="C6" s="1">
        <v>89</v>
      </c>
      <c r="D6" s="1">
        <v>68.599999999999994</v>
      </c>
      <c r="E6" s="7">
        <f t="shared" si="0"/>
        <v>63.751530900463251</v>
      </c>
      <c r="F6">
        <f t="shared" si="1"/>
        <v>63.750699999998361</v>
      </c>
      <c r="G6">
        <f t="shared" si="2"/>
        <v>63.751530900463216</v>
      </c>
      <c r="H6" s="7">
        <f t="shared" si="3"/>
        <v>63.648791725147973</v>
      </c>
    </row>
    <row r="7" spans="1:9">
      <c r="A7" s="1">
        <v>5</v>
      </c>
      <c r="B7" s="1">
        <v>5</v>
      </c>
      <c r="C7" s="1">
        <v>95</v>
      </c>
      <c r="D7" s="1">
        <v>71.2</v>
      </c>
      <c r="E7" s="7">
        <f t="shared" si="0"/>
        <v>65.945181335442356</v>
      </c>
      <c r="F7">
        <f t="shared" si="1"/>
        <v>65.944299999997952</v>
      </c>
      <c r="G7">
        <f t="shared" si="2"/>
        <v>65.945181335442314</v>
      </c>
      <c r="H7" s="7">
        <f t="shared" si="3"/>
        <v>65.574066841602075</v>
      </c>
    </row>
    <row r="8" spans="1:9">
      <c r="A8" s="1">
        <v>6</v>
      </c>
      <c r="B8" s="1">
        <v>6</v>
      </c>
      <c r="C8" s="1">
        <v>94</v>
      </c>
      <c r="D8" s="1">
        <v>67.2</v>
      </c>
      <c r="E8" s="7">
        <f t="shared" si="0"/>
        <v>65.579572929612496</v>
      </c>
      <c r="F8">
        <f t="shared" si="1"/>
        <v>65.578699999997539</v>
      </c>
      <c r="G8">
        <f t="shared" si="2"/>
        <v>65.579572929612468</v>
      </c>
      <c r="H8" s="7">
        <f t="shared" si="3"/>
        <v>64.790921055308061</v>
      </c>
    </row>
    <row r="9" spans="1:9">
      <c r="A9" s="1">
        <v>7</v>
      </c>
      <c r="B9" s="1">
        <v>7</v>
      </c>
      <c r="C9" s="1">
        <v>99</v>
      </c>
      <c r="D9" s="1">
        <v>62.7</v>
      </c>
      <c r="E9" s="7">
        <f t="shared" si="0"/>
        <v>67.407614958761741</v>
      </c>
      <c r="F9">
        <f t="shared" si="1"/>
        <v>67.40669999999713</v>
      </c>
      <c r="G9">
        <f t="shared" si="2"/>
        <v>67.407614958761712</v>
      </c>
      <c r="H9" s="7">
        <f t="shared" si="3"/>
        <v>66.329278899940988</v>
      </c>
    </row>
    <row r="10" spans="1:9">
      <c r="A10" s="1">
        <v>8</v>
      </c>
      <c r="B10" s="1">
        <v>1</v>
      </c>
      <c r="C10" s="1">
        <v>96</v>
      </c>
      <c r="D10" s="1">
        <v>64.599999999999994</v>
      </c>
      <c r="E10" s="7">
        <f t="shared" si="0"/>
        <v>66.310789741272202</v>
      </c>
      <c r="F10">
        <f t="shared" si="1"/>
        <v>66.309899999999587</v>
      </c>
      <c r="G10">
        <f t="shared" si="2"/>
        <v>66.31078974127216</v>
      </c>
      <c r="H10" s="7">
        <f t="shared" si="3"/>
        <v>67.545898171314647</v>
      </c>
    </row>
    <row r="11" spans="1:9">
      <c r="A11" s="1">
        <v>9</v>
      </c>
      <c r="B11" s="1">
        <v>2</v>
      </c>
      <c r="C11" s="1">
        <v>96</v>
      </c>
      <c r="D11" s="1">
        <v>68.5</v>
      </c>
      <c r="E11" s="7">
        <f t="shared" si="0"/>
        <v>66.310789741272202</v>
      </c>
      <c r="F11">
        <f t="shared" si="1"/>
        <v>66.309899999999175</v>
      </c>
      <c r="G11">
        <f t="shared" si="2"/>
        <v>66.31078974127216</v>
      </c>
      <c r="H11" s="7">
        <f t="shared" si="3"/>
        <v>67.149669656841795</v>
      </c>
    </row>
    <row r="12" spans="1:9">
      <c r="A12" s="1">
        <v>10</v>
      </c>
      <c r="B12" s="1">
        <v>3</v>
      </c>
      <c r="C12" s="1">
        <v>91</v>
      </c>
      <c r="D12" s="1">
        <v>68.8</v>
      </c>
      <c r="E12" s="7">
        <f t="shared" si="0"/>
        <v>64.482747712122944</v>
      </c>
      <c r="F12">
        <f t="shared" si="1"/>
        <v>64.481899999998774</v>
      </c>
      <c r="G12">
        <f t="shared" si="2"/>
        <v>64.482747712122915</v>
      </c>
      <c r="H12" s="7">
        <f t="shared" si="3"/>
        <v>64.818854783263134</v>
      </c>
    </row>
    <row r="13" spans="1:9">
      <c r="A13" s="1">
        <v>11</v>
      </c>
      <c r="B13" s="1">
        <v>4</v>
      </c>
      <c r="C13" s="1">
        <v>93</v>
      </c>
      <c r="D13" s="1">
        <v>65.8</v>
      </c>
      <c r="E13" s="7">
        <f t="shared" si="0"/>
        <v>65.21396452378265</v>
      </c>
      <c r="F13">
        <f t="shared" si="1"/>
        <v>65.213099999998363</v>
      </c>
      <c r="G13">
        <f t="shared" si="2"/>
        <v>65.213964523782607</v>
      </c>
      <c r="H13" s="7">
        <f t="shared" si="3"/>
        <v>65.196460812432605</v>
      </c>
    </row>
    <row r="14" spans="1:9">
      <c r="A14" s="1">
        <v>12</v>
      </c>
      <c r="B14" s="1">
        <v>5</v>
      </c>
      <c r="C14" s="1">
        <v>88</v>
      </c>
      <c r="D14" s="1">
        <v>61.5</v>
      </c>
      <c r="E14" s="7">
        <f t="shared" si="0"/>
        <v>63.385922494633398</v>
      </c>
      <c r="F14">
        <f t="shared" si="1"/>
        <v>63.385099999997948</v>
      </c>
      <c r="G14">
        <f t="shared" si="2"/>
        <v>63.38592249463337</v>
      </c>
      <c r="H14" s="7">
        <f t="shared" si="3"/>
        <v>62.865645938853959</v>
      </c>
    </row>
    <row r="15" spans="1:9">
      <c r="A15" s="1">
        <v>13</v>
      </c>
      <c r="B15" s="1">
        <v>6</v>
      </c>
      <c r="C15" s="1">
        <v>90</v>
      </c>
      <c r="D15" s="1">
        <v>57.6</v>
      </c>
      <c r="E15" s="7">
        <f t="shared" si="0"/>
        <v>64.117139306293097</v>
      </c>
      <c r="F15">
        <f t="shared" si="1"/>
        <v>64.116299999997537</v>
      </c>
      <c r="G15">
        <f t="shared" si="2"/>
        <v>64.117139306293069</v>
      </c>
      <c r="H15" s="7">
        <f t="shared" si="3"/>
        <v>63.243251968023422</v>
      </c>
    </row>
    <row r="16" spans="1:9">
      <c r="A16" s="1">
        <v>14</v>
      </c>
      <c r="B16" s="1">
        <v>7</v>
      </c>
      <c r="C16" s="1">
        <v>92</v>
      </c>
      <c r="D16" s="1">
        <v>54.2</v>
      </c>
      <c r="E16" s="7">
        <f t="shared" si="0"/>
        <v>64.84835611795279</v>
      </c>
      <c r="F16">
        <f t="shared" si="1"/>
        <v>64.847499999997126</v>
      </c>
      <c r="G16">
        <f t="shared" si="2"/>
        <v>64.848356117952761</v>
      </c>
      <c r="H16" s="7">
        <f t="shared" si="3"/>
        <v>63.620857997192886</v>
      </c>
    </row>
    <row r="17" spans="1:8">
      <c r="A17" s="1">
        <v>15</v>
      </c>
      <c r="B17" s="1">
        <v>1</v>
      </c>
      <c r="C17" s="1">
        <v>98</v>
      </c>
      <c r="D17" s="1">
        <v>61.1</v>
      </c>
      <c r="E17" s="7">
        <f t="shared" si="0"/>
        <v>67.042006552931895</v>
      </c>
      <c r="F17">
        <f t="shared" si="1"/>
        <v>67.041099999999588</v>
      </c>
      <c r="G17">
        <f t="shared" si="2"/>
        <v>67.042006552931866</v>
      </c>
      <c r="H17" s="7">
        <f t="shared" si="3"/>
        <v>68.319732714956956</v>
      </c>
    </row>
    <row r="18" spans="1:8">
      <c r="A18" s="1">
        <v>16</v>
      </c>
      <c r="B18" s="1">
        <v>2</v>
      </c>
      <c r="C18" s="1">
        <v>94</v>
      </c>
      <c r="D18" s="1">
        <v>64.5</v>
      </c>
      <c r="E18" s="7">
        <f t="shared" si="0"/>
        <v>65.579572929612496</v>
      </c>
      <c r="F18">
        <f t="shared" si="1"/>
        <v>65.578699999999174</v>
      </c>
      <c r="G18">
        <f t="shared" si="2"/>
        <v>65.579572929612468</v>
      </c>
      <c r="H18" s="7">
        <f t="shared" si="3"/>
        <v>66.375835113199486</v>
      </c>
    </row>
    <row r="19" spans="1:8">
      <c r="A19" s="1">
        <v>17</v>
      </c>
      <c r="B19" s="1">
        <v>3</v>
      </c>
      <c r="C19" s="1">
        <v>99</v>
      </c>
      <c r="D19" s="1">
        <v>68.599999999999994</v>
      </c>
      <c r="E19" s="7">
        <f t="shared" si="0"/>
        <v>67.407614958761741</v>
      </c>
      <c r="F19">
        <f t="shared" si="1"/>
        <v>67.406699999998764</v>
      </c>
      <c r="G19">
        <f t="shared" si="2"/>
        <v>67.407614958761712</v>
      </c>
      <c r="H19" s="7">
        <f t="shared" si="3"/>
        <v>67.914192957832412</v>
      </c>
    </row>
    <row r="20" spans="1:8">
      <c r="A20" s="1">
        <v>18</v>
      </c>
      <c r="B20" s="1">
        <v>4</v>
      </c>
      <c r="C20" s="1">
        <v>94</v>
      </c>
      <c r="D20" s="1">
        <v>67.099999999999994</v>
      </c>
      <c r="E20" s="7">
        <f t="shared" si="0"/>
        <v>65.579572929612496</v>
      </c>
      <c r="F20">
        <f t="shared" si="1"/>
        <v>65.578699999998364</v>
      </c>
      <c r="G20">
        <f t="shared" si="2"/>
        <v>65.579572929612468</v>
      </c>
      <c r="H20" s="7">
        <f t="shared" si="3"/>
        <v>65.583378084253766</v>
      </c>
    </row>
    <row r="21" spans="1:8">
      <c r="A21" s="1">
        <v>19</v>
      </c>
      <c r="B21" s="1">
        <v>5</v>
      </c>
      <c r="C21" s="1">
        <v>98</v>
      </c>
      <c r="D21" s="1">
        <v>76.2</v>
      </c>
      <c r="E21" s="7">
        <f t="shared" si="0"/>
        <v>67.042006552931895</v>
      </c>
      <c r="F21">
        <f t="shared" si="1"/>
        <v>67.041099999997954</v>
      </c>
      <c r="G21">
        <f t="shared" si="2"/>
        <v>67.042006552931866</v>
      </c>
      <c r="H21" s="7">
        <f t="shared" si="3"/>
        <v>66.734818657065546</v>
      </c>
    </row>
    <row r="22" spans="1:8">
      <c r="A22" s="1">
        <v>20</v>
      </c>
      <c r="B22" s="1">
        <v>6</v>
      </c>
      <c r="C22" s="1">
        <v>94</v>
      </c>
      <c r="D22" s="1">
        <v>65.7</v>
      </c>
      <c r="E22" s="7">
        <f t="shared" si="0"/>
        <v>65.579572929612496</v>
      </c>
      <c r="F22">
        <f t="shared" si="1"/>
        <v>65.578699999997539</v>
      </c>
      <c r="G22">
        <f t="shared" si="2"/>
        <v>65.579572929612468</v>
      </c>
      <c r="H22" s="7">
        <f t="shared" si="3"/>
        <v>64.790921055308061</v>
      </c>
    </row>
    <row r="23" spans="1:8">
      <c r="A23" s="1">
        <v>21</v>
      </c>
      <c r="B23" s="1">
        <v>7</v>
      </c>
      <c r="C23" s="1">
        <v>97</v>
      </c>
      <c r="D23" s="1">
        <v>60.9</v>
      </c>
      <c r="E23" s="7">
        <f t="shared" si="0"/>
        <v>66.676398147102049</v>
      </c>
      <c r="F23">
        <f t="shared" si="1"/>
        <v>66.675499999997129</v>
      </c>
      <c r="G23">
        <f t="shared" si="2"/>
        <v>66.67639814710202</v>
      </c>
      <c r="H23" s="7">
        <f t="shared" si="3"/>
        <v>65.555444356298679</v>
      </c>
    </row>
    <row r="24" spans="1:8">
      <c r="A24" s="1">
        <v>22</v>
      </c>
      <c r="B24" s="1">
        <v>1</v>
      </c>
      <c r="C24" s="1">
        <v>88</v>
      </c>
      <c r="D24" s="1">
        <v>54.5</v>
      </c>
      <c r="E24" s="7">
        <f t="shared" si="0"/>
        <v>63.385922494633398</v>
      </c>
      <c r="F24">
        <f t="shared" si="1"/>
        <v>63.385099999999582</v>
      </c>
      <c r="G24">
        <f t="shared" si="2"/>
        <v>63.38592249463337</v>
      </c>
      <c r="H24" s="7">
        <f t="shared" si="3"/>
        <v>64.450559996745369</v>
      </c>
    </row>
    <row r="25" spans="1:8">
      <c r="A25" s="1">
        <v>23</v>
      </c>
      <c r="B25" s="1">
        <v>2</v>
      </c>
      <c r="C25" s="1">
        <v>92</v>
      </c>
      <c r="D25" s="1">
        <v>69.7</v>
      </c>
      <c r="E25" s="7">
        <f t="shared" si="0"/>
        <v>64.84835611795279</v>
      </c>
      <c r="F25">
        <f t="shared" si="1"/>
        <v>64.847499999999172</v>
      </c>
      <c r="G25">
        <f t="shared" si="2"/>
        <v>64.848356117952761</v>
      </c>
      <c r="H25" s="7">
        <f t="shared" si="3"/>
        <v>65.602000569557163</v>
      </c>
    </row>
    <row r="26" spans="1:8">
      <c r="A26" s="1">
        <v>24</v>
      </c>
      <c r="B26" s="1">
        <v>3</v>
      </c>
      <c r="C26" s="1">
        <v>89</v>
      </c>
      <c r="D26" s="1">
        <v>68.3</v>
      </c>
      <c r="E26" s="7">
        <f t="shared" si="0"/>
        <v>63.751530900463251</v>
      </c>
      <c r="F26">
        <f t="shared" si="1"/>
        <v>63.750699999998766</v>
      </c>
      <c r="G26">
        <f t="shared" si="2"/>
        <v>63.751530900463216</v>
      </c>
      <c r="H26" s="7">
        <f t="shared" si="3"/>
        <v>64.045020239620825</v>
      </c>
    </row>
    <row r="27" spans="1:8">
      <c r="A27" s="1">
        <v>25</v>
      </c>
      <c r="B27" s="1">
        <v>4</v>
      </c>
      <c r="C27" s="1">
        <v>96</v>
      </c>
      <c r="D27" s="1">
        <v>68.8</v>
      </c>
      <c r="E27" s="7">
        <f t="shared" si="0"/>
        <v>66.310789741272202</v>
      </c>
      <c r="F27">
        <f t="shared" si="1"/>
        <v>66.309899999998365</v>
      </c>
      <c r="G27">
        <f t="shared" si="2"/>
        <v>66.31078974127216</v>
      </c>
      <c r="H27" s="7">
        <f t="shared" si="3"/>
        <v>66.357212627896075</v>
      </c>
    </row>
    <row r="28" spans="1:8">
      <c r="A28" s="1">
        <v>26</v>
      </c>
      <c r="B28" s="1">
        <v>5</v>
      </c>
      <c r="C28" s="1">
        <v>92</v>
      </c>
      <c r="D28" s="1">
        <v>70.8</v>
      </c>
      <c r="E28" s="7">
        <f t="shared" si="0"/>
        <v>64.84835611795279</v>
      </c>
      <c r="F28">
        <f t="shared" si="1"/>
        <v>64.84749999999795</v>
      </c>
      <c r="G28">
        <f t="shared" si="2"/>
        <v>64.848356117952761</v>
      </c>
      <c r="H28" s="7">
        <f t="shared" si="3"/>
        <v>64.413315026138605</v>
      </c>
    </row>
    <row r="29" spans="1:8">
      <c r="A29" s="1">
        <v>27</v>
      </c>
      <c r="B29" s="1">
        <v>6</v>
      </c>
      <c r="C29" s="1">
        <v>90</v>
      </c>
      <c r="D29" s="1">
        <v>67</v>
      </c>
      <c r="E29" s="7">
        <f t="shared" si="0"/>
        <v>64.117139306293097</v>
      </c>
      <c r="F29">
        <f t="shared" si="1"/>
        <v>64.116299999997537</v>
      </c>
      <c r="G29">
        <f t="shared" si="2"/>
        <v>64.117139306293069</v>
      </c>
      <c r="H29" s="7">
        <f t="shared" si="3"/>
        <v>63.243251968023422</v>
      </c>
    </row>
    <row r="30" spans="1:8">
      <c r="A30" s="1">
        <v>28</v>
      </c>
      <c r="B30" s="1">
        <v>7</v>
      </c>
      <c r="C30" s="1">
        <v>99</v>
      </c>
      <c r="D30" s="1">
        <v>58.3</v>
      </c>
      <c r="E30" s="7">
        <f t="shared" si="0"/>
        <v>67.407614958761741</v>
      </c>
      <c r="F30">
        <f t="shared" si="1"/>
        <v>67.40669999999713</v>
      </c>
      <c r="G30">
        <f t="shared" si="2"/>
        <v>67.407614958761712</v>
      </c>
      <c r="H30" s="7">
        <f t="shared" si="3"/>
        <v>66.329278899940988</v>
      </c>
    </row>
    <row r="31" spans="1:8">
      <c r="E31" s="7"/>
    </row>
    <row r="32" spans="1:8">
      <c r="A32" s="9" t="s">
        <v>30</v>
      </c>
      <c r="E32" s="7"/>
    </row>
    <row r="33" spans="2:7">
      <c r="B33" s="9" t="s">
        <v>31</v>
      </c>
      <c r="C33" s="1">
        <v>94</v>
      </c>
      <c r="E33" s="7">
        <f t="shared" si="0"/>
        <v>65.579572929612496</v>
      </c>
      <c r="F33" s="7" t="s">
        <v>32</v>
      </c>
      <c r="G33" s="7">
        <v>5.5411000000000001</v>
      </c>
    </row>
    <row r="35" spans="2:7">
      <c r="B35" s="9" t="s">
        <v>46</v>
      </c>
      <c r="C35" s="1">
        <f>E33+2*G33</f>
        <v>76.661772929612496</v>
      </c>
    </row>
    <row r="36" spans="2:7">
      <c r="B36" s="9" t="s">
        <v>47</v>
      </c>
      <c r="C36" s="1">
        <f>E33-2*G33</f>
        <v>54.497372929612496</v>
      </c>
    </row>
    <row r="58" spans="1:6">
      <c r="A58" s="10" t="s">
        <v>35</v>
      </c>
      <c r="B58" s="10"/>
      <c r="C58" s="10"/>
      <c r="D58" s="10"/>
      <c r="E58" s="10"/>
      <c r="F58" s="10"/>
    </row>
    <row r="89" spans="1:9">
      <c r="A89" s="10" t="s">
        <v>36</v>
      </c>
      <c r="B89" s="11"/>
      <c r="C89" s="11"/>
      <c r="D89" s="11"/>
      <c r="E89" s="11"/>
      <c r="F89" s="11"/>
      <c r="G89" s="11"/>
      <c r="H89" s="11"/>
      <c r="I89" s="11"/>
    </row>
    <row r="91" spans="1:9">
      <c r="B91" s="12" t="s">
        <v>37</v>
      </c>
      <c r="C91" s="12"/>
      <c r="D91" s="12"/>
      <c r="E91" s="12"/>
      <c r="F91" s="12"/>
      <c r="G91" s="12"/>
      <c r="H91" s="12"/>
      <c r="I91" s="12"/>
    </row>
    <row r="93" spans="1:9">
      <c r="A93" s="10" t="s">
        <v>38</v>
      </c>
      <c r="B93" s="11"/>
      <c r="C93" s="11"/>
      <c r="D93" s="11"/>
      <c r="E93" s="11"/>
      <c r="F93" s="11"/>
      <c r="G93" s="11"/>
      <c r="H93" s="11"/>
      <c r="I93" s="11"/>
    </row>
    <row r="101" spans="4:14">
      <c r="D101" s="7"/>
      <c r="E101" s="7"/>
    </row>
    <row r="102" spans="4:14">
      <c r="D102"/>
    </row>
    <row r="103" spans="4:14">
      <c r="D103" s="7"/>
      <c r="E103" s="7"/>
      <c r="M103" s="7" t="s">
        <v>48</v>
      </c>
    </row>
    <row r="104" spans="4:14">
      <c r="D104"/>
    </row>
    <row r="105" spans="4:14">
      <c r="D105" s="7"/>
      <c r="E105" s="7"/>
    </row>
    <row r="106" spans="4:14">
      <c r="D106"/>
    </row>
    <row r="108" spans="4:14">
      <c r="D108"/>
    </row>
    <row r="112" spans="4:14">
      <c r="L112" s="1"/>
      <c r="M112" s="7"/>
      <c r="N112" s="7"/>
    </row>
    <row r="117" spans="2:12">
      <c r="C117" s="10" t="s">
        <v>41</v>
      </c>
      <c r="D117" s="11"/>
      <c r="E117" s="11"/>
      <c r="F117" s="11"/>
      <c r="G117" s="11"/>
      <c r="H117" s="11"/>
      <c r="I117" s="11"/>
      <c r="J117" s="11"/>
      <c r="K117" s="11"/>
    </row>
    <row r="119" spans="2:12">
      <c r="B119" s="10" t="s">
        <v>42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1" spans="2:12">
      <c r="D121" s="7"/>
      <c r="E121" s="10" t="s">
        <v>43</v>
      </c>
      <c r="F121" s="10"/>
    </row>
    <row r="123" spans="2:12">
      <c r="D123" s="7" t="s">
        <v>33</v>
      </c>
      <c r="E123" s="7" t="s">
        <v>34</v>
      </c>
    </row>
    <row r="124" spans="2:12">
      <c r="D124"/>
      <c r="E124" s="7" t="s">
        <v>44</v>
      </c>
    </row>
    <row r="125" spans="2:12">
      <c r="D125"/>
      <c r="E125" s="7" t="s">
        <v>45</v>
      </c>
    </row>
  </sheetData>
  <mergeCells count="7">
    <mergeCell ref="C117:K117"/>
    <mergeCell ref="B119:L119"/>
    <mergeCell ref="E121:F121"/>
    <mergeCell ref="A58:F58"/>
    <mergeCell ref="A89:I89"/>
    <mergeCell ref="B91:I91"/>
    <mergeCell ref="A93:I93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x2</vt:lpstr>
      <vt:lpstr>x1x2</vt:lpstr>
      <vt:lpstr>Power Demand</vt:lpstr>
    </vt:vector>
  </TitlesOfParts>
  <Company>Virginia 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Ragsdale</dc:creator>
  <cp:lastModifiedBy>NIrmal Prasad Panta</cp:lastModifiedBy>
  <dcterms:created xsi:type="dcterms:W3CDTF">2002-11-12T15:30:52Z</dcterms:created>
  <dcterms:modified xsi:type="dcterms:W3CDTF">2023-09-28T15:03:48Z</dcterms:modified>
</cp:coreProperties>
</file>