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8_{A3149BEE-5B82-4412-B14A-18BDB5695457}" xr6:coauthVersionLast="47" xr6:coauthVersionMax="47" xr10:uidLastSave="{00000000-0000-0000-0000-000000000000}"/>
  <bookViews>
    <workbookView xWindow="-108" yWindow="-108" windowWidth="23256" windowHeight="12456" xr2:uid="{32E2BDFE-9D59-4422-88B3-981D4DED27CF}"/>
  </bookViews>
  <sheets>
    <sheet name="Sheet1" sheetId="1" r:id="rId1"/>
  </sheets>
  <definedNames>
    <definedName name="solver_adj" localSheetId="0" hidden="1">Sheet1!$C$7:$H$7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Sheet1!$C$7:$H$7</definedName>
    <definedName name="solver_lhs2" localSheetId="0" hidden="1">Sheet1!$C$7:$H$7</definedName>
    <definedName name="solver_lhs3" localSheetId="0" hidden="1">Sheet1!$C$9:$H$9</definedName>
    <definedName name="solver_lhs4" localSheetId="0" hidden="1">Sheet1!$C$9:$H$9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Sheet1!$C$12:$H$12</definedName>
    <definedName name="solver_rhs2" localSheetId="0" hidden="1">Sheet1!$C$11:$H$11</definedName>
    <definedName name="solver_rhs3" localSheetId="0" hidden="1">Sheet1!$C$15:$H$15</definedName>
    <definedName name="solver_rhs4" localSheetId="0" hidden="1">Sheet1!$C$14:$H$14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C9" i="1"/>
  <c r="C21" i="1"/>
  <c r="D6" i="1"/>
  <c r="D9" i="1"/>
  <c r="D21" i="1"/>
  <c r="E6" i="1"/>
  <c r="E9" i="1"/>
  <c r="E21" i="1"/>
  <c r="F6" i="1"/>
  <c r="F9" i="1"/>
  <c r="F21" i="1"/>
  <c r="G6" i="1"/>
  <c r="G9" i="1"/>
  <c r="G21" i="1"/>
  <c r="H6" i="1"/>
  <c r="H9" i="1"/>
  <c r="H21" i="1"/>
  <c r="H23" i="1"/>
  <c r="D18" i="1"/>
  <c r="E18" i="1"/>
  <c r="F18" i="1"/>
  <c r="G18" i="1"/>
  <c r="H18" i="1"/>
  <c r="C18" i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<sst xmlns="http://schemas.openxmlformats.org/spreadsheetml/2006/main" count="14" uniqueCount="14">
  <si>
    <t>Beginning of inventory</t>
  </si>
  <si>
    <t>unit production cost</t>
  </si>
  <si>
    <t>maximum production</t>
  </si>
  <si>
    <t xml:space="preserve"> </t>
  </si>
  <si>
    <t>units produced</t>
  </si>
  <si>
    <t>units demanded</t>
  </si>
  <si>
    <t>ending inventory</t>
  </si>
  <si>
    <t>minimum production cost</t>
  </si>
  <si>
    <t>maximum inventory</t>
  </si>
  <si>
    <t>minimum inventory</t>
  </si>
  <si>
    <t>unit carrying cost</t>
  </si>
  <si>
    <t>monthly production cost</t>
  </si>
  <si>
    <t>monthly carrying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</si>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</sst>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44D7-8F26-47DB-A249-F23E3319E6DF}">
  <dimension ref="A1:I27"/>
  <sheetViews>
    <sheetView tabSelected="1" workbookViewId="0">
      <selection activeCell="L19" sqref="L19"/>
    </sheetView>
  </sheetViews>
  <sheetFormatPr defaultRowHeight="14.4" x14ac:dyDescent="0.3"/>
  <cols>
    <col min="1" max="1" width="27.21875" customWidth="1"/>
    <col min="2" max="2" width="2" customWidth="1"/>
    <col min="3" max="4" width="11.109375" bestFit="1" customWidth="1"/>
    <col min="5" max="7" width="12.5546875" bestFit="1" customWidth="1"/>
    <col min="8" max="8" width="15.664062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1"/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</row>
    <row r="6" spans="1:9" x14ac:dyDescent="0.3">
      <c r="A6" s="1" t="s">
        <v>0</v>
      </c>
      <c r="B6" s="1"/>
      <c r="C6" s="1">
        <v>2750</v>
      </c>
      <c r="D6" s="1">
        <f>C9</f>
        <v>5750</v>
      </c>
      <c r="E6" s="1">
        <f t="shared" ref="E6:H6" si="0">D9</f>
        <v>4750</v>
      </c>
      <c r="F6" s="1">
        <f t="shared" si="0"/>
        <v>2750</v>
      </c>
      <c r="G6" s="1">
        <f t="shared" si="0"/>
        <v>1500</v>
      </c>
      <c r="H6" s="1">
        <f t="shared" si="0"/>
        <v>2000</v>
      </c>
      <c r="I6" s="1"/>
    </row>
    <row r="7" spans="1:9" x14ac:dyDescent="0.3">
      <c r="A7" s="1" t="s">
        <v>4</v>
      </c>
      <c r="B7" s="1"/>
      <c r="C7" s="1">
        <v>4000</v>
      </c>
      <c r="D7" s="1">
        <v>3500</v>
      </c>
      <c r="E7" s="1">
        <v>4000</v>
      </c>
      <c r="F7" s="1">
        <v>4250</v>
      </c>
      <c r="G7" s="1">
        <v>4000</v>
      </c>
      <c r="H7" s="1">
        <v>3500</v>
      </c>
      <c r="I7" s="1"/>
    </row>
    <row r="8" spans="1:9" x14ac:dyDescent="0.3">
      <c r="A8" s="1" t="s">
        <v>5</v>
      </c>
      <c r="B8" s="1"/>
      <c r="C8" s="1">
        <v>1000</v>
      </c>
      <c r="D8" s="1">
        <v>4500</v>
      </c>
      <c r="E8" s="1">
        <v>6000</v>
      </c>
      <c r="F8" s="1">
        <v>5500</v>
      </c>
      <c r="G8" s="1">
        <v>3500</v>
      </c>
      <c r="H8" s="1">
        <v>4000</v>
      </c>
      <c r="I8" s="1"/>
    </row>
    <row r="9" spans="1:9" x14ac:dyDescent="0.3">
      <c r="A9" s="1" t="s">
        <v>6</v>
      </c>
      <c r="B9" s="1"/>
      <c r="C9" s="1">
        <f>C6+C7-C8</f>
        <v>5750</v>
      </c>
      <c r="D9" s="1">
        <f t="shared" ref="D9:H9" si="1">D6+D7-D8</f>
        <v>4750</v>
      </c>
      <c r="E9" s="1">
        <f t="shared" si="1"/>
        <v>2750</v>
      </c>
      <c r="F9" s="1">
        <f t="shared" si="1"/>
        <v>1500</v>
      </c>
      <c r="G9" s="1">
        <f t="shared" si="1"/>
        <v>2000</v>
      </c>
      <c r="H9" s="1">
        <f t="shared" si="1"/>
        <v>1500</v>
      </c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 t="s">
        <v>7</v>
      </c>
      <c r="B11" s="1"/>
      <c r="C11" s="1">
        <f>0.5*C12</f>
        <v>2000</v>
      </c>
      <c r="D11" s="1">
        <f t="shared" ref="D11:H11" si="2">0.5*D12</f>
        <v>1750</v>
      </c>
      <c r="E11" s="1">
        <f t="shared" si="2"/>
        <v>2000</v>
      </c>
      <c r="F11" s="1">
        <f t="shared" si="2"/>
        <v>2250</v>
      </c>
      <c r="G11" s="1">
        <f t="shared" si="2"/>
        <v>2000</v>
      </c>
      <c r="H11" s="1">
        <f t="shared" si="2"/>
        <v>1750</v>
      </c>
      <c r="I11" s="1"/>
    </row>
    <row r="12" spans="1:9" x14ac:dyDescent="0.3">
      <c r="A12" s="1" t="s">
        <v>2</v>
      </c>
      <c r="B12" s="1"/>
      <c r="C12" s="1">
        <v>4000</v>
      </c>
      <c r="D12" s="1">
        <v>3500</v>
      </c>
      <c r="E12" s="1">
        <v>4000</v>
      </c>
      <c r="F12" s="1">
        <v>4500</v>
      </c>
      <c r="G12" s="1">
        <v>4000</v>
      </c>
      <c r="H12" s="1">
        <v>3500</v>
      </c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 t="s">
        <v>9</v>
      </c>
      <c r="B14" s="1"/>
      <c r="C14" s="1">
        <v>1500</v>
      </c>
      <c r="D14" s="1">
        <v>1500</v>
      </c>
      <c r="E14" s="1">
        <v>1500</v>
      </c>
      <c r="F14" s="1">
        <v>1500</v>
      </c>
      <c r="G14" s="1">
        <v>1500</v>
      </c>
      <c r="H14" s="1">
        <v>1500</v>
      </c>
      <c r="I14" s="1"/>
    </row>
    <row r="15" spans="1:9" x14ac:dyDescent="0.3">
      <c r="A15" s="1" t="s">
        <v>8</v>
      </c>
      <c r="B15" s="1"/>
      <c r="C15" s="1">
        <v>6000</v>
      </c>
      <c r="D15" s="1">
        <v>6000</v>
      </c>
      <c r="E15" s="1">
        <v>6000</v>
      </c>
      <c r="F15" s="1">
        <v>6000</v>
      </c>
      <c r="G15" s="1">
        <v>6000</v>
      </c>
      <c r="H15" s="1">
        <v>6000</v>
      </c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 t="s">
        <v>1</v>
      </c>
      <c r="B17" s="1"/>
      <c r="C17" s="1">
        <v>240</v>
      </c>
      <c r="D17" s="1">
        <v>250</v>
      </c>
      <c r="E17" s="1">
        <v>265</v>
      </c>
      <c r="F17" s="1">
        <v>285</v>
      </c>
      <c r="G17" s="1">
        <v>280</v>
      </c>
      <c r="H17" s="1">
        <v>260</v>
      </c>
      <c r="I17" s="1"/>
    </row>
    <row r="18" spans="1:9" x14ac:dyDescent="0.3">
      <c r="A18" s="1" t="s">
        <v>10</v>
      </c>
      <c r="B18" s="1"/>
      <c r="C18" s="1">
        <f>1.5%*C17</f>
        <v>3.5999999999999996</v>
      </c>
      <c r="D18" s="1">
        <f t="shared" ref="D18:H18" si="3">1.5%*D17</f>
        <v>3.75</v>
      </c>
      <c r="E18" s="1">
        <f t="shared" si="3"/>
        <v>3.9749999999999996</v>
      </c>
      <c r="F18" s="1">
        <f t="shared" si="3"/>
        <v>4.2749999999999995</v>
      </c>
      <c r="G18" s="1">
        <f t="shared" si="3"/>
        <v>4.2</v>
      </c>
      <c r="H18" s="1">
        <f t="shared" si="3"/>
        <v>3.9</v>
      </c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 t="s">
        <v>11</v>
      </c>
      <c r="B20" s="1"/>
      <c r="C20" s="1">
        <f>C17*C7</f>
        <v>960000</v>
      </c>
      <c r="D20" s="1">
        <f t="shared" ref="D20:H20" si="4">D17*D7</f>
        <v>875000</v>
      </c>
      <c r="E20" s="1">
        <f t="shared" si="4"/>
        <v>1060000</v>
      </c>
      <c r="F20" s="1">
        <f t="shared" si="4"/>
        <v>1211250</v>
      </c>
      <c r="G20" s="1">
        <f t="shared" si="4"/>
        <v>1120000</v>
      </c>
      <c r="H20" s="1">
        <f t="shared" si="4"/>
        <v>910000</v>
      </c>
      <c r="I20" s="1"/>
    </row>
    <row r="21" spans="1:9" x14ac:dyDescent="0.3">
      <c r="A21" s="1" t="s">
        <v>12</v>
      </c>
      <c r="B21" s="1"/>
      <c r="C21" s="1">
        <f>C18*(C6+C9)/2</f>
        <v>15299.999999999998</v>
      </c>
      <c r="D21" s="1">
        <f t="shared" ref="D21:H21" si="5">D18*(D6+D9)/2</f>
        <v>19687.5</v>
      </c>
      <c r="E21" s="1">
        <f t="shared" si="5"/>
        <v>14906.249999999998</v>
      </c>
      <c r="F21" s="1">
        <f t="shared" si="5"/>
        <v>9084.3749999999982</v>
      </c>
      <c r="G21" s="1">
        <f t="shared" si="5"/>
        <v>7350</v>
      </c>
      <c r="H21" s="1">
        <f t="shared" si="5"/>
        <v>6825</v>
      </c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 t="s">
        <v>13</v>
      </c>
      <c r="H23" s="1">
        <f>SUM(C20:H21)</f>
        <v>6209403.125</v>
      </c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 t="s">
        <v>3</v>
      </c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2024-09-06T04:36:59Z</dcterms:created>
  <dcterms:modified xsi:type="dcterms:W3CDTF">2024-09-06T06:35:26Z</dcterms:modified>
</cp:coreProperties>
</file>