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Chapter 12 Simulation/Assignment/"/>
    </mc:Choice>
  </mc:AlternateContent>
  <xr:revisionPtr revIDLastSave="554" documentId="8_{FF791ACF-C090-458A-8497-65F86956DC25}" xr6:coauthVersionLast="47" xr6:coauthVersionMax="47" xr10:uidLastSave="{95C49122-43DF-4756-A3E7-74483C1C07A4}"/>
  <bookViews>
    <workbookView xWindow="-108" yWindow="-108" windowWidth="23256" windowHeight="13176" firstSheet="1" activeTab="1" xr2:uid="{BB665810-CB3E-4A7B-B19A-326BB39A00B6}"/>
  </bookViews>
  <sheets>
    <sheet name="CB_DATA_" sheetId="2" state="veryHidden" r:id="rId1"/>
    <sheet name="Sheet1" sheetId="1" r:id="rId2"/>
  </sheets>
  <definedNames>
    <definedName name="CB_042a9b084dd24428b237c20861109f20" localSheetId="1" hidden="1">Sheet1!$B$37</definedName>
    <definedName name="CB_126cc3ee65ca4492998296ed91a9b73a" localSheetId="1" hidden="1">Sheet1!$B$30</definedName>
    <definedName name="CB_23510f8e32484b5c83b453c046d0f5a4" localSheetId="1" hidden="1">Sheet1!$B$31</definedName>
    <definedName name="CB_32691925f7a44237a38e1b3ad77546ef" localSheetId="1" hidden="1">Sheet1!$B$32</definedName>
    <definedName name="CB_3367893377ef48bbab8932aff642a66c" localSheetId="1" hidden="1">Sheet1!$B$36</definedName>
    <definedName name="CB_613de1fe4b5543a4ae165fbbdc1a7223" localSheetId="1" hidden="1">Sheet1!$B$34</definedName>
    <definedName name="CB_73b758a6f7eb4c90b3ffaa78f6041cd3" localSheetId="1" hidden="1">Sheet1!$G$39</definedName>
    <definedName name="CB_73c1f769ad9142408a2efa56f67a1d3d" localSheetId="1" hidden="1">Sheet1!$B$28</definedName>
    <definedName name="CB_9c7fa3eb7ba7410088b32409e415a40f" localSheetId="1" hidden="1">Sheet1!$B$33</definedName>
    <definedName name="CB_be6f1ed2b1ad4d7f9d78f3720f98e2bb" localSheetId="1" hidden="1">Sheet1!$B$35</definedName>
    <definedName name="CB_Block_00000000000000000000000000000000" localSheetId="1" hidden="1">"'7.0.0.0"</definedName>
    <definedName name="CB_Block_00000000000000000000000000000001" localSheetId="0" hidden="1">"'638267687818315809"</definedName>
    <definedName name="CB_Block_00000000000000000000000000000001" localSheetId="1" hidden="1">"'638267687818632905"</definedName>
    <definedName name="CB_Block_00000000000000000000000000000003" localSheetId="1" hidden="1">"'11.1.3419.0"</definedName>
    <definedName name="CB_BlockExt_00000000000000000000000000000003" localSheetId="1" hidden="1">"'11.1.2.3.000"</definedName>
    <definedName name="CB_f795dc352d6e47b4b65ae3cabc905e15" localSheetId="1" hidden="1">Sheet1!$B$29</definedName>
    <definedName name="CBCR_0689df2a7ea940838b4aec02a644b54b" localSheetId="1" hidden="1">Sheet1!$B$8</definedName>
    <definedName name="CBCR_0c12e0624c4448ca95b4db11471166ea" localSheetId="1" hidden="1">Sheet1!$B$9</definedName>
    <definedName name="CBCR_1a2f82d68dc0416da972651f00b2d971" localSheetId="1" hidden="1">Sheet1!$B$8</definedName>
    <definedName name="CBCR_3d607a994f234b74ac0d2701592c04ed" localSheetId="1" hidden="1">Sheet1!$B$8</definedName>
    <definedName name="CBCR_440b6ec3170949a2ad8796b676096c34" localSheetId="1" hidden="1">Sheet1!$B$8</definedName>
    <definedName name="CBCR_4ecd9a657ee840cb9e7fc0fdf202e1cd" localSheetId="1" hidden="1">Sheet1!$B$9</definedName>
    <definedName name="CBCR_5e07e7e3c7104ef7bff6714e8b5c86a0" localSheetId="1" hidden="1">Sheet1!$B$9</definedName>
    <definedName name="CBCR_61e9fd3b5a4b4095bb56d3f54f8678e0" localSheetId="1" hidden="1">Sheet1!$B$8</definedName>
    <definedName name="CBCR_6a9a0b4a6c8f48738871322673fda641" localSheetId="1" hidden="1">Sheet1!$B$8</definedName>
    <definedName name="CBCR_6db2d85222fc41e39e224f5f52b9cac7" localSheetId="1" hidden="1">Sheet1!$B$9</definedName>
    <definedName name="CBCR_7c8de465f75d454b8948f9ff50f1c9be" localSheetId="1" hidden="1">Sheet1!$B$8</definedName>
    <definedName name="CBCR_987c45f05a5846b2901b47d037671c4b" localSheetId="1" hidden="1">Sheet1!$B$9</definedName>
    <definedName name="CBCR_b14c8fe7d88240e894b1988da0c6e92b" localSheetId="1" hidden="1">Sheet1!$B$9</definedName>
    <definedName name="CBCR_b8ed71e5b7ba40beb46ae0337601f293" localSheetId="1" hidden="1">Sheet1!$B$8</definedName>
    <definedName name="CBCR_be3e2d08423c49d193c63cb4d653ec10" localSheetId="1" hidden="1">Sheet1!$B$8</definedName>
    <definedName name="CBCR_cdf1bfccea7c464eabe883a6f6c19afe" localSheetId="1" hidden="1">Sheet1!$B$9</definedName>
    <definedName name="CBCR_d02578908e3b4652b77ec540b4b4c92e" localSheetId="1" hidden="1">Sheet1!$B$9</definedName>
    <definedName name="CBCR_e23c8d2cb2494e5ca92cb42a8d8299af" localSheetId="1" hidden="1">Sheet1!$B$9</definedName>
    <definedName name="CBCR_f012259250184da28910d37d33017f37" localSheetId="1" hidden="1">Sheet1!$B$9</definedName>
    <definedName name="CBCR_f60940db44614770ba73217aa24e7942" localSheetId="1" hidden="1">Sheet1!$B$8</definedName>
    <definedName name="CBWorkbookPriority" localSheetId="0" hidden="1">-602525717</definedName>
    <definedName name="CBx_1974152187da4a418e6a3f3cf5e3fb36" localSheetId="0" hidden="1">"'Sheet1'!$A$1"</definedName>
    <definedName name="CBx_ef555f5758164dcab2d6b3362100840f" localSheetId="0" hidden="1">"'CB_DATA_'!$A$1"</definedName>
    <definedName name="CBx_Sheet_Guid" localSheetId="0" hidden="1">"'ef555f57-5816-4dca-b2d6-b3362100840f"</definedName>
    <definedName name="CBx_Sheet_Guid" localSheetId="1" hidden="1">"'19741521-87da-4a41-8e6a-3f3cf5e3fb36"</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 l="1"/>
  <c r="F30" i="1"/>
  <c r="F31" i="1"/>
  <c r="F32" i="1"/>
  <c r="F33" i="1"/>
  <c r="F34" i="1"/>
  <c r="F35" i="1"/>
  <c r="F36" i="1"/>
  <c r="F37" i="1"/>
  <c r="F28" i="1"/>
  <c r="B22" i="1"/>
  <c r="G29" i="1"/>
  <c r="G30" i="1"/>
  <c r="G31" i="1"/>
  <c r="G32" i="1"/>
  <c r="G33" i="1"/>
  <c r="G34" i="1"/>
  <c r="G35" i="1"/>
  <c r="G36" i="1"/>
  <c r="G37" i="1"/>
  <c r="G28" i="1"/>
  <c r="E29" i="1"/>
  <c r="E30" i="1"/>
  <c r="E31" i="1"/>
  <c r="E32" i="1"/>
  <c r="E33" i="1"/>
  <c r="E34" i="1"/>
  <c r="E35" i="1"/>
  <c r="E36" i="1"/>
  <c r="E37" i="1"/>
  <c r="E28" i="1"/>
  <c r="E27" i="1"/>
  <c r="B11" i="2"/>
  <c r="A11" i="2"/>
  <c r="P2" i="2"/>
  <c r="C28" i="1" l="1"/>
  <c r="D28" i="1" s="1"/>
  <c r="C29" i="1" l="1"/>
  <c r="D29" i="1" s="1"/>
  <c r="I29" i="1" s="1"/>
  <c r="H28" i="1"/>
  <c r="I28" i="1"/>
  <c r="C30" i="1"/>
  <c r="D30" i="1" s="1"/>
  <c r="H29" i="1" l="1"/>
  <c r="I30" i="1"/>
  <c r="H30" i="1"/>
  <c r="C31" i="1"/>
  <c r="J28" i="1"/>
  <c r="J29" i="1"/>
  <c r="C32" i="1" l="1"/>
  <c r="D31" i="1"/>
  <c r="J30" i="1"/>
  <c r="H31" i="1" l="1"/>
  <c r="I31" i="1"/>
  <c r="C33" i="1"/>
  <c r="D32" i="1"/>
  <c r="J31" i="1" l="1"/>
  <c r="H32" i="1"/>
  <c r="I32" i="1"/>
  <c r="C34" i="1"/>
  <c r="D33" i="1"/>
  <c r="J32" i="1" l="1"/>
  <c r="C35" i="1"/>
  <c r="D34" i="1"/>
  <c r="H33" i="1"/>
  <c r="I33" i="1"/>
  <c r="J33" i="1" l="1"/>
  <c r="I34" i="1"/>
  <c r="H34" i="1"/>
  <c r="J34" i="1" s="1"/>
  <c r="C36" i="1"/>
  <c r="D35" i="1"/>
  <c r="C37" i="1" l="1"/>
  <c r="D37" i="1" s="1"/>
  <c r="D36" i="1"/>
  <c r="I35" i="1"/>
  <c r="H35" i="1"/>
  <c r="J35" i="1" l="1"/>
  <c r="I36" i="1"/>
  <c r="H36" i="1"/>
  <c r="J36" i="1" s="1"/>
  <c r="H37" i="1"/>
  <c r="I37" i="1"/>
  <c r="J37" i="1" l="1"/>
  <c r="G39" i="1" s="1"/>
</calcChain>
</file>

<file path=xl/sharedStrings.xml><?xml version="1.0" encoding="utf-8"?>
<sst xmlns="http://schemas.openxmlformats.org/spreadsheetml/2006/main" count="59" uniqueCount="54">
  <si>
    <t>Determine the size of the facility</t>
  </si>
  <si>
    <t>Last year sales</t>
  </si>
  <si>
    <t>Unit price</t>
  </si>
  <si>
    <t>Demand - Normally Distributed</t>
  </si>
  <si>
    <t>Mean increase</t>
  </si>
  <si>
    <t>sd</t>
  </si>
  <si>
    <t>Rate of price increase</t>
  </si>
  <si>
    <t>Production cost</t>
  </si>
  <si>
    <t>per unit</t>
  </si>
  <si>
    <t xml:space="preserve">Rate of increase </t>
  </si>
  <si>
    <t>Operating costs</t>
  </si>
  <si>
    <t>Construction cost</t>
  </si>
  <si>
    <t>Production capacity</t>
  </si>
  <si>
    <t>Additional capacity cost</t>
  </si>
  <si>
    <t xml:space="preserve">per unit </t>
  </si>
  <si>
    <t>Discount rate on cash flows</t>
  </si>
  <si>
    <t>Year</t>
  </si>
  <si>
    <t>Demand increase</t>
  </si>
  <si>
    <t>Demand</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</si>
  <si>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</si>
  <si>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</si>
  <si>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</si>
  <si>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</si>
  <si>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</si>
  <si>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</si>
  <si>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</si>
  <si>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</si>
  <si>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</si>
  <si>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</si>
  <si>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</si>
  <si>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</si>
  <si>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ef555f57-5816-4dca-b2d6-b3362100840f</t>
  </si>
  <si>
    <t>CB_Block_0</t>
  </si>
  <si>
    <t>㜸〱敤㕣㕢㙣ㅣ㔷ㄹ摥㤹摤㔹敦慣敤搸㡤㜳㘹㐲㘹㑤㑢㈹挴挱㡤搳㠶㔲㈰〴㕦㜲㜱敢挴㙥散愴㈰㐰㥢昱敥ㄹ㝢㤲㥤ㄹ㜷㘶搶戱㑢㈵ち㉤㈰敥〵〹慡㐲戹愸㐲㐸扣㜰㜹攱晥〲㐲㠰㔰㤰㜸㠰〷〴て〵㈱㜸〰愱㐸扣昰㔰愹㝣摦㤹㤹摤搹㕤敦搸摤戶攰㈲㥦㜴㡦捦㥣摢㥣昳摦捦晦㥦㘹㐶挹㘴㌲捦㈳昱㉦㔳㡥㠵㥢收搷晤㐰搸愳㤳㙥戵㉡捡㠱攵㍡晥攸戸攷ㄹ敢㌳㤶ㅦ㘴搱㈱㕦戲搰敥㙢㈵摦㝡㔸ㄴ㑡慢挲昳搱㐹换㘴ち〵㕤㐵㍢㈷攱㙦㌰㝥搰㌹慡㉦㠷㙣㘱㜲㘲㜶昱㌲㘶㥤て㕣㑦ㅣㅥ扥ㄸ㡥㍤㍥㌶㌶㍡㌶㝡搷摤㘳昷㡥ㅥ㌹㍣㍣㔹慢〶㌵㑦ㅣ㜷㐴㉤昰㡣敡攱攱戹摡㘲搵㉡摦㉦搶ㄷ摣㉢挲㌹㉥ㄶ㡦摣戵㘸摣晤收戱扢㡦ㅤ㌳敦扤昷捤㝤㜸㜵收摣攴挴㥣㈷㑣晦㈵㥡㔳攳㤲敦㥥ㄲ㘵㡢㝢ㄳ挲戳㥣愵搱挹〹晣㤷㔸㍦㥥敥ㄹ㥤㕦ㄶ㈲攰慢㠵㈷㥣戲昰㜵っ散戵挷㝤扦㘶慦㄰㜸扡㝤ち㕢㉤ㅢ㝥愰搹㤳愲㕡搵敤㜸搶㠲㍤ぢ搸㔵㡤昵㍥㝢㕥㌸扥ㄵ㔸慢㔶戰㥥户ㄷ㌰㔱愵摦扥攰㡢昳㠶戳㈴捥ㄹ戶搰散搳㌵慢㤲ぢ㔳㈶㝢㐷㍣㐵㜲㘱㜲晢愳攳扥㍤戹㙣㜸㜲㐵㍥〱㤳搲昷㤴㔷㙥敥㝢㕢攷㜹戹㜴昹〶捥㜹㝢攷㝥㘸戹㘸㜸昵㥥㈳㥤㝢㐶㥢㙦㕥挱㥤㥤晢㈷㘰搴㍣收つ㥤挷㐸㔰㌶昷㔶㝡㈳晡㤶㄰挵㘶昴㍣戳ㅥ㘶〵㘶㐴愰㕥㘴搶换慣て㤹㤲晢ㄷ戸㈴㌹㤰㑤㙡挹㔰㑢㡢㙡愹慣㤶㉡㙡㐹愸㈵㔳㉤㉤愹愵㘵戵㘴愹愵换㙡改ち晡挴愹搰搳愳㐶改ㄷ搳㔷ㅥ㍢㜹搳㜳昷㍦昱昳㍦攸㍦㝤㝥攵㜴摦㉥㜴㝡㈰㕡搴㤴㘷㕣〵愹㌵愸昸攸攸ㄱ晥摢㥣㉢挰ㄴ收㌱昳ㅥ㜳㙣慣㜲散㠸㜱㤷愱㜱㕢㈹挸㙦㈲㤴㐱昴敤㌳ㅦ戴㥣㡡㝢㔵攲敥愶〹挳ㄷつ挰㡤㐴㙤ㄳ㙥捤愹昸慦摡戸㜱㍥㌰〲㜱戰戵慤㌱㐹摢戰㜹戰㤵昰攵晢㙥㙥ㅤ㜶搱愸搶挴昸㥡ㄵ㌶扦扡愵搹㥥昳摣挵捥慤愷㍣昱㔰扤戵㙤㐵攳㄰㙡慢㜲敥戶㕤㠶㑤攱扡㠶㈷㤷㕤㕦㌸㜲㜹㈳昶㥣㔵扥㈲扣㜹㐱㤱㈸㉡㜲慢㝢搹ㄴ㜱晤挸慣㠳㡤㠲㕢㉢户㈶㙢捤㤳㙢〱㤸㔹㔴戰摥ㄵ攱〵敢ぢ挶㘲㔵散㙢敡ㄲ扥ㄳつ〷㥡慡㑦戹攵㥡㍦改㍡㠱攷㔶㥢㕢挶㉢慢〶㈴㑤攵慣㕢ㄱ戹㕣㐶ち〵〸摣㙣㔶㔱㌲㠷㍡昳㠲㐴㐴〲挵㘴攴ㅢ㥢挹㙥昴㍣㜶㠷㕤㔴〵㘹㔲㝤敤㈶㤳㜱扤㔲挶愴㜰㘰㘲㑦搴ㅦ㝣改敢㌷㤹戶㡥戹㤷户戳慡づ㐵扢㍦戹㉡㥣攰㡣攱㔴慡挲㑢搵㝥ち㔷愴て㈰搳慥㐳㈰㜴㠴ㅥ㔵㥤戲愶慣㙢㔷慤㑡戰㥣㕦ㄶ搶搲㜲㠰㍡㘸挸㐲㠱愰㙤㑢晡つ愸搲㜷㌳ㅢ㐲㔶㉣㘶昲㝢搸㈹㕦㐴捡㘸㤴㑥㈹扣摣㈴挸㌹慥㠹㤷晢捣㔳㔶㌵㄰愱㔰ㅥ㌰㠱㤱㔰慢㐹昴昵㤳㐴㍤愳ㅣ㉡㡣㍤收㈴愸搴戰㥣㘰扤挱户㙤㕣ㄲㄲ搱㡥㉣搸㜶戲㠰愲愰㔹ㅥ愴昰ㅡ㠸愶㐵ㅡ愴㜷㑥㄰ㄱ搹㈰㐵戳㘳收㘶㈲㘳晦ㄴㄹ㠱晥㐹㈲㘴敦㈳㥤㘵〴㠹扤㥤㐸㌹愸㈳㍦敥㐸戳㡤㙣昹㔰㥡敤〵攰昴㝤捣昶㌳扢㤱搹〱㘴捡㕦㈱攱㈸攵㔰㙥㑥晡慢昰慣摦挴散搵挸㈰㥦㜴捡㥣㐸㔴搱㠶摡㡡ㅤ挹㝥晤戰㤳愵㔱ㅣ㡡㈲㕡挶㜵㍢戳摦㤶㠸㡥慣捥敤愱㙢㜳㔲挷扥慥㌳㙤㈶户㐳㡡㑣改㥡摣敢㈶㕤㤳㠰㘰搷㉥昵搶㉤ㄸ慡て㌳㝢つ戲愲㝥㉢㜳㈸ㄷㅡ扣㕢戳攸㘹㔲扥㈲捣愲搰ㄸ敡㔲挱㐷㠴捣㈳㐰㡡㤰㙢㍢扥散搸搰㌴〷㐷捣㔷扣つ㝤戸㌳㝦㐷㐸㙦搱㥢㍢㝡㠷晥愲ㄷ㘸㐵摦〶昶㔲晥搸㔱挷摣㡥㘶晤㜵捣敥㐰搶愲㘳㜸晡㝥愱㥥〲㘹ㄶ摢〹捣敤愶搷㐵㕡戹ぢ敢㉢㐲㙡愰㍥㜳挱昰㤶㐴〰て挶昴ㄴ㙣㘱搷昳㐴ㄵ㠷摡㡡慣攰昹㘵㝦㜳愵㝦捡㜳㙤搶敦搸挸晥㉢㐲㌱攴㜲㙡㌶搳㘲㈳愷搸㥡〹㥦㔳㠲㜲愸㠳敦敡㉣㈴ㄲ㠳㥡挹㡢攳搲捦㤷㍢㤲愴ぢ㐹昲〶㠰㔵㍦㠴っ㔲㐲昹㕤㐷㠹㜲㤸摤摥㈸扢㌵㕢慣昴昰愵㥣㑥㕡㝣㠸㙤㜲愴㌷㜴搸㑥挰㝦攰昷摢昳㤶㕤ㄷㄶ扤昶㥣昰捡昰㉤㔸㔵㔱っ摤戲ㄴ㌵㍢戲攲ㄵ㈲㉢戲搹戶昳㜴㡡㝦㑤搲㐹㡢㤴㐸攵昶搴挶㤴戳㜸㠳愸攸㠶愴㔰㐹㜱つ搵㈵㄰㈹㡦㝤㜷㐴㑣ㄷ㈲收㑥〰㑥㍦挲㙣㡣搹㔱㘴摡慦㈱㘹戶ち㜸㠶挳㝡㔶改搲㉥㤵㌲〵愲㐱扡〸慦㜵ㄴ㔶挷昸㥡㌷㌱扢〷㔹㡢昹㐳〷㘴ち㈱㑡㤴㈷〸㔱㠶㌱捣㡢㤶戸㑡ㅡ搸㘵㈲戰㌴㔹昳〳搷㘶㘴愹摦㥣㜲捦戹挱㤴攵慦㈰ㄲ㌵㘴㐶㠵〷㤷㠵〳敡昲㘰晢戴搴戹㉢㉢愲愲㥢昳㙥つ愲㙤㝡㙡㍢ㅣ捣〱づ搸㤲昲㙣慥㉡㐸摤㥤㡦㌱㠵〲㐸㑢㝦㉢扤戱㕢昲㝥昳搰㌷搰㠰攸㠲ㄵ㔴㐵慦ㄹ㌲ㅤ换〵ㄳ㔰㐴攴愰搲㘳㉥㉣㝢㐲㑣昵㥢愷㍤慢㔲戵ㅣ㐱㘴挰挶㘴戰㙥㐶㉣㈱㑡㌰攷㌲〶攸㍡晤收㠲㘷㌸晥㡡挱㠰攲晡敥愶㈷ㄹㄶ搱捣〹换昱昱ㅡ㠹㐵㤶〷捣昹㘵昷㉡㈲戶㌵摢㌹㙤慣昸摢〲㉢㈴晡㌰㐹搴㈸慡愲慡㑡㐱㉤㜴㡢ㅦㅥ挸㌳ㄹ昲㕥㡥㤹挴㔵㐶愳捦㍣㐵㝢搳慥㡦㘲㌴戴搳戹愶㍥㐴㡦敡㤵搹㔴㈹㑣㑥搵敦攵㤸户㈰扢敦昴㠵改㐶㘴敥㐵挵慣㌵㝡昹㔳㘴扣㈴㡢㝡㈰㠴㍥扡㕤㈱愹戰㡥㤴〳づ〴挶昹搴㑡㝥㐵㔳昶㈱昵敤㙡ㄴ㑦㈱㤲搴㘷捥ㄸ㡢愲㡡㜸戴㙤〴扢挲〷㥡戱戶㔱昵愳戶㐹搷戶つ㤲ㄶ挹㜲扥㙣㤰㠲挷㙢㠱㝢搶㜲㜴ㄳ㤹愴扦愸捡㔸㐳㤵戱㈶慢晡捣昳っつ捡㌲攷㜲㤷っ捦ち㤶㙤慢㕣攰〳挳㜷摢㠲㈶挱攴㤴扣㜱㡡㘵挶㜰㡢㌵㝦〱㈶㥢㍦ち㜴㡦㐲㡥ㄲ㜴㐴㍦㈸㔷㔵昲昸愷㜴改㔸㠲㠰㤱㥥㔲晤㙤㤸㑤㤳户㈳㈰㜲㘴扡ㅥ摦挱戸晥㝥搴㠴㐲㠸㔸㑦㈱ㄱ㜸〵ㄳ㐲㥥㉥敥扣㜹挱戱〲㘰㡦ㄸ㍢㘵〵㔳㍥㔰㡥っ㐵㜹扣㍤㈸戱㥡ㄸ㌴㔲搷ち户戴㌷㌵愹㠹㥢摢摢㤳㝡攳戵ㅢ㌴㠷ㅡ㈵愱㐸㌶敢㈴㌵换〶㙢摣㑥慡㐶㤱㡡㍢搶㌶㑡㥡摢戴〱㜷㑡㤱ㄷ愱㤸㈴捤㘴昴户㑢㐲㐱愰㌷搲㔱昴搹愷㤳㐷㈲㘲㐳ㅢ愰㐸㍤ㄵ搶昵㐷㈱挱㘹㕣㍢愹㠸㘲昴〴晥摥ㄵㄵ㘷㙢㐱㔳㡢戱㌶ㄴ戵㡣㔷慢戳づ慣㠴戲攱㔵戶〹㑢㘳㙦愱㠶㤱摣搹慤昶て挱㥢㘰挴㠸つㄹㄶ㐹昱〳㠳つ挱㕣㠹㠸㉡慤戳㝥㠲扡㕥㕤攰搳㔹㘱㌸ㄲ〳昳㐱㘵㑡慣㑡㌳慣㘱挹て挹〱昵搳愲㤴愳扡㌹扥攸㐳愵〷㤴攳㔱㐹㌲戸㙥㥥愷㕢ち㤷ㄸ㈰㜶愳搲㕣㌹㐰㘸户㍥〱㑦〶摢〷㍢㠰㐸ㄸ㍡愱㜵㐶〹㥡㑦㈱摣收㑤㤰㜷扡挴㈸〴愹㈹搳㍦㑦㈸㕦㜸㡡改ㅢ㈷㌲㜱㈱㘲㈲㠶扢㔲慣〷㈰㌷ㄹ㤹㈴ㄷつ挵〱昳㔰戲㐹愱搵ㄷ搷搱挴攸愷挹攷〵戸挵挳㔸搶〰搹愶㡡㝢㙥㠱〵㙤㕡㕤摦㘵㑥㍢攵㙡慤㈲愴㉡㡥㘵戵搴挸摢〲㕦昲ち㘰挸㑤㈹㜰㠹㠰㌲㡤愳ㄴ户㑣㈴㜵㙦㜷敢㈷㌰㕣ち㌹捣ㄱ慡㍥〶㈰㔳摣㜲㌲㈰搶㜶㑦㠱昶攱敥挶〵〶㜹㜹づ㈲慤慤㡡戲㙣〶昷昱敡㔱㘴挹㙤㠹㙥㌳敥㡣㑢㥢㍤㔱㜵挶ち慢戶〵㡥戰捦㔰攰攵昳㌰㐶扡攴づ㑥㤲戹ㅥ㐵㜷慦扦㕦㍥㘶慥〳ㄵㄲ〳ち㘳扣㍣〵㘵〰㔵㌰ㄲつ㙥戵㘱㜵㉢㡣晥搲昲搶挷㤱㈹っ〳搳愰㐵捦搰挰㤹㐴㜹㜳〳攷ㄶ昴㑡㠹㤰㈶㠳愹㡣㔱づ挱㘱て愴㠱㥢㜸㤰㕥㜰愱㠴㠲㍤昲㘲㔸㝣㌷㜱挴挶ㄱ挸昵昶戵㔴捥ㄹ〱慥扦㌸〷㕡慡挷㉢ㄵ㥡扢昰捦㙤ぢ慣攲敡㐶㘸㡥敥㘹戹㤴㈵昷㐴晢敥戶㤶㠶攸戲攰搱愹搱㌳㐶㔰㕥㥥て搶挳㡢㕢摤㤲㠴昶㘳昸㈳㌶㝣㍢㙤收㥣挳㡢愸慢㠴㝤昱㡡攳㕥㜵攴扡㌴㥦户晥㐰㈱戸㐲搹挳㐵ㄶ㌳捦攳㥦㑣㙡㐶晢ㄱ㘶摣捡戲㌹㐱挳㐱挲㜹㘴ち愵挱㌰捡㈹㜴〲摢扤㝥㙢㠰㜴戲愷㠵㑥愴㈰搸㈱ㄴ㘷改㈵㈳ㄴ攵㠷㐰㉢㠹㈵㍣㤲〳收㕦〷敢㉢㍦㐰つㄱ㡥攷㐸㡣㘸慦㐱㈹〵㜵㔲㤰㐷㔷㍣㜸㈱攴晦〷㑢㌱㌷㙦挸㑥晦〵㘶㔶扥摦㡡愲㥢㠹愲敦戵愱㐸攱㌵㄰挹扦昷㐵〵㍥㘸っ捦扥愰㐰㌸昷戴㜳〰㝤搹㉦晣晥てて愰㌳挰㌰㤳戴搱㄰㙡扢ㅤ攵扡㠹㤰㙤㌳ㄱㄸ扣㤷㈶挲㔹㡥㘱ㄴ㍦㌴ㄱ㈲ㅦ挸㉣㉡㌶㌷ㄱㄸ摢㑢㌱〴ㄳ愱搶㠴㕢㠳㈷戰㝤㌶晤㘳㘷㜰昱㔶昸㠸攷㐳㘹昹㤳昰㐸敤㙦慦㥥㌳㍣挳㍥㈰敢㑦㝢〲捡捣㕢挰㑤㙥㌹㠴㈳づ㙥搸㈲〷㙤攰慢㠸扤散㍢晥㤴慤摤㕦〷愶挲ㄴ扡敦㤵㠲㤲㝦ㄱ㥥ㄲ㠵攷㠶捣晢昶㝣昳昴㥦ㅥ㝥晣〴㙦慢㐵戴慡ㅤ㐲戹㥢㤰㍤敤〹〴㜵ㄳㄷ㐵昶昲挳㥣戳昸㐴挹㕡愹㡡〹挳㤳㔶㤰慦摢㜱㌱㈴扣〴㘱㠶挴户ㅤ㑣㑣摣㝢〸㑤捣搱ㄶ㜷愷晣戰㐹扡〸㐷ㄳぢ㤷㍥扤㌸㙣愸㜴㔴㘴㕤㕡㥢摡户愱㡡㕥攰㐲㥡慤㐴㥥㍡㤹ㄴ攵㕢慤扡敥ㄸ㜵㕤㜸㤰㘱搸㍦㤶㔲㠸㍦㤰㐲㤲〷ㄹ㕥〸㤰㔲敡㍣ち摡㥤挸㔲㈲㙢慤㈱㕥晡〳㜶㠴㠰愸㕦晡敢昲㈳ㄶ㐰ㄱ㔸㡣㝤昱摤㥥㘸㘹㡢挶慡㠹愱㕡㘹搳捣愳㈰て㉦慣ㄸ㡢㙢ㄷ㔰㠸㤳㜶ㄴ愵㉤扢愳昸㤲㝥㍢っ扣㠵㡣慤搹昴戵ㄵ敤㤳㑥つ㌷㍦愰㘷昲㔲㘱㌸扢㔹㡤〳愹㡣搱㠵㕤㡢㘱ㄵ昳㠱戰㔸ㅦ搴ㅢ㌵㐱㘷㌹〷㜰㉡㐵昰㡦㕦ち戱㝤愴㌱昵摥搶ㄶ敡㌸愷〷ㅢ攴て昶搷捤㈹㡣㡤户㤲㘳㈰㘱户搴慢㄰㕥て扦㠰㈱摣㜴㐶搱ㅢ㐵昹慣ㅣ挳㥦㤸戳戲㙡㥢晥㘷昴㕡㜲搶㐵㡥㘶ㄸ扢㐹晦扦ㄳㄵ㥢敡㝦㠵戱㌷㠹挸㜷㐵〵㘹㥣㌲㝥戲㘹挸㠶㄰㠱㘷ㅢ挱ㅢ㜹㌰搶㘵㤱㈱敦戰㌴㡦㡦㔷挳㘶㈹挱攱昷捡戵㕥㡤愸㡦愵㙤摢摢㔱〰㌲㌶愴㝤ㅤ㈲愸攳昸㘶戹ㄵ㥦㙥昳敦挶挰㍤㘷慤戲攷晡慥ㄹっ捦㈳攸㍢捣㙦捦㑣搸㍣攳捡搷㕡㠵摡㙤㠰㐴摦㝢㌱收摣㉣〴昶㌹ㄱ扣㔴戱㐸㐶ㄶ戶ㄶ挹攰㜷㐸㠳㠹昰ㄲ戵㠳㝦㠳昹㐰捤愸攲搳搵㔹昸㍡〳㔶㙤ぢ㘵ㄷ㝡㥣㕢㙦㘸㄰㜴戸愳㜵㍦晣㐱愲㍡㡡攰㤸摣挲扢摦㑢戸戶挲愰戹㙦戴㌷㥦㍤扢昳戹ㄵ戵㘷㠰搳慤扤愵㤹㘴昸㑥㝥㤱㕣搴㑢捣㜱㘹晦〴晥㙥摤㐱换搹㠶㐰攷搱〷摤㜴㠴㡤㔴攱㍥摢㐲昴晢ㄲ㠶㉡攳捣昰搳㡤愸挰〷㠵㕥㍥戲愲昲㘵㙣㡢っ㠰㜲㈶㕦㐶搶㤹慡㥦摥㠸慡〷敦挳ㄸ昲慢㉥㤰昵㘷ㄵㅥ㌵㐸㤵㐵攵ぢ攸㑦愸㠵扢㕦㘲ㅤ㡥ㅥ昲㐸㠱戲扥㡣㉣㑥ち㡦ㄴ㜲㍤㑦㘲㐰㝤㍤㤷㔱摢㜹㍤㥦摢㘸㍤ち㡤〱戹摦攴晣㠳戱㌲搱㙤㌴敢づ㌳㤷搹ち戲挱㔸愷っ㔰㑣㜲㉦昹㌰搴昰〳㘲ち改㌷搱摦㘷㑦晣晡ㅡ搳㍦㑥㈸㔲㌰愲愹㜹ㄷㄴ㡣㜲ㄷ㥦㑡敥挲㐷㙤攷㕤㝣㘲愳㕤っ㔲㘶㑡愸搶㔰〰㔴㑢昸㈳㜷戵㡡〲〱捡㥦㜲㠹ㄹ㝥㑤慢ㄸ㌴㔰㈳挷慥愱搰㥦搵㠸㤸户㜶搶㉥㌴ㅥ攳㑦㘱ㄱㅣ㘸晡收昵㈴扥㘱㕤㘷戴㍢㡢㑦昸㌵愹ち㜳敡㕢扡㥢㉢㌶㐷愹挹戴㡦㘰搷㉦㘲ㅥ㙥扡攱㜳攴㡣〷昱㉢㈰〸㐱㌲㤳㈰㜹ㄸ㠵ㄸ㔰㠳㌱㉤㘸㐴㝦捡㈷㑥搲㑡攴㜵㔰㝡戴昲愱㑢㍡ㅦ摡〶〵㍢昲㐵㙦ぢ〹㠹扤昱㥢攱㡥㡡㉤摦攵㍤〷攵㐳㌱㌹㥥㌹ㄳ㝦㍦愶㐶㤱㌷戰㐳㘸㤷㤳㝤〸㐸攵昱戸昳㜷扥摢㜰ㅣ愳〱〹㍣ㄳ㜶㈶㥢挹捥㡦挵㥤㡦攲摢㌴搹㈷㐳捡㘲㝡㌶敥㑣㜶㤴㥤㍦ㄸ㜷晥晢搱〳昵捥㌱昷㠵㌳㙢㘴㡤ㄴ㡢㕦㥥㠱ㄲ摦愹て愰扢㘶搲㡡攸㌵挳㙡㔲愴っ愰㔷愵ㅤ搱㠷㉢㌱ㅥ扥ㄴ㥦挱つ㉦㕣㠴㠱慡〹晦㠷ㄱ搳戸昹㌵㘵〴〶㍥〴㕦㐵挸摤搳攵ㄳ〷攷捤㔹てㄵ㍤收戴㡦㤳㘵㘵㕢㤱〸㡣愲㕣〸摦㑤㐲ㄳ㈹〶㜴〳ㅥ㜱愸㔰攵㑤㥡敥㔴愸っ㉦攵㤴㐷㘳捣㘶ㅥ㙤搰㡣晥〱㈰〷捡〱㌹ぢ晡〷㤱㠷攱㈸摥搹捥っ㔲敡㐹㤱昶㌸ㅢ㍥挴散挳挸㡡ち㐵ㅣ改㈰晦ㄱ㘴〳昱晦慥㘳㜸㔵㝡㡤㔴㘵㉤㝥㔹㤲㡣昴㡦㜲挰挷㤰㘵攱挴㔶㈲㈲㉣敡ㅦ㐷㑤昲愵㤴㈰昲愵㥦㘴挳愷㤸㝤ㅡ㔹㔱攳㘲户っ㌵敥愹㑢晤晤〴㠶㉡〴〵攷搰㍦ㄳㄵ昸愰㄰づ㤴敢㡡㠳ㅤ㔲㤸㔲敤ㄴ搴扣㐲搸挸〶㍢㙡㌸㉥ㅢㄴ㠵昰㤲つ搵愸㠱㑡㑤晦ㅣ㌲㠵昰攰㥥昴捦昳㠹㘰㤰㉦㝣㌲㉡挸ㄷㄲ〶㜲昸㜲换ぢ〹ㄷ搹戰搴昲㐲挲㑡㌶㤸挹ㄷ㝥㤱㤳捡㡤愱搰慣户戸㐱〹敦㉦愱搰㥦ㅤ攰摡ㅥ挴㑦㕤㔳捡㤷㉡㤷㉥晤㝢㈰㌷㝣㌰昷捥㜷昴㍤昵散慦晥晣搹摦扥攷昸摦㥥㝢晡改摦晥攵戳搷㥥晢昱攲昱㕦㍣昳捣捦敥晢捡戵㍦敦㌶扦慡㝥昷摦㌳㕦㝤㘴散捡㈳て㤹ㄷづ㥤㝥攴㕤㤷ㅦㄸ㥢扢㘱㈴㥢敤改戹㘳攸㤷㌷扥㝥昰搱㠷扥慦晣攴昷晢ㅤ㐵㙥ㄷ㉦㘸㕥〶户㉤㤷昱ㄵㄴ戰っ慥昸㘵㕤〶户㉢〱㜵㈹〲搴〴㉡ち昰㠲㜰〱戲愱搴摣搰晢ㅦ㈸㥥扤搲</t>
  </si>
  <si>
    <t>Decisioneering:7.0.0.0</t>
  </si>
  <si>
    <t>19741521-87da-4a41-8e6a-3f3cf5e3fb36</t>
  </si>
  <si>
    <t>CB_Block_7.0.0.0:1</t>
  </si>
  <si>
    <t>㜸〱敤㕣㕢㙣ㅣ㔷ㄹ摥㤹摤㔹敦慣敤搸㡤搳戴〹扤戸昴㕥〷㌷㑥ㅢ㑡㠰㄰㝣㘹㉥慤ㄳ扢戱㤳戶㠲㙡㌳摥㍤㘳㑦戳㌳攳捥捣㍡㜶愹搴〲㉤ㄵ户㜲㤱〰〱㠵㔶ㄵ慡挴ぢ搰ㄷ愰搰〷㤰㤰㐰搰㑡㍣㤴〷㈴ㅥち攲昲〰㐲㤱㜸攱〱〹扥敦捣捣敥散慥㜷散㙥㕢㜰㤱㑦扡挷㘷捥㙤捥昹敦攷晦捦㌴愳㘴㌲㤹㝦㈳昱㉦㔳㡥㠵㉢收搶晣㐰搸愳㤳㙥戵㉡捡㠱攵㍡晥攸戸攷ㄹ㙢搳㤶ㅦ㘴搱㈱㕦戲搰敥㙢㈵摦㝡㔸ㄴ㑡㉢挲昳搱㐹换㘴ち〵㕤㐵㍢㈷攱㙦㌰㝥搰㌹慡㉦㠷㙣㝥㜲㘲㘶攱㐱捣㍡ㄷ戸㥥搸㌷㝣㌶ㅣ㝢㜸㙣㙣㜴㙣昴戶摢挷づ㡤敥摦㌷㍣㔹慢〶㌵㑦ㅣ㜶㐴㉤昰㡣敡扥攱搹摡㐲搵㉡摦㉤搶收摤昳挲㌹㉣ㄶ昶摦戶㘰摣晥㥥戱摢てㅥ㌴てㅤ㝡㑦ㅦ㕥㥤㌹㌵㌹㌱敢〹搳㝦㤳收搴戸攴摢愷㐴搹攲摥㠴昰㉣㘷㜱㜴㜲〲晦㈵搶㡦愷㍢㐶攷㤶㠴〸昸㙡攱〹愷㉣㝣ㅤ〳㝢敤㜱摦慦搹换〴㥥㙥ㅦ挵㔶换㠶ㅦ㘸昶愴愸㔶㜵㍢㥥戵㘰捦〰㜶㔵㘳慤捦㥥ㄳ㡥㙦〵搶㡡ㄵ慣攵敤㜹㑣㔴改户捦昸攲戴攱㉣㡡㔳㠶㉤㌴晢㔸捤慡攴挲㤴挹摥ㄸ㑦㤱㕣㤸摣晥攸戸㙦㑦㉥ㄹ㥥㕣㤱㑦挰愴昴㍤敡㤵㥢晢㕥摢㜹㕥㉥㕤扥㠱㜳㕥摦戹ㅦ㕡捥ㅡ㕥扤攷㐸攷㥥搱收㥢㔷㜰㙢攷晥〹ㄸ㌵㡦戹戹昳ㄸ〹捡收摥㑡㙦㐴摦ㄲ愲搸㡣㥥㘷搶挳慣挰㡣〸搴㡢捣㝡㤹昵㈱㔳㜲晦〰㤷㈴〷戲㐹㉤ㄹ㙡㘹㐱㉤㤵搵㔲㐵㉤〹戵㘴慡愵㐵戵戴愴㤶㉣戵昴愰㕡㍡㡦㍥㜱㉡昴昴愸㔱摡㝤攸攴〷晥昴挰慦㑥扥昰㤳扦㡡扦㥣摡㜹㕤摦づ㜴扡㈷㕡搴㤴㘷㕣〰愹㌵愸昸挰攸㝥晥摢㤸㉢挰ㄴ收㐱昳づ㜳㙣慣㜲㜰扦㜱㥢愱㜱㕢㈹挸㙦㈲㤴㐱昴敤㌳敦戵㥣㡡㝢㐱攲敥㡡〹挳ㄷつ挰㡤㐴㙤ㄳ㙥捤愹昸敦㔸扦㜱㉥㌰〲戱户戵慤㌱㐹摢戰㌹戰㤵昰攵晢慥㙡ㅤ㜶搶愸搶挴昸慡ㄵ㌶㕦搹搲㙣捦㝡敥㐲攷搶愳㥥㜸愸摥摡戶愲㜱〸戵ㄵ㌹㜷摢㉥挳愶㜰㕤挳㤳㑢慥㉦ㅣ戹扣ㄱ㝢搶㉡㥦ㄷ摥㥣愰㐸ㄴㄵ戹搵㑢搹ㄴ㜱晤挸㡣㠳㡤㠲㕢㉢敦㑣搶㥡㜷慥〶㘰㘶㔱挱㝡㤷㠵ㄷ慣捤ㅢぢ㔵戱扢愹㑢昸㑥㌴散㘹慡㍥敡㤶㙢晥愴敢〴㥥㕢㙤㙥ㄹ慦慣ㄸ㤰㌴㤵㤳㙥㐵攴㜲ㄹ㈹ㄴ㈰㜰戳㔹㐵挹摣搲㤹ㄷ㈴㈲ㄲ㈸㈶㈳㕦摥㑣㜶愳愷戱㍢散愲㉡㐸㤳敡㜵ㅢ㑣挶昵㑡ㄹ㤳挲㠱㠹㍤㔱㝦昰愵㌷㙤㌰㙤ㅤ㜳㙦㙤㘷㔵ㅤ㡡㜶㝦攷㡡㜰㠲攳㠶㔳愹ち㉦㔵晢㈹㕣㤱㍥㠰㑣扢〸㠱搰ㄱ㝡㔴㜵捡慡戲愶㕤戰㉡挱㔲㝥㐹㔸㡢㑢〱敡愰㈱ぢ〵㠲戶㉤改㤷愰㑡摦挹㙣〸㔹戱㤸挹敦㘲愷㝣ㄱ㈹愳㔱㍡愵昰㜲㤳㈰攷戸㈶㕥敥㌳㡦㕡搵㐰㠴㐲㜹挰〴㐶㐲慤㈶搱搷㑦ㄲ昵㡣㜲愸㌰㜶㤹㤳愰㔲挳㜲㠲戵〶摦戶㜱㐹㐸㐴摢戲㘰换挹〲㡡㠲㘶㜹㤰挲㙢㈰㥡ㄶ㘹㤰摥㌹㐱㐴㘴㠳ㄴ捤㡥㤹㥢㠹㡣晤㔳㘴〴晡㈷㠹㤰扤昷㜷㤶ㄱ㈴昶㜶㈲攵愰㡥晣戸㉤捤搶戳攵㐳㘹㜶㈹〰愷敦㘶㜶ㄹ戳换㤹敤㐱愶晣ㄹㄲ㡥㔲づ攵收愴扦〳捦晡ㄵ捣慥㐴〶昹愴㔳收㐴愲㡡㌶搴㘶散㐸昶敢㠷㥤㉣㡤攲㔰ㄴ搱㌲慥摢㤹晤戶㐴㜴㘴㜵㙥つ㕤㥢㤳㍡昶㠶捥戴㤹摣づ㈹㌲愵㙢㜲慦ㅢ㜴㑤〲㠲㕤扢搴㕢㔷㘳愸㍥捣散ㅡ㘴㐵晤㥤捣愱㕣㘸昰㙥捥愲愷㐹昹戶㌰㡢㐲㘳愸㑢〵ㅦㄱ㌲㡦〰㈹㐲慥敤昸戲㙤㐳搳ㅣㅣ㌱摦昶㌶昴扥捥晣ㅤ㈱扤㐵㙦㙥敢ㅤ晡㡢㕥愷ㄵ㝤㉤搸㑢昹㕤㐷ㅤ㜳㍤㥡昵ㅢ㤸摤㠸慣㐵挷昰昴晤㝡㍤〵搲㉣戶ㄳ㤸摢㐹慦㡢戴㜲攷搷㤶㠵搴㐰㝤收扣攱㉤㡡〰ㅥ㡣ㄳ㔳戰㠵㕤捦ㄳ㔵ㅣ㙡㉢戲㠲攷㤷换㥡㉢晤愳㥥㙢戳㝥摢㐶昶摦ㄶ㡡㈱㤷㔳戳㤹ㄶㅢ㌹挵搶㑣昸㥣ㄲ㤴㐳ㅤ㝣㕢㘷㈱㤱ㄸ搴㑣㕥ㅣ㤷㝥扥摣㤶㈴㕤㐸㤲㥢〱㔶晤ㄶ㘴㤰ㄲ捡㙦㍡㑡㤴㝤散昶㉥搹慤搹㘲愵㠷㉦攵㜴搲攲㐳㙣㤳㈳扤愱挳㜶〲晥〳扦摦㥥戳散扡戰攸戵㘷㠵㔷㠶㙦挱慡㡡㘲攸㤶愵愸搹㤶ㄵ㙦ㄳ㔹㤱捤戶㥤愷㔳晣㙢㤲㑥㕡愴㐴㉡户愷㌶愶㥣挵ㅢ㐴㐵㌷㈴㠵㑡㡡㙢愸㉥㠱㐸㜹散扢㉤㘲扡㄰㌱户〲㜰晡㝥㘶㘳捣づ㈰搳㕥㠱愴搹㉣攰ㄹづ敢㔹愱㑢扢㔴捡ㄴ㠸〶改㈲㝣戹愳戰㍡挸搷扣㥢搹ㅤ挸㕡捣ㅦ㍡㈰㔳〸㔱愲㍣㐱㠸㌲㡣㘱㥥戵挴〵搲挰づㄳ㠱愵挹㥡ㅦ戸㌶㈳㑢晤收㤴㝢捡つ愶㉣㝦ㄹ㤱愸㈱㌳㉡摣扢㈴ㅣ㔰㤷〷摢愷愵捥㕤㕥ㄶㄵ摤㥣㜳㙢㄰㙤㈷愶戶挲挱ㅣ攰㠰㉤㈹捦收慡㠲搴摤昹ㄸ㔳㈸㠰戴昴户搲ㅢ扢㈹敦㌷て㝤〳つ㠸捥㕢㐱㔵昴㥡㈱搳戱㕣㌰〱㐵㐴づ㉡㍤收晣㤲㈷挴㔴扦㜹捣戳㉡㔵换ㄱ㐴〶㙣㑣〶敢愶挵㈲愲〴戳㉥㘳㠰慥搳㙦捥㝢㠶攳㉦ㅢっ㈸慥敤㙣㝡㤲㘱ㄱ捤㥣戰ㅣㅦ慦㤱㔸㘴㜹挰㥣㕢㜲㉦㈰㘲㕢戳㥤㘳挶戲扦㈵戰㐲愲て㤳㐴㡤愲㉡慡慡ㄴ搴㐲户昸攱㠱㍣㤳㈱敦攵㤸㐹㕣㘵㌴晡捣㔳戴㌷敤晡㈸㐶㐳㍢㥤㙢敡㐳昴愸㕥㤹㑤㤵挲攴㔴晤㄰挷扣ㄷ搹㕤挷捥㥣㘸㐴收摥㔰捣㕡愳㤷㍦㐵挶㑢戲愸〷㐲攸愳摢ㄱ㤲ち敢㐸㌹攰㐰㘰㥣㑦慤攴㔷㌴㘵ㅦ㔲摦㡥㐶昱㈸㈲㐹㝤收戴戱㈰慡㠸㐷摢㐶戰㈳㝣愰ㄹ㙢ㅢ㔵㍦㙡㥢㜴㙤摢㈰㘹㤱㉣攷捡〶㈹㜸扣ㄶ戸㈷㉤㐷㌷㤱㐹晡㡢慡㡣㔵㔴ㄹ慢戲慡捦㍣捤搰愰㉣㜳㉥㜷搱昰慣㘰挹戶捡〵㍥㌰㝣户㈵㘸ㄲ㑣㑥挹ㅢ愷㔸㘶っ户㔸昳㘷㘰戲昹愳㐰昷㈸攴㈸㐱㐷昴㠳㜲㔵㈵㡦㝦㑡㤷㡥㈵〸ㄸ改㈹搵摦㡦搹㌴㜹㍢〲㈲㐷愶㡢昱ㅤ㡣㡢㡦愲㈶ㄴ㐲挴㝡ち㠹挰㉢㤸㄰昲㜴㜱攷捤㌳㡥ㄵ〰㝢挴搸㔱㉢㤸昲㠱㜲㘴㈸捡攳敤㕥㠹搵挴愰㤱扡㔶戸扡扤愹㐹㑤㕣搵摥㥥搴ㅢ搷慤搳ㅣ㙡㤴㠴㈲搹愸㤳搴㉣敢慣㜱㉢愹ㅡ㐵㉡敥㔸摢㈸㘹㙥搳〶摣㈹㐵摥㠰㘲㤲㌴㤳搱㍦㈰〹〵㠱摥㐸㐷搱㘷㥦㑥ㅥ㠹㠸つ㙤㠰㈲昵㔴㔸搷ㅦ㠵〴㑦攰摡㐹㐵ㄴ愳㈷昰昷㡥愸㌸㔳ぢ㥡㕡㡣搵愱愸㘵扣㕡㥤㜱㘰㈵㤴つ慦戲㐵㔸ㅡ㝢ぢ㌵㡣攴捥㙥戵㝦〸摥〴㈳㐶㙣挸戰㐸㡡ㅦㄸ㙣〸收㑡㐴㔴㘹㥤昵ㄳ搴昵敡〲㥦㑥ち挳㤱ㄸ㤸ぢ㉡㔳㘲㐵㥡㘱つ㑢㝥㐸づ愸㥦ㄶ愵ㅣ搵捤昱〵ㅦ㉡㍤愰ㅣ㡦㑡㤲挱㜵昳㌴摤㔲戸挴〰戱ㅢ㤵㘶换〱㐲扢昵〹㜸㌲搸㍡搸〱㐴挲搰〹慤㌳㑡搰㝣ち攱㌶㙦㠲扣搳㈵㐶㈱㐸㑤㤹晥㝥㐴昹摡㔷㤹扥㝤㈴ㄳㄷ㈲㈶㘲戸㉢挵㝡〰㜲㤳㤱㐹㜲搱㔰ㅣ㌰て㈵㥢ㄴ㕡㝤㜱ㅤ㑤㡣㝥㥡㝣㕥㠰㕢㍣㡣㘵つ㤰㙤慡戸攷ㄶ㔸搰愶搵戵ㅤ收〹愷㕣慤㔵㠴㔴挵戱慣㤶ㅡ㜹㑢攰㑢㕥〱っ戹㈹〵㉥ㄱ㔰㑥攰㈸挵㉤ㄳ㐹摤摢摤晡ㄱっ㤷㐲づ㜳㠴慡㡦〱挸ㄴ户㥣っ㠸戵摤㔳愰㝤戸戳㜱㠱㐱㕥㥥㠳㐸㙢慢愲㉣㥢挶㝤扣㝡ㄴ㔹㜲㕢愲摢戴㍢敤搲㘶㑦㔴ㅤ户挲慡㉤㠱㈳散㌳ㄴ㜸昹㍣㡣㤱㉥戹㠳㤳㘴㉥㐶搱摤㡢㡦捡挷捣㐵愰㐲㘲㐰㘱㡣㤷愷愰っ愰ち㐶愲挱慤㌶慣㙥㠵搱㕦㕡摥晡㌸㌲㠵㘱㘰ㅡ戴攸ㄹㅡ㌸㤳㈸㙦㙣攰㕣㡤㕥㈹ㄱ搲㘴㌰㤵㌱捡㈱㌸散㠱㌴㜰ㄳて搲昳㉥㤴㔰戰㑢㕥っ㡢敦㈶㡥搸㌸〲戹摥敥㤶捡㔹㈳挰昵ㄷ㘷㑦㑢昵㜸愵㐲㜳ㄷ晥戹㉤㠱㔵㕣摤〸捤搱㕤㉤㤷戲攴㥥㘸摦㕤摢搲㄰㕤ㄶ㍣㌰㌵㝡摣〸捡㑢㜳挱㕡㜸㜱慢㕢㤲搰㕥㠲㍦㘲摤户搳㘶捥㌹扣㠸扡㐲搸ㄷ捦㍢敥〵㐷慥㑢昳㜹敢てㄴ㠲㉢㤴㍤㕣㘴㌱昳㙦晣㤳㐹捤㘸㍦挶㡣㥢㔹㌶㈷㘸㌸㐸㌸㡦㑣愱㌴ㄸ㐶㌹㠵㑥㘰扢搷㙦つ㤰㑥㜶戵搰㠹ㄴ〴摢㠴攲㉣扥㘹㠴愲晣〸㘸㈵戱㠴㐷㜲挰晣㜹戰扥昲㈲㙡㠸㜰㍣㐷㘲㐴扢〶愵ㄴ搴㐹㐱ㅥ㕤昱攰㠵㤰晦ㅦ㉣挵摣扣㉥㍢晤ㄷ㤸㔹昹㘱㉢㡡慥㈲㡡㝥搰㠶㈲㠵搷㐰㈴晦摥ㄵㄵ昸愰㌱㍣晢扡〲攱摣搳昶〱昴㉤扦昰晢㍦㍣㠰㑥〳挳㑣搲㐶㐳愸敤㝡㤴敢㈶㐲戶捤㐴㘰昰㕥㥡〸㈷㌹㠶㔱晣搰㐴㠸㝣㈰㌳愸搸搸㐴㘰㙣㉦挵㄰㑣㠴㕡ㄳ㙥つ㥥挰㜶摢昴㡦ㅤ挷挵㕢攱㈳㥥て愵攵㑦挲㈳㜵㔹㝢昵慣攱ㄹ昶ㅥ㔹㝦捣ㄳ㔰㘶摥㍣㙥㜲换㈱ㅣ戱㜷摤ㄶ㌹㘸ㅤ㕦㐵散㘵摦昶愷㙣敥晥㍡㌰ㄵ愶搰㝤慦ㄴ㤴晣ㅢ昰㤴㈸㍣㌷㘴㍥戲敢㍢挷㝥晦昰攳㐷㜸㕢㉤愲㔵敤ㄶ㤴扢〹搹搳㥥㐰㔰㌷㜱㔱攴㔲㝥㤸㜳ㄲ㥦㈸㔹换㔵㌱㘱㜸搲ち昲㜵㍢㉥㠶㠴㤷㈰捣㤰昸戶㠲㠹㠹㝢て愱㠹㌹摡攲敥㤴ㅦ㌶㐹ㄷ攱㘸㘲攱搲愷ㄷ㠷つ㤵㡥㡡慣㑢㙢㔳晢ㅥ㔴搱敢㕣㐸戳㤵挸㔳㈷㤳愲㝣户㔵搷ㅤ愴慥ぢて㌲っ晢挷㔲ち昱〷㔲㐸昲㈰挳ぢ〱㔲㑡㥤㐶㐱扢ㄵ㔹㑡㘴慤㌵挴㑢㝦挰戶㄰㄰昵㑢㝦㕤㝥挴〲㈸〲㡢戱㉦扥摢ㄳ㉤㙤搱㔸㌵㌱㔴㉢㙤㥡㌹ㄴ攴攱㠵ㄵ㘳㜱敤㍣ち㜱搲づ愰戴㘹㜷ㄴ㕦搲㙦㠷㠱户㤰戱㌵㥢扥戶愲㝤愷㔳挳捤て攸㤹扣㔴ㄸ捥㑥㔶攳㐰㉡㘳㜴㘱搷㘲㔸挵㝣㈰㉣搶〷昵㐶㑤搰㔹捥ㅥ㥣㑡ㄱ晣攳㤷㐲㙣ㅦ㘹㑣㝤㘹㙢ぢ㜵㥣搳㠳つ昲〷晢敢慡ㄴ挶挶㕢挹㌱㤰戰㥢敡㔵〸慦㠷㥦挱㄰㙥㍡愳攸㡤愲㝣㔶づ攲㑦捣㔹㔹戵㑤晦㌳㝡㉤㌹敢㉣㐷㌳㡣摤愴晦敦㐳挵㠶晡㕦㘱散㑤㈲昲晥愸㈰㡤㔳挶㑦㌶っ搹㄰㈲昰㙣㈳㜸㈳て挶扡㉣㌲攴ㅤ㤶收昰昱㙡搸㉣㈵㌸晣㕥戹搶慢ㄱ昵戱戴㙤㝢㍢ち㐰挶㠶戴攷㈱㠲㍡㡥㙦㤶㕢昱改㌶晦㈱っ摣㜵搲㉡㝢慥敦㥡挱昰ㅣ㠲扥挳晣昶捣㠴捤㌳慥㝣慢㔵愸㕤ぢ㐸昴㍤㠰㌱愷㘶㈰戰㑦㠹攰捤㡡㐵㌲戲戰戹㐸〶扦㐳ㅡ㑣㠴㤷愸ㅤ晣㑢捣㝢㙡㐶ㄵ㥦慥捥挰搷ㄹ戰㙡㑢㈸扢搰攳摣㝡㐳㠳愰挳ㅤ慤扢攱てㄲ搵㔱〴挷攴ㄶ㍥昴〰攱摡ち㠳收扥搱摥㝣昶散捥攷㔶搴㥥〳㑥㌷昷㤶㘶㤲攱㍢昹㐵㜲㔱㉦㌱挷愵晤㈳昸扢㜹〷㉤㘷ㅢ〲㥤㐷ㅦ㜴搳ㄱ㌶㔲㠵晢㙣ㄳ搱敦㜳ㄸ慡㡣㌳挳㑦㌷愲〲ㅦㄴ㝡昹挸㡡捡㌷戱㉤㌲〰捡㤹㝣ㄹ㔹㘷慡㝥㝡㍤慡ㅥ扣ぢ㘳挸慦扡㐰搶㥦㔵㜸搴㈰㔵ㄶ㤵慦愱㍦愱ㄶ敥㝥㤱㜵㌸㝡挸㈳〵捡晡ㄲ戲㌸㈹㍣㔲挸昵㝣〵〳敡敢㜹㄰戵㥤搷昳愵昵搶愳搰ㄸ㤰晢㑤捥㍦ㄸ㉢ㄳ摤㐶戳敥㌰㜳㤹㉤㈳ㅢ㡣㜵捡〰挵㈴昷㤲て㐳つ㉦ㄲ㔳㐸扦㡥晥扥㜶攴㤵㤷㤹晥㜶㐴㤱㠲ㄱ㑤捤扢愰㘰㤴扢㜸㉡戹ぢㅦ戵㥤㜷昱㤹昵㜶㌱㐸㤹㈹愱㕡㐳〱㔰㉤攱㡦摣搵ちち〴㈸㝦捡㌹㘶昸㌵慤㘲搰㐰㡤ㅣ扢㡡㐲㝦㔶㈳㘲摥搷㔹扢搰㜸㡣㍦㠵㐵㜰愰改㥢搷㍢昱つ敢ㅡ愳摤㔹㝣挲慦㐹㔵㤸㔳摦摢摤㕣戱㌹㑡㑤愶㍤㠹㕤扦㠱㜹戸改㠶捦㤱㌳敥挵慦㠰㈰〴挹㑣㠲攴㘱ㄴ㘲㐰つ挶戴愰ㄱ晤㈹㥦㌸㐹㉢㤱搷㐱改搱捡㠷㉥改㝣㘸ㅢㄴ散挸ㄷ扤㈵㈴㈴昶挶㙦㠶㍢㉡戶㝣㤷昷ㅣ㤴㈷㘲㜲㍣㝥㍣晥㝥㑣㡤㈲㙦㘰㠷搰㉥㈷晢㄰㤰捡攳㜱攷ㄷ扥摦㜰ㅣ愳〱〹㍣ㄳ㜶㈶㥢挹捥ㅦ㡦㍢ㅦ挰户㘹戲㑦㠶㤴挵昴㕡摣㤹散㈸㍢㝦㉣敥晣搷〳㝢敡㥤㘳敥ぢ㘷搶挸ㅡ㈹ㄶ扦㍣〳㈵扥㔳ㅦ㐰㜷捤愴ㄵ搱㙢㠶搵愴㐸ㄹ㐰慦㑡㍢愲て㔷㘲㍣㝣㈹㍥㡤ㅢ㕥戸〸〳㔵ㄳ晥て㈳㑥攰收搷㤴ㄱㄸ昸㄰㝣〵㈱㜷㑦㤷㑦ㅣ㥣㌷㘷㍣㔴昴㤸㈷㝣㥣㉣㉢㕢㡡㐴㘰ㄴ攵㐲昸㙥㄰㥡㐸㌱愰ㅢ昰㠸㐳㠵㉡㙦搲㜴愷㐲㘵㜸㈹愷㍣ㄶ㘳㌶昳㔸㠳㘶昴㡦〲㌹㔰づ挸㔹搰㍦㠶㍣っ㐷昱捥㜶㘶㤰㔲㑦㡡戴挷搹昰〴戳㑦㈰㉢㉡ㄴ㜱愴㠳晣㤳挸〶攲晦㕤挷昰㡡昴ㅡ愹捡㙡晣戲㈴ㄹ改㥦攴㠰㑦㈱换挲㠹慤㐴㐴㔸搴㍦㡤㥡攴㑢㈹㐱攴㑢㍦换㠶愷㤸㝤づ㔹㔱攳㘲㌷つ㌵敥愹㑢晤晤㜹っ㔵〸ち捥愱㝦㈱㉡昰㐱㈱ㅣ㈸搷ㄵ〷㍢愴㌰愵摡㈹愸㜹㠵戰㤱つ㜶搴㜰㔸㌶㈸ち攱㈵ㅢ慡㔱〳㤵㥡晥㈵㘴ち攱挱㍤改㕦收ㄳ挱㈰㕦昸㤵愸㈰㕦㐸ㄸ挸攱㑢㉤㉦㈴㕣㘴挳㘲换ぢ〹㉢搹㘰㈶㕦昸㜵㑥㉡㌷㠶㐲戳摥攲〶㈵扣扦㠱㐲㝦㜶㠰㙢扢ㄷ㍦㜵㔵㈹㥦慢㥣㍢昷捦㠱摣昰摥摣㝤ㅦ散晢敡㙢扦晣挳ㄷ㕦晤昰攱扦晣敢改愷㕦晤攳ㄷ㕦晥搷㑢ぢ㠷㝦晥摣㜳㍦扢敢㤹㤷晦戰搳㝣㔶晤晥㍦愷㥦㝤㘴散晣㈳て㤹㘷㙥㌹昶挸晤て摥㌳㌶㝢挹㐸㌶摢搳㜳攳搰㉦㉥扦㘹昰戱㠷㝥愸晣昴户㤷㌹㡡摣㉥㕥搰扣っ㙥㕢㉥攳ㄹㄴ戰っ慥昸㉤㕤〶户㉢〱㜵㉥〲搴〴㉡ち昰㠲㜰〱戲愱搴摣搰晢ㅦ挸㙢扣摡</t>
  </si>
  <si>
    <t>Demand met</t>
  </si>
  <si>
    <t>Unit production cost</t>
  </si>
  <si>
    <t>Operating costs per unit</t>
  </si>
  <si>
    <t>Cash outflow</t>
  </si>
  <si>
    <t>Cash inflow</t>
  </si>
  <si>
    <t>Net cash flow</t>
  </si>
  <si>
    <t>NPV</t>
  </si>
  <si>
    <t xml:space="preserve">a) </t>
  </si>
  <si>
    <t>The net present value is unaffected by demand as the production capacity is less than the demand and hence it is 1894019.27</t>
  </si>
  <si>
    <t>Additional cost</t>
  </si>
  <si>
    <t xml:space="preserve">b) </t>
  </si>
  <si>
    <t>The expected net present value when the production capacity is 1200000 is $3,276,522.30 as shown in the chart below.</t>
  </si>
  <si>
    <t>for</t>
  </si>
  <si>
    <t>c)</t>
  </si>
  <si>
    <t>The expected net present value when the production capacity is 1400000 is $3,280,169.67 as shown in the chart below.</t>
  </si>
  <si>
    <t>㜸〱敤㝤㜹㥣ㅣ㐵搹晦搴敥㑥敦搶散㈶㍢攴攰㈶㠶㑢㡥㠴㜵慥㥤〳㡤㐹㜶㤷ㅣ㤰㝢挳㝤㉣㍤㌳㍤挹㤰㌹挲捣㙣戲㤱换ㅦ㥥㥣ち㠲㡡挰㉢㐲㤰㐳㔱㤱ㅢ㐴㐴攱攵㡣摣㈲㈸慦挸昹昲㈲〸慦ち捡㈱扦敦户扡㝢愶㘷愶㜷㌷㠹扣㥦㌷㝦扣㥤㥤㘷慡㥥愳慡晡㕢搵搵昵㍣搵㍤昱〸㡦挷昳ㄱづ㝥昳㘸㘳㘲搷挱つ攵㡡㤱敦改㉦收㜲㐶慡㤲㉤ㄶ捡㍤㜳㑢㈵㝤挳愲㙣戹搲ち〵㙤㈸ぢ㜹搹㍢㔴捥㝥捥攸ㄸ㕡㘷㤴捡㔰昲㝡㍣ㅤㅤ戲〵昲㑥敢攳户㌳㤲㔶戲㡤〴㕡ㅥ愹㤱戴㤳㜴㤰㐸ㄲㅦ〹㉤㘵ㄷ挹〴㤰慥㠹㈰㉢晢晢㤶㈶㑦㐰㍢〶㉢挵㤲㌱㜳晡㘱㘶㙤戳㠲挱㥥㘰㑦㌸ㄲ㑣昴〴㘶㑥敦ㅦ捥㔵㠶㑢挶慣㠲㌱㕣㈹改戹㤹搳㤷つ㈷㜳搹搴㈱挶㠶㤵挵㌵㐶㘱㤶㤱っ㠴㤳㝡㈴ㅥ㡣昴昶㘶ㄲ㠹㜸㔷㌷㑡㕥搲摦户慣㘴㘴捡ㅦ㔷㤹㝥㤶戹戴扦慦㘷㠹㔱昹戸捡摣づ㘵愲挸㠱㘲㕥捦ㄶ㍥愶㐲扤散㡤摥〱㈳㤵㘵户ㄹ㐶㈹㕢㔸搵㠳㘶搷〱㡤㕣慣㘷㙥戹㍣㥣㕦换ㄱ搰㙦攴㜲㉢㡣㡣敡慥晣㐰戹戲㑣㉦攵换㕤㜹攲㘷㤴㡣㐲捡㈸㑦捣ㅦ㌴㤲㌲㜲㤶㘲戹㈳㝦㤸㕥㕡愲攷㡤㌶㈶扡昳㘶ㅦ㉥㑣ㅢ㠵㑡戶戲㘱㐲晥搰戲戱㐲㉦慣㌲愸攲捤捦ㅦ捥愶㐵㕢ㅢ晥㍣慤晢戸戵㑣㜵ㄴ摡㤳敦㕦慤㤷㉡㉡挷㉥っ扡改㍡㠶㡢㍡㡢扡㜶㜱㐸㑤㙦戰㘲㥦つ㘶昳㠷ㄸ愵㠲㤱㘳㈵散挹ㄹつ㑡ち㈰戳ㅦ慡㐸搹愷挳㕥ㄲ㥤搶㘵挳㜳㘱㉤摡㈴㤰㘹㑢㡡愵㍣〶攴㘲㐳㉦捣敡㑤〴〲㠱㤹㠳㤵昴㠰戱㙥㔶ㄸ改㠰㥣っㅤ㌹㠵摡㔳㐱㕡晢挲扤㜲㝢戲㜶〰ㄱ㙤晦㠹㑢搳㔹㉣㉦㡦㤶㈱扤㘵㈸搹㌲㤴㙡ㄹ㑡户っㄹ㉤㐳㤹㤶愱㔵㉤㐳慢㕢㠶戲㉤㐳㈷戴っ慤㠱㡥㝤㜴戴户户㔸挷攳搳㡡㍦扦敥晡搳ㄶ㕦㍡昲㤷㔲昷户㕦戸㐳昰㙡㔴ㄷ昳㑥㐸㡣搷捣㥤愱㈳㜷〱搱㜶愵㔹㕦㌸㈲㜷㈳㙢ㅡ㠸㄰㝦㐴㌳搹搴㝦晥㜱㤶㝥攸㈱ㅢ晢㝦戴晤搰ㅤ扦摦戹戴愷攰挵慥敡㤸㡥挴㜸㜵散づㅤ戹〷㠸戶㈷㐸㙢㕦㈸㉥昷㈲㙢㙦㄰㈱㥥戵敡挸扥㝢㜷昹扣敢收昴㥤搹昳摥㘱敦㝣㙥户㔹㠲㜳㠹慡㘳ㅦ㈴挶慢㘳㕦ㄶ戸ㅦ㠸戶㍦捤晡挲㌱㌹㠳慣㤹㈰㐲㍣㘱搵搱㜱昱晥㙤㡦㉦摥㜷攰愷戱㕦㜶攸晥敦㑥ㄷ㥣慡㔴ㅤ㍤㐸㡣㔷挷愷㔸㘰〰㐴ぢ搲慣㉦ㅣ㤲㈱戲挲㈰㐲㍣㙣搵戱昷㑥搹搰挶㜷㘳㝤㔷㥣扢换㠱㑦て捦晢戳攰愵愵敡攸㐵㘲扣㍡愲㉣㌰〶愲挵㘹搶ㄷ㡥捡〴㔹〷㠲〸㜱慦㔵㐷昸㡣㔵攱㍦慦扦㘳挱て捥〸晤昸㥤扥敦攷〴㈷㕡㔵挷㘷㤰ㄸ慦㡥㔹㉣昰戳㈰摡㙣㥡昵㠵挳㜲づ㔹㜳㐱㠴昸戹㔵挷敢㔷㥣㜶挹㔵㈷㜹收㝥昵㠶扤攴㑢㔳㌷㜶㝢㌹㡦㠷摤慥㥤挶换㜲ㅥ愶昳㤴㕥慥㔸㌳〶㌱晥㜸㈷㤴昱攷㤳㜹愵搴晦晣㝣㠲㑡㍥㤶昹㐴昶ㄳ晤〱㄰敤㈰㤰搶㈵换づ㤳昳挸㥡て㈲挴慤㔶㠷㝣晦㠸㕢捡慦扦晢昵㐵㌷㝣㜴敤挸㍢㙤扢㍥㈱㌸㘹愸㑥㕦㠸挴㜸㥤㝥㌰ぢ㍣〴㐴㕢㐴戳扥㔰㐲㉥㈶㙢〹㠸㄰搷㕢㜵昴晥晥挲㜷ぢ〷摣㌸晦收愳㕥㝣昰㘷㕦㍦㙥慡攰㉤㕢搵戱っ㠹昱敡㔸捥〲㔷㠰㘸㠳㌴敢ぢ〷攴㑡戲づ〵ㄱ攲㕡慢㡥㌷㝦㤵㥢昴愰㜱晥挰㐵愷㝦昳㡤昳慥戹攵㐰挱ㄵ㠱慡攳㜰㈴挶慢攳〸ㄶ㜸㈴㠸㜶ㄴ捤晡挲㐱㜹㌴㔹挷㠰〸㜱㠵㔵挷戹摤换昷㕣㄰㍡收㤰㉦摣㌸昸㡢㜹㡦晥㙤㘳搷㜱㄰㉦户收昱㠱㤲扥ㅥ㜷挶摡㑤㌷搴ㄳ攰扦昱㔷ㅢ㔸㙣㘴㝡㌳戱㑣㌰㤸敥つ攸㘱摤换㔹㝥㜳㙦㙢ㅣ㉢㕤㤹挳戳㠵㜴㜱扤扡捦敤摡愷㤷㡤摡㌰㥤㘱挹晡㡡挳㠵㜴㜹ㄷ㜷攱㘰㐵慦ㄸ㍢㌷捡㙡㠵㌴㤹つ㘲ㄵ㘰㤴㔵㝤搳ㅡ捤づ搳㜳挳挶摣㤱慣㈹摥慤㐱㡣㌵㐰㌱㌹扡㜴㕥挹㌸戱㉡㙤㙡搱㕣㉣㉦搷愹戲㥢捥搲ㄴ㤹敤㥡摥扦扡㔸㌶ち慡㜹㌳昲换戲愹㌵㐶㘹搰攰攲搴㐸慢㔳㥤㑡㤱戵㄰㤹戱戴㠰ㄳ挵搲㈲扤㠷㤳㥢㌹㘸愴㘲ㄴ搲㐶ㅡ敤㕤㙢㤴㉡ㅢ㔶敡挹㥣戱㝤㥤㡡㔹㈷〴㍢搵戱攷ㄵ㔳挳攵晥㘲愱㔲㉡收敡㈵㜳搳敢㜴㉣㝥搲㡢㡢㘹〳㙢㤷㌶ㅥㅥ攱㘹㙤ㄵ挲戳扦摢㈴挸㜲换㍤慡㈳ㅣ㕤捣愵捣㡥昵挳慥㘷〵捥づ㘷㤱㌳㌸㈶㕢昶ㅡ愷㌰㔵㉥㡢搹㙦㜴㐵挷㌹㜱㈵㑦敤㝤㐷搷㔶㙤慣昶摣晦慣㜲㑢换㘴敢散て㕡㠷〵攲〲扤㤰捥ㄹ愵㌱晤㄰挱ㄶ挹㈱㄰敦㘵戸㥡㐷㐵㡦换ㅣ㌱㈲㌶㜸搷㘷搳㤵搵摡㙡㈳扢㙡㜵〵㍣昸㉡ㅤㅤ㠴戶改㤰㍡㔸㌲㐹㤲〲昱昹㍣㕡㥡㑡㥡㑦ㅡ㘶摥换〵摢㤶㉦㍤改つ㐹戵搴㠵㕦㔲昶收㜱〳㉣户戶扡㥤攵〲扤扣扡挲攱㌹愶㤰㡢㑣㤹㈱㔹〵攲攵扡㜱摣㤵㉤㔱㙢攳〲㝥㐲㝥挰挸攸㜰㥢搴搵㉤㜴㙦摥㕣㠹てㄸ攵㤴攴㤲㝤㈱慥㤵ㄱつ㈹㕣晣㕤㜹㡥㝥㘳愴㌲愰㔷昴昶㍣ㄶ晦攸㈵〹愵ㄹ捡捡㑣搱㜲㠲攲搹搶㍥㉢㠷ㄲ晣㉡改㈸愵㔳㌱捣㤲㜰攱攰㝡昱戴㕡㜴散㤳㐰摢㌹㐵㙡㡤〳扤㝥ㄱて摦㈲㍤摦㈸慣摣戰搶㈸㔳扤㐳ㅢㄳ捡挶换㡢㠵㉤㑤㈵て慤㘴㜳攵ㅥ戴㜴㝥愹㌸扣昶攳㉣㠷㘵挹搵㈰昶攱晤ㄶ㐶昱收㥦ㄳ攰昲戴慦㘳摦っつ㜹㍡㔸ㅡ㌹㤲㑥㠴攴㘸㐵㘱ㅦ攱㑢ㅤ㌲㠷㉦摦㔸㌲㉦摤㡤㉤㜱㜸戸戰敦捡〳愱㤵㈵㐳戹㜰ㅤ㉡〳戴㈷攴て㉦㤶搶㈴㡢挵㌵ㅣ㑦ㄳ㔵慥扣摡㌰㉡㜴㡢㍡㉤㌷㔰戹㝢㐲戴戶搶㌹㌷づ晦㠹づ㤵戶ㄶ㘴挲摣㕣㙥扡㕤㘲㔹㍢ㄱ慣㔶㌸㘸㕡〹〹摦昲㈵搳㐳搱㥥㤱㕣㜹㐴㥣㠳昳愵ぢ戲晢搴捡㑥捦㝥㘵敥挱攷㥥㌰晢㌳㝦㝢昱晤愸㌸摢ㄲ㌴昹㍦㜴㘹㤴昷㌵㡣㠴㌸ㄳ㙡㥣㐷㤰慥㍦攴㝡攴攵〸挹〶㄰捣〶ち㕦㑣〶㈷㤹㔹㐱户㠸ㄳ㠲㍣㤹攴ㄴ㄰㐱摦㐸戹㜱愷㈲㘱ㅦ攲晦愱㝣昶戲敡㈹晡㔱捤㍤㜵㍡戸㍥㌹㠶㑣㑣㠳〶㝢㑢ㄲㅤ㐹㍣㈴戱㄰敢㔱戰㉢〰敢㉣㐱㤳㜳戶㍢捣ㄴ〰㘷搱扥〲㌵㜷〰捥㘱ㅤ攷㤲㝣つ挴〱挰㜹㘶㔶搰㘷㔳〰㥣㑦愵㙦㠰㠸扤㐰ㄴ〰ㄷ㈰㘱ㅦ㘲つ敡愸〲戰㈷搸捤〰㝣ㅢ㕣㥦ㅣ㐳㈶攸づ扡〱愰㡦〶挰昱㤶愰挹㜳愴㌳愸〰昸ㅥㄲ攲戸㔱〱戸〲㘲戹㤱攴㑡㄰〷〰㔷㤹㔹㐱㠷㔲〱㜰㌵㤵慥〱ㄱ㌳㐰ㄴ〰搷㈲㘱ㅦ攲㔰㈷〰昴㐰㥢〱昸ㄱ戸㍥㌹㠶㑣搰㔷㜵〳攰㤰搱〰㌸搸ㄲ㌴戹戵㥦㐲㐹ち㠰㕢㤰㄰ぢ㐶〵攰㌶㠸攵敤㈴㜷㠰㌸〰戸搳捣㡡〰扥ㄵ〰㍦愷搲㕤㈰㈲〴愲〰昸〵ㄲ昶㈱㘶愳㡥敡〸〸㠲摤っ挰㍤攰晡攴ㄸ㌲ㄱ㠶㠶ㅢ〰扤搶㜹㌶捤〱ㄱ㑢搰攴㜳㐷㔱㤲〲㘰ㄳㄲ㈲〴㌵昷㑢攰ㄱ㠸攵愳㈴㡦㠱㌸〰㜸挲捣㡡ㄸ扥ㄵ〰㑦㔲改㈹㄰㐱㝦㕣〱昰ㅢ㈴散㐳散攷〴㠰扥㝢㌳〰捦㠲敢㤳㘳挸挴㠱搰㜰〳攰ㄳ搶㜹㌶〱㌰捤ㄲ㌴〵〴攸攳㉢〰㕥㐴㐲散ち㌵㜷〰㕥㠶㔸扥㐲昲㉡㠸〳㠰搷捣慣昸㉣扥ㄵ〰晦㐵愵搷㐱挴ㅣ㄰〵挰㥦㤰戰て㌱ㄹ㜵㔴㐷挰㙣戰㥢〱㜸ぢ㕣㥦ㅣ㐳㈶收㐲挳つ〰㌹ㅡ〰ㅤ㤶愰㈹㕡搱㡦㤲挶昰捣敡〲〴㍣扦㍡捦慣㉢㌳㉦㥢慢ㄸ㈵㜳昱㥤挱㤷ㄹ㔲㔵昹〹㜴㌸㑡㝡捡っ㔶㑥挹昴挳攷㐰っ户戲愱收㠵㌵昹㍣愶㑢昰㝦㥥摤㌶攷搹㈹扦慥捥扢ㅢ挳㜳挲愰㘹昰敤挶㔶㜶づ㈲っ㌱搷㜵㤸ㅡ㔲㍤㈸戹㝥㤰㜱㌹摦戸㘸㔴㠱敡慡扥㜳㄰㔲㍢㌰扡挷挷挱摥㍣㐸㘹㌴慡㜷㜵ㅣ㠴晦攷㥢㌶敥㤱㤹扥改㍦㠰㡤㝣㡦攴㝤㤲て㐸㍥〴ㄱ㉤搶㌴慢挳㈱散〱挳㡢搵昴戰㜲づ戹晣㤴㕣挹㑢晡㐳㡥㘹戶ㄵ㔹㡤㥢㜳摤㜶搴㜴扡㌹挴㝣㐲っ挰㐸㑤扤㕥ㅡ㙡㈰㕤敤㈰㑢ㄶㄸ㌹挴㌹㍥慥摤㉤㉦㐳㡤㘳㝢㘶ㄸ㍦㤳愰戴㝤㝥㜰㐳㈱戵扡㔴㉣㘰㜷㤰づ攳摣ㄴ戶㠷捡㐲搷昲㡢㡡晤挳ㄵ㉤扦㈰㡢慦慥晣ち㘳慤愱㔷晡ㄱ挷㠲㌷扡〸㤱㘰攵㙢㉥㑣㡦晣㙦晡愲㥥㌶㥣〲㐲㠴㌵㜷㔴㌴㕥扤愶㔷㘸挱摢㌳㔰挴㔶愳愱昶㐷〹扢愶㈱慥戰つ㍡㥢搸㙡㐵敢扥晢昶戵㥦摥晢搲ㅦ㝦㘴㝤㥦㠶㤱愸づ㜹㄰㑥扡昹㑥摣〹ㄳ摦㔸㌲挱搸㜳昵㑥慣昹〹ㅢ㠶㠱改㤲扣昹捦㔱㕣㤲㌷㉣㐱㔳愸晡㘰㤴愶㤶㈳㔳㔰㤰㜸ㅤ㙡敥换㤱敤㈱㤶㍢㤰散〸攲戸㑥㜶㌶戳㠲ㄱ㙣㜵㑤散㐲愵㕤㐱〴挳搸㙡㌹戲ㅢ㜲昶㈱㕥㐰ㅤ搵攵挸㈲戰㥢㐱搸㥤㘵捡㌱㘴㘲〹散慡㈰㌸㝣戲摦㡥〶挰搳㤶愰㈹㡥扥ㅣ㈵㈹〰昶㘷㤳㥦ㅡㄵ㠰㤹㄰换〳㐸㝡搸扡㥡㔳ㅡ㌰戳㘲〵ち㔲〰〴愹ㄴ〲ㄱ㉢挱㔲〰㠴㤱戳て昱戰ㄳ㠰㐱戰㥢〱㠸戱㑣㌹㠶㑣㌰㜲敦〶挰㉦㐷〳攰㙥㑢搰ㄴ攴㍦〲㈵㈹〰收戰挹㜷㡤ち㐰ㅦ挴戲㥦㘴㠰慤慢〱㌰捦捣㡡㈳㔱㤰〲㘰㍥㤵ㄶ㠰㠸愳挱㔲〰㉣㐴捥㍥挴捤㑥〰㡥〲扢ㄹ㠰挵㉣㔳㡥㈱ㄳ挷挰捥つ㠰ㅦ㡥〶挰て㉣㐱攳づ㠴㜷〸㈵㙤㐱攴戸㤳つ捥ㅣ㤶㌵搶㌳搴㌵㌱㠳㙤昵晥攱㜲愵愸攲㜲ㄳ㌲〳挵㈵挵捡㐰戶扣㌶愷㙦㤸㥣戱ㄲ㠷慦㌶ち㠸㥡㤷㄰㍣㙦攰ㄵ搷慥㌵搲㌲㌳㔸ㅣ㉥愵㡣㠵〳摢㐲㔴ㅤ攷㠷慥㔳〱昵ㄶ㠱㘳敢〲挵㈸㐲㘰㤴攰昰㜸㜵ㄴ搸ㄸ敦㜳慣㤹㙡换㜳㍦ㄴ扢㙢㠸慥捣㔶㜲㐶㘷㐶挹㔵扡㈳〳ㄴ戱ㄵ㤱㙥捦慣㕣㡤㌸搸挰㠴捣晣㔲㌶㥤换ㄶっ㜶〶㤶晣㝣㔶㘱㤱戱ち摢づ换㡡攵㉣㥦愳㤸㤰㔹㔹搲ぢ攵戵㡣愰愶㌶㑣慡换愹摢㥦㌷搳㤷㉤㤴㔱㡤敡㐵愶扢㌳㠳慢㡢敢昱㌰捥㜰扥㌰㕦㕦㕢摥㈶㝡愵㜶〵愹慥ㄱ㉤愲愵㐵㜴戴㜴㙣㙤晦㘸㠷愱挴挹收挳ㄲ搳㌱㑥㉢愵㙣㜲㤸㠰戱晢㍤っ㈶戴㤱愸㍥昴㜸㤳㐸㡤戱散攵攲搷摡っ攲㐶〷摢㕡户戳散ㅡ㜳慦㍥攱挴〵慦㍣ㅣ㐶㕤㐷㠰ㅣ㍣晦搰㠵戵㉤挰㝦改愱㈳㙦ち㈵㌷㉥㈶ㅡ㐷㕥㜵挷㠵愱摣㠹收㄰㈲㡦㈳ち㔷㈶㐶〲㜳㡤挳搲㤷㔱㍡ㅣ愱ㄳ㙢挹㜹〸摡㜷㘵ㄶ改㐹㈳㠷㘵㘳㕥慦㑣㌴㌳㜴〱昰㔰㑡搹㤲昵ㄷ昳㜹㥤㐳㡥挳㜵㌰愵攷㡣㡥捣摣攱㑡㜱㜱戶㈰㌳㈰㙡㕣㕡㉣㝤〴㉣㝤㐴戱扡㌲㉢戸〷愹搲㉣慢戸㑡㉦㘵㉢慢昳搹㔴〷㌳摣㈷摣㈶挶㉡㉥㝥戵愸〳愰㍣散戹愴㜱㌱㙢㉥敢搰摤㍤㔸㕡ㄳ㍡㜶㍦㐶㜴㡢搰昰㑦㙣攵ㄶㄵ㈶ㅥ㜵㐳㤱㐷愱㌴㉦㔷昹㤸挴㔴㍢㍣㙦搹㡦摤扤㜵ㅡ㌸㙡㜲ㄲ〶ㄵ昰㤱㐷㠳㌲挱㑦ㅢ㌷㜹挶摣扦㘸㠷㠲㙦㔱㔱㑦捦㐳挰愱㔸㙡户ㅥ㤲敢㐰搷㜲慡㈹昹戹愳搴㡦㑤㑡㙣㝥慥换愶㡤㔲〷ㄹ㠳㔸愰户㜱㉦㑡㌳晢㤰搸挰ㅢ改散㜰慢㙢愱㕤搶㕥㔶㥣摥昹㜸攰挲愶昲晦戴㍣㍥㥢㘷敢昳愹㕢搴㌱㌸て㜹㉣捦㘹ㄵ㤸㍣㥦〶㠵攳愸㌰〴攲攵慥㐸㘳摦搴㙦敥㘰ぢ㐸㐲愹㑤㍤㕥挶㙤愷づ㙣搱愸晤㉡慦㍡㤱㑥挷㍥㤳㘶㙥㌱㜵搸捦慣㘹㠳ㄸ攵㐶摡㘷捥慦㜴㑦搸ㅤ㉤㉤㙤攸㙡慤㌱ㄲ搴㔴㉤ち换てㅡ㙡〳㑡昰昶愰ㅤて攳㑥㕥㉣㈸㝦㠸㑦㙦愵挱攵㤲ㅡ㕦敡昰昹㘴ㄲ㍡ㅥ㥦挸㠱摡㈷づ㡦捦㐶㈶〵愹㑣㠳〸㙥㐴昰昶㡦愴㝤戳ㄲ敢㤱搳挹㤲㥣㈰搵搱㌰ㄹ㡡ㄱ㜰㌹㈱捡っぢ搹㠰ㄴ攷㤹敡戸㕢つ敥昸攳敥㈴㕡攰㈳戳㉣挴捡㠸㤳㤱戰㥢散攸捣ㄳ愰㈰搷㔰昱ㄴ㜷㠵ㅣㄵ昲㔴㌸ㄵち散㔰慤㠰㥣〳愸㠸ㅢ㔰㙢愱〳愰㑥㜷ㄴ敡〰敡㐴ㄶ㕡㘲愱㘷㐱愱ㄱ㈸敥㔲攸昸㡣〱搴戹㤰㉡愰㜸㐷㄰㕦㐳慥づ愸㜵攰㡥て搴㜹㌰㠳愲㐷慥㘷㈱㔶㐶㥣㡦㠴ぢ㔰㈳㔰㤰ㅢ愸昸つ㜷㠵捦㔱攱㈴㉡㕣〰〵〵搴挹挸搵㠰挲㐳㜰㉥㈳敡㔴攸〰愸㙦㍢ち㥤㐸㡥㑦慤㐱㌹㥢挸捦戳搰敦㠱搹〸搴ㄵ攰改昸㡣〱搴㐶㐸ㄵ㔰愷戳㤰㉢㤱慢〳敡㡢攰㡥て搴㔵㌰㠳愲㐷㝥㠹㠵㔸ㄹ挱ㅤㄲㄷ愰扥っ〵昹ㄵ㉡㜲昷挴㐵攱慢㔴㌸㠳ち搷㐲㐱〱㜵㈶㜲㌵愰昰㈴㥦ぢ㔰㘷㐳〷㐰晤挸㔱愸㘳㐴㥤挳㐲捦㘵愱户㐰愱ㄱ愸摢挰搳昱ㄹ〳愸摢㈱㔵㐰㝤㥤㠵㜰㜳愴づ愸昳挱ㅤㅦ㈸㙥愲㐰ㄱ㍢㘷㉣挴捡〸敥愴戸攰㜰〱ㄴ攴㠵㔴扣换㕤攱㥢㔴昸ㄶㄵ㝥〱〵〵搴户㤱㜳〰ㄵ㜲〳敡㍢搰〱㔰昷㌸ち㜵〰㜵㌱ぢ扤㠴㠵㜲愳愴ㄱ愸㐷挰搳昱ㄹ〳㈸敥㥤㈸愰晥㡤㠵㜰ㄳ愵づ愸换挰ㅤㅦ愸㈷㘰〶㐵㡦晣ㅥぢ戱㌲攲㐹㈴㕣㠰扡ㅣち昲ち㉡㜲㌷挶㐵㘱㈳ㄵ慥愴挲㙦愰愰㠰晡㍥㜲づ愰愲㙥㐰㕤つㅤ〰昵慣愳㔰〷㔰搷戰搰㙢㔹攸㡢㔰㘸〴敡㘵昰㜴㝣挶〰敡ㄵ㐸ㄵ㔰㍦㘴㈱慦㈲㔷〷搴㡦挰ㅤㅦ㈸㙥捡㐰搱㈳㝦捣㐲慣㡣攰捥㡣ぢづ㍦㠱㠲扣㥥㡡慦扢㉢晣㤴ち㌷㔰㠱ㅢ㌹ち愸ㅢ㤱㜳〰ㄵ㜶〳敡㘶攸〰㈸㙥收搸戵㍡㠰扡㠵㠵摥ち攲㘵㤸㜴㡣㐵㌱愲㐹㡥㘰㍡㘷㌹㉤㜳㘸㈱㕢挱㝡㤵户摤㜹搹ち敥扣㕤ㄹ㄰㈴㔵搴㝢㘷戵㡥㜵ㄸ捤愸晡挷㥦㘸ㄶ搵㌹捣搳㥡攵㑥て㝡㉦ㄷ戱改㕢㍢㕣敡昱㤴㤴㡦敤搲挶㙤挹改ㄶ㘶ㄴ搴昲扢挵摥愳敦ㄹ㌸㜰愷摦昴㉦戸攸摡㙤ㅣ㌰搸㘷收㤷挰㍦慣㥣敥㐰㥡㉥晢㝢㘰㡤㍤㐶ㅣ㝢㈸㕣㙦晡攸戶㥢扣〹搶㈶摤挲㐲ㄹぢ㕦㥦㤵㠳㕢㌳搱㑡㉥ㅤ慥搴㐹昴㤱挹㤶〴捦㥥㉣㉤挰ㄹ㑤改愵昴㌶攲挹攰摣㑣㠷㕢㌹㈵㕢ㅢっ㐱㈹㌸ㅣ晥〷挲㕢㍦戳戰收㘶挵㤶㙥㐱㑤㈰摣搵㥤愹づ收昸挲㠳敡〵昳㜵〷ㄵ㤹㕡㘶㈰慣㠴昷㍦㜲挶㘴㘵㔰捤慡㔵扢捣捣㑤㤶ㄱ攵愸搰㠵戵㔲敡㑡㤷㤹ㄵ㐶㑥攷㠳愲昰㌸慤搴戲㔴愵㍢㔳㉢㡦て㠱㙥㍢㍤〴〴摢慣㕥ㄲ慡㥦戴㌱〶㙦晤㐹昰㈲摡捡㕥㐵晦㘵搴昱收㙣昱㥤㡢㜸㕣㌳摢㘳㈷慣搸ㄷ㌷愱挶〸㥣㘰戲㜵敥ㄷ昲㑡㥡㙣㙦㘳㥢㔳㥣㥡扤扡㙣ㅥ愳㉢ㄳㄸ〵㉢㔵昰愴㌴ㅦ攴敦收愵㤳㠳晢㔹挹㈲㤰㤰摢㌰㌱戳戰㤰捡つ愷つㄵ㠵戰㈷㙤ㄵ㡣搸㈶晡慢㡤戳㡤搹㔷㘳攰㘲㠱戲㄰㙦扤搹㑦捥㙥㝤㈸㔲摥㠹㍡搵ㅤㄳ㘵昸攴㕤搶㜵挷慤挱㉤摥㥣昵挱㘸㔲敤搱〲昵㐶ㄵ愶戶㈶ㄶ攷㌴敥戰㔵昷㜷搵ㄵ攷㔰㕢㔴㕣㔴㘴㈸搳挱㕡㤰㌵㔹摢㐴㍦攱㍣捤㙥搲㌴挴㘲戶昲ち㘱㈱㤸昵搴㤷㤳〸㌳昶㐲㠱㑥扥摡昱㔲㉢㈷晡摡㉤戵挰㈳㙦㑢收昲散㙥㈴㔴㈰挷㕣㥥㤹晤㈹㝦〵敥昸换戳㔶摡戲㥡㝢慣〴㌳㠲扢户昶㐲〹㜹㍢㍣㜰㉦搸昲摦愹愸戹㉢摣㐷㠵晢㐱扣ㅤ㈰㡤ㄳ捤愸㝢㤵慤愸挲㥢㘷晣愳㈳捦㌸㄰㉥㔳つ㑦昹㘲㉦戶ㅤ㑢慣捥づ敥㘵捡〷㐰㌶㍤晣昰㉣戶㐷㜰㌳搰㙥㘰㕢慤㠱て㔲昱㈱㄰㌱〵愴㜱挹扢㍤㜸㍡捤㐷㡦㕦散〰ㄵ戵攴摤㠴㠴搸ㄱ愴㙥挹晢〸ㄸ攳㘳扡㌳㙤㔹捤愳㔶㠲ㄹ戱ぢ愸摤攴ㄶ㌰慣㘰搴㘳㘰换挷愹戸慢扢挲ㄳ㔴㜸㤲ち摣㉣㔴㑢摥愷㤰愸㉤㜹昱㕡㡣㡢户昹㌴㜴戰攴摤ㅤ㕦㜶慤㡥㈵敦㙦挱㤶捦㠰㠸晤㐱ㅡ㠱攲㡥㥥づ昳㌱㠰㍡〰㉡ち愸摦㈱㈱戸昱㔷〷搴㜳㘰㡣て㔴㠰戶慣收㍦慣〴㌳㠲扢㠴㜶㤳ㅤ㐰晤〱㙣昹㍣ㄵ㐳敥ち㝦愴挲ぢ㔴攰愶愲〲敡㐵㈴㙡㐰攱摤ㅥㄷ愰㕥㠶づ㠰㡡攱换慥搵〱搴㉢㘰换㔷㐱挴ㅣ㤰㐶愰晡挰搳㘱㍥〶㔰晤㔰㔱㐰扤㠶㠴ㄸ〰愹〳敡㜵㌰挶〷㙡ㅥ㙤㔹捤㥦慣〴㌳㘲㍥愸摤㘴〷㔰㙦㠰㉤摦愴攲〲㜷㠵㍦㔳攱㉤㉡㉣〴㔱㐰扤㡤㠴〳愸愰ㅢ㔰㝦㠱づ㠰㕡㡣㉦扢㔶〷㔰㝦〵㕢晥つ㐴ㅣ㑥挲挶扥㘳㈵㤸昱ㅥ〵摡ㄸ㐹㙤㡡㜲慢㑢㌹挳㜸昷㘰㘵㐳づ㝢っ㑣㌲戲㙡愶㌸㌷㘰搱っㅥ攲扤挵ㄲ敥㤷㙤㡤㑦〳㔵㙤昹㌴㔰攷㤴㠶昷㔸㤴ㄹ㈵㐷愰㌵㕥㠹㝤捦㔱敤搹攸摡㐳敤戴攱愱晤ㅤ晣㈹㡢戳愹㔲戱㕣捣㔴愶て㘲晦㙣㍡摦ぢ〲㈲㠱戹摥㜶㤴攸㕡㈷㑦慣慤挰搷㡢搷昱㌹㜹摦㥡㐲㜱㝤㐱戵挶㕢收敢㔱慣㑤戶户戳ㅡ摥㐶搵戱㈷㔰昴ㅦつ〹㡤攵㝢㐸㑣㘸昵ㅦ㠳㉦昶戵昶㍥ㄲ㝢昷昷昵慦ㄸ㑡愵㌳挱㘴㈶㤵㌲昴㔸㉡ㄲ㡤ㄸ搸㘲㠹挷挳㝡㌴ㄳ㑤〵ㄳ㝡挶搰㍥愸慡㠶搳搱㐰㑣㑦㈴㈲㤹㔰㌸㤲㡣㐵昴㔴㈰ㅤ㡡〵㠲扤㠹㔰㉡㄰㌱搲㝥㐶挵㔹扣晣㄰〹昹㑦㄰晦㜱㌶敢㈳戲㈸昵て搹慣慡㤶㌷〹搶收㐶慣㜹㍥㈲㈹㔲㈲㉤㡣戶昶昶㈶㤷慥㈹搲㕤㝤㜳㐲搳ㄸ攸昶㝥昸攱㐷ㅦ㌵晡㠱敥㐶㘸㤵愳ㄷ㘹捣㝢㡤㙣挳㔹㐸㕥㜶㍥㝦ち㉡㙣㤰愶㈱㍢戱扦㙦挸戱㘱愷戵㠳户ㅤ㜸昵㉦㡣㙢ㅤ㘰㜷㠱慤ㄶ㉥㉢昰ㄲ㤵挶㥦ㅡ㤸〴づ㕥〷戰㕦㄰攰戰昵愷慤搲捤㜷慢㍢愱愵㕥戰㌶㥦㐹挹㐰挸〶捡㠹攰㌳愱㍥慢㐱㜹戱㠸户㜱㤶ㅣ愲㄰㜸㈴挷ㅤ㠷㤸昸㌳戸ㅣ㘶昵挳㈴ぢ戱ㅡ㈶㤳㔰ㄴ㠶挹〹挸㈳攵搱㈶㠳㥡挳㈴愸㠷㌲昱㔰㍡ㅡ㑦愳慢㠳搱戴㥥㠸㠵愲扤挱㑣㈰㤰っ愵ㄳ戱愰㌶愵慡ㅡ㌱㔲改㠴ㅥ敤㡤ㄹ㐶㍣ㄲ㐸㈵ㄳ㐶㉣㤳ち㘴搲㤹㔰㈰㘴〴㔳㘹㍦攳敤㉣㕥㑥〵㤵摢㠳昸㜳㌶慢㌶㑣昲㌶㡢ち㑡㔵慣〵㡢㐳㐵扣㡣搳㘰㌷慡敥搸㤵昲摤㐰㝣晥ㄳ㈱㔴㈷挲敥㤰挴㕦ㄲ㙤㐹㠰晤㈵㕢戸㌳敢摥㤳晣㕤㤸㉡㠱㠸ち㡢㘵敥㤳攰㌳挱愲挵㍡愴ㄴ㥡捦戸愲昹戴㉢㥡敢㘱愴ㅡ戱㍦㡡〲㥡㈳挸㈳攵搱㘶㠰㥡㘸ㅡ愱㜰㉡㥥づ愵㤲愱㐸㈲㘲昴愶㜴㕣㐱挹㐸㐸㡦愷攳愱〴慥㍡㙤㘶㔵㌵ㄳつ㈴㈲㠱㜴㌲ㄲ㠹〶㈳戱㔸㈰愹挷挲愱㘰㑣搷㐳ㄱ㈳㤶㠸㠴晣っ捡戳㜸㜹〰愸散〱昱㝦捥㘶搵搰㍣挹㘶㔵戵挴愹㘰㈹㌴㌷㌹搱㡣戰㤴㕥㄰㥦晦㌴㈸愸ㄳ㈱㝣㔲㐱慡搰㈴慥晥捦摢㐲挲㈷㜷㈷搹㠳㘴ㄶ㠴攲㜴〸昱㠷㤷慥㤹㐳㐲㝤扥〸慡搰扣摢ㄵ捤扢㕣搱晣ㄲ㡣㔴㈳晡㔰ㄴ搰晣㌲昲㐸㜹戴㝥㔰ㄳ捤㐰㌴㥥挰攸搲㘳㠶づ愸攲攱㜸㌲愲ㅢ愹㐰㐸㡦㐶㈲挹摥㐸㔲ㅢ愸慡㐶搳ㄸ慥昱摥㔰㈸㤴㐹㐵㠲㐶㌸㘱㠴㐲ㄱ扣攱摡ㅢ㑡㈶㔲㝡㉡收晦㡡㔵扣㍣〸㌶㜲ㅥ㠸晦慢㌶慢㠶收ㄹ㌶㡢ち㑡㔵㥣つ㤶㐲昳㈶㈷㥡㡢㈸㕦っ攲昳㥦〳㠵㔱挷㈶㐳昷㑡戸㉦㔱ㅢ愴搵㝥㑣愹戱昹㜵〸昱㠷㘵〲昸㑣愸捦昹愰ち捤㙢㕣搱扣捡ㄵ捤㙦挰㐸搵㜳ㄴ㡡〲㥡ㄷ㈰㡦㤴㐷㍢ㅡ搴㐴㌳ㅤ〸昵挶攲㠹㐰摣〸㈷㈳㔱〰ㄳ㡢ㄹ愹摥㐸㈰ㄹ㐹㐶㔲㠹㤰愱ㅤ㔳㔵㡤〶㡤㐴㈶ㅤ㑥昶敡㤰〵ㄲ扤挹㘴㙦㌴㡤ㄷ㠶㈳㤹㜸㌴ㄶ㌷〲㝥㠶昷㔹扣㍣ㄶ㔴ㅥ〷攲晦愶捤慡愱昹㉤㥢㔵搵ㄲ摦〱㑢愱㜹愹ㄳ捤㌴㑢㌱㐰㝣晥㡢愱㌰㉡㥡㤷搸挲㑦戱敥㌵戴ち㌰愵搰晣㌷〸昱攷㤱〵昰㤹㔰㥦换㐰ㄵ㥡攷戹愲昹㌵㔷㌴ㄹ扤㔷㡤㈸愱㈸愰㜹㌹昲㐸㜹戴㌲愸㠹㘶㌲ㄸ㐹挵㌳㐶㉣ㅤ㡦㠷㈲〱㈳㥥㠸㈴㠳㠹㜸㍣慤〷㔲㔱㈳ㄱ㑡㙡㤵㥡㙡摣㐸挷㠲㐶㙦㌲㠶摦㜷〹㈴つ愰慦ㅢ㠱㜰㌸ㄶつ〴㌳愱㐴搸㝦㠵㔵扣攴㈳戶㜲ㅤ㠸㝦愳捤慡愱㜹愵捤慡㙡㠹慢挱㔲㘸㝥挹㠹收挹㉣攵ㄴ㄰㥦晦ㅡ㈸㡣㡡㈶㌷〱㤴㌰㑡搴扥㐰慢ㄸ㔳ち捤ㅦ㐲㠸㍦㡦晣㌲昸㑣愸て㠳晢ち捤つ慥㘸慥㜷㐵㤳㈱㝥㔵捦㤹㈸ち㘸晥〴㜹愴㍣摡㔹愰㈶㥡㌱捣㥡〶〶㘵㈶搶㥢㡥攰捡〶㥣昱㑣㈲㤳改つ㘴㠲愹㐴搲搰捥慥慡㈶攲㔸捦昴㘶〲扤㝡㙦㍣ㄲ㑤㠶ㄲ㠱㘰㌲ㄲ㑢〷〰㘷㉣㤸㡡㈴晤搷㕢挵换㜳㘰㈳捦〵昱晦搴㘶搵搰扣挱㘶㔱㐱愹㡡㥢挱㔲㘸收㥤㘸㕥㐰昹㠵㈰㍥晦㉤㔰ㄸㄵ捤㕢㙤㈱㕤㔱㜹㌱慤㍥换ㄴ搱昴摥づ㘱攳搲挴昱㔸㡤㈳㐴つ搷搶攳㜷散ㅢ愸㐵捥㜶㤹攵挳㝡づ㍦㑡戳ㄴ戱慢ち㔹摢㐲挴愳捤㡣㈰㡥扢扥㔳愷㜰昴戱㕣㘶㌵㘲㔰扦㍣戳捥㑤扤つ扢㜵昱ㄳ㥦㌷㠹扥摢扣㕡搰㈵㉥㡢㐰㥦晣㉥晢摡㠷扤㔲㈸㔰㐷㕥〶〶晥搴㐷晣捣收㝥㡦㉣敢昰摥〹敥收〷攷㔸敡攴摡戳㈹㝣ち㘹㐶づ㜱捡捤㜸攸敢㜲搴㉡敥㜲㙢㠳㔰昱ㅥ㤴㉣㌷㔲〷〹戵搲昹ㄵ㔲敡㡡㍤摡㜱挵㙡摦㠷捡愸晥㡡㌸搲昵㌲扥〷㈵愹搱㝦㌵㡣㜱ㄹ摦换㍡㜰昸晦摤㑥摣㘷㈷敥户ㄲ摤て㈰挱㈵愹愶㌴㍦㐶攲㘷㑣㐷慤ㄲ㌵戴愶戶㈲昴㌳捣愳昸晤愸㑤㕥㐷攱〰㔲㘲ㄳ昸昸挳㠶㈳㔸㑣愸て㈳㌷ち㥤㘵づ㜴㙡慢敡㈵慥㐰㍣ち㈳〵挴つ㈶㄰㡦㈱㡦㤴㐷扢ㄱ搴扡㍢ㄸ㘱㈳㤴づ挴㈳㔸て㐶ㄲ改㘰㈲㥣㡡㠶戱ㄲ㑣㐷㝢挳㐶㉡ㄸ搰㙥慡慡〶㔲挱㤰ㄱ㠸㠶㈲愹㐸㈴ㄲ挷㡡戱ㄷ㙡挹㈰搶㠴挱㘰㌴㙡攸晥挷慤攲攵捤戰㤱户㠰昸㥦戰㔹戵昹㡣愱㈰㠸㑣〵愵㉡㥥〶㑢捤㘷〳㌸㡤敡慡晡㑥㤶昲㜳㄰㥦晦户㔰ㄸ㜵㍥㘳ㄸ㐸〹て㘶愹昷搰敡㄰愶搴摤攱㜷㄰攲捦㈳敦〳㥦〹昵㜹づ㔴愱ㄹ㜷㐵㌳敡㡡收㝦挰㐸搵昳㄰㡡挲戰晡〳昲㐸㜹戴㠷㐱㑤㌴㝢㡤㐰捣㠸ㄹ攱㔴㉣〸㜷㌴ㄳ㑢㘶㌲㤸敢㈳㐶㍣搹㥢㡡㐷昵㠰戶愹慡ㅡ挱つ㌶㙡愴挲挱ㄸ㔶搷〹㍤愴愷攳戱㐴㌴ㄹ挵扤㌶ㄱ㑤㠵㈳晥攷慤攲攵慦㘱㈳ㅦ〱昱㌳㐲㠴㙦㡦慣愱昹㠲捤慡㙡㠹㤷挱㔲㘸捥㜴愲昹ㄴ㑢昹つ㠸捦晦ちㄴ㐶㐵㤳戱㈲㈵攴攳昳昲昷戴㕡挱㤴㐲昳㌵〸昱攷㤱㝦〰㥦〹昵㘱っ㐸愱㌹摤ㄵ捤㘹慥㘸㌲ㄲ愴敡㜹ㄱ㐵〱捤㌷㤰㐷捡愳扤〴㙡愲㤹〹〴㐳㈱戸昶扤㠱㘰㍣㤲搶㐳昱㐴㌰㤰づ挷搲攱㜰㈰ㄸ换㠴㘳摡换㔵搵愸㥥搰戱㍥搴愳㔸敡㐴攲戱㜰㍣ㅥぢ㠶㐳愱㘸㉣㥣㐹㘳ㄱㅥ昴㌳㥥挴攲攵㉢愰昲㔵㄰㍦挳㐸㡡㔵㐳昳㉤㥢㔵搵ㄲ㡣ㅡ㈹㌴愷㌸搱㝣㠳愵扣〹攲昳㌳㜰㌴㉡㥡っ㈸㈹㈱㥦挵㤷㝦愵ㄵㅦ愶㔷㘸晡ㄹ㕦㔲挲㜷挱㥦搰敡㝤て昹㑦㡦扥㍤散㜰散㘷㘰ㄳ愵敥昷㔷づ挲敦愹㙣㐰㈹㥥㔶㍣㠲㘸㍥戸搷搶㜲攰搶㤵挵扢㈰户捥昸昱㜶攰慣晦㠵㜲㜰㐶㡥㕢ㄷ㑢晣〴㍥昲ㅦ㘸慡㤷挱ㄷ搷㑤㥡挶ㅦ户㜲晥收ㅣ攷攷愹昹㠵㘵㐴㉤昰㍥搶捡攲摣敡て摦㙤㘷㐷㌳㘶搸㍦ぢ戲㜷㡤㘳敦㠱摡㘶㑢㑢㔵㍢晣捣〶㈲㕡㄰捣攰㡦㠸㑣慤攵ㅣて㍥敥㔲攳㘲敢ㅢㅢ㜲㐶摡㉥戱㡣慤㡢戶㤶㔶搱戸㔹愰ㄶ㑤搶㑦摣昱㐹㐷㤶㠶㥦扣㔹㤸摥づ㘷戰㡢换㘳㥦㝤搹㡡㝡㙣㥡㡦㘵〸昹㍥挰搱摥㈷㑣戳昶敡摢㉢攱㙤㐳㍦㙣㜶ㄵ昵愸戳㐲摥㘸㝣昲㐳㤴㈷晥〹㈹愱ㄷ㤲㜱㌵敤㈳扢㡥戸昰愰づ搶〳づ㤴〵㙣〴㉦つ戲㘸㉦㜸戵搸昲敥㌶摡㠱摢㜰挳㝣㙢㌶㜸㍣收㈸敡改戰扥晤㜳扡ㄹ慦㔲ㄶ挷㡡摤捦㥦敢㝤晥戴挶ㄷ愸㤴挵㈳㝦㌲㉤ㄶ㍤㌷㐷㜴挲㐲㍤㠵户ㄶ㈲挷扢㐰敦㝦㌰捡换㔰敦㔹㠲挶ㅦ愸昰㑦㐴㐹敡㔲㙢挷㤹㑣㘸ㄵっ㌳昱㜲ㄳ㝦㠷〵挷戸ㅡ㤶晣㘹㑤㌱ㄵ㈲ㄳㅦ挶㥥戴㑥昰㔴ㅦ挴挵㕦愱㙢㥦扦㑦㑥愰昲昶㔵攵㈹㔴敥戶㤵ㄳ攲㉤㑢ㄹㅣ㠰戹ㅤ扥扡ㄹ㈶摡㌲挸㜶戳㉤㌶ㅢ㌲〶㤵摣㈰㝢摤㐲愶改㜵昶晦戲〴㡤㍦㘹攱晦㈴㑡㔲㤰敤㠰戶〳㌲挶㤲ㄴ㘴晦〹㡢㉡㘴㍢㐱㈸づ㠰挸㠴㙣〶㔲摡㉥攰㤹挳㔶扣㔴㠷挲㙥㔴敥愹㉡㌳挴愴㝤挲㔶㡥㡢攷㉤㘵戰〱搹敥㄰㜴㐷㤰摥㌲挸㝡㙤㡢捤㠶㙣ㄶ㉣摣㈰晢㥤㠵㑣ㄳ㘴捦㕡㠲挶ㅦ挱昰㌳搶愴㈰摢〷㙤〷㘴っㄸ㈹挸㝥ぢ㡢㉡㘴晢ㄱ〵〶㜷㑣挸ㄸ㐵搲㘶搴㔰㜸戲づ㠵〳愸㍣慦慡㍣㐰攵㑦搹捡〹昱愸愵っづ㈰ぢ攲慢㥢〱㥦㉤㠳㙣戱㙤戱搹㤰㌱㍣攴〶搹㐳ㄶ㌲㑤㤰㍤㘸〹ㅡ㝦㌶挳㝦ㄸ㑡㔲㤰挵搰㜶㐰挶愸㤰㠲散㝥㔸㔴㈱㑢㐰㈸㡥㠵挸㠴㡣愱㈲敤搳攰㔹愳散㥥㍡ㄴ㘶㔱㤹㤱ㅥ㔳㤹挱㈲㙤戶慤ㅣㄷ扦戰㤴挱〶㘴㜳㈱攸㑥㈳扤㘵㤰㌱〴愴㉣㌶ㅢ戲㌵戰㜰㠳散づぢ㤹㈶挸㙥户〴㡤㍦戴攱㉦愰㈴〵搹㝣戴ㅤ㤰㌱昴愳㈰扢ㄵㄶ㔵挸ㄶㄲ㠵㘱㠸㑣ㄴㄸて搲づ戱㔱㐸㠸ㅢ㉤ㄴ挰〱ち㡢愹扣慥慡㕣愱昲㔲㕢㌹㉥㝥㘲㈹㠳つ攵攵㄰㜴㌳㜴戳㘵㤰㥤㘲㕢㙣㌶㘴っ昴戸㐱昶〳ぢ㤹㈶挸慥戵〴㡤㍦捤攱晦㌲㑡㔲㤰ㅤ㡥戶〳㌲挶㜷ㄴ㘴㔷挳愲ち搹㤱㐴攱ㅣ㠸㑣挸捥㐲㑡㍢扡㠶挲挶㍡ㄴ㡥愵昲戹㔵㘵㠶㝤戴㈱㕢㌹㈱㉥戳㤴挱〱㘴㍡扥扡㉦㠰捡㤶㐱㜶愱㙤戱搹㤰㌱㥡攳〶搹挵ㄶ㌲㑤㤰㝤挷ㄲ㌴晥㤸㠷㘰㜰〱㌷㐸晣ㅥㅡ摡捥戳攰挷㝦ㄹ戸ち挸搵挸捡㉣挸㠴ㄶ扦ㅤ㘰㄰捡攷愷㑤㤵㐳㥢㡤戶捤ㅡ慡户ち㝡攵ち晣ぢ㔰㜷ㄵ晣㍣㠴攲㍡㠸㙡捤昷愳㝥搳敦昸摡㘸捤㍦搷ㄲ㌴扥晤散愷昳慣ㅡ㕡㌶㉢愵〷慣㉡㍤摢㔹改㌰㉢扤ㄹ㈲戳挷㙦㐴㑡㕢て㥥㜵挳晦㉡㜴㙢㌷晣つ㔴愶㔷㙢㉡摦㐴攵㤳㙣攵㠴昸愲愵っづ㝡晣ㄴ㝣㜵摦〹㤵㉤敢㜱扡扢㕢㌶慦摣〳㡢ㅡ㘴㈷ㄲ㝤攵慡㥤㘶㈱搳搴攳愷㕡㠲挶昷愵晤昴㤰ㄵ㘴㕦㐰摢搱㑦て㈱慦㈰㍢ㄹㄶ搵㝥晡ㄲ㠴攲搷㄰㤹㈸搰昷搵扥〲㥥㌵ㄵ㡦搴愱㜰〶㤵改扡㥡捡㥢愸㝣㤶慤ㅣㄷㄵ㑢ㄹ㙣㐰㜶づ〴摤㑦㈱扤㘵㤰晤挶戶搸散㡢㠴㑥慤ㅢ㘴㐵ぢ㤹㈶挸ち㤶愰昱つ㙢㍦摤㘰〵搹㌷搰㜶㐰㐶㕦㔶㐱㤶㠳㐵ㄵ戲ぢ㠹〲㍤㑡ㄳ㠵㤷㤰搲扥㘵愳㤰㄰慢㉤ㄴ挰〱ちㄷ㔱㤹晥愹愹㑣ㄷ㔷扢搸㔶㡥㡢戴愵っ㌶㤴㉦㠵愰晢つ愴户っ戲㌷㙤㡢捤㠶散慦戰㜰㠳㙣挸㐲愶〹戲攳㉣㐱搳㍢搹昴㜵挷㝢㈷摢昱〳慡捡〹捤㜰㉦扡㌳㘳戲改㥥慡㈷㡦㜳敡昹㠳㉥扣㐲㔹挲㑦㤸㉥挲㥢挲㜸㜱ㄲ㍦㍤㙥㙤㜶攳つ㘲㍥㤱㘵扦愴㈷㔵㡥挶㕡㘶㘹〹㙦敤戵㘷ㄶ㤶昱㙣㙤扡〳㍦挱㔸挱ててㄵ戶㠵㐸㌵㥥〸㘹〳㐰㌸捣㌷㉢㕤ㅦ挶攰㔳ㄶ慥扥愰㝡㘴扦愷㠶㠷晤㝣㘵ぢ摦扣摣扡㌸戵㜶〵㠶㤸晤㉥㜱摡昱㉥㜱㥢㌸〶㕤㙣敥攴㝦摥愳㌶昹ㄹ㑥㤱㔷㐲㕦戹㙡敡敥〱攲㤳㔷㤱㤵㐶愳ㄵ挱㕢ち㌸挳挶ㄳ攳愳㌱㕣收㝡ㅡ㝥㕢戴戳搳㝥㜴〵㌲㜸㥦㔰ㄹ换㜹㐶㑤㥥昶晣㤰捥晦㘱愱㈳㍦㤴㌳ち慢㉡慢慢晦慢〲戶㉣昰㠳㈲昲ㅡ㘸㤹㈰攳㔲愳㥢换㔲攵戵㑥㙥㍢㌲ㅣ愹㤲愷摦㈶㔶扡㥥敡㜵㤰㌵㥣敡㡦挹慡㥤慡㤰挸昳㜴敤㐳㑣〰㐳㔵㜷㍤ㄲ戶㐰搰㍤㔴摣㥦㍡戹㍢㈰攳㘸挴㈲搷㐶摣〴愵㠶㐶摣㐲㤶愳ㄱ㍢㈱㕦搷㠸摤挰㔰搵摤㠶㐴戵ㄱ㜴戸ㄴ昷㜶㈷㜷ㅦ㘴ㅣ㡤ㄸ㜰㙤挴㥤㔰㙡㘸挴㕤㘴㌹ㅡ戱ㅦ昲㜵㡤㌸〰っ㔵摤摤㐸㔴ㅢ㐱ㄷ㐶㜱㝦改攴挶㤰㜱㌴攲㌳慥㡤戸ㄷ㑡つ㡤戸㡦㉣㐷㈳ㄲ挸搷㌵㘲ㄶㄸ慡扡〷㤰愸㌶㘲慥捤㝤搰挹㥤㡦㡣愳ㄱㄱ搷㐶㙣㠲㔲㐳㈳ㅥ㈱换搱㠸㠵挸搷㌵㘲㌱ㄸ慡ㄱ㡦㈱㔱㙤挴㜲㥢晢戸㤳㝢㌸㌲㡥㐶捣㜴㙤挴㔳㔰㙡㘸挴搳㘴㌹ㅡ㜱㈴昲㜵㡤㌸ㄶっ搵㠸㘷㤰愸㌶㐲户戹捦㍡戸晥㔵挸戴㘱㐸换摦㈱㈱㝦㑦昲ㅣ㠸㑦㜰㔵愸敥㝦㝢愰㕤扣晦昱㘱㠲づ㍣摢㥢戵〵扢㕢〲昵㙣挱昳攰ち慥ち㜹㐶摡ㅦ㤱愸晤㈴搳㍡㐶攵捡㉤㘲㥡㝤㠶慦㠷㜶慡捤㌲㉦㐲㔷㜲㝤㈸㔴㔳㌹换扣㑣㤶攳っ昳挸昳っ慦㤹晤摡㥣㔳攷㥣㌹㔷㜰㈵攸㠰㙥㐷扢㘰㡦㜳晡㝡㡤愵㜰ㄵ㔵㥢扥㕥㙦㈸㤸㡢挶㍡攸㌶㠰愱愰㝢〳㠹㉡㜴愷搸摣㌷㥤㕣慥慤ㅣ㡤昰扢㌶攲㙤㈸㌵㌴攲㉦㘴㌹捥㡥换戰扡㐶㥣〱㠶㙡挴摦㤰愸㌶攲ㅣ㥢晢㡥㤳换搵㡡愳ㄱㅤ慥㡤昸〷㤴ㅡㅡ昱㍥㔹㡥㐶㕣㠸㝣㕤㈳㉥〲㐳㌵攲㐳㈴慡㡤戸搴收晥搳挱昵昲㐶戱搹㜷㌱㝡㈲㕢戹ㄱ昹ㄱ敡ㄱ㔷㤱愰っ挹㜱换〴㍦摤搷㔸摣づ㘴㍣摤扣〱㤰慤㜲攲㍡攴搸㐴挹摦㍢㄰㥣搷㤵㍤摥㙤慦搹㕦敦戴攸收摣㕤戳扦〹㌹㘵摦㑡ぢ㑥挹捡ㅥ㍦㘹㕥戳扦捤㘹搱捤㘹户㘶㝦愷㙤敦愵〵㘷㔳㘵慦㌹敤㌹㜳㔶㉤扡㌹㘳㔶㜳攲㕥摢扥㥤ㄶ㥣〸㤵㝤㠷搳晥〱愷㐵㌷㈷扢㥡晤㈶摢㥥晦搵㤰攰ㅣ愶散㝤㑥㝢捥㔷㔵㡢㙥捥㔳搵㥣㜸捡戶敦愴〵愷ㅦ㘵摦攵戴㝦挶㘹搱捤㈹愶㘶捦愹㐵㑤㈵㝦㜹摦㥣㑡㍥挳慥㘹搱〴愷ㅢ㈵昸㙦㑢挰挷ㄸ㍡昰戲摣㜳戶攰㙤㑢挰㔰戴昴愳挲㙥㑥㌴㕤挸戵㍦搶㈲昰愳っ挳㉤㤳摡㠶㕢㕥㙤㝤换昳ㅣ㉡㝣㑥戴攲ㄵ㔳㘸愸敥摡㡥つ㝣ㄹ㌹搵摣㐹㡥收ち捥つ㑡㘷㌲戹㥣ㄶ㤴捥ㄴ㠷㑥㌷愷㠰敡㐹㜴昳搲慦收〴㉦㙢㘵㍦㤵ㄶ扣愲㤵晤昶㑥㝢㕥扤㔵㡢㙥㕥戵搵㥣攰ㄵ愹散㜷愰〵㉦㐶㘵扦愳搳㥥ㄷ㕥搵愲㥢ㄷ㕣㌵㈷搴㤵㐰㑣㙣昷ㅣ㘹㡦㥦㔷〴晥㍣㜲㘷㔰昸㌰㙡扣㌷㘹㜱摣㉢慤㕤㑤㉤㌵慡㥢戴㌸扡㤵搶㌴㔳㑢㡤摤㈶㉤㡥㘱愵㌵摤搴㔲㈳戴㐹㡢㈳㔵㘹敤㘱㙡愹㜱搸愴挵昱愸戴昶㌲戵搴㘸㙢搲攲愸㔳㕡㥦㔴㕡摤ㅣㄴ㠷㐳慢㘵㐴愴㡥㑦ㅦ㝦晣摦扢摢愶敦摣㜶挴㥣慥㡢㥥㝦昰㠵昳㥦㍣㘶搶慢ㅦ㕣㜲挹㤳㉦㥤晦昰〷㍦㑢捥扡敦昲换敦㌹昸扢て扦㌰㈹㜳㔹换捤㝦㕦㜴搹挹挱㌵㈷㥦㤸㌹㜴晦昹㈷ㅦ㜹挲昲攰戲敤㘶戴戶戶户敦㌳昹晥ㅤ昷昵㝦晥挴㕢挵摤捦散㔰㄰㙡ㄴ㌵㌵㠳愳㐹㌵㘳㕦搵っ愱挶㔱㤳ㄶ挷㤳搲摡摦搴㔲愳愵㐹㡢愳㐶㘹捤㌴戵搴㤸㘸搲攲搸㔰㕡㍤愶ㄶ晢㔸㕤㍣㡦㔹搷㐸ㅦ㑣㍡昰㉡づ扢㔵〹ㅥ㙤㄰戰㈷㤵攰㤱〶挱㜴㕢昰敢〶〱晢㑢㔹㙣㙡㄰戰㡢㤴攰攱〶〱㝢㐵〹ㅥ㙡㄰㄰㈷㈵㜸戰㐱㐰㘸㤴攰㠱〶〱搱㔰㠲晢ㅢ〴〴㐰〹敥慢ㄷ㜴晥㝦戲㜶改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</si>
</sst>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00FF00"/>
        <bgColor indexed="64"/>
      </patternFill>
    </fill>
    <fill>
      <patternFill patternType="solid">
        <fgColor rgb="FF00FFFF"/>
        <bgColor indexed="64"/>
      </patternFill>
    </fill>
    <fill>
      <patternFill patternType="solid">
        <fgColor theme="3"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164" fontId="0" fillId="0" borderId="0" xfId="1" applyNumberFormat="1" applyFont="1"/>
    <xf numFmtId="9" fontId="0" fillId="0" borderId="0" xfId="0" applyNumberFormat="1"/>
    <xf numFmtId="0" fontId="2" fillId="0" borderId="0" xfId="0" applyFont="1"/>
    <xf numFmtId="0" fontId="0" fillId="0" borderId="0" xfId="0" quotePrefix="1"/>
    <xf numFmtId="0" fontId="0" fillId="2" borderId="0" xfId="0" applyFill="1"/>
    <xf numFmtId="164" fontId="0" fillId="0" borderId="0" xfId="0" applyNumberFormat="1"/>
    <xf numFmtId="44" fontId="0" fillId="0" borderId="0" xfId="0" applyNumberFormat="1"/>
    <xf numFmtId="44" fontId="0" fillId="3" borderId="0" xfId="0" applyNumberFormat="1" applyFill="1"/>
    <xf numFmtId="0" fontId="0" fillId="4" borderId="0" xfId="0" applyFill="1" applyAlignment="1">
      <alignment horizontal="left" vertical="top" wrapText="1"/>
    </xf>
    <xf numFmtId="0" fontId="0" fillId="0" borderId="0" xfId="0" applyAlignment="1">
      <alignment horizontal="center" wrapText="1"/>
    </xf>
    <xf numFmtId="0" fontId="0" fillId="0" borderId="0" xfId="0"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563880</xdr:colOff>
      <xdr:row>0</xdr:row>
      <xdr:rowOff>0</xdr:rowOff>
    </xdr:from>
    <xdr:to>
      <xdr:col>20</xdr:col>
      <xdr:colOff>450295</xdr:colOff>
      <xdr:row>27</xdr:row>
      <xdr:rowOff>33161</xdr:rowOff>
    </xdr:to>
    <xdr:pic>
      <xdr:nvPicPr>
        <xdr:cNvPr id="2" name="Picture 1">
          <a:extLst>
            <a:ext uri="{FF2B5EF4-FFF2-40B4-BE49-F238E27FC236}">
              <a16:creationId xmlns:a16="http://schemas.microsoft.com/office/drawing/2014/main" id="{7776A528-DAC9-21D7-3566-94E9B8191F0B}"/>
            </a:ext>
          </a:extLst>
        </xdr:cNvPr>
        <xdr:cNvPicPr>
          <a:picLocks noChangeAspect="1"/>
        </xdr:cNvPicPr>
      </xdr:nvPicPr>
      <xdr:blipFill>
        <a:blip xmlns:r="http://schemas.openxmlformats.org/officeDocument/2006/relationships" r:embed="rId1"/>
        <a:stretch>
          <a:fillRect/>
        </a:stretch>
      </xdr:blipFill>
      <xdr:spPr>
        <a:xfrm>
          <a:off x="8923020" y="0"/>
          <a:ext cx="6919675" cy="4970921"/>
        </a:xfrm>
        <a:prstGeom prst="rect">
          <a:avLst/>
        </a:prstGeom>
      </xdr:spPr>
    </xdr:pic>
    <xdr:clientData/>
  </xdr:twoCellAnchor>
  <xdr:twoCellAnchor editAs="oneCell">
    <xdr:from>
      <xdr:col>10</xdr:col>
      <xdr:colOff>559707</xdr:colOff>
      <xdr:row>31</xdr:row>
      <xdr:rowOff>114300</xdr:rowOff>
    </xdr:from>
    <xdr:to>
      <xdr:col>24</xdr:col>
      <xdr:colOff>88027</xdr:colOff>
      <xdr:row>51</xdr:row>
      <xdr:rowOff>1242</xdr:rowOff>
    </xdr:to>
    <xdr:pic>
      <xdr:nvPicPr>
        <xdr:cNvPr id="3" name="Picture 2">
          <a:extLst>
            <a:ext uri="{FF2B5EF4-FFF2-40B4-BE49-F238E27FC236}">
              <a16:creationId xmlns:a16="http://schemas.microsoft.com/office/drawing/2014/main" id="{AD18F37D-5845-D166-0D1F-3BA40D535F9F}"/>
            </a:ext>
          </a:extLst>
        </xdr:cNvPr>
        <xdr:cNvPicPr>
          <a:picLocks noChangeAspect="1"/>
        </xdr:cNvPicPr>
      </xdr:nvPicPr>
      <xdr:blipFill>
        <a:blip xmlns:r="http://schemas.openxmlformats.org/officeDocument/2006/relationships" r:embed="rId2"/>
        <a:stretch>
          <a:fillRect/>
        </a:stretch>
      </xdr:blipFill>
      <xdr:spPr>
        <a:xfrm>
          <a:off x="9840867" y="5783580"/>
          <a:ext cx="8062720" cy="3544542"/>
        </a:xfrm>
        <a:prstGeom prst="rect">
          <a:avLst/>
        </a:prstGeom>
      </xdr:spPr>
    </xdr:pic>
    <xdr:clientData/>
  </xdr:twoCellAnchor>
  <xdr:twoCellAnchor editAs="oneCell">
    <xdr:from>
      <xdr:col>11</xdr:col>
      <xdr:colOff>0</xdr:colOff>
      <xdr:row>56</xdr:row>
      <xdr:rowOff>0</xdr:rowOff>
    </xdr:from>
    <xdr:to>
      <xdr:col>24</xdr:col>
      <xdr:colOff>137919</xdr:colOff>
      <xdr:row>75</xdr:row>
      <xdr:rowOff>69822</xdr:rowOff>
    </xdr:to>
    <xdr:pic>
      <xdr:nvPicPr>
        <xdr:cNvPr id="5" name="Picture 4">
          <a:extLst>
            <a:ext uri="{FF2B5EF4-FFF2-40B4-BE49-F238E27FC236}">
              <a16:creationId xmlns:a16="http://schemas.microsoft.com/office/drawing/2014/main" id="{6B30BB5C-6696-40BB-935B-952E87A3CBF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9890760" y="10241280"/>
          <a:ext cx="8062719" cy="3544542"/>
        </a:xfrm>
        <a:prstGeom prst="rect">
          <a:avLst/>
        </a:prstGeom>
      </xdr:spPr>
    </xdr:pic>
    <xdr:clientData/>
  </xdr:twoCellAnchor>
  <xdr:twoCellAnchor editAs="oneCell">
    <xdr:from>
      <xdr:col>11</xdr:col>
      <xdr:colOff>0</xdr:colOff>
      <xdr:row>80</xdr:row>
      <xdr:rowOff>0</xdr:rowOff>
    </xdr:from>
    <xdr:to>
      <xdr:col>24</xdr:col>
      <xdr:colOff>137919</xdr:colOff>
      <xdr:row>99</xdr:row>
      <xdr:rowOff>69821</xdr:rowOff>
    </xdr:to>
    <xdr:pic>
      <xdr:nvPicPr>
        <xdr:cNvPr id="6" name="Picture 5">
          <a:extLst>
            <a:ext uri="{FF2B5EF4-FFF2-40B4-BE49-F238E27FC236}">
              <a16:creationId xmlns:a16="http://schemas.microsoft.com/office/drawing/2014/main" id="{4D218E17-17AD-4706-8024-E6BB0ECCAE4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10012680" y="14630400"/>
          <a:ext cx="8062719" cy="35445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598E1-5BFE-432D-8A83-A522FAADEA1C}">
  <dimension ref="A1:P31"/>
  <sheetViews>
    <sheetView workbookViewId="0"/>
  </sheetViews>
  <sheetFormatPr defaultRowHeight="14.4" x14ac:dyDescent="0.3"/>
  <cols>
    <col min="1" max="2" width="36.77734375" customWidth="1"/>
  </cols>
  <sheetData>
    <row r="1" spans="1:16" x14ac:dyDescent="0.3">
      <c r="A1" s="3" t="s">
        <v>19</v>
      </c>
    </row>
    <row r="2" spans="1:16" x14ac:dyDescent="0.3">
      <c r="P2">
        <f ca="1">_xll.CB.RecalcCounterFN()</f>
        <v>4</v>
      </c>
    </row>
    <row r="3" spans="1:16" x14ac:dyDescent="0.3">
      <c r="A3" t="s">
        <v>20</v>
      </c>
      <c r="B3" t="s">
        <v>21</v>
      </c>
      <c r="C3">
        <v>0</v>
      </c>
    </row>
    <row r="4" spans="1:16" x14ac:dyDescent="0.3">
      <c r="A4" t="s">
        <v>22</v>
      </c>
    </row>
    <row r="5" spans="1:16" x14ac:dyDescent="0.3">
      <c r="A5" t="s">
        <v>23</v>
      </c>
    </row>
    <row r="7" spans="1:16" x14ac:dyDescent="0.3">
      <c r="A7" s="3" t="s">
        <v>24</v>
      </c>
      <c r="B7" t="s">
        <v>25</v>
      </c>
    </row>
    <row r="8" spans="1:16" x14ac:dyDescent="0.3">
      <c r="B8">
        <v>2</v>
      </c>
    </row>
    <row r="10" spans="1:16" x14ac:dyDescent="0.3">
      <c r="A10" t="s">
        <v>26</v>
      </c>
    </row>
    <row r="11" spans="1:16" x14ac:dyDescent="0.3">
      <c r="A11" t="e">
        <f>CB_DATA_!#REF!</f>
        <v>#REF!</v>
      </c>
      <c r="B11" t="e">
        <f>Sheet1!#REF!</f>
        <v>#REF!</v>
      </c>
    </row>
    <row r="13" spans="1:16" x14ac:dyDescent="0.3">
      <c r="A13" t="s">
        <v>27</v>
      </c>
    </row>
    <row r="14" spans="1:16" x14ac:dyDescent="0.3">
      <c r="A14" t="s">
        <v>31</v>
      </c>
      <c r="B14" t="s">
        <v>35</v>
      </c>
    </row>
    <row r="16" spans="1:16" x14ac:dyDescent="0.3">
      <c r="A16" t="s">
        <v>28</v>
      </c>
    </row>
    <row r="19" spans="1:2" x14ac:dyDescent="0.3">
      <c r="A19" t="s">
        <v>29</v>
      </c>
    </row>
    <row r="20" spans="1:2" x14ac:dyDescent="0.3">
      <c r="A20">
        <v>28</v>
      </c>
      <c r="B20">
        <v>31</v>
      </c>
    </row>
    <row r="25" spans="1:2" x14ac:dyDescent="0.3">
      <c r="A25" s="3" t="s">
        <v>30</v>
      </c>
    </row>
    <row r="26" spans="1:2" x14ac:dyDescent="0.3">
      <c r="A26" s="4" t="s">
        <v>32</v>
      </c>
      <c r="B26" s="4" t="s">
        <v>36</v>
      </c>
    </row>
    <row r="27" spans="1:2" x14ac:dyDescent="0.3">
      <c r="A27" t="s">
        <v>33</v>
      </c>
      <c r="B27" t="s">
        <v>53</v>
      </c>
    </row>
    <row r="28" spans="1:2" x14ac:dyDescent="0.3">
      <c r="A28" s="4" t="s">
        <v>34</v>
      </c>
      <c r="B28" s="4" t="s">
        <v>34</v>
      </c>
    </row>
    <row r="29" spans="1:2" x14ac:dyDescent="0.3">
      <c r="B29" s="4" t="s">
        <v>32</v>
      </c>
    </row>
    <row r="30" spans="1:2" x14ac:dyDescent="0.3">
      <c r="B30" t="s">
        <v>37</v>
      </c>
    </row>
    <row r="31" spans="1:2" x14ac:dyDescent="0.3">
      <c r="B31" s="4"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2E49A-7500-4EC1-B550-8021C098852F}">
  <dimension ref="A2:T79"/>
  <sheetViews>
    <sheetView tabSelected="1" topLeftCell="F73" workbookViewId="0">
      <selection activeCell="C28" sqref="C28"/>
    </sheetView>
  </sheetViews>
  <sheetFormatPr defaultRowHeight="14.4" x14ac:dyDescent="0.3"/>
  <cols>
    <col min="1" max="1" width="23.77734375" bestFit="1" customWidth="1"/>
    <col min="2" max="2" width="13.109375" customWidth="1"/>
    <col min="4" max="4" width="11.44140625" bestFit="1" customWidth="1"/>
    <col min="6" max="6" width="11" customWidth="1"/>
    <col min="7" max="7" width="15.44140625" customWidth="1"/>
    <col min="8" max="9" width="14.6640625" bestFit="1" customWidth="1"/>
    <col min="10" max="10" width="13.6640625" bestFit="1" customWidth="1"/>
  </cols>
  <sheetData>
    <row r="2" spans="1:3" x14ac:dyDescent="0.3">
      <c r="A2" s="11" t="s">
        <v>0</v>
      </c>
      <c r="B2" s="11"/>
      <c r="C2" s="11"/>
    </row>
    <row r="4" spans="1:3" x14ac:dyDescent="0.3">
      <c r="A4" t="s">
        <v>1</v>
      </c>
      <c r="B4">
        <v>1085000</v>
      </c>
    </row>
    <row r="5" spans="1:3" x14ac:dyDescent="0.3">
      <c r="A5" t="s">
        <v>2</v>
      </c>
      <c r="B5" s="1">
        <v>13</v>
      </c>
    </row>
    <row r="7" spans="1:3" x14ac:dyDescent="0.3">
      <c r="A7" s="10" t="s">
        <v>3</v>
      </c>
      <c r="B7" s="10"/>
      <c r="C7" s="10"/>
    </row>
    <row r="8" spans="1:3" x14ac:dyDescent="0.3">
      <c r="A8" t="s">
        <v>4</v>
      </c>
      <c r="B8">
        <v>59000</v>
      </c>
    </row>
    <row r="9" spans="1:3" x14ac:dyDescent="0.3">
      <c r="A9" t="s">
        <v>5</v>
      </c>
      <c r="B9">
        <v>30000</v>
      </c>
    </row>
    <row r="11" spans="1:3" x14ac:dyDescent="0.3">
      <c r="A11" t="s">
        <v>6</v>
      </c>
      <c r="B11" s="2">
        <v>0.03</v>
      </c>
    </row>
    <row r="13" spans="1:3" x14ac:dyDescent="0.3">
      <c r="A13" t="s">
        <v>7</v>
      </c>
      <c r="B13" s="1">
        <v>9</v>
      </c>
      <c r="C13" t="s">
        <v>8</v>
      </c>
    </row>
    <row r="14" spans="1:3" x14ac:dyDescent="0.3">
      <c r="A14" t="s">
        <v>9</v>
      </c>
      <c r="B14" s="2">
        <v>0.03</v>
      </c>
    </row>
    <row r="16" spans="1:3" x14ac:dyDescent="0.3">
      <c r="A16" t="s">
        <v>10</v>
      </c>
      <c r="B16">
        <v>1.5</v>
      </c>
    </row>
    <row r="17" spans="1:20" x14ac:dyDescent="0.3">
      <c r="A17" t="s">
        <v>9</v>
      </c>
      <c r="B17" s="2">
        <v>0.03</v>
      </c>
    </row>
    <row r="19" spans="1:20" x14ac:dyDescent="0.3">
      <c r="A19" t="s">
        <v>11</v>
      </c>
      <c r="B19" s="1">
        <v>18000000</v>
      </c>
      <c r="C19" t="s">
        <v>50</v>
      </c>
      <c r="D19">
        <v>1000000</v>
      </c>
    </row>
    <row r="20" spans="1:20" x14ac:dyDescent="0.3">
      <c r="A20" t="s">
        <v>12</v>
      </c>
      <c r="B20">
        <v>1200000</v>
      </c>
    </row>
    <row r="21" spans="1:20" x14ac:dyDescent="0.3">
      <c r="A21" t="s">
        <v>13</v>
      </c>
      <c r="B21" s="1">
        <v>12</v>
      </c>
      <c r="C21" t="s">
        <v>14</v>
      </c>
    </row>
    <row r="22" spans="1:20" x14ac:dyDescent="0.3">
      <c r="A22" t="s">
        <v>47</v>
      </c>
      <c r="B22" s="6">
        <f>(B20-D19)*B21</f>
        <v>2400000</v>
      </c>
    </row>
    <row r="23" spans="1:20" x14ac:dyDescent="0.3">
      <c r="A23" t="s">
        <v>15</v>
      </c>
      <c r="B23" s="2">
        <v>0.1</v>
      </c>
    </row>
    <row r="24" spans="1:20" x14ac:dyDescent="0.3">
      <c r="F24" s="10" t="s">
        <v>39</v>
      </c>
      <c r="G24" s="10" t="s">
        <v>40</v>
      </c>
    </row>
    <row r="25" spans="1:20" x14ac:dyDescent="0.3">
      <c r="B25" s="10" t="s">
        <v>17</v>
      </c>
      <c r="F25" s="10"/>
      <c r="G25" s="10"/>
    </row>
    <row r="26" spans="1:20" x14ac:dyDescent="0.3">
      <c r="A26" t="s">
        <v>16</v>
      </c>
      <c r="B26" s="10"/>
      <c r="C26" t="s">
        <v>18</v>
      </c>
      <c r="D26" t="s">
        <v>38</v>
      </c>
      <c r="E26" t="s">
        <v>2</v>
      </c>
      <c r="F26" s="10"/>
      <c r="G26" s="10"/>
      <c r="H26" t="s">
        <v>41</v>
      </c>
      <c r="I26" t="s">
        <v>42</v>
      </c>
      <c r="J26" t="s">
        <v>43</v>
      </c>
    </row>
    <row r="27" spans="1:20" x14ac:dyDescent="0.3">
      <c r="A27">
        <v>0</v>
      </c>
      <c r="E27" s="6">
        <f>B5</f>
        <v>13</v>
      </c>
      <c r="F27" s="7"/>
    </row>
    <row r="28" spans="1:20" x14ac:dyDescent="0.3">
      <c r="A28">
        <v>1</v>
      </c>
      <c r="B28" s="5">
        <v>0</v>
      </c>
      <c r="C28">
        <f>B4+B28</f>
        <v>1085000</v>
      </c>
      <c r="D28">
        <f>MIN($B$20,C28)</f>
        <v>1085000</v>
      </c>
      <c r="E28" s="7">
        <f>$B$5*(1+$B$11)^A28</f>
        <v>13.39</v>
      </c>
      <c r="F28" s="7">
        <f>$B$13*(1+$B$14)^A27</f>
        <v>9</v>
      </c>
      <c r="G28" s="7">
        <f>$B$16*(1+$B$14)^A27</f>
        <v>1.5</v>
      </c>
      <c r="H28" s="7">
        <f>SUM(F28:G28)*D28</f>
        <v>11392500</v>
      </c>
      <c r="I28" s="7">
        <f>E28*D28</f>
        <v>14528150</v>
      </c>
      <c r="J28" s="7">
        <f>I28-H28</f>
        <v>3135650</v>
      </c>
    </row>
    <row r="29" spans="1:20" x14ac:dyDescent="0.3">
      <c r="A29">
        <v>2</v>
      </c>
      <c r="B29" s="5">
        <v>0</v>
      </c>
      <c r="C29">
        <f>B29+C28</f>
        <v>1085000</v>
      </c>
      <c r="D29">
        <f t="shared" ref="D29:D37" si="0">MIN($B$20,C29)</f>
        <v>1085000</v>
      </c>
      <c r="E29" s="7">
        <f t="shared" ref="E29:E37" si="1">$B$5*(1+$B$11)^A29</f>
        <v>13.791699999999999</v>
      </c>
      <c r="F29" s="7">
        <f t="shared" ref="F29:F37" si="2">$B$13*(1+$B$14)^A28</f>
        <v>9.27</v>
      </c>
      <c r="G29" s="7">
        <f t="shared" ref="G29:G37" si="3">$B$16*(1+$B$14)^A28</f>
        <v>1.5449999999999999</v>
      </c>
      <c r="H29" s="7">
        <f t="shared" ref="H29:H37" si="4">SUM(F29:G29)*D29</f>
        <v>11734275</v>
      </c>
      <c r="I29" s="7">
        <f t="shared" ref="I29:I37" si="5">E29*D29</f>
        <v>14963994.499999998</v>
      </c>
      <c r="J29" s="7">
        <f t="shared" ref="J29:J37" si="6">I29-H29</f>
        <v>3229719.4999999981</v>
      </c>
    </row>
    <row r="30" spans="1:20" x14ac:dyDescent="0.3">
      <c r="A30">
        <v>3</v>
      </c>
      <c r="B30" s="5">
        <v>0</v>
      </c>
      <c r="C30">
        <f t="shared" ref="C30:C37" si="7">B30+C29</f>
        <v>1085000</v>
      </c>
      <c r="D30">
        <f t="shared" si="0"/>
        <v>1085000</v>
      </c>
      <c r="E30" s="7">
        <f t="shared" si="1"/>
        <v>14.205451</v>
      </c>
      <c r="F30" s="7">
        <f t="shared" si="2"/>
        <v>9.5480999999999998</v>
      </c>
      <c r="G30" s="7">
        <f t="shared" si="3"/>
        <v>1.5913499999999998</v>
      </c>
      <c r="H30" s="7">
        <f t="shared" si="4"/>
        <v>12086303.25</v>
      </c>
      <c r="I30" s="7">
        <f t="shared" si="5"/>
        <v>15412914.335000001</v>
      </c>
      <c r="J30" s="7">
        <f t="shared" si="6"/>
        <v>3326611.0850000009</v>
      </c>
      <c r="L30" t="s">
        <v>45</v>
      </c>
      <c r="M30" s="9" t="s">
        <v>46</v>
      </c>
      <c r="N30" s="9"/>
      <c r="O30" s="9"/>
      <c r="P30" s="9"/>
      <c r="Q30" s="9"/>
      <c r="R30" s="9"/>
      <c r="S30" s="9"/>
      <c r="T30" s="9"/>
    </row>
    <row r="31" spans="1:20" x14ac:dyDescent="0.3">
      <c r="A31">
        <v>4</v>
      </c>
      <c r="B31" s="5">
        <v>0</v>
      </c>
      <c r="C31">
        <f t="shared" si="7"/>
        <v>1085000</v>
      </c>
      <c r="D31">
        <f t="shared" si="0"/>
        <v>1085000</v>
      </c>
      <c r="E31" s="7">
        <f t="shared" si="1"/>
        <v>14.631614529999998</v>
      </c>
      <c r="F31" s="7">
        <f t="shared" si="2"/>
        <v>9.834543</v>
      </c>
      <c r="G31" s="7">
        <f t="shared" si="3"/>
        <v>1.6390905</v>
      </c>
      <c r="H31" s="7">
        <f t="shared" si="4"/>
        <v>12448892.3475</v>
      </c>
      <c r="I31" s="7">
        <f t="shared" si="5"/>
        <v>15875301.765049998</v>
      </c>
      <c r="J31" s="7">
        <f t="shared" si="6"/>
        <v>3426409.4175499976</v>
      </c>
      <c r="M31" s="9"/>
      <c r="N31" s="9"/>
      <c r="O31" s="9"/>
      <c r="P31" s="9"/>
      <c r="Q31" s="9"/>
      <c r="R31" s="9"/>
      <c r="S31" s="9"/>
      <c r="T31" s="9"/>
    </row>
    <row r="32" spans="1:20" x14ac:dyDescent="0.3">
      <c r="A32">
        <v>5</v>
      </c>
      <c r="B32" s="5">
        <v>0</v>
      </c>
      <c r="C32">
        <f t="shared" si="7"/>
        <v>1085000</v>
      </c>
      <c r="D32">
        <f t="shared" si="0"/>
        <v>1085000</v>
      </c>
      <c r="E32" s="7">
        <f t="shared" si="1"/>
        <v>15.070562965899999</v>
      </c>
      <c r="F32" s="7">
        <f t="shared" si="2"/>
        <v>10.129579289999999</v>
      </c>
      <c r="G32" s="7">
        <f t="shared" si="3"/>
        <v>1.6882632149999999</v>
      </c>
      <c r="H32" s="7">
        <f t="shared" si="4"/>
        <v>12822359.117924998</v>
      </c>
      <c r="I32" s="7">
        <f t="shared" si="5"/>
        <v>16351560.818001499</v>
      </c>
      <c r="J32" s="7">
        <f t="shared" si="6"/>
        <v>3529201.7000765018</v>
      </c>
    </row>
    <row r="33" spans="1:10" x14ac:dyDescent="0.3">
      <c r="A33">
        <v>6</v>
      </c>
      <c r="B33" s="5">
        <v>0</v>
      </c>
      <c r="C33">
        <f t="shared" si="7"/>
        <v>1085000</v>
      </c>
      <c r="D33">
        <f t="shared" si="0"/>
        <v>1085000</v>
      </c>
      <c r="E33" s="7">
        <f t="shared" si="1"/>
        <v>15.522679854877</v>
      </c>
      <c r="F33" s="7">
        <f t="shared" si="2"/>
        <v>10.4334666687</v>
      </c>
      <c r="G33" s="7">
        <f t="shared" si="3"/>
        <v>1.7389111114499998</v>
      </c>
      <c r="H33" s="7">
        <f t="shared" si="4"/>
        <v>13207029.891462749</v>
      </c>
      <c r="I33" s="7">
        <f t="shared" si="5"/>
        <v>16842107.642541543</v>
      </c>
      <c r="J33" s="7">
        <f t="shared" si="6"/>
        <v>3635077.7510787938</v>
      </c>
    </row>
    <row r="34" spans="1:10" x14ac:dyDescent="0.3">
      <c r="A34">
        <v>7</v>
      </c>
      <c r="B34" s="5">
        <v>0</v>
      </c>
      <c r="C34">
        <f t="shared" si="7"/>
        <v>1085000</v>
      </c>
      <c r="D34">
        <f t="shared" si="0"/>
        <v>1085000</v>
      </c>
      <c r="E34" s="7">
        <f t="shared" si="1"/>
        <v>15.988360250523311</v>
      </c>
      <c r="F34" s="7">
        <f t="shared" si="2"/>
        <v>10.746470668760999</v>
      </c>
      <c r="G34" s="7">
        <f t="shared" si="3"/>
        <v>1.7910784447935</v>
      </c>
      <c r="H34" s="7">
        <f t="shared" si="4"/>
        <v>13603240.788206631</v>
      </c>
      <c r="I34" s="7">
        <f t="shared" si="5"/>
        <v>17347370.871817794</v>
      </c>
      <c r="J34" s="7">
        <f t="shared" si="6"/>
        <v>3744130.0836111624</v>
      </c>
    </row>
    <row r="35" spans="1:10" x14ac:dyDescent="0.3">
      <c r="A35">
        <v>8</v>
      </c>
      <c r="B35" s="5">
        <v>0</v>
      </c>
      <c r="C35">
        <f t="shared" si="7"/>
        <v>1085000</v>
      </c>
      <c r="D35">
        <f t="shared" si="0"/>
        <v>1085000</v>
      </c>
      <c r="E35" s="7">
        <f t="shared" si="1"/>
        <v>16.468011058039007</v>
      </c>
      <c r="F35" s="7">
        <f t="shared" si="2"/>
        <v>11.068864788823831</v>
      </c>
      <c r="G35" s="7">
        <f t="shared" si="3"/>
        <v>1.844810798137305</v>
      </c>
      <c r="H35" s="7">
        <f t="shared" si="4"/>
        <v>14011338.011852833</v>
      </c>
      <c r="I35" s="7">
        <f t="shared" si="5"/>
        <v>17867791.997972324</v>
      </c>
      <c r="J35" s="7">
        <f t="shared" si="6"/>
        <v>3856453.986119492</v>
      </c>
    </row>
    <row r="36" spans="1:10" x14ac:dyDescent="0.3">
      <c r="A36">
        <v>9</v>
      </c>
      <c r="B36" s="5">
        <v>0</v>
      </c>
      <c r="C36">
        <f t="shared" si="7"/>
        <v>1085000</v>
      </c>
      <c r="D36">
        <f t="shared" si="0"/>
        <v>1085000</v>
      </c>
      <c r="E36" s="7">
        <f t="shared" si="1"/>
        <v>16.962051389780179</v>
      </c>
      <c r="F36" s="7">
        <f t="shared" si="2"/>
        <v>11.400930732488543</v>
      </c>
      <c r="G36" s="7">
        <f t="shared" si="3"/>
        <v>1.9001551220814239</v>
      </c>
      <c r="H36" s="7">
        <f t="shared" si="4"/>
        <v>14431678.152208414</v>
      </c>
      <c r="I36" s="7">
        <f t="shared" si="5"/>
        <v>18403825.757911492</v>
      </c>
      <c r="J36" s="7">
        <f t="shared" si="6"/>
        <v>3972147.6057030782</v>
      </c>
    </row>
    <row r="37" spans="1:10" x14ac:dyDescent="0.3">
      <c r="A37">
        <v>10</v>
      </c>
      <c r="B37" s="5">
        <v>0</v>
      </c>
      <c r="C37">
        <f t="shared" si="7"/>
        <v>1085000</v>
      </c>
      <c r="D37">
        <f t="shared" si="0"/>
        <v>1085000</v>
      </c>
      <c r="E37" s="7">
        <f t="shared" si="1"/>
        <v>17.470912931473585</v>
      </c>
      <c r="F37" s="7">
        <f t="shared" si="2"/>
        <v>11.7429586544632</v>
      </c>
      <c r="G37" s="7">
        <f t="shared" si="3"/>
        <v>1.9571597757438668</v>
      </c>
      <c r="H37" s="7">
        <f t="shared" si="4"/>
        <v>14864628.496774666</v>
      </c>
      <c r="I37" s="7">
        <f t="shared" si="5"/>
        <v>18955940.530648839</v>
      </c>
      <c r="J37" s="7">
        <f t="shared" si="6"/>
        <v>4091312.0338741727</v>
      </c>
    </row>
    <row r="39" spans="1:10" x14ac:dyDescent="0.3">
      <c r="F39" t="s">
        <v>44</v>
      </c>
      <c r="G39" s="8">
        <f>NPV(B23,J28:J37)-B19-B22</f>
        <v>1185010.9055549875</v>
      </c>
    </row>
    <row r="54" spans="12:20" x14ac:dyDescent="0.3">
      <c r="L54" t="s">
        <v>48</v>
      </c>
      <c r="M54" s="9" t="s">
        <v>49</v>
      </c>
      <c r="N54" s="9"/>
      <c r="O54" s="9"/>
      <c r="P54" s="9"/>
      <c r="Q54" s="9"/>
      <c r="R54" s="9"/>
      <c r="S54" s="9"/>
      <c r="T54" s="9"/>
    </row>
    <row r="55" spans="12:20" x14ac:dyDescent="0.3">
      <c r="M55" s="9"/>
      <c r="N55" s="9"/>
      <c r="O55" s="9"/>
      <c r="P55" s="9"/>
      <c r="Q55" s="9"/>
      <c r="R55" s="9"/>
      <c r="S55" s="9"/>
      <c r="T55" s="9"/>
    </row>
    <row r="78" spans="12:20" x14ac:dyDescent="0.3">
      <c r="L78" t="s">
        <v>51</v>
      </c>
      <c r="M78" s="9" t="s">
        <v>52</v>
      </c>
      <c r="N78" s="9"/>
      <c r="O78" s="9"/>
      <c r="P78" s="9"/>
      <c r="Q78" s="9"/>
      <c r="R78" s="9"/>
      <c r="S78" s="9"/>
      <c r="T78" s="9"/>
    </row>
    <row r="79" spans="12:20" x14ac:dyDescent="0.3">
      <c r="M79" s="9"/>
      <c r="N79" s="9"/>
      <c r="O79" s="9"/>
      <c r="P79" s="9"/>
      <c r="Q79" s="9"/>
      <c r="R79" s="9"/>
      <c r="S79" s="9"/>
      <c r="T79" s="9"/>
    </row>
  </sheetData>
  <mergeCells count="8">
    <mergeCell ref="M54:T55"/>
    <mergeCell ref="M78:T79"/>
    <mergeCell ref="B25:B26"/>
    <mergeCell ref="A2:C2"/>
    <mergeCell ref="A7:C7"/>
    <mergeCell ref="F24:F26"/>
    <mergeCell ref="G24:G26"/>
    <mergeCell ref="M30:T3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 Prasad Panta</dc:creator>
  <cp:lastModifiedBy>NIRMAL PRASAD PANTA</cp:lastModifiedBy>
  <dcterms:created xsi:type="dcterms:W3CDTF">2023-08-04T11:18:11Z</dcterms:created>
  <dcterms:modified xsi:type="dcterms:W3CDTF">2023-09-29T04:25:10Z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2023-08-04T11:18:27Z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08ae31be-3f4e-4193-b26d-26247c2eebf1</vt:lpwstr>
  </property>
  <property fmtid="{D5CDD505-2E9C-101B-9397-08002B2CF9AE}" pid="7" name="MSIP_Label_defa4170-0d19-0005-0004-bc88714345d2_ActionId">
    <vt:lpwstr>3e728187-f5a8-472b-81cd-72f153aa3465</vt:lpwstr>
  </property>
  <property fmtid="{D5CDD505-2E9C-101B-9397-08002B2CF9AE}" pid="8" name="MSIP_Label_defa4170-0d19-0005-0004-bc88714345d2_ContentBits">
    <vt:lpwstr>0</vt:lpwstr>
  </property>
</Properties>
</file>