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11 Time Series Forecasting/Assignment/"/>
    </mc:Choice>
  </mc:AlternateContent>
  <xr:revisionPtr revIDLastSave="653" documentId="8_{F56913DE-2E95-4D62-B9ED-A67B0CC45977}" xr6:coauthVersionLast="47" xr6:coauthVersionMax="47" xr10:uidLastSave="{062D980C-041B-4B8C-892A-31B89DFBAE54}"/>
  <bookViews>
    <workbookView xWindow="-108" yWindow="-108" windowWidth="23256" windowHeight="13176" xr2:uid="{43A83CBD-74BC-47A5-BD70-20159C695780}"/>
  </bookViews>
  <sheets>
    <sheet name="Sheet1" sheetId="1" r:id="rId1"/>
  </sheets>
  <definedNames>
    <definedName name="solver_adj" localSheetId="0" hidden="1">Sheet1!$N$3:$N$4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Sheet1!$N$3:$N$4</definedName>
    <definedName name="solver_lhs2" localSheetId="0" hidden="1">Sheet1!$N$3:$N$4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Sheet1!$N$6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G7" i="1"/>
  <c r="E7" i="1"/>
  <c r="E8" i="1" s="1"/>
  <c r="F6" i="1"/>
  <c r="F3" i="1"/>
  <c r="E4" i="1"/>
  <c r="F4" i="1" s="1"/>
  <c r="E5" i="1"/>
  <c r="F5" i="1" s="1"/>
  <c r="E6" i="1"/>
  <c r="E3" i="1"/>
  <c r="F7" i="1" l="1"/>
  <c r="G8" i="1"/>
  <c r="E9" i="1"/>
  <c r="G9" i="1"/>
  <c r="F8" i="1"/>
  <c r="E10" i="1" l="1"/>
  <c r="F9" i="1"/>
  <c r="G10" i="1"/>
  <c r="E11" i="1" l="1"/>
  <c r="F10" i="1"/>
  <c r="G11" i="1"/>
  <c r="G12" i="1" l="1"/>
  <c r="F11" i="1"/>
  <c r="E12" i="1"/>
  <c r="G13" i="1" l="1"/>
  <c r="F12" i="1"/>
  <c r="E13" i="1"/>
  <c r="F13" i="1" l="1"/>
  <c r="G14" i="1"/>
  <c r="E14" i="1"/>
  <c r="F14" i="1" l="1"/>
  <c r="G18" i="1" s="1"/>
  <c r="G17" i="1"/>
  <c r="G15" i="1"/>
  <c r="G16" i="1"/>
</calcChain>
</file>

<file path=xl/sharedStrings.xml><?xml version="1.0" encoding="utf-8"?>
<sst xmlns="http://schemas.openxmlformats.org/spreadsheetml/2006/main" count="19" uniqueCount="19">
  <si>
    <t>Year</t>
  </si>
  <si>
    <t>Quarter</t>
  </si>
  <si>
    <t>Time</t>
  </si>
  <si>
    <t>Actual Units Sold</t>
  </si>
  <si>
    <t>Expected Level Et</t>
  </si>
  <si>
    <t>Seasonal factor St</t>
  </si>
  <si>
    <t>p=4 for quarterly data</t>
  </si>
  <si>
    <t>Forecast</t>
  </si>
  <si>
    <t>alpha</t>
  </si>
  <si>
    <t>beta</t>
  </si>
  <si>
    <t>For first p period, the expected level is calculated as the average of the data of the first p periods. Seasonal factor is calculated as the difference of actual units and the expeced level in these first p periods.</t>
  </si>
  <si>
    <t>MSE</t>
  </si>
  <si>
    <t>In this question, n represent the serial quarters in a year. So n=1,2,3,4</t>
  </si>
  <si>
    <t>17.a</t>
  </si>
  <si>
    <t>The optimal values of alpha and beta are obtained in the table above.</t>
  </si>
  <si>
    <t>17.b</t>
  </si>
  <si>
    <t>The line graph comparing the predictions from this method against the original data is given above.</t>
  </si>
  <si>
    <t>The forecasts for each quarter in 2006 is included in the table in the red text.</t>
  </si>
  <si>
    <t>17.c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</si>
</sst>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2" xfId="0" applyNumberFormat="1" applyBorder="1"/>
    <xf numFmtId="2" fontId="5" fillId="0" borderId="2" xfId="0" applyNumberFormat="1" applyFont="1" applyBorder="1"/>
    <xf numFmtId="2" fontId="0" fillId="0" borderId="0" xfId="0" applyNumberFormat="1" applyAlignment="1">
      <alignment vertical="top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vertical="top"/>
    </xf>
    <xf numFmtId="2" fontId="0" fillId="3" borderId="0" xfId="0" applyNumberFormat="1" applyFill="1" applyAlignment="1">
      <alignment horizontal="left" vertical="top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left" vertical="top" wrapText="1"/>
    </xf>
    <xf numFmtId="2" fontId="0" fillId="2" borderId="3" xfId="0" applyNumberFormat="1" applyFill="1" applyBorder="1" applyAlignment="1">
      <alignment horizontal="left" vertical="top" wrapText="1"/>
    </xf>
    <xf numFmtId="2" fontId="0" fillId="2" borderId="2" xfId="0" applyNumberFormat="1" applyFill="1" applyBorder="1" applyAlignment="1">
      <alignment horizontal="left" vertical="top" wrapText="1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units</a:t>
            </a:r>
            <a:r>
              <a:rPr lang="en-US" baseline="0"/>
              <a:t> sold and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0.00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0.00</c:formatCode>
                <c:ptCount val="13"/>
                <c:pt idx="1">
                  <c:v>23</c:v>
                </c:pt>
                <c:pt idx="2">
                  <c:v>25</c:v>
                </c:pt>
                <c:pt idx="3">
                  <c:v>36</c:v>
                </c:pt>
                <c:pt idx="4">
                  <c:v>31</c:v>
                </c:pt>
                <c:pt idx="5">
                  <c:v>26</c:v>
                </c:pt>
                <c:pt idx="6">
                  <c:v>28</c:v>
                </c:pt>
                <c:pt idx="7">
                  <c:v>48</c:v>
                </c:pt>
                <c:pt idx="8">
                  <c:v>36</c:v>
                </c:pt>
                <c:pt idx="9">
                  <c:v>31</c:v>
                </c:pt>
                <c:pt idx="10">
                  <c:v>42</c:v>
                </c:pt>
                <c:pt idx="11">
                  <c:v>53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1-4581-BEB1-0436E833F6E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Sheet1!$C$2:$C$14</c:f>
              <c:numCache>
                <c:formatCode>0.00</c:formatCode>
                <c:ptCount val="1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Sheet1!$G$2:$G$14</c:f>
              <c:numCache>
                <c:formatCode>0.00</c:formatCode>
                <c:ptCount val="13"/>
                <c:pt idx="5">
                  <c:v>23</c:v>
                </c:pt>
                <c:pt idx="6">
                  <c:v>26.79410958348813</c:v>
                </c:pt>
                <c:pt idx="7">
                  <c:v>38.515276101121607</c:v>
                </c:pt>
                <c:pt idx="8">
                  <c:v>39.187487449027145</c:v>
                </c:pt>
                <c:pt idx="9">
                  <c:v>30.443538836714943</c:v>
                </c:pt>
                <c:pt idx="10">
                  <c:v>32.081233865024373</c:v>
                </c:pt>
                <c:pt idx="11">
                  <c:v>52.22047384983432</c:v>
                </c:pt>
                <c:pt idx="12">
                  <c:v>42.777083912646205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1-4581-BEB1-0436E833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49071"/>
        <c:axId val="1725547631"/>
      </c:lineChart>
      <c:catAx>
        <c:axId val="17255490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47631"/>
        <c:crosses val="autoZero"/>
        <c:auto val="1"/>
        <c:lblAlgn val="ctr"/>
        <c:lblOffset val="100"/>
        <c:noMultiLvlLbl val="0"/>
      </c:catAx>
      <c:valAx>
        <c:axId val="17255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182881</xdr:colOff>
      <xdr:row>7</xdr:row>
      <xdr:rowOff>62736</xdr:rowOff>
    </xdr:from>
    <xdr:to>
      <xdr:col>11</xdr:col>
      <xdr:colOff>213361</xdr:colOff>
      <xdr:row>17</xdr:row>
      <xdr:rowOff>15419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BDF18-F40C-944B-173C-61DD7FCD72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82" r="18251"/>
        <a:stretch/>
      </xdr:blipFill>
      <xdr:spPr>
        <a:xfrm>
          <a:off x="4206241" y="1350516"/>
          <a:ext cx="2468880" cy="1789103"/>
        </a:xfrm>
        <a:prstGeom prst="rect">
          <a:avLst/>
        </a:prstGeom>
      </xdr:spPr>
    </xdr:pic>
    <xdr:clientData/>
  </xdr:twoCellAnchor>
  <xdr:twoCellAnchor>
    <xdr:from>
      <xdr:col>11</xdr:col>
      <xdr:colOff>495300</xdr:colOff>
      <xdr:row>9</xdr:row>
      <xdr:rowOff>22860</xdr:rowOff>
    </xdr:from>
    <xdr:to>
      <xdr:col>19</xdr:col>
      <xdr:colOff>190500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95493-E8B5-6DE6-1414-FF5A9B75C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53DF-5D8C-4D82-964F-A677164B88E2}">
  <dimension ref="A1:S30"/>
  <sheetViews>
    <sheetView tabSelected="1" workbookViewId="0">
      <selection activeCell="N6" sqref="N6"/>
    </sheetView>
  </sheetViews>
  <sheetFormatPr defaultRowHeight="14.4" x14ac:dyDescent="0.3"/>
  <cols>
    <col min="1" max="1" width="7.5546875" style="1" bestFit="1" customWidth="1"/>
    <col min="2" max="2" width="7.88671875" style="1" bestFit="1" customWidth="1"/>
    <col min="3" max="3" width="5.5546875" style="1" bestFit="1" customWidth="1"/>
    <col min="4" max="4" width="11.5546875" style="1" customWidth="1"/>
    <col min="5" max="6" width="9" style="1" bestFit="1" customWidth="1"/>
    <col min="7" max="7" width="8.109375" style="1" customWidth="1"/>
    <col min="8" max="13" width="8.88671875" style="1"/>
    <col min="14" max="14" width="9" style="1" bestFit="1" customWidth="1"/>
    <col min="15" max="16384" width="8.88671875" style="1"/>
  </cols>
  <sheetData>
    <row r="1" spans="1:19" ht="14.4" customHeight="1" x14ac:dyDescent="0.3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</v>
      </c>
      <c r="H1" s="17" t="s">
        <v>10</v>
      </c>
      <c r="I1" s="17"/>
      <c r="J1" s="17"/>
      <c r="K1" s="17"/>
    </row>
    <row r="2" spans="1:19" ht="15" thickBot="1" x14ac:dyDescent="0.35">
      <c r="A2" s="21"/>
      <c r="B2" s="16"/>
      <c r="C2" s="16"/>
      <c r="D2" s="16"/>
      <c r="E2" s="16"/>
      <c r="F2" s="16"/>
      <c r="G2" s="16"/>
      <c r="H2" s="17"/>
      <c r="I2" s="17"/>
      <c r="J2" s="17"/>
      <c r="K2" s="17"/>
    </row>
    <row r="3" spans="1:19" x14ac:dyDescent="0.3">
      <c r="A3" s="2">
        <v>2003</v>
      </c>
      <c r="B3" s="2">
        <v>1</v>
      </c>
      <c r="C3" s="2">
        <v>1</v>
      </c>
      <c r="D3" s="3">
        <v>23</v>
      </c>
      <c r="E3" s="1">
        <f>AVERAGE($D$3:$D$6)</f>
        <v>28.75</v>
      </c>
      <c r="F3" s="1">
        <f>D3-E3</f>
        <v>-5.75</v>
      </c>
      <c r="H3" s="17"/>
      <c r="I3" s="17"/>
      <c r="J3" s="17"/>
      <c r="K3" s="17"/>
      <c r="M3" s="4" t="s">
        <v>8</v>
      </c>
      <c r="N3" s="5">
        <v>0.59803652782937655</v>
      </c>
    </row>
    <row r="4" spans="1:19" x14ac:dyDescent="0.3">
      <c r="A4" s="2"/>
      <c r="B4" s="2">
        <v>2</v>
      </c>
      <c r="C4" s="2">
        <v>2</v>
      </c>
      <c r="D4" s="3">
        <v>25</v>
      </c>
      <c r="E4" s="1">
        <f t="shared" ref="E4:E6" si="0">AVERAGE($D$3:$D$6)</f>
        <v>28.75</v>
      </c>
      <c r="F4" s="1">
        <f t="shared" ref="F4:F6" si="1">D4-E4</f>
        <v>-3.75</v>
      </c>
      <c r="H4" s="17"/>
      <c r="I4" s="17"/>
      <c r="J4" s="17"/>
      <c r="K4" s="17"/>
      <c r="M4" s="4" t="s">
        <v>9</v>
      </c>
      <c r="N4" s="5">
        <v>0.96383991305421113</v>
      </c>
    </row>
    <row r="5" spans="1:19" x14ac:dyDescent="0.3">
      <c r="A5" s="2"/>
      <c r="B5" s="2">
        <v>3</v>
      </c>
      <c r="C5" s="2">
        <v>3</v>
      </c>
      <c r="D5" s="3">
        <v>36</v>
      </c>
      <c r="E5" s="1">
        <f t="shared" si="0"/>
        <v>28.75</v>
      </c>
      <c r="F5" s="1">
        <f t="shared" si="1"/>
        <v>7.25</v>
      </c>
      <c r="H5" s="17"/>
      <c r="I5" s="17"/>
      <c r="J5" s="17"/>
      <c r="K5" s="17"/>
    </row>
    <row r="6" spans="1:19" x14ac:dyDescent="0.3">
      <c r="A6" s="2"/>
      <c r="B6" s="2">
        <v>4</v>
      </c>
      <c r="C6" s="2">
        <v>4</v>
      </c>
      <c r="D6" s="3">
        <v>31</v>
      </c>
      <c r="E6" s="1">
        <f t="shared" si="0"/>
        <v>28.75</v>
      </c>
      <c r="F6" s="1">
        <f t="shared" si="1"/>
        <v>2.25</v>
      </c>
      <c r="H6" s="17"/>
      <c r="I6" s="17"/>
      <c r="J6" s="17"/>
      <c r="K6" s="17"/>
      <c r="M6" s="4" t="s">
        <v>11</v>
      </c>
      <c r="N6" s="5">
        <f>SUMXMY2(G7:G14,D7:D14)/COUNT(D7:D14)</f>
        <v>26.240394829959104</v>
      </c>
    </row>
    <row r="7" spans="1:19" x14ac:dyDescent="0.3">
      <c r="A7" s="2">
        <v>2004</v>
      </c>
      <c r="B7" s="2">
        <v>1</v>
      </c>
      <c r="C7" s="2">
        <v>5</v>
      </c>
      <c r="D7" s="3">
        <v>26</v>
      </c>
      <c r="E7" s="1">
        <f>$N$3*(D7-F3)+(1-$N$3)*E6</f>
        <v>30.54410958348813</v>
      </c>
      <c r="F7" s="1">
        <f>$N$4*(D7-E7)+(1-$N$4)*F3</f>
        <v>-4.5877146857962927</v>
      </c>
      <c r="G7" s="1">
        <f>E6+F3</f>
        <v>23</v>
      </c>
      <c r="H7" s="6"/>
      <c r="I7" s="6"/>
      <c r="J7" s="6"/>
      <c r="K7" s="6"/>
    </row>
    <row r="8" spans="1:19" x14ac:dyDescent="0.3">
      <c r="A8" s="2"/>
      <c r="B8" s="2">
        <v>2</v>
      </c>
      <c r="C8" s="2">
        <v>6</v>
      </c>
      <c r="D8" s="3">
        <v>28</v>
      </c>
      <c r="E8" s="1">
        <f t="shared" ref="E8:E14" si="2">$N$3*(D8-F4)+(1-$N$3)*E7</f>
        <v>31.265276101121607</v>
      </c>
      <c r="F8" s="1">
        <f t="shared" ref="F8:F14" si="3">$N$4*(D8-E8)+(1-$N$4)*F4</f>
        <v>-3.2828037594497519</v>
      </c>
      <c r="G8" s="1">
        <f t="shared" ref="G8:G14" si="4">E7+F4</f>
        <v>26.79410958348813</v>
      </c>
      <c r="H8" s="6"/>
      <c r="I8" s="6"/>
      <c r="J8" s="6"/>
      <c r="K8" s="6"/>
      <c r="M8" s="1" t="s">
        <v>13</v>
      </c>
      <c r="N8" s="14" t="s">
        <v>14</v>
      </c>
      <c r="O8" s="14"/>
      <c r="P8" s="14"/>
      <c r="Q8" s="14"/>
      <c r="R8" s="14"/>
      <c r="S8" s="14"/>
    </row>
    <row r="9" spans="1:19" x14ac:dyDescent="0.3">
      <c r="A9" s="7"/>
      <c r="B9" s="7">
        <v>3</v>
      </c>
      <c r="C9" s="7">
        <v>7</v>
      </c>
      <c r="D9" s="3">
        <v>48</v>
      </c>
      <c r="E9" s="1">
        <f t="shared" si="2"/>
        <v>36.937487449027145</v>
      </c>
      <c r="F9" s="1">
        <f t="shared" si="3"/>
        <v>10.924651765647766</v>
      </c>
      <c r="G9" s="1">
        <f t="shared" si="4"/>
        <v>38.515276101121607</v>
      </c>
      <c r="H9" s="6"/>
      <c r="I9" s="6"/>
      <c r="J9" s="6"/>
      <c r="K9" s="6"/>
      <c r="N9" s="14"/>
      <c r="O9" s="14"/>
      <c r="P9" s="14"/>
      <c r="Q9" s="14"/>
      <c r="R9" s="14"/>
      <c r="S9" s="14"/>
    </row>
    <row r="10" spans="1:19" x14ac:dyDescent="0.3">
      <c r="A10" s="7"/>
      <c r="B10" s="7">
        <v>4</v>
      </c>
      <c r="C10" s="7">
        <v>8</v>
      </c>
      <c r="D10" s="3">
        <v>36</v>
      </c>
      <c r="E10" s="1">
        <f t="shared" si="2"/>
        <v>35.031253522511236</v>
      </c>
      <c r="F10" s="1">
        <f t="shared" si="3"/>
        <v>1.0150767162623688</v>
      </c>
      <c r="G10" s="1">
        <f t="shared" si="4"/>
        <v>39.187487449027145</v>
      </c>
    </row>
    <row r="11" spans="1:19" x14ac:dyDescent="0.3">
      <c r="A11" s="7">
        <v>2005</v>
      </c>
      <c r="B11" s="7">
        <v>1</v>
      </c>
      <c r="C11" s="7">
        <v>9</v>
      </c>
      <c r="D11" s="3">
        <v>31</v>
      </c>
      <c r="E11" s="1">
        <f t="shared" si="2"/>
        <v>35.364037624474122</v>
      </c>
      <c r="F11" s="1">
        <f t="shared" si="3"/>
        <v>-4.3721258064593105</v>
      </c>
      <c r="G11" s="1">
        <f t="shared" si="4"/>
        <v>30.443538836714943</v>
      </c>
    </row>
    <row r="12" spans="1:19" x14ac:dyDescent="0.3">
      <c r="A12" s="7"/>
      <c r="B12" s="7">
        <v>2</v>
      </c>
      <c r="C12" s="7">
        <v>10</v>
      </c>
      <c r="D12" s="3">
        <v>42</v>
      </c>
      <c r="E12" s="1">
        <f t="shared" si="2"/>
        <v>41.295822084186554</v>
      </c>
      <c r="F12" s="1">
        <f t="shared" si="3"/>
        <v>0.56000831178466182</v>
      </c>
      <c r="G12" s="1">
        <f t="shared" si="4"/>
        <v>32.081233865024373</v>
      </c>
    </row>
    <row r="13" spans="1:19" x14ac:dyDescent="0.3">
      <c r="A13" s="7"/>
      <c r="B13" s="7">
        <v>3</v>
      </c>
      <c r="C13" s="7">
        <v>11</v>
      </c>
      <c r="D13" s="3">
        <v>53</v>
      </c>
      <c r="E13" s="1">
        <f t="shared" si="2"/>
        <v>41.762007196383834</v>
      </c>
      <c r="F13" s="1">
        <f t="shared" si="3"/>
        <v>11.226662364439546</v>
      </c>
      <c r="G13" s="1">
        <f t="shared" si="4"/>
        <v>52.22047384983432</v>
      </c>
    </row>
    <row r="14" spans="1:19" ht="15" thickBot="1" x14ac:dyDescent="0.35">
      <c r="A14" s="8"/>
      <c r="B14" s="8">
        <v>4</v>
      </c>
      <c r="C14" s="8">
        <v>12</v>
      </c>
      <c r="D14" s="9">
        <v>43</v>
      </c>
      <c r="E14" s="1">
        <f t="shared" si="2"/>
        <v>41.895319159262208</v>
      </c>
      <c r="F14" s="1">
        <f t="shared" si="3"/>
        <v>1.1014407478060597</v>
      </c>
      <c r="G14" s="1">
        <f t="shared" si="4"/>
        <v>42.777083912646205</v>
      </c>
    </row>
    <row r="15" spans="1:19" x14ac:dyDescent="0.3">
      <c r="A15" s="10">
        <v>2006</v>
      </c>
      <c r="B15" s="10">
        <v>1</v>
      </c>
      <c r="C15" s="10">
        <v>13</v>
      </c>
      <c r="D15" s="11"/>
      <c r="G15" s="12">
        <f>$E$14+F11</f>
        <v>37.523193352802899</v>
      </c>
    </row>
    <row r="16" spans="1:19" x14ac:dyDescent="0.3">
      <c r="A16" s="10"/>
      <c r="B16" s="10">
        <v>2</v>
      </c>
      <c r="C16" s="10">
        <v>14</v>
      </c>
      <c r="D16" s="11"/>
      <c r="G16" s="12">
        <f t="shared" ref="G16:G18" si="5">$E$14+F12</f>
        <v>42.455327471046871</v>
      </c>
    </row>
    <row r="17" spans="1:19" x14ac:dyDescent="0.3">
      <c r="A17" s="10"/>
      <c r="B17" s="10">
        <v>3</v>
      </c>
      <c r="C17" s="10">
        <v>15</v>
      </c>
      <c r="D17" s="11"/>
      <c r="G17" s="12">
        <f t="shared" si="5"/>
        <v>53.121981523701756</v>
      </c>
    </row>
    <row r="18" spans="1:19" x14ac:dyDescent="0.3">
      <c r="A18" s="10"/>
      <c r="B18" s="10">
        <v>4</v>
      </c>
      <c r="C18" s="10">
        <v>16</v>
      </c>
      <c r="D18" s="11"/>
      <c r="G18" s="12">
        <f t="shared" si="5"/>
        <v>42.996759907068267</v>
      </c>
    </row>
    <row r="21" spans="1:19" x14ac:dyDescent="0.3">
      <c r="H21" s="18" t="s">
        <v>6</v>
      </c>
      <c r="I21" s="18"/>
      <c r="J21" s="18"/>
      <c r="K21" s="13"/>
      <c r="L21" s="13"/>
    </row>
    <row r="22" spans="1:19" x14ac:dyDescent="0.3">
      <c r="H22" s="19" t="s">
        <v>12</v>
      </c>
      <c r="I22" s="19"/>
      <c r="J22" s="19"/>
      <c r="K22" s="6"/>
      <c r="L22" s="6"/>
    </row>
    <row r="23" spans="1:19" x14ac:dyDescent="0.3">
      <c r="H23" s="19"/>
      <c r="I23" s="19"/>
      <c r="J23" s="19"/>
      <c r="K23" s="6"/>
      <c r="L23" s="6"/>
    </row>
    <row r="24" spans="1:19" x14ac:dyDescent="0.3">
      <c r="H24" s="19"/>
      <c r="I24" s="19"/>
      <c r="J24" s="19"/>
    </row>
    <row r="26" spans="1:19" x14ac:dyDescent="0.3">
      <c r="M26" s="1" t="s">
        <v>15</v>
      </c>
      <c r="N26" s="14" t="s">
        <v>16</v>
      </c>
      <c r="O26" s="14"/>
      <c r="P26" s="14"/>
      <c r="Q26" s="14"/>
      <c r="R26" s="14"/>
      <c r="S26" s="14"/>
    </row>
    <row r="27" spans="1:19" x14ac:dyDescent="0.3">
      <c r="N27" s="14"/>
      <c r="O27" s="14"/>
      <c r="P27" s="14"/>
      <c r="Q27" s="14"/>
      <c r="R27" s="14"/>
      <c r="S27" s="14"/>
    </row>
    <row r="29" spans="1:19" x14ac:dyDescent="0.3">
      <c r="M29" s="1" t="s">
        <v>18</v>
      </c>
      <c r="N29" s="14" t="s">
        <v>17</v>
      </c>
      <c r="O29" s="14"/>
      <c r="P29" s="14"/>
      <c r="Q29" s="14"/>
      <c r="R29" s="14"/>
      <c r="S29" s="14"/>
    </row>
    <row r="30" spans="1:19" x14ac:dyDescent="0.3">
      <c r="N30" s="14"/>
      <c r="O30" s="14"/>
      <c r="P30" s="14"/>
      <c r="Q30" s="14"/>
      <c r="R30" s="14"/>
      <c r="S30" s="14"/>
    </row>
  </sheetData>
  <mergeCells count="13">
    <mergeCell ref="F1:F2"/>
    <mergeCell ref="A1:A2"/>
    <mergeCell ref="B1:B2"/>
    <mergeCell ref="C1:C2"/>
    <mergeCell ref="D1:D2"/>
    <mergeCell ref="E1:E2"/>
    <mergeCell ref="N8:S9"/>
    <mergeCell ref="N26:S27"/>
    <mergeCell ref="N29:S30"/>
    <mergeCell ref="G1:G2"/>
    <mergeCell ref="H1:K6"/>
    <mergeCell ref="H21:J21"/>
    <mergeCell ref="H22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2023-06-20T06:00:47Z</dcterms:created>
  <dcterms:modified xsi:type="dcterms:W3CDTF">2023-08-13T12:01:19Z</dcterms:modified>
</cp:coreProperties>
</file>