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 Time Series Forecasting/Assignment/"/>
    </mc:Choice>
  </mc:AlternateContent>
  <xr:revisionPtr revIDLastSave="469" documentId="8_{F4F7944D-659E-444D-8DF6-E576F3B8460F}" xr6:coauthVersionLast="47" xr6:coauthVersionMax="47" xr10:uidLastSave="{7BDC4CAC-221A-4194-B558-937CBFA55B87}"/>
  <bookViews>
    <workbookView xWindow="-108" yWindow="-108" windowWidth="23256" windowHeight="13176" xr2:uid="{EE9665C2-67CB-40B9-B2FA-74240F8D2F0C}"/>
  </bookViews>
  <sheets>
    <sheet name="Sheet1" sheetId="1" r:id="rId1"/>
  </sheets>
  <definedNames>
    <definedName name="solver_adj" localSheetId="0" hidden="1">Sheet1!$L$2:$L$4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Sheet1!$L$2:$L$4</definedName>
    <definedName name="solver_lhs2" localSheetId="0" hidden="1">Sheet1!$L$2:$L$4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Sheet1!$O$3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E7" i="1"/>
  <c r="H7" i="1" l="1"/>
  <c r="E6" i="1"/>
  <c r="G4" i="1"/>
  <c r="G5" i="1"/>
  <c r="G6" i="1"/>
  <c r="G3" i="1"/>
  <c r="F7" i="1" l="1"/>
  <c r="E8" i="1" s="1"/>
  <c r="G7" i="1"/>
  <c r="H8" i="1" l="1"/>
  <c r="G8" i="1"/>
  <c r="F8" i="1"/>
  <c r="H9" i="1" s="1"/>
  <c r="E9" i="1" l="1"/>
  <c r="G9" i="1" l="1"/>
  <c r="F9" i="1"/>
  <c r="H10" i="1" s="1"/>
  <c r="E10" i="1" l="1"/>
  <c r="F10" i="1" s="1"/>
  <c r="G10" i="1" l="1"/>
  <c r="H11" i="1"/>
  <c r="E11" i="1"/>
  <c r="F11" i="1" s="1"/>
  <c r="H12" i="1" s="1"/>
  <c r="G11" i="1" l="1"/>
  <c r="E12" i="1"/>
  <c r="G12" i="1" s="1"/>
  <c r="F12" i="1" l="1"/>
  <c r="H13" i="1" s="1"/>
  <c r="E13" i="1" l="1"/>
  <c r="G13" i="1" s="1"/>
  <c r="F13" i="1" l="1"/>
  <c r="H14" i="1" s="1"/>
  <c r="E14" i="1" l="1"/>
  <c r="G14" i="1" s="1"/>
  <c r="F14" i="1" l="1"/>
  <c r="H18" i="1" s="1"/>
  <c r="H15" i="1" l="1"/>
  <c r="H17" i="1"/>
  <c r="H16" i="1"/>
</calcChain>
</file>

<file path=xl/sharedStrings.xml><?xml version="1.0" encoding="utf-8"?>
<sst xmlns="http://schemas.openxmlformats.org/spreadsheetml/2006/main" count="24" uniqueCount="19">
  <si>
    <t>Year</t>
  </si>
  <si>
    <t>Quarter</t>
  </si>
  <si>
    <t>Time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</si>
  <si>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</si>
  <si>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</si>
  <si>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</si>
  <si>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</si>
  <si>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</si>
  <si>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</si>
  <si>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</si>
  <si>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</si>
  <si>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Actual Units Sold</t>
  </si>
  <si>
    <t>--</t>
  </si>
  <si>
    <t>20.a</t>
  </si>
  <si>
    <t>The optimal values of alpha, beta and gamma are obtained in the table above.</t>
  </si>
  <si>
    <t>20.b</t>
  </si>
  <si>
    <t>The line graph comparing the predictions against the original data is given above.</t>
  </si>
  <si>
    <t>20.c</t>
  </si>
  <si>
    <t>The forecast for each quarter in 2006 using this technique is given in the table above in Forecast column in red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</si>
</sst>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2" fontId="3" fillId="0" borderId="0" xfId="0" applyNumberFormat="1" applyFont="1" applyAlignment="1">
      <alignment horizontal="center"/>
    </xf>
    <xf numFmtId="2" fontId="0" fillId="0" borderId="0" xfId="0" quotePrefix="1" applyNumberFormat="1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original data and predicted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0</c:formatCode>
                <c:ptCount val="13"/>
                <c:pt idx="1">
                  <c:v>23</c:v>
                </c:pt>
                <c:pt idx="2">
                  <c:v>25</c:v>
                </c:pt>
                <c:pt idx="3">
                  <c:v>36</c:v>
                </c:pt>
                <c:pt idx="4">
                  <c:v>31</c:v>
                </c:pt>
                <c:pt idx="5">
                  <c:v>26</c:v>
                </c:pt>
                <c:pt idx="6">
                  <c:v>28</c:v>
                </c:pt>
                <c:pt idx="7">
                  <c:v>48</c:v>
                </c:pt>
                <c:pt idx="8">
                  <c:v>36</c:v>
                </c:pt>
                <c:pt idx="9">
                  <c:v>31</c:v>
                </c:pt>
                <c:pt idx="10">
                  <c:v>42</c:v>
                </c:pt>
                <c:pt idx="11">
                  <c:v>53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4-4363-910B-5A56D38E7F3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Sheet1!$H$2:$H$14</c:f>
              <c:numCache>
                <c:formatCode>0.00</c:formatCode>
                <c:ptCount val="13"/>
                <c:pt idx="5">
                  <c:v>23</c:v>
                </c:pt>
                <c:pt idx="6">
                  <c:v>26.337026951369396</c:v>
                </c:pt>
                <c:pt idx="7">
                  <c:v>38.746687022194109</c:v>
                </c:pt>
                <c:pt idx="8">
                  <c:v>38.909750075709695</c:v>
                </c:pt>
                <c:pt idx="9">
                  <c:v>34.288827503098673</c:v>
                </c:pt>
                <c:pt idx="10">
                  <c:v>36.573896445831089</c:v>
                </c:pt>
                <c:pt idx="11">
                  <c:v>55.696416881277059</c:v>
                </c:pt>
                <c:pt idx="12">
                  <c:v>46.038801301383486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4-4363-910B-5A56D38E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517903"/>
        <c:axId val="848516943"/>
      </c:lineChart>
      <c:catAx>
        <c:axId val="8485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6943"/>
        <c:crosses val="autoZero"/>
        <c:auto val="1"/>
        <c:lblAlgn val="ctr"/>
        <c:lblOffset val="100"/>
        <c:noMultiLvlLbl val="0"/>
      </c:catAx>
      <c:valAx>
        <c:axId val="8485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18</xdr:row>
      <xdr:rowOff>129358</xdr:rowOff>
    </xdr:from>
    <xdr:to>
      <xdr:col>7</xdr:col>
      <xdr:colOff>434340</xdr:colOff>
      <xdr:row>29</xdr:row>
      <xdr:rowOff>30672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8DB44-BA39-8596-8A85-F0DB65C30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3436438"/>
          <a:ext cx="3878580" cy="1912994"/>
        </a:xfrm>
        <a:prstGeom prst="rect">
          <a:avLst/>
        </a:prstGeom>
      </xdr:spPr>
    </xdr:pic>
    <xdr:clientData/>
  </xdr:twoCellAnchor>
  <xdr:twoCellAnchor>
    <xdr:from>
      <xdr:col>9</xdr:col>
      <xdr:colOff>556260</xdr:colOff>
      <xdr:row>8</xdr:row>
      <xdr:rowOff>175260</xdr:rowOff>
    </xdr:from>
    <xdr:to>
      <xdr:col>17</xdr:col>
      <xdr:colOff>251460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96DB3-B1A6-177B-A558-5EFE7CB2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1754-5824-4AAE-B783-6C5395225D3B}">
  <dimension ref="A1:Q30"/>
  <sheetViews>
    <sheetView tabSelected="1" workbookViewId="0">
      <selection activeCell="S9" sqref="S9"/>
    </sheetView>
  </sheetViews>
  <sheetFormatPr defaultRowHeight="14.4" x14ac:dyDescent="0.3"/>
  <cols>
    <col min="1" max="1" width="5" bestFit="1" customWidth="1"/>
    <col min="2" max="2" width="7.77734375" bestFit="1" customWidth="1"/>
    <col min="3" max="3" width="5.109375" bestFit="1" customWidth="1"/>
    <col min="4" max="4" width="11" customWidth="1"/>
    <col min="5" max="8" width="8.88671875" style="12"/>
  </cols>
  <sheetData>
    <row r="1" spans="1:17" x14ac:dyDescent="0.3">
      <c r="A1" s="15" t="s">
        <v>0</v>
      </c>
      <c r="B1" s="17" t="s">
        <v>1</v>
      </c>
      <c r="C1" s="17" t="s">
        <v>2</v>
      </c>
      <c r="D1" s="17" t="s">
        <v>11</v>
      </c>
      <c r="E1" s="19" t="s">
        <v>3</v>
      </c>
      <c r="F1" s="19" t="s">
        <v>4</v>
      </c>
      <c r="G1" s="19" t="s">
        <v>5</v>
      </c>
      <c r="H1" s="19" t="s">
        <v>6</v>
      </c>
    </row>
    <row r="2" spans="1:17" ht="15" thickBot="1" x14ac:dyDescent="0.35">
      <c r="A2" s="16"/>
      <c r="B2" s="18"/>
      <c r="C2" s="18"/>
      <c r="D2" s="18"/>
      <c r="E2" s="20"/>
      <c r="F2" s="20"/>
      <c r="G2" s="20"/>
      <c r="H2" s="20"/>
      <c r="K2" s="7" t="s">
        <v>7</v>
      </c>
      <c r="L2" s="8">
        <v>0.22283782522823173</v>
      </c>
    </row>
    <row r="3" spans="1:17" x14ac:dyDescent="0.3">
      <c r="A3" s="1">
        <v>2003</v>
      </c>
      <c r="B3" s="1">
        <v>1</v>
      </c>
      <c r="C3" s="1">
        <v>1</v>
      </c>
      <c r="D3" s="5">
        <v>23</v>
      </c>
      <c r="E3" s="11" t="s">
        <v>12</v>
      </c>
      <c r="F3" s="11" t="s">
        <v>12</v>
      </c>
      <c r="G3" s="12">
        <f>D3-AVERAGE($D$3:$D$6)</f>
        <v>-5.75</v>
      </c>
      <c r="K3" s="7" t="s">
        <v>8</v>
      </c>
      <c r="L3" s="8">
        <v>1</v>
      </c>
      <c r="N3" t="s">
        <v>10</v>
      </c>
      <c r="O3" s="9">
        <f>SUMXMY2(H7:H14,D7:D14)/COUNT(D7:D14)</f>
        <v>20.327486175177985</v>
      </c>
    </row>
    <row r="4" spans="1:17" x14ac:dyDescent="0.3">
      <c r="A4" s="1"/>
      <c r="B4" s="1">
        <v>2</v>
      </c>
      <c r="C4" s="1">
        <v>2</v>
      </c>
      <c r="D4" s="5">
        <v>25</v>
      </c>
      <c r="E4" s="11" t="s">
        <v>12</v>
      </c>
      <c r="F4" s="11" t="s">
        <v>12</v>
      </c>
      <c r="G4" s="12">
        <f t="shared" ref="G4:G6" si="0">D4-AVERAGE($D$3:$D$6)</f>
        <v>-3.75</v>
      </c>
      <c r="K4" s="7" t="s">
        <v>9</v>
      </c>
      <c r="L4" s="8">
        <v>0.6754520153720226</v>
      </c>
    </row>
    <row r="5" spans="1:17" x14ac:dyDescent="0.3">
      <c r="A5" s="1"/>
      <c r="B5" s="1">
        <v>3</v>
      </c>
      <c r="C5" s="1">
        <v>3</v>
      </c>
      <c r="D5" s="5">
        <v>36</v>
      </c>
      <c r="E5" s="11" t="s">
        <v>12</v>
      </c>
      <c r="F5" s="11" t="s">
        <v>12</v>
      </c>
      <c r="G5" s="12">
        <f t="shared" si="0"/>
        <v>7.25</v>
      </c>
    </row>
    <row r="6" spans="1:17" x14ac:dyDescent="0.3">
      <c r="A6" s="1"/>
      <c r="B6" s="1">
        <v>4</v>
      </c>
      <c r="C6" s="1">
        <v>4</v>
      </c>
      <c r="D6" s="5">
        <v>31</v>
      </c>
      <c r="E6" s="12">
        <f>D6-G6</f>
        <v>28.75</v>
      </c>
      <c r="F6" s="10">
        <v>0</v>
      </c>
      <c r="G6" s="12">
        <f t="shared" si="0"/>
        <v>2.25</v>
      </c>
    </row>
    <row r="7" spans="1:17" ht="14.4" customHeight="1" x14ac:dyDescent="0.3">
      <c r="A7" s="1">
        <v>2004</v>
      </c>
      <c r="B7" s="1">
        <v>1</v>
      </c>
      <c r="C7" s="1">
        <v>5</v>
      </c>
      <c r="D7" s="5">
        <v>26</v>
      </c>
      <c r="E7" s="12">
        <f>$L$2*(D7-G3)+(1-$L$2)*(E6+F6)</f>
        <v>29.418513475684698</v>
      </c>
      <c r="F7" s="12">
        <f>$L$3*(E7-E6)+(1-$L$3)*F6</f>
        <v>0.66851347568469777</v>
      </c>
      <c r="G7" s="12">
        <f>$L$4*(D7-E7)+(1-$L$4)*G3</f>
        <v>-4.1751927283385175</v>
      </c>
      <c r="H7" s="12">
        <f>E6+F6+G3</f>
        <v>23</v>
      </c>
      <c r="K7" t="s">
        <v>13</v>
      </c>
      <c r="L7" s="21" t="s">
        <v>14</v>
      </c>
      <c r="M7" s="21"/>
      <c r="N7" s="21"/>
      <c r="O7" s="21"/>
      <c r="P7" s="21"/>
      <c r="Q7" s="21"/>
    </row>
    <row r="8" spans="1:17" x14ac:dyDescent="0.3">
      <c r="A8" s="1"/>
      <c r="B8" s="1">
        <v>2</v>
      </c>
      <c r="C8" s="1">
        <v>6</v>
      </c>
      <c r="D8" s="5">
        <v>28</v>
      </c>
      <c r="E8" s="12">
        <f t="shared" ref="E8:E14" si="1">$L$2*(D8-G4)+(1-$L$2)*(E7+F7)</f>
        <v>30.457600248939404</v>
      </c>
      <c r="F8" s="12">
        <f t="shared" ref="F8:F14" si="2">$L$3*(E8-E7)+(1-$L$3)*F7</f>
        <v>1.0390867732547058</v>
      </c>
      <c r="G8" s="12">
        <f t="shared" ref="G8:G14" si="3">$L$4*(D8-E8)+(1-$L$4)*G4</f>
        <v>-2.8770459834798201</v>
      </c>
      <c r="H8" s="12">
        <f t="shared" ref="H8:H14" si="4">E7+F7+G4</f>
        <v>26.337026951369396</v>
      </c>
      <c r="L8" s="21"/>
      <c r="M8" s="21"/>
      <c r="N8" s="21"/>
      <c r="O8" s="21"/>
      <c r="P8" s="21"/>
      <c r="Q8" s="21"/>
    </row>
    <row r="9" spans="1:17" x14ac:dyDescent="0.3">
      <c r="A9" s="2"/>
      <c r="B9" s="2">
        <v>3</v>
      </c>
      <c r="C9" s="2">
        <v>7</v>
      </c>
      <c r="D9" s="5">
        <v>48</v>
      </c>
      <c r="E9" s="12">
        <f t="shared" si="1"/>
        <v>33.558675162324548</v>
      </c>
      <c r="F9" s="12">
        <f t="shared" si="2"/>
        <v>3.1010749133851441</v>
      </c>
      <c r="G9" s="12">
        <f t="shared" si="3"/>
        <v>12.107394854802767</v>
      </c>
      <c r="H9" s="12">
        <f t="shared" si="4"/>
        <v>38.746687022194109</v>
      </c>
    </row>
    <row r="10" spans="1:17" x14ac:dyDescent="0.3">
      <c r="A10" s="2"/>
      <c r="B10" s="2">
        <v>4</v>
      </c>
      <c r="C10" s="2">
        <v>8</v>
      </c>
      <c r="D10" s="5">
        <v>36</v>
      </c>
      <c r="E10" s="12">
        <f t="shared" si="1"/>
        <v>36.011347696880868</v>
      </c>
      <c r="F10" s="12">
        <f t="shared" si="2"/>
        <v>2.4526725345563207</v>
      </c>
      <c r="G10" s="12">
        <f t="shared" si="3"/>
        <v>0.7225681406849358</v>
      </c>
      <c r="H10" s="12">
        <f t="shared" si="4"/>
        <v>38.909750075709695</v>
      </c>
    </row>
    <row r="11" spans="1:17" x14ac:dyDescent="0.3">
      <c r="A11" s="2">
        <v>2005</v>
      </c>
      <c r="B11" s="2">
        <v>1</v>
      </c>
      <c r="C11" s="2">
        <v>9</v>
      </c>
      <c r="D11" s="5">
        <v>31</v>
      </c>
      <c r="E11" s="12">
        <f t="shared" si="1"/>
        <v>37.731145063095887</v>
      </c>
      <c r="F11" s="12">
        <f t="shared" si="2"/>
        <v>1.719797366215019</v>
      </c>
      <c r="G11" s="12">
        <f t="shared" si="3"/>
        <v>-5.90161588404521</v>
      </c>
      <c r="H11" s="12">
        <f t="shared" si="4"/>
        <v>34.288827503098673</v>
      </c>
    </row>
    <row r="12" spans="1:17" x14ac:dyDescent="0.3">
      <c r="A12" s="2"/>
      <c r="B12" s="2">
        <v>2</v>
      </c>
      <c r="C12" s="2">
        <v>10</v>
      </c>
      <c r="D12" s="5">
        <v>42</v>
      </c>
      <c r="E12" s="12">
        <f t="shared" si="1"/>
        <v>40.660083544785088</v>
      </c>
      <c r="F12" s="12">
        <f t="shared" si="2"/>
        <v>2.928938481689201</v>
      </c>
      <c r="G12" s="12">
        <f t="shared" si="3"/>
        <v>-2.8690205515344291E-2</v>
      </c>
      <c r="H12" s="12">
        <f t="shared" si="4"/>
        <v>36.573896445831089</v>
      </c>
    </row>
    <row r="13" spans="1:17" x14ac:dyDescent="0.3">
      <c r="A13" s="2"/>
      <c r="B13" s="2">
        <v>3</v>
      </c>
      <c r="C13" s="2">
        <v>11</v>
      </c>
      <c r="D13" s="5">
        <v>53</v>
      </c>
      <c r="E13" s="12">
        <f t="shared" si="1"/>
        <v>42.98815835274182</v>
      </c>
      <c r="F13" s="12">
        <f t="shared" si="2"/>
        <v>2.3280748079567317</v>
      </c>
      <c r="G13" s="12">
        <f t="shared" si="3"/>
        <v>10.691949217447469</v>
      </c>
      <c r="H13" s="12">
        <f t="shared" si="4"/>
        <v>55.696416881277059</v>
      </c>
    </row>
    <row r="14" spans="1:17" ht="15" thickBot="1" x14ac:dyDescent="0.35">
      <c r="A14" s="3"/>
      <c r="B14" s="3">
        <v>4</v>
      </c>
      <c r="C14" s="3">
        <v>12</v>
      </c>
      <c r="D14" s="6">
        <v>43</v>
      </c>
      <c r="E14" s="13">
        <f t="shared" si="1"/>
        <v>44.639073287397537</v>
      </c>
      <c r="F14" s="13">
        <f t="shared" si="2"/>
        <v>1.6509149346557166</v>
      </c>
      <c r="G14" s="13">
        <f t="shared" si="3"/>
        <v>-0.87260732149943177</v>
      </c>
      <c r="H14" s="13">
        <f t="shared" si="4"/>
        <v>46.038801301383486</v>
      </c>
    </row>
    <row r="15" spans="1:17" x14ac:dyDescent="0.3">
      <c r="A15" s="4">
        <v>2006</v>
      </c>
      <c r="B15" s="4">
        <v>1</v>
      </c>
      <c r="C15" s="4">
        <v>13</v>
      </c>
      <c r="D15" s="4"/>
      <c r="H15" s="14">
        <f>$E$14+B15*$F$14+G11</f>
        <v>40.38837233800804</v>
      </c>
    </row>
    <row r="16" spans="1:17" x14ac:dyDescent="0.3">
      <c r="A16" s="4"/>
      <c r="B16" s="4">
        <v>2</v>
      </c>
      <c r="C16" s="4">
        <v>14</v>
      </c>
      <c r="D16" s="4"/>
      <c r="H16" s="14">
        <f t="shared" ref="H16:H18" si="5">$E$14+B16*$F$14+G12</f>
        <v>47.912212951193624</v>
      </c>
    </row>
    <row r="17" spans="1:17" x14ac:dyDescent="0.3">
      <c r="A17" s="4"/>
      <c r="B17" s="4">
        <v>3</v>
      </c>
      <c r="C17" s="4">
        <v>15</v>
      </c>
      <c r="D17" s="4"/>
      <c r="H17" s="14">
        <f t="shared" si="5"/>
        <v>60.283767308812159</v>
      </c>
    </row>
    <row r="18" spans="1:17" x14ac:dyDescent="0.3">
      <c r="A18" s="4"/>
      <c r="B18" s="4">
        <v>4</v>
      </c>
      <c r="C18" s="4">
        <v>16</v>
      </c>
      <c r="D18" s="4"/>
      <c r="H18" s="14">
        <f t="shared" si="5"/>
        <v>50.370125704520973</v>
      </c>
    </row>
    <row r="26" spans="1:17" x14ac:dyDescent="0.3">
      <c r="K26" t="s">
        <v>15</v>
      </c>
      <c r="L26" s="21" t="s">
        <v>16</v>
      </c>
      <c r="M26" s="21"/>
      <c r="N26" s="21"/>
      <c r="O26" s="21"/>
      <c r="P26" s="21"/>
      <c r="Q26" s="21"/>
    </row>
    <row r="27" spans="1:17" x14ac:dyDescent="0.3">
      <c r="L27" s="21"/>
      <c r="M27" s="21"/>
      <c r="N27" s="21"/>
      <c r="O27" s="21"/>
      <c r="P27" s="21"/>
      <c r="Q27" s="21"/>
    </row>
    <row r="29" spans="1:17" x14ac:dyDescent="0.3">
      <c r="K29" t="s">
        <v>17</v>
      </c>
      <c r="L29" s="21" t="s">
        <v>18</v>
      </c>
      <c r="M29" s="21"/>
      <c r="N29" s="21"/>
      <c r="O29" s="21"/>
      <c r="P29" s="21"/>
      <c r="Q29" s="21"/>
    </row>
    <row r="30" spans="1:17" x14ac:dyDescent="0.3">
      <c r="L30" s="21"/>
      <c r="M30" s="21"/>
      <c r="N30" s="21"/>
      <c r="O30" s="21"/>
      <c r="P30" s="21"/>
      <c r="Q30" s="21"/>
    </row>
  </sheetData>
  <mergeCells count="11">
    <mergeCell ref="H1:H2"/>
    <mergeCell ref="D1:D2"/>
    <mergeCell ref="L7:Q8"/>
    <mergeCell ref="L26:Q27"/>
    <mergeCell ref="L29:Q30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2023-06-20T07:57:42Z</dcterms:created>
  <dcterms:modified xsi:type="dcterms:W3CDTF">2023-08-13T12:09:20Z</dcterms:modified>
</cp:coreProperties>
</file>