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nepal-my.sharepoint.com/personal/nirmal_762422_puc_tu_edu_np/Documents/Documents/7th sem/Operations Research/Anita Mam/Chapter 11/Assignment/"/>
    </mc:Choice>
  </mc:AlternateContent>
  <xr:revisionPtr revIDLastSave="59" documentId="8_{4E0EABAC-8904-421D-8570-F8DAB0332593}" xr6:coauthVersionLast="47" xr6:coauthVersionMax="47" xr10:uidLastSave="{7CBB57A1-B3C1-4B2D-8580-B4B2150912C6}"/>
  <bookViews>
    <workbookView xWindow="-108" yWindow="-108" windowWidth="23256" windowHeight="13176" xr2:uid="{8EF0B99B-E166-480C-9FEB-2DD53B3F9A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1" l="1" a="1"/>
  <c r="H15" i="1" s="1"/>
  <c r="H16" i="1" a="1"/>
  <c r="H16" i="1" s="1"/>
  <c r="H17" i="1" a="1"/>
  <c r="H17" i="1" s="1"/>
  <c r="H18" i="1" a="1"/>
  <c r="H18" i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7" i="1" a="1"/>
  <c r="H7" i="1" s="1"/>
  <c r="E6" i="1"/>
  <c r="F6" i="1" s="1"/>
  <c r="E5" i="1"/>
  <c r="F5" i="1" s="1"/>
  <c r="G9" i="1" s="1"/>
  <c r="E4" i="1"/>
  <c r="F4" i="1" s="1"/>
  <c r="E3" i="1"/>
  <c r="F3" i="1" s="1"/>
  <c r="E7" i="1" l="1"/>
  <c r="F7" i="1" s="1"/>
  <c r="G7" i="1"/>
  <c r="E8" i="1"/>
  <c r="F8" i="1" s="1"/>
  <c r="G8" i="1"/>
  <c r="G10" i="1"/>
  <c r="E9" i="1" l="1"/>
  <c r="F9" i="1" s="1"/>
  <c r="G13" i="1"/>
  <c r="E10" i="1"/>
  <c r="F10" i="1" s="1"/>
  <c r="G12" i="1"/>
  <c r="G11" i="1"/>
  <c r="E11" i="1" l="1"/>
  <c r="F11" i="1" s="1"/>
  <c r="E12" i="1"/>
  <c r="G14" i="1"/>
  <c r="O6" i="1" s="1"/>
  <c r="F12" i="1" l="1"/>
  <c r="E13" i="1"/>
  <c r="F13" i="1" l="1"/>
  <c r="E14" i="1"/>
  <c r="G17" i="1" l="1"/>
  <c r="G16" i="1"/>
  <c r="G15" i="1"/>
  <c r="F14" i="1"/>
  <c r="G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<sst xmlns="http://schemas.openxmlformats.org/spreadsheetml/2006/main" count="21" uniqueCount="21">
  <si>
    <t>Year</t>
  </si>
  <si>
    <t>Quarter</t>
  </si>
  <si>
    <t>Time</t>
  </si>
  <si>
    <t>Actual Units Sold</t>
  </si>
  <si>
    <t>Expected Level Et</t>
  </si>
  <si>
    <t>Seasonal factor St</t>
  </si>
  <si>
    <t>Forecast</t>
  </si>
  <si>
    <t>For first p period, the expected level is calculated as the average of the data of the first p periods. Seasonal factor is calculated as the difference of actual units and the expeced level in these first p periods.</t>
  </si>
  <si>
    <t>alpha</t>
  </si>
  <si>
    <t>beta</t>
  </si>
  <si>
    <t>MSE</t>
  </si>
  <si>
    <t>22.a</t>
  </si>
  <si>
    <t>The estimated regression function is y= 3.4643x + 8.9286</t>
  </si>
  <si>
    <t>22.b</t>
  </si>
  <si>
    <t>The R^2 value implies that only 33.36% of the changes in sales is accounted for by the changes in the quarter.</t>
  </si>
  <si>
    <t>22.c</t>
  </si>
  <si>
    <t>Linear Trend</t>
  </si>
  <si>
    <t>The line graph comparing the linear trend predictions againsts the original data of additive seasonal model is given above.</t>
  </si>
  <si>
    <t>22.d</t>
  </si>
  <si>
    <t>22.e</t>
  </si>
  <si>
    <t>The forecast for each quarter in 2006 using this technique is given in the table above in Linear Trend column in red 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</si>
</sst>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8"/>
      <name val="Arial"/>
      <family val="2"/>
    </font>
    <font>
      <sz val="11"/>
      <color theme="5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1" xfId="0" applyBorder="1"/>
    <xf numFmtId="0" fontId="5" fillId="0" borderId="1" xfId="0" applyFont="1" applyBorder="1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1" fontId="4" fillId="0" borderId="2" xfId="0" applyNumberFormat="1" applyFont="1" applyBorder="1" applyAlignment="1">
      <alignment horizontal="center"/>
    </xf>
    <xf numFmtId="1" fontId="0" fillId="0" borderId="2" xfId="0" applyNumberFormat="1" applyBorder="1"/>
    <xf numFmtId="1" fontId="1" fillId="0" borderId="0" xfId="0" applyNumberFormat="1" applyFont="1"/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quotePrefix="1" applyFont="1" applyAlignment="1">
      <alignment horizontal="center"/>
    </xf>
    <xf numFmtId="0" fontId="6" fillId="0" borderId="0" xfId="0" applyFont="1"/>
    <xf numFmtId="1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Linear trend to fit additional seasonal model for stationary data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Sheet1!$C$7:$C$14</c:f>
              <c:numCache>
                <c:formatCode>General</c:formatCode>
                <c:ptCount val="8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</c:numCache>
            </c:numRef>
          </c:xVal>
          <c:yVal>
            <c:numRef>
              <c:f>Sheet1!$G$7:$G$14</c:f>
              <c:numCache>
                <c:formatCode>0</c:formatCode>
                <c:ptCount val="8"/>
                <c:pt idx="0">
                  <c:v>20.25</c:v>
                </c:pt>
                <c:pt idx="1">
                  <c:v>24.25</c:v>
                </c:pt>
                <c:pt idx="2">
                  <c:v>55.25</c:v>
                </c:pt>
                <c:pt idx="3">
                  <c:v>38.25</c:v>
                </c:pt>
                <c:pt idx="4">
                  <c:v>25.25</c:v>
                </c:pt>
                <c:pt idx="5">
                  <c:v>38.25</c:v>
                </c:pt>
                <c:pt idx="6">
                  <c:v>60.25</c:v>
                </c:pt>
                <c:pt idx="7">
                  <c:v>45.25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DA-4412-B565-3804627B23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914239"/>
        <c:axId val="1061915199"/>
      </c:scatterChart>
      <c:valAx>
        <c:axId val="1061914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Time in numbered quarter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915199"/>
        <c:crosses val="autoZero"/>
        <c:crossBetween val="midCat"/>
      </c:valAx>
      <c:valAx>
        <c:axId val="106191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Units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914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trend predictions</a:t>
            </a:r>
            <a:r>
              <a:rPr lang="en-US" baseline="0"/>
              <a:t> against the additive seasonal model data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Sheet1!$C$2:$C$14</c15:sqref>
                  </c15:fullRef>
                </c:ext>
              </c:extLst>
              <c:f>(Sheet1!$C$2,Sheet1!$C$7:$C$14)</c:f>
              <c:numCache>
                <c:formatCode>General</c:formatCode>
                <c:ptCount val="9"/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Sheet1!$G$2:$G$14</c15:sqref>
                  </c15:fullRef>
                </c:ext>
              </c:extLst>
              <c:f>(Sheet1!$G$2,Sheet1!$G$7:$G$14)</c:f>
              <c:numCache>
                <c:formatCode>General</c:formatCode>
                <c:ptCount val="9"/>
                <c:pt idx="1" formatCode="0">
                  <c:v>20.25</c:v>
                </c:pt>
                <c:pt idx="2" formatCode="0">
                  <c:v>24.25</c:v>
                </c:pt>
                <c:pt idx="3" formatCode="0">
                  <c:v>55.25</c:v>
                </c:pt>
                <c:pt idx="4" formatCode="0">
                  <c:v>38.25</c:v>
                </c:pt>
                <c:pt idx="5" formatCode="0">
                  <c:v>25.25</c:v>
                </c:pt>
                <c:pt idx="6" formatCode="0">
                  <c:v>38.25</c:v>
                </c:pt>
                <c:pt idx="7" formatCode="0">
                  <c:v>60.25</c:v>
                </c:pt>
                <c:pt idx="8" formatCode="0">
                  <c:v>45.25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71-43DF-BCEB-D9298C1FE222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Linear Trend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Sheet1!$C$2:$C$14</c15:sqref>
                  </c15:fullRef>
                </c:ext>
              </c:extLst>
              <c:f>(Sheet1!$C$2,Sheet1!$C$7:$C$14)</c:f>
              <c:numCache>
                <c:formatCode>General</c:formatCode>
                <c:ptCount val="9"/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Sheet1!$H$2:$H$14</c15:sqref>
                  </c15:fullRef>
                </c:ext>
              </c:extLst>
              <c:f>(Sheet1!$H$2,Sheet1!$H$7:$H$14)</c:f>
              <c:numCache>
                <c:formatCode>General</c:formatCode>
                <c:ptCount val="9"/>
                <c:pt idx="1" formatCode="0">
                  <c:v>26.25</c:v>
                </c:pt>
                <c:pt idx="2" formatCode="0">
                  <c:v>29.714285714285712</c:v>
                </c:pt>
                <c:pt idx="3" formatCode="0">
                  <c:v>33.178571428571431</c:v>
                </c:pt>
                <c:pt idx="4" formatCode="0">
                  <c:v>36.642857142857139</c:v>
                </c:pt>
                <c:pt idx="5" formatCode="0">
                  <c:v>40.107142857142861</c:v>
                </c:pt>
                <c:pt idx="6" formatCode="0">
                  <c:v>43.571428571428569</c:v>
                </c:pt>
                <c:pt idx="7" formatCode="0">
                  <c:v>47.035714285714292</c:v>
                </c:pt>
                <c:pt idx="8" formatCode="0">
                  <c:v>50.5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71-43DF-BCEB-D9298C1FE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2843343"/>
        <c:axId val="1712837103"/>
      </c:lineChart>
      <c:catAx>
        <c:axId val="17128433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</a:t>
                </a:r>
                <a:r>
                  <a:rPr lang="en-US" baseline="0"/>
                  <a:t> numbered quarter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837103"/>
        <c:crosses val="autoZero"/>
        <c:auto val="1"/>
        <c:lblAlgn val="ctr"/>
        <c:lblOffset val="100"/>
        <c:noMultiLvlLbl val="0"/>
      </c:catAx>
      <c:valAx>
        <c:axId val="171283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Units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843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121921</xdr:colOff>
      <xdr:row>18</xdr:row>
      <xdr:rowOff>100836</xdr:rowOff>
    </xdr:from>
    <xdr:to>
      <xdr:col>4</xdr:col>
      <xdr:colOff>38101</xdr:colOff>
      <xdr:row>28</xdr:row>
      <xdr:rowOff>68759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2AC80F-A079-4516-9367-1308E2D194E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7382" r="18251"/>
        <a:stretch/>
      </xdr:blipFill>
      <xdr:spPr>
        <a:xfrm>
          <a:off x="121921" y="3407916"/>
          <a:ext cx="2468880" cy="1796723"/>
        </a:xfrm>
        <a:prstGeom prst="rect">
          <a:avLst/>
        </a:prstGeom>
      </xdr:spPr>
    </xdr:pic>
    <xdr:clientData/>
  </xdr:twoCellAnchor>
  <xdr:twoCellAnchor>
    <xdr:from>
      <xdr:col>9</xdr:col>
      <xdr:colOff>403860</xdr:colOff>
      <xdr:row>7</xdr:row>
      <xdr:rowOff>129540</xdr:rowOff>
    </xdr:from>
    <xdr:to>
      <xdr:col>17</xdr:col>
      <xdr:colOff>99060</xdr:colOff>
      <xdr:row>22</xdr:row>
      <xdr:rowOff>121920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9397BE-754E-D22B-0A3B-508A283C32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22860</xdr:colOff>
      <xdr:row>33</xdr:row>
      <xdr:rowOff>91440</xdr:rowOff>
    </xdr:from>
    <xdr:to>
      <xdr:col>17</xdr:col>
      <xdr:colOff>327660</xdr:colOff>
      <xdr:row>48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4ABD8CC-F712-970F-4F32-4D28125C0E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DE00-D8E2-4E4A-AADA-A713DC893C19}">
  <dimension ref="A1:Q54"/>
  <sheetViews>
    <sheetView tabSelected="1" workbookViewId="0">
      <selection activeCell="K50" sqref="K50:Q54"/>
    </sheetView>
  </sheetViews>
  <sheetFormatPr defaultRowHeight="14.4" x14ac:dyDescent="0.3"/>
  <cols>
    <col min="4" max="4" width="10.5546875" customWidth="1"/>
  </cols>
  <sheetData>
    <row r="1" spans="1:15" x14ac:dyDescent="0.3">
      <c r="A1" s="16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16</v>
      </c>
      <c r="I1" s="14" t="s">
        <v>7</v>
      </c>
      <c r="J1" s="14"/>
      <c r="K1" s="14"/>
      <c r="L1" s="14"/>
    </row>
    <row r="2" spans="1:15" ht="15" thickBot="1" x14ac:dyDescent="0.35">
      <c r="A2" s="17"/>
      <c r="B2" s="13"/>
      <c r="C2" s="13"/>
      <c r="D2" s="13"/>
      <c r="E2" s="13"/>
      <c r="F2" s="13"/>
      <c r="G2" s="13"/>
      <c r="H2" s="13"/>
      <c r="I2" s="14"/>
      <c r="J2" s="14"/>
      <c r="K2" s="14"/>
      <c r="L2" s="14"/>
    </row>
    <row r="3" spans="1:15" x14ac:dyDescent="0.3">
      <c r="A3" s="1">
        <v>2003</v>
      </c>
      <c r="B3" s="1">
        <v>1</v>
      </c>
      <c r="C3" s="1">
        <v>1</v>
      </c>
      <c r="D3" s="2">
        <v>23</v>
      </c>
      <c r="E3" s="3">
        <f>AVERAGE($D$3:$D$6)</f>
        <v>28.75</v>
      </c>
      <c r="F3" s="3">
        <f>D3-E3</f>
        <v>-5.75</v>
      </c>
      <c r="I3" s="14"/>
      <c r="J3" s="14"/>
      <c r="K3" s="14"/>
      <c r="L3" s="14"/>
      <c r="N3" s="4" t="s">
        <v>8</v>
      </c>
      <c r="O3" s="5">
        <v>1</v>
      </c>
    </row>
    <row r="4" spans="1:15" x14ac:dyDescent="0.3">
      <c r="A4" s="1"/>
      <c r="B4" s="1">
        <v>2</v>
      </c>
      <c r="C4" s="1">
        <v>2</v>
      </c>
      <c r="D4" s="2">
        <v>25</v>
      </c>
      <c r="E4" s="3">
        <f t="shared" ref="E4:E6" si="0">AVERAGE($D$3:$D$6)</f>
        <v>28.75</v>
      </c>
      <c r="F4" s="3">
        <f t="shared" ref="F4:F6" si="1">D4-E4</f>
        <v>-3.75</v>
      </c>
      <c r="I4" s="14"/>
      <c r="J4" s="14"/>
      <c r="K4" s="14"/>
      <c r="L4" s="14"/>
      <c r="N4" s="4" t="s">
        <v>9</v>
      </c>
      <c r="O4" s="5">
        <v>0.10646238520470358</v>
      </c>
    </row>
    <row r="5" spans="1:15" x14ac:dyDescent="0.3">
      <c r="A5" s="1"/>
      <c r="B5" s="1">
        <v>3</v>
      </c>
      <c r="C5" s="1">
        <v>3</v>
      </c>
      <c r="D5" s="2">
        <v>36</v>
      </c>
      <c r="E5" s="3">
        <f t="shared" si="0"/>
        <v>28.75</v>
      </c>
      <c r="F5" s="3">
        <f t="shared" si="1"/>
        <v>7.25</v>
      </c>
      <c r="I5" s="14"/>
      <c r="J5" s="14"/>
      <c r="K5" s="14"/>
      <c r="L5" s="14"/>
    </row>
    <row r="6" spans="1:15" x14ac:dyDescent="0.3">
      <c r="A6" s="1"/>
      <c r="B6" s="1">
        <v>4</v>
      </c>
      <c r="C6" s="1">
        <v>4</v>
      </c>
      <c r="D6" s="2">
        <v>31</v>
      </c>
      <c r="E6" s="3">
        <f t="shared" si="0"/>
        <v>28.75</v>
      </c>
      <c r="F6" s="3">
        <f t="shared" si="1"/>
        <v>2.25</v>
      </c>
      <c r="I6" s="14"/>
      <c r="J6" s="14"/>
      <c r="K6" s="14"/>
      <c r="L6" s="14"/>
      <c r="N6" s="4" t="s">
        <v>10</v>
      </c>
      <c r="O6" s="5">
        <f>SUMXMY2(G7:G14,D7:D14)/COUNT(D7:D14)</f>
        <v>26.1875</v>
      </c>
    </row>
    <row r="7" spans="1:15" x14ac:dyDescent="0.3">
      <c r="A7" s="1">
        <v>2004</v>
      </c>
      <c r="B7" s="1">
        <v>1</v>
      </c>
      <c r="C7" s="1">
        <v>5</v>
      </c>
      <c r="D7" s="2">
        <v>26</v>
      </c>
      <c r="E7" s="3">
        <f>$O$3*(D7-F3)+(1-$O$3)*E6</f>
        <v>31.75</v>
      </c>
      <c r="F7" s="3">
        <f>$O$4*(D7-E7)+(1-$O$4)*F3</f>
        <v>-5.75</v>
      </c>
      <c r="G7" s="3">
        <f>D7+F3</f>
        <v>20.25</v>
      </c>
      <c r="H7" s="3" cm="1">
        <f t="array" ref="H7">TREND(G$7:G$14,C$7:C$14,C7)</f>
        <v>26.25</v>
      </c>
      <c r="I7" s="6"/>
      <c r="J7" s="6"/>
      <c r="K7" s="6"/>
      <c r="L7" s="6"/>
    </row>
    <row r="8" spans="1:15" x14ac:dyDescent="0.3">
      <c r="A8" s="1"/>
      <c r="B8" s="1">
        <v>2</v>
      </c>
      <c r="C8" s="1">
        <v>6</v>
      </c>
      <c r="D8" s="2">
        <v>28</v>
      </c>
      <c r="E8" s="3">
        <f t="shared" ref="E8:E14" si="2">$O$3*(D8-F4)+(1-$O$3)*E7</f>
        <v>31.75</v>
      </c>
      <c r="F8" s="3">
        <f t="shared" ref="F8:F14" si="3">$O$4*(D8-E8)+(1-$O$4)*F4</f>
        <v>-3.7500000000000004</v>
      </c>
      <c r="G8" s="3">
        <f t="shared" ref="G8:G14" si="4">D8+F4</f>
        <v>24.25</v>
      </c>
      <c r="H8" s="3" cm="1">
        <f t="array" ref="H8">TREND(G$7:G$14,C$7:C$14,C8)</f>
        <v>29.714285714285712</v>
      </c>
      <c r="I8" s="6"/>
      <c r="J8" s="6"/>
      <c r="K8" s="6"/>
      <c r="L8" s="6"/>
    </row>
    <row r="9" spans="1:15" x14ac:dyDescent="0.3">
      <c r="A9" s="7"/>
      <c r="B9" s="7">
        <v>3</v>
      </c>
      <c r="C9" s="7">
        <v>7</v>
      </c>
      <c r="D9" s="2">
        <v>48</v>
      </c>
      <c r="E9" s="3">
        <f t="shared" si="2"/>
        <v>40.75</v>
      </c>
      <c r="F9" s="3">
        <f t="shared" si="3"/>
        <v>7.25</v>
      </c>
      <c r="G9" s="3">
        <f t="shared" si="4"/>
        <v>55.25</v>
      </c>
      <c r="H9" s="3" cm="1">
        <f t="array" ref="H9">TREND(G$7:G$14,C$7:C$14,C9)</f>
        <v>33.178571428571431</v>
      </c>
      <c r="I9" s="6"/>
      <c r="J9" s="6"/>
      <c r="K9" s="6"/>
      <c r="L9" s="6"/>
    </row>
    <row r="10" spans="1:15" x14ac:dyDescent="0.3">
      <c r="A10" s="7"/>
      <c r="B10" s="7">
        <v>4</v>
      </c>
      <c r="C10" s="7">
        <v>8</v>
      </c>
      <c r="D10" s="2">
        <v>36</v>
      </c>
      <c r="E10" s="3">
        <f t="shared" si="2"/>
        <v>33.75</v>
      </c>
      <c r="F10" s="3">
        <f t="shared" si="3"/>
        <v>2.25</v>
      </c>
      <c r="G10" s="3">
        <f t="shared" si="4"/>
        <v>38.25</v>
      </c>
      <c r="H10" s="3" cm="1">
        <f t="array" ref="H10">TREND(G$7:G$14,C$7:C$14,C10)</f>
        <v>36.642857142857139</v>
      </c>
    </row>
    <row r="11" spans="1:15" x14ac:dyDescent="0.3">
      <c r="A11" s="7">
        <v>2005</v>
      </c>
      <c r="B11" s="7">
        <v>1</v>
      </c>
      <c r="C11" s="7">
        <v>9</v>
      </c>
      <c r="D11" s="2">
        <v>31</v>
      </c>
      <c r="E11" s="3">
        <f t="shared" si="2"/>
        <v>36.75</v>
      </c>
      <c r="F11" s="3">
        <f t="shared" si="3"/>
        <v>-5.75</v>
      </c>
      <c r="G11" s="3">
        <f t="shared" si="4"/>
        <v>25.25</v>
      </c>
      <c r="H11" s="3" cm="1">
        <f t="array" ref="H11">TREND(G$7:G$14,C$7:C$14,C11)</f>
        <v>40.107142857142861</v>
      </c>
    </row>
    <row r="12" spans="1:15" x14ac:dyDescent="0.3">
      <c r="A12" s="7"/>
      <c r="B12" s="7">
        <v>2</v>
      </c>
      <c r="C12" s="7">
        <v>10</v>
      </c>
      <c r="D12" s="2">
        <v>42</v>
      </c>
      <c r="E12" s="3">
        <f t="shared" si="2"/>
        <v>45.75</v>
      </c>
      <c r="F12" s="3">
        <f t="shared" si="3"/>
        <v>-3.7500000000000009</v>
      </c>
      <c r="G12" s="3">
        <f t="shared" si="4"/>
        <v>38.25</v>
      </c>
      <c r="H12" s="3" cm="1">
        <f t="array" ref="H12">TREND(G$7:G$14,C$7:C$14,C12)</f>
        <v>43.571428571428569</v>
      </c>
    </row>
    <row r="13" spans="1:15" x14ac:dyDescent="0.3">
      <c r="A13" s="7"/>
      <c r="B13" s="7">
        <v>3</v>
      </c>
      <c r="C13" s="7">
        <v>11</v>
      </c>
      <c r="D13" s="2">
        <v>53</v>
      </c>
      <c r="E13" s="3">
        <f t="shared" si="2"/>
        <v>45.75</v>
      </c>
      <c r="F13" s="3">
        <f t="shared" si="3"/>
        <v>7.25</v>
      </c>
      <c r="G13" s="3">
        <f t="shared" si="4"/>
        <v>60.25</v>
      </c>
      <c r="H13" s="3" cm="1">
        <f t="array" ref="H13">TREND(G$7:G$14,C$7:C$14,C13)</f>
        <v>47.035714285714292</v>
      </c>
    </row>
    <row r="14" spans="1:15" ht="15" thickBot="1" x14ac:dyDescent="0.35">
      <c r="A14" s="8"/>
      <c r="B14" s="8">
        <v>4</v>
      </c>
      <c r="C14" s="8">
        <v>12</v>
      </c>
      <c r="D14" s="9">
        <v>43</v>
      </c>
      <c r="E14" s="10">
        <f t="shared" si="2"/>
        <v>40.75</v>
      </c>
      <c r="F14" s="10">
        <f t="shared" si="3"/>
        <v>2.25</v>
      </c>
      <c r="G14" s="10">
        <f t="shared" si="4"/>
        <v>45.25</v>
      </c>
      <c r="H14" s="10" cm="1">
        <f t="array" ref="H14">TREND(G$7:G$14,C$7:C$14,C14)</f>
        <v>50.5</v>
      </c>
    </row>
    <row r="15" spans="1:15" x14ac:dyDescent="0.3">
      <c r="A15" s="18">
        <v>2006</v>
      </c>
      <c r="B15" s="18">
        <v>1</v>
      </c>
      <c r="C15" s="18">
        <v>13</v>
      </c>
      <c r="D15" s="19"/>
      <c r="E15" s="20"/>
      <c r="F15" s="20"/>
      <c r="G15" s="21">
        <f>$E$14+F11</f>
        <v>35</v>
      </c>
      <c r="H15" s="11" cm="1">
        <f t="array" ref="H15">TREND(G$7:G$14,C$7:C$14,C15)</f>
        <v>53.964285714285708</v>
      </c>
    </row>
    <row r="16" spans="1:15" x14ac:dyDescent="0.3">
      <c r="A16" s="18"/>
      <c r="B16" s="18">
        <v>2</v>
      </c>
      <c r="C16" s="18">
        <v>14</v>
      </c>
      <c r="D16" s="19"/>
      <c r="E16" s="20"/>
      <c r="F16" s="20"/>
      <c r="G16" s="21">
        <f t="shared" ref="G16:G18" si="5">$E$14+F12</f>
        <v>37</v>
      </c>
      <c r="H16" s="11" cm="1">
        <f t="array" ref="H16">TREND(G$7:G$14,C$7:C$14,C16)</f>
        <v>57.428571428571431</v>
      </c>
    </row>
    <row r="17" spans="1:17" x14ac:dyDescent="0.3">
      <c r="A17" s="18"/>
      <c r="B17" s="18">
        <v>3</v>
      </c>
      <c r="C17" s="18">
        <v>15</v>
      </c>
      <c r="D17" s="19"/>
      <c r="E17" s="20"/>
      <c r="F17" s="20"/>
      <c r="G17" s="21">
        <f t="shared" si="5"/>
        <v>48</v>
      </c>
      <c r="H17" s="11" cm="1">
        <f t="array" ref="H17">TREND(G$7:G$14,C$7:C$14,C17)</f>
        <v>60.892857142857139</v>
      </c>
    </row>
    <row r="18" spans="1:17" x14ac:dyDescent="0.3">
      <c r="A18" s="18"/>
      <c r="B18" s="18">
        <v>4</v>
      </c>
      <c r="C18" s="18">
        <v>16</v>
      </c>
      <c r="D18" s="19"/>
      <c r="E18" s="20"/>
      <c r="F18" s="20"/>
      <c r="G18" s="21">
        <f t="shared" si="5"/>
        <v>43</v>
      </c>
      <c r="H18" s="11" cm="1">
        <f t="array" ref="H18">TREND(G$7:G$14,C$7:C$14,C18)</f>
        <v>64.357142857142861</v>
      </c>
    </row>
    <row r="25" spans="1:17" x14ac:dyDescent="0.3">
      <c r="K25" t="s">
        <v>11</v>
      </c>
      <c r="L25" s="15" t="s">
        <v>12</v>
      </c>
      <c r="M25" s="15"/>
      <c r="N25" s="15"/>
      <c r="O25" s="15"/>
      <c r="P25" s="15"/>
      <c r="Q25" s="15"/>
    </row>
    <row r="26" spans="1:17" x14ac:dyDescent="0.3">
      <c r="L26" s="15"/>
      <c r="M26" s="15"/>
      <c r="N26" s="15"/>
      <c r="O26" s="15"/>
      <c r="P26" s="15"/>
      <c r="Q26" s="15"/>
    </row>
    <row r="28" spans="1:17" x14ac:dyDescent="0.3">
      <c r="K28" t="s">
        <v>13</v>
      </c>
      <c r="L28" s="15" t="s">
        <v>14</v>
      </c>
      <c r="M28" s="15"/>
      <c r="N28" s="15"/>
      <c r="O28" s="15"/>
      <c r="P28" s="15"/>
      <c r="Q28" s="15"/>
    </row>
    <row r="29" spans="1:17" x14ac:dyDescent="0.3">
      <c r="L29" s="15"/>
      <c r="M29" s="15"/>
      <c r="N29" s="15"/>
      <c r="O29" s="15"/>
      <c r="P29" s="15"/>
      <c r="Q29" s="15"/>
    </row>
    <row r="31" spans="1:17" x14ac:dyDescent="0.3">
      <c r="K31" t="s">
        <v>15</v>
      </c>
      <c r="L31" s="15"/>
      <c r="M31" s="15"/>
      <c r="N31" s="15"/>
      <c r="O31" s="15"/>
      <c r="P31" s="15"/>
      <c r="Q31" s="15"/>
    </row>
    <row r="32" spans="1:17" x14ac:dyDescent="0.3">
      <c r="L32" s="15"/>
      <c r="M32" s="15"/>
      <c r="N32" s="15"/>
      <c r="O32" s="15"/>
      <c r="P32" s="15"/>
      <c r="Q32" s="15"/>
    </row>
    <row r="50" spans="11:17" x14ac:dyDescent="0.3">
      <c r="K50" t="s">
        <v>18</v>
      </c>
      <c r="L50" s="15" t="s">
        <v>17</v>
      </c>
      <c r="M50" s="15"/>
      <c r="N50" s="15"/>
      <c r="O50" s="15"/>
      <c r="P50" s="15"/>
      <c r="Q50" s="15"/>
    </row>
    <row r="51" spans="11:17" x14ac:dyDescent="0.3">
      <c r="L51" s="15"/>
      <c r="M51" s="15"/>
      <c r="N51" s="15"/>
      <c r="O51" s="15"/>
      <c r="P51" s="15"/>
      <c r="Q51" s="15"/>
    </row>
    <row r="53" spans="11:17" x14ac:dyDescent="0.3">
      <c r="K53" t="s">
        <v>19</v>
      </c>
      <c r="L53" s="15" t="s">
        <v>20</v>
      </c>
      <c r="M53" s="15"/>
      <c r="N53" s="15"/>
      <c r="O53" s="15"/>
      <c r="P53" s="15"/>
      <c r="Q53" s="15"/>
    </row>
    <row r="54" spans="11:17" x14ac:dyDescent="0.3">
      <c r="L54" s="15"/>
      <c r="M54" s="15"/>
      <c r="N54" s="15"/>
      <c r="O54" s="15"/>
      <c r="P54" s="15"/>
      <c r="Q54" s="15"/>
    </row>
  </sheetData>
  <mergeCells count="14">
    <mergeCell ref="L28:Q29"/>
    <mergeCell ref="L31:Q32"/>
    <mergeCell ref="H1:H2"/>
    <mergeCell ref="L50:Q51"/>
    <mergeCell ref="L53:Q54"/>
    <mergeCell ref="G1:G2"/>
    <mergeCell ref="I1:L6"/>
    <mergeCell ref="L25:Q26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Prasad Panta</dc:creator>
  <cp:lastModifiedBy>Nirmal Prasad Panta</cp:lastModifiedBy>
  <dcterms:created xsi:type="dcterms:W3CDTF">2023-06-20T10:27:29Z</dcterms:created>
  <dcterms:modified xsi:type="dcterms:W3CDTF">2023-06-21T01:34:22Z</dcterms:modified>
</cp:coreProperties>
</file>