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Chapter 11/Assignment/"/>
    </mc:Choice>
  </mc:AlternateContent>
  <xr:revisionPtr revIDLastSave="6" documentId="8_{D1D4C330-7E57-48CD-9139-26176D7DEF93}" xr6:coauthVersionLast="47" xr6:coauthVersionMax="47" xr10:uidLastSave="{3D033359-0013-4F53-9F2F-C951D8BC7136}"/>
  <bookViews>
    <workbookView xWindow="-108" yWindow="-108" windowWidth="23256" windowHeight="13176" xr2:uid="{926D9BCA-5D02-4CE7-A38B-4ECDE7F2CD4E}"/>
  </bookViews>
  <sheets>
    <sheet name="Sheet1" sheetId="1" r:id="rId1"/>
  </sheets>
  <definedNames>
    <definedName name="solver_adj" localSheetId="0" hidden="1">Sheet1!$R$2:$R$4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Sheet1!$R$2:$R$4</definedName>
    <definedName name="solver_lhs2" localSheetId="0" hidden="1">Sheet1!$R$2:$R$4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Sheet1!$U$3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E15" i="1" s="1"/>
  <c r="G4" i="1"/>
  <c r="E16" i="1" l="1"/>
  <c r="G16" i="1" s="1"/>
  <c r="H16" i="1"/>
  <c r="F16" i="1"/>
  <c r="H17" i="1" s="1"/>
  <c r="E17" i="1" l="1"/>
  <c r="G17" i="1" l="1"/>
  <c r="F17" i="1"/>
  <c r="H18" i="1" s="1"/>
  <c r="E18" i="1" l="1"/>
  <c r="G18" i="1" l="1"/>
  <c r="F18" i="1"/>
  <c r="E19" i="1" s="1"/>
  <c r="H19" i="1" l="1"/>
  <c r="F19" i="1"/>
  <c r="E20" i="1" s="1"/>
  <c r="G19" i="1"/>
  <c r="H20" i="1" l="1"/>
  <c r="F20" i="1"/>
  <c r="E21" i="1" s="1"/>
  <c r="G20" i="1"/>
  <c r="H21" i="1" l="1"/>
  <c r="G21" i="1"/>
  <c r="F21" i="1"/>
  <c r="E22" i="1" s="1"/>
  <c r="H22" i="1" l="1"/>
  <c r="G22" i="1"/>
  <c r="F22" i="1"/>
  <c r="E23" i="1" s="1"/>
  <c r="G23" i="1" l="1"/>
  <c r="H23" i="1"/>
  <c r="F23" i="1"/>
  <c r="H24" i="1" s="1"/>
  <c r="E24" i="1" l="1"/>
  <c r="G24" i="1" l="1"/>
  <c r="F24" i="1"/>
  <c r="H25" i="1" s="1"/>
  <c r="E25" i="1" l="1"/>
  <c r="G25" i="1" l="1"/>
  <c r="F25" i="1"/>
  <c r="H26" i="1" s="1"/>
  <c r="E26" i="1" l="1"/>
  <c r="G26" i="1" l="1"/>
  <c r="F26" i="1"/>
  <c r="E27" i="1" s="1"/>
  <c r="G27" i="1" l="1"/>
  <c r="H27" i="1"/>
  <c r="U3" i="1" s="1"/>
  <c r="F27" i="1"/>
  <c r="H32" i="1" s="1"/>
  <c r="H31" i="1" l="1"/>
  <c r="H28" i="1"/>
  <c r="H33" i="1"/>
  <c r="H30" i="1"/>
  <c r="H29" i="1"/>
</calcChain>
</file>

<file path=xl/sharedStrings.xml><?xml version="1.0" encoding="utf-8"?>
<sst xmlns="http://schemas.openxmlformats.org/spreadsheetml/2006/main" count="47" uniqueCount="20">
  <si>
    <t>Time</t>
  </si>
  <si>
    <t>Year</t>
  </si>
  <si>
    <t>Month</t>
  </si>
  <si>
    <t>Period</t>
  </si>
  <si>
    <t>--</t>
  </si>
  <si>
    <t>Base level Et</t>
  </si>
  <si>
    <t>Trend Factor Tt</t>
  </si>
  <si>
    <t>Seasonal Factor St</t>
  </si>
  <si>
    <t>Forecast</t>
  </si>
  <si>
    <t>alpha</t>
  </si>
  <si>
    <t>beta</t>
  </si>
  <si>
    <t>gamma</t>
  </si>
  <si>
    <t>MSE</t>
  </si>
  <si>
    <t>The optimal values of alpha, beta and gamma are obtained in the table above.</t>
  </si>
  <si>
    <t>Actual Claims</t>
  </si>
  <si>
    <t>The line graph comparing the predictions against the original data is given above.</t>
  </si>
  <si>
    <t>The forecast for each month in 2006 using this technique is given in the table above in Forecast column in red text.</t>
  </si>
  <si>
    <t>48.a</t>
  </si>
  <si>
    <t>48.b</t>
  </si>
  <si>
    <t>48.c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</si>
</sst>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7" formatCode="&quot;$&quot;#,##0.00_);\(&quot;$&quot;#,##0.00\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0" borderId="0" xfId="0" applyFont="1"/>
    <xf numFmtId="7" fontId="1" fillId="0" borderId="0" xfId="0" applyNumberFormat="1" applyFont="1"/>
    <xf numFmtId="0" fontId="1" fillId="0" borderId="0" xfId="0" applyFont="1" applyAlignment="1">
      <alignment horizontal="center"/>
    </xf>
    <xf numFmtId="5" fontId="5" fillId="0" borderId="0" xfId="0" quotePrefix="1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left" vertical="top" wrapText="1"/>
    </xf>
    <xf numFmtId="0" fontId="0" fillId="0" borderId="0" xfId="0" quotePrefix="1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Comparision of original data and predicted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Actual Claims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Sheet1!$D$4:$D$27</c:f>
              <c:numCache>
                <c:formatCode>General</c:formatCode>
                <c:ptCount val="24"/>
                <c:pt idx="0">
                  <c:v>1040</c:v>
                </c:pt>
                <c:pt idx="1">
                  <c:v>370</c:v>
                </c:pt>
                <c:pt idx="2">
                  <c:v>380</c:v>
                </c:pt>
                <c:pt idx="3">
                  <c:v>200</c:v>
                </c:pt>
                <c:pt idx="4">
                  <c:v>20</c:v>
                </c:pt>
                <c:pt idx="5">
                  <c:v>30</c:v>
                </c:pt>
                <c:pt idx="6">
                  <c:v>0</c:v>
                </c:pt>
                <c:pt idx="7">
                  <c:v>10</c:v>
                </c:pt>
                <c:pt idx="8">
                  <c:v>90</c:v>
                </c:pt>
                <c:pt idx="9">
                  <c:v>510</c:v>
                </c:pt>
                <c:pt idx="10">
                  <c:v>680</c:v>
                </c:pt>
                <c:pt idx="11">
                  <c:v>610</c:v>
                </c:pt>
                <c:pt idx="12">
                  <c:v>670</c:v>
                </c:pt>
                <c:pt idx="13">
                  <c:v>430</c:v>
                </c:pt>
                <c:pt idx="14">
                  <c:v>410</c:v>
                </c:pt>
                <c:pt idx="15">
                  <c:v>280</c:v>
                </c:pt>
                <c:pt idx="16">
                  <c:v>200</c:v>
                </c:pt>
                <c:pt idx="17">
                  <c:v>30</c:v>
                </c:pt>
                <c:pt idx="18">
                  <c:v>0</c:v>
                </c:pt>
                <c:pt idx="19">
                  <c:v>0</c:v>
                </c:pt>
                <c:pt idx="20">
                  <c:v>120</c:v>
                </c:pt>
                <c:pt idx="21">
                  <c:v>580</c:v>
                </c:pt>
                <c:pt idx="22">
                  <c:v>810</c:v>
                </c:pt>
                <c:pt idx="23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043-8C88-76AE6D50447F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Sheet1!$H$3:$H$27</c:f>
              <c:numCache>
                <c:formatCode>General</c:formatCode>
                <c:ptCount val="25"/>
                <c:pt idx="13">
                  <c:v>1040</c:v>
                </c:pt>
                <c:pt idx="14">
                  <c:v>347.59082179284661</c:v>
                </c:pt>
                <c:pt idx="15">
                  <c:v>365.94891348457094</c:v>
                </c:pt>
                <c:pt idx="16">
                  <c:v>195.48002354915465</c:v>
                </c:pt>
                <c:pt idx="17">
                  <c:v>20.973063611568886</c:v>
                </c:pt>
                <c:pt idx="18">
                  <c:v>77.665201435301327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4-4043-8C88-76AE6D50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7615"/>
        <c:axId val="24068095"/>
      </c:lineChart>
      <c:catAx>
        <c:axId val="2406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8095"/>
        <c:crosses val="autoZero"/>
        <c:auto val="1"/>
        <c:lblAlgn val="ctr"/>
        <c:lblOffset val="100"/>
        <c:noMultiLvlLbl val="0"/>
      </c:catAx>
      <c:valAx>
        <c:axId val="240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289956</xdr:colOff>
      <xdr:row>1</xdr:row>
      <xdr:rowOff>15240</xdr:rowOff>
    </xdr:from>
    <xdr:to>
      <xdr:col>13</xdr:col>
      <xdr:colOff>159624</xdr:colOff>
      <xdr:row>11</xdr:row>
      <xdr:rowOff>91814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1F8AED-D252-4E94-A36C-424F2753A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26876" y="198120"/>
          <a:ext cx="2308068" cy="1912994"/>
        </a:xfrm>
        <a:prstGeom prst="rect">
          <a:avLst/>
        </a:prstGeom>
      </xdr:spPr>
    </xdr:pic>
    <xdr:clientData/>
  </xdr:twoCellAnchor>
  <xdr:twoCellAnchor>
    <xdr:from>
      <xdr:col>14</xdr:col>
      <xdr:colOff>411480</xdr:colOff>
      <xdr:row>8</xdr:row>
      <xdr:rowOff>60960</xdr:rowOff>
    </xdr:from>
    <xdr:to>
      <xdr:col>22</xdr:col>
      <xdr:colOff>563880</xdr:colOff>
      <xdr:row>23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9A3BC-2981-958A-B58C-D10FE0DC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76201</xdr:colOff>
      <xdr:row>11</xdr:row>
      <xdr:rowOff>152400</xdr:rowOff>
    </xdr:from>
    <xdr:to>
      <xdr:col>14</xdr:col>
      <xdr:colOff>0</xdr:colOff>
      <xdr:row>22</xdr:row>
      <xdr:rowOff>23079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F13EDE-B3F3-48A5-D34C-584D9D9E6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13121" y="2171700"/>
          <a:ext cx="2971799" cy="1882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766A-EC5C-498D-95FC-6C5E21E57183}">
  <dimension ref="A2:V33"/>
  <sheetViews>
    <sheetView tabSelected="1" workbookViewId="0">
      <selection activeCell="K26" sqref="K26"/>
    </sheetView>
  </sheetViews>
  <sheetFormatPr defaultRowHeight="14.4" x14ac:dyDescent="0.3"/>
  <cols>
    <col min="1" max="1" width="5" bestFit="1" customWidth="1"/>
    <col min="2" max="2" width="6.44140625" bestFit="1" customWidth="1"/>
    <col min="3" max="3" width="6.6640625" bestFit="1" customWidth="1"/>
    <col min="5" max="5" width="11.21875" customWidth="1"/>
    <col min="7" max="7" width="10.6640625" customWidth="1"/>
    <col min="8" max="8" width="10.5546875" bestFit="1" customWidth="1"/>
  </cols>
  <sheetData>
    <row r="2" spans="1:22" ht="14.4" customHeight="1" x14ac:dyDescent="0.3">
      <c r="A2" s="1"/>
      <c r="B2" s="1"/>
      <c r="C2" s="2" t="s">
        <v>0</v>
      </c>
      <c r="D2" s="12" t="s">
        <v>14</v>
      </c>
      <c r="E2" s="12" t="s">
        <v>5</v>
      </c>
      <c r="F2" s="12" t="s">
        <v>6</v>
      </c>
      <c r="G2" s="12" t="s">
        <v>7</v>
      </c>
      <c r="H2" s="12" t="s">
        <v>8</v>
      </c>
      <c r="Q2" s="5" t="s">
        <v>9</v>
      </c>
      <c r="R2" s="6">
        <v>0.1299649320590871</v>
      </c>
    </row>
    <row r="3" spans="1:22" ht="15" thickBot="1" x14ac:dyDescent="0.35">
      <c r="A3" s="3" t="s">
        <v>1</v>
      </c>
      <c r="B3" s="3" t="s">
        <v>2</v>
      </c>
      <c r="C3" s="3" t="s">
        <v>3</v>
      </c>
      <c r="D3" s="13"/>
      <c r="E3" s="13"/>
      <c r="F3" s="13"/>
      <c r="G3" s="13"/>
      <c r="H3" s="13"/>
      <c r="Q3" s="5" t="s">
        <v>10</v>
      </c>
      <c r="R3" s="6">
        <v>0.30987434857938762</v>
      </c>
      <c r="T3" t="s">
        <v>12</v>
      </c>
      <c r="U3" s="7" t="e">
        <f>SUMXMY2(H16:H27,D16:D27)/COUNT(H16:H27)</f>
        <v>#DIV/0!</v>
      </c>
    </row>
    <row r="4" spans="1:22" x14ac:dyDescent="0.3">
      <c r="A4" s="1">
        <v>2004</v>
      </c>
      <c r="B4" s="1">
        <v>1</v>
      </c>
      <c r="C4" s="1">
        <v>1</v>
      </c>
      <c r="D4">
        <v>1040</v>
      </c>
      <c r="E4" s="15" t="s">
        <v>4</v>
      </c>
      <c r="F4" s="15" t="s">
        <v>4</v>
      </c>
      <c r="G4" s="16">
        <f>D4/AVERAGE($D$4:$D$15)</f>
        <v>3.1675126903553301</v>
      </c>
      <c r="H4" s="16"/>
      <c r="Q4" s="5" t="s">
        <v>11</v>
      </c>
      <c r="R4" s="6">
        <v>0.56218515083521503</v>
      </c>
    </row>
    <row r="5" spans="1:22" x14ac:dyDescent="0.3">
      <c r="A5" s="1"/>
      <c r="B5" s="1">
        <v>2</v>
      </c>
      <c r="C5" s="1">
        <v>2</v>
      </c>
      <c r="D5">
        <v>370</v>
      </c>
      <c r="E5" s="15" t="s">
        <v>4</v>
      </c>
      <c r="F5" s="15" t="s">
        <v>4</v>
      </c>
      <c r="G5" s="16">
        <f t="shared" ref="G5:G15" si="0">D5/AVERAGE($D$4:$D$15)</f>
        <v>1.1269035532994924</v>
      </c>
      <c r="H5" s="16"/>
    </row>
    <row r="6" spans="1:22" ht="14.4" customHeight="1" x14ac:dyDescent="0.3">
      <c r="A6" s="1"/>
      <c r="B6" s="1">
        <v>3</v>
      </c>
      <c r="C6" s="1">
        <v>3</v>
      </c>
      <c r="D6">
        <v>380</v>
      </c>
      <c r="E6" s="15" t="s">
        <v>4</v>
      </c>
      <c r="F6" s="15" t="s">
        <v>4</v>
      </c>
      <c r="G6" s="16">
        <f t="shared" si="0"/>
        <v>1.1573604060913707</v>
      </c>
      <c r="H6" s="16"/>
      <c r="P6" t="s">
        <v>17</v>
      </c>
      <c r="Q6" s="14" t="s">
        <v>13</v>
      </c>
      <c r="R6" s="14"/>
      <c r="S6" s="14"/>
      <c r="T6" s="14"/>
      <c r="U6" s="14"/>
      <c r="V6" s="14"/>
    </row>
    <row r="7" spans="1:22" x14ac:dyDescent="0.3">
      <c r="A7" s="1"/>
      <c r="B7" s="1">
        <v>4</v>
      </c>
      <c r="C7" s="1">
        <v>4</v>
      </c>
      <c r="D7">
        <v>200</v>
      </c>
      <c r="E7" s="15" t="s">
        <v>4</v>
      </c>
      <c r="F7" s="15" t="s">
        <v>4</v>
      </c>
      <c r="G7" s="16">
        <f t="shared" si="0"/>
        <v>0.6091370558375635</v>
      </c>
      <c r="H7" s="16"/>
      <c r="Q7" s="14"/>
      <c r="R7" s="14"/>
      <c r="S7" s="14"/>
      <c r="T7" s="14"/>
      <c r="U7" s="14"/>
      <c r="V7" s="14"/>
    </row>
    <row r="8" spans="1:22" x14ac:dyDescent="0.3">
      <c r="A8" s="1"/>
      <c r="B8" s="1">
        <v>5</v>
      </c>
      <c r="C8" s="1">
        <v>5</v>
      </c>
      <c r="D8">
        <v>20</v>
      </c>
      <c r="E8" s="15" t="s">
        <v>4</v>
      </c>
      <c r="F8" s="15" t="s">
        <v>4</v>
      </c>
      <c r="G8" s="16">
        <f t="shared" si="0"/>
        <v>6.0913705583756347E-2</v>
      </c>
      <c r="H8" s="16"/>
    </row>
    <row r="9" spans="1:22" x14ac:dyDescent="0.3">
      <c r="A9" s="1"/>
      <c r="B9" s="1">
        <v>6</v>
      </c>
      <c r="C9" s="1">
        <v>6</v>
      </c>
      <c r="D9">
        <v>30</v>
      </c>
      <c r="E9" s="15" t="s">
        <v>4</v>
      </c>
      <c r="F9" s="15" t="s">
        <v>4</v>
      </c>
      <c r="G9" s="16">
        <f t="shared" si="0"/>
        <v>9.1370558375634528E-2</v>
      </c>
      <c r="H9" s="16"/>
    </row>
    <row r="10" spans="1:22" x14ac:dyDescent="0.3">
      <c r="A10" s="1"/>
      <c r="B10" s="1">
        <v>7</v>
      </c>
      <c r="C10" s="1">
        <v>7</v>
      </c>
      <c r="D10">
        <v>0</v>
      </c>
      <c r="E10" s="15" t="s">
        <v>4</v>
      </c>
      <c r="F10" s="15" t="s">
        <v>4</v>
      </c>
      <c r="G10" s="16">
        <f t="shared" si="0"/>
        <v>0</v>
      </c>
      <c r="H10" s="16"/>
    </row>
    <row r="11" spans="1:22" x14ac:dyDescent="0.3">
      <c r="A11" s="1"/>
      <c r="B11" s="1">
        <v>8</v>
      </c>
      <c r="C11" s="1">
        <v>8</v>
      </c>
      <c r="D11">
        <v>10</v>
      </c>
      <c r="E11" s="15" t="s">
        <v>4</v>
      </c>
      <c r="F11" s="15" t="s">
        <v>4</v>
      </c>
      <c r="G11" s="16">
        <f t="shared" si="0"/>
        <v>3.0456852791878174E-2</v>
      </c>
      <c r="H11" s="16"/>
    </row>
    <row r="12" spans="1:22" x14ac:dyDescent="0.3">
      <c r="A12" s="1"/>
      <c r="B12" s="1">
        <v>9</v>
      </c>
      <c r="C12" s="1">
        <v>9</v>
      </c>
      <c r="D12">
        <v>90</v>
      </c>
      <c r="E12" s="15" t="s">
        <v>4</v>
      </c>
      <c r="F12" s="15" t="s">
        <v>4</v>
      </c>
      <c r="G12" s="16">
        <f t="shared" si="0"/>
        <v>0.27411167512690354</v>
      </c>
      <c r="H12" s="16"/>
    </row>
    <row r="13" spans="1:22" x14ac:dyDescent="0.3">
      <c r="A13" s="1"/>
      <c r="B13" s="1">
        <v>10</v>
      </c>
      <c r="C13" s="1">
        <v>10</v>
      </c>
      <c r="D13">
        <v>510</v>
      </c>
      <c r="E13" s="15" t="s">
        <v>4</v>
      </c>
      <c r="F13" s="15" t="s">
        <v>4</v>
      </c>
      <c r="G13" s="16">
        <f t="shared" si="0"/>
        <v>1.5532994923857868</v>
      </c>
      <c r="H13" s="16"/>
    </row>
    <row r="14" spans="1:22" x14ac:dyDescent="0.3">
      <c r="A14" s="1"/>
      <c r="B14" s="1">
        <v>11</v>
      </c>
      <c r="C14" s="1">
        <v>11</v>
      </c>
      <c r="D14">
        <v>680</v>
      </c>
      <c r="E14" s="15" t="s">
        <v>4</v>
      </c>
      <c r="F14" s="15" t="s">
        <v>4</v>
      </c>
      <c r="G14" s="16">
        <f t="shared" si="0"/>
        <v>2.0710659898477157</v>
      </c>
      <c r="H14" s="16"/>
    </row>
    <row r="15" spans="1:22" x14ac:dyDescent="0.3">
      <c r="A15" s="1"/>
      <c r="B15" s="1">
        <v>12</v>
      </c>
      <c r="C15" s="1">
        <v>12</v>
      </c>
      <c r="D15">
        <v>610</v>
      </c>
      <c r="E15" s="16">
        <f>D15/G15</f>
        <v>328.33333333333331</v>
      </c>
      <c r="F15" s="17">
        <v>0</v>
      </c>
      <c r="G15" s="16">
        <f t="shared" si="0"/>
        <v>1.8578680203045685</v>
      </c>
      <c r="H15" s="16"/>
    </row>
    <row r="16" spans="1:22" x14ac:dyDescent="0.3">
      <c r="A16" s="1">
        <v>2005</v>
      </c>
      <c r="B16" s="1">
        <v>1</v>
      </c>
      <c r="C16" s="1">
        <v>13</v>
      </c>
      <c r="D16">
        <v>670</v>
      </c>
      <c r="E16" s="16">
        <f>$R$2*(D16/G4)+(1-$R$2)*(E15+F15)</f>
        <v>313.15201298431589</v>
      </c>
      <c r="F16" s="16">
        <f>$R$3*(E16-E15)+(1-$R$3)*F15</f>
        <v>-4.7043017537267762</v>
      </c>
      <c r="G16" s="16">
        <f>$R$4*(D16/E16)+(1-$R$4)*G4</f>
        <v>2.5895994502034592</v>
      </c>
      <c r="H16" s="16">
        <f>(E15+F15)*G4</f>
        <v>1040</v>
      </c>
    </row>
    <row r="17" spans="1:22" x14ac:dyDescent="0.3">
      <c r="A17" s="1"/>
      <c r="B17" s="1">
        <v>2</v>
      </c>
      <c r="C17" s="1">
        <v>14</v>
      </c>
      <c r="D17">
        <v>430</v>
      </c>
      <c r="E17" s="16">
        <f t="shared" ref="E17:E27" si="1">$R$2*(D17/G5)+(1-$R$2)*(E16+F16)</f>
        <v>317.95189924683854</v>
      </c>
      <c r="F17" s="16">
        <f t="shared" ref="F17:F27" si="2">$R$3*(E17-E16)+(1-$R$3)*F16</f>
        <v>-1.7591976834154641</v>
      </c>
      <c r="G17" s="16">
        <f t="shared" ref="G17:G27" si="3">$R$4*(D17/E17)+(1-$R$4)*G5</f>
        <v>1.2536775808483691</v>
      </c>
      <c r="H17" s="16">
        <f t="shared" ref="H17:H27" si="4">(E16+F16)*G5</f>
        <v>347.59082179284661</v>
      </c>
    </row>
    <row r="18" spans="1:22" x14ac:dyDescent="0.3">
      <c r="A18" s="1"/>
      <c r="B18" s="1">
        <v>3</v>
      </c>
      <c r="C18" s="1">
        <v>15</v>
      </c>
      <c r="D18">
        <v>410</v>
      </c>
      <c r="E18" s="16">
        <f t="shared" si="1"/>
        <v>321.13938579071703</v>
      </c>
      <c r="F18" s="16">
        <f t="shared" si="2"/>
        <v>-0.22634713085481806</v>
      </c>
      <c r="G18" s="16">
        <f t="shared" si="3"/>
        <v>1.2244537102768271</v>
      </c>
      <c r="H18" s="16">
        <f t="shared" si="4"/>
        <v>365.94891348457094</v>
      </c>
    </row>
    <row r="19" spans="1:22" x14ac:dyDescent="0.3">
      <c r="A19" s="1"/>
      <c r="B19" s="1">
        <v>4</v>
      </c>
      <c r="C19" s="1">
        <v>16</v>
      </c>
      <c r="D19">
        <v>280</v>
      </c>
      <c r="E19" s="16">
        <f t="shared" si="1"/>
        <v>338.94614449671838</v>
      </c>
      <c r="F19" s="16">
        <f t="shared" si="2"/>
        <v>5.3616497932041378</v>
      </c>
      <c r="G19" s="16">
        <f t="shared" si="3"/>
        <v>0.73110474546171977</v>
      </c>
      <c r="H19" s="16">
        <f t="shared" si="4"/>
        <v>195.48002354915465</v>
      </c>
    </row>
    <row r="20" spans="1:22" x14ac:dyDescent="0.3">
      <c r="A20" s="1"/>
      <c r="B20" s="1">
        <v>5</v>
      </c>
      <c r="C20" s="1">
        <v>17</v>
      </c>
      <c r="D20">
        <v>200</v>
      </c>
      <c r="E20" s="16">
        <f t="shared" si="1"/>
        <v>726.27804879162125</v>
      </c>
      <c r="F20" s="16">
        <f t="shared" si="2"/>
        <v>123.72443358362094</v>
      </c>
      <c r="G20" s="16">
        <f t="shared" si="3"/>
        <v>0.18148157591929726</v>
      </c>
      <c r="H20" s="16">
        <f t="shared" si="4"/>
        <v>20.973063611568886</v>
      </c>
    </row>
    <row r="21" spans="1:22" x14ac:dyDescent="0.3">
      <c r="A21" s="1"/>
      <c r="B21" s="1">
        <v>6</v>
      </c>
      <c r="C21" s="1">
        <v>18</v>
      </c>
      <c r="D21">
        <v>30</v>
      </c>
      <c r="E21" s="16">
        <f t="shared" si="1"/>
        <v>782.20378686268873</v>
      </c>
      <c r="F21" s="16">
        <f t="shared" si="2"/>
        <v>102.7153569771362</v>
      </c>
      <c r="G21" s="16">
        <f t="shared" si="3"/>
        <v>6.1564973623370808E-2</v>
      </c>
      <c r="H21" s="16">
        <f t="shared" si="4"/>
        <v>77.665201435301327</v>
      </c>
    </row>
    <row r="22" spans="1:22" x14ac:dyDescent="0.3">
      <c r="A22" s="1"/>
      <c r="B22" s="1">
        <v>7</v>
      </c>
      <c r="C22" s="1">
        <v>19</v>
      </c>
      <c r="D22">
        <v>0</v>
      </c>
      <c r="E22" s="16" t="e">
        <f t="shared" si="1"/>
        <v>#DIV/0!</v>
      </c>
      <c r="F22" s="16" t="e">
        <f t="shared" si="2"/>
        <v>#DIV/0!</v>
      </c>
      <c r="G22" s="16" t="e">
        <f t="shared" si="3"/>
        <v>#DIV/0!</v>
      </c>
      <c r="H22" s="16">
        <f t="shared" si="4"/>
        <v>0</v>
      </c>
    </row>
    <row r="23" spans="1:22" x14ac:dyDescent="0.3">
      <c r="A23" s="1"/>
      <c r="B23" s="1">
        <v>8</v>
      </c>
      <c r="C23" s="1">
        <v>20</v>
      </c>
      <c r="D23">
        <v>0</v>
      </c>
      <c r="E23" s="16" t="e">
        <f t="shared" si="1"/>
        <v>#DIV/0!</v>
      </c>
      <c r="F23" s="16" t="e">
        <f t="shared" si="2"/>
        <v>#DIV/0!</v>
      </c>
      <c r="G23" s="16" t="e">
        <f t="shared" si="3"/>
        <v>#DIV/0!</v>
      </c>
      <c r="H23" s="16" t="e">
        <f t="shared" si="4"/>
        <v>#DIV/0!</v>
      </c>
    </row>
    <row r="24" spans="1:22" x14ac:dyDescent="0.3">
      <c r="A24" s="1"/>
      <c r="B24" s="1">
        <v>9</v>
      </c>
      <c r="C24" s="1">
        <v>21</v>
      </c>
      <c r="D24">
        <v>120</v>
      </c>
      <c r="E24" s="16" t="e">
        <f t="shared" si="1"/>
        <v>#DIV/0!</v>
      </c>
      <c r="F24" s="16" t="e">
        <f t="shared" si="2"/>
        <v>#DIV/0!</v>
      </c>
      <c r="G24" s="16" t="e">
        <f t="shared" si="3"/>
        <v>#DIV/0!</v>
      </c>
      <c r="H24" s="16" t="e">
        <f t="shared" si="4"/>
        <v>#DIV/0!</v>
      </c>
    </row>
    <row r="25" spans="1:22" x14ac:dyDescent="0.3">
      <c r="A25" s="1"/>
      <c r="B25" s="1">
        <v>10</v>
      </c>
      <c r="C25" s="1">
        <v>22</v>
      </c>
      <c r="D25">
        <v>580</v>
      </c>
      <c r="E25" s="16" t="e">
        <f t="shared" si="1"/>
        <v>#DIV/0!</v>
      </c>
      <c r="F25" s="16" t="e">
        <f t="shared" si="2"/>
        <v>#DIV/0!</v>
      </c>
      <c r="G25" s="16" t="e">
        <f t="shared" si="3"/>
        <v>#DIV/0!</v>
      </c>
      <c r="H25" s="16" t="e">
        <f t="shared" si="4"/>
        <v>#DIV/0!</v>
      </c>
      <c r="P25" t="s">
        <v>18</v>
      </c>
      <c r="Q25" s="14" t="s">
        <v>15</v>
      </c>
      <c r="R25" s="14"/>
      <c r="S25" s="14"/>
      <c r="T25" s="14"/>
      <c r="U25" s="14"/>
      <c r="V25" s="14"/>
    </row>
    <row r="26" spans="1:22" x14ac:dyDescent="0.3">
      <c r="A26" s="1"/>
      <c r="B26" s="1">
        <v>11</v>
      </c>
      <c r="C26" s="1">
        <v>23</v>
      </c>
      <c r="D26">
        <v>810</v>
      </c>
      <c r="E26" s="16" t="e">
        <f t="shared" si="1"/>
        <v>#DIV/0!</v>
      </c>
      <c r="F26" s="16" t="e">
        <f t="shared" si="2"/>
        <v>#DIV/0!</v>
      </c>
      <c r="G26" s="16" t="e">
        <f t="shared" si="3"/>
        <v>#DIV/0!</v>
      </c>
      <c r="H26" s="16" t="e">
        <f t="shared" si="4"/>
        <v>#DIV/0!</v>
      </c>
      <c r="Q26" s="14"/>
      <c r="R26" s="14"/>
      <c r="S26" s="14"/>
      <c r="T26" s="14"/>
      <c r="U26" s="14"/>
      <c r="V26" s="14"/>
    </row>
    <row r="27" spans="1:22" ht="15" thickBot="1" x14ac:dyDescent="0.35">
      <c r="A27" s="4"/>
      <c r="B27" s="4">
        <v>12</v>
      </c>
      <c r="C27" s="4">
        <v>24</v>
      </c>
      <c r="D27" s="19">
        <v>850</v>
      </c>
      <c r="E27" s="18" t="e">
        <f t="shared" si="1"/>
        <v>#DIV/0!</v>
      </c>
      <c r="F27" s="18" t="e">
        <f t="shared" si="2"/>
        <v>#DIV/0!</v>
      </c>
      <c r="G27" s="18" t="e">
        <f t="shared" si="3"/>
        <v>#DIV/0!</v>
      </c>
      <c r="H27" s="18" t="e">
        <f t="shared" si="4"/>
        <v>#DIV/0!</v>
      </c>
    </row>
    <row r="28" spans="1:22" x14ac:dyDescent="0.3">
      <c r="A28" s="9">
        <v>2006</v>
      </c>
      <c r="B28" s="9">
        <v>1</v>
      </c>
      <c r="C28" s="9">
        <v>25</v>
      </c>
      <c r="D28" s="10" t="s">
        <v>4</v>
      </c>
      <c r="E28" s="11"/>
      <c r="F28" s="11"/>
      <c r="G28" s="11"/>
      <c r="H28" s="8" t="e">
        <f>($E$27+B28*$F$27)*G16</f>
        <v>#DIV/0!</v>
      </c>
    </row>
    <row r="29" spans="1:22" x14ac:dyDescent="0.3">
      <c r="A29" s="9"/>
      <c r="B29" s="9">
        <v>2</v>
      </c>
      <c r="C29" s="9">
        <v>26</v>
      </c>
      <c r="D29" s="10" t="s">
        <v>4</v>
      </c>
      <c r="E29" s="11"/>
      <c r="F29" s="11"/>
      <c r="G29" s="11"/>
      <c r="H29" s="8" t="e">
        <f t="shared" ref="H29:H33" si="5">($E$27+B29*$F$27)*G17</f>
        <v>#DIV/0!</v>
      </c>
      <c r="P29" t="s">
        <v>19</v>
      </c>
      <c r="Q29" s="14" t="s">
        <v>16</v>
      </c>
      <c r="R29" s="14"/>
      <c r="S29" s="14"/>
      <c r="T29" s="14"/>
      <c r="U29" s="14"/>
      <c r="V29" s="14"/>
    </row>
    <row r="30" spans="1:22" x14ac:dyDescent="0.3">
      <c r="A30" s="9"/>
      <c r="B30" s="9">
        <v>3</v>
      </c>
      <c r="C30" s="9">
        <v>27</v>
      </c>
      <c r="D30" s="10" t="s">
        <v>4</v>
      </c>
      <c r="E30" s="11"/>
      <c r="F30" s="11"/>
      <c r="G30" s="11"/>
      <c r="H30" s="8" t="e">
        <f t="shared" si="5"/>
        <v>#DIV/0!</v>
      </c>
      <c r="Q30" s="14"/>
      <c r="R30" s="14"/>
      <c r="S30" s="14"/>
      <c r="T30" s="14"/>
      <c r="U30" s="14"/>
      <c r="V30" s="14"/>
    </row>
    <row r="31" spans="1:22" x14ac:dyDescent="0.3">
      <c r="A31" s="9"/>
      <c r="B31" s="9">
        <v>4</v>
      </c>
      <c r="C31" s="9">
        <v>28</v>
      </c>
      <c r="D31" s="10" t="s">
        <v>4</v>
      </c>
      <c r="E31" s="11"/>
      <c r="F31" s="11"/>
      <c r="G31" s="11"/>
      <c r="H31" s="8" t="e">
        <f t="shared" si="5"/>
        <v>#DIV/0!</v>
      </c>
    </row>
    <row r="32" spans="1:22" x14ac:dyDescent="0.3">
      <c r="A32" s="9"/>
      <c r="B32" s="9">
        <v>5</v>
      </c>
      <c r="C32" s="9">
        <v>29</v>
      </c>
      <c r="D32" s="10" t="s">
        <v>4</v>
      </c>
      <c r="E32" s="11"/>
      <c r="F32" s="11"/>
      <c r="G32" s="11"/>
      <c r="H32" s="8" t="e">
        <f t="shared" si="5"/>
        <v>#DIV/0!</v>
      </c>
    </row>
    <row r="33" spans="1:8" x14ac:dyDescent="0.3">
      <c r="A33" s="9"/>
      <c r="B33" s="9">
        <v>6</v>
      </c>
      <c r="C33" s="9">
        <v>30</v>
      </c>
      <c r="D33" s="10" t="s">
        <v>4</v>
      </c>
      <c r="E33" s="11"/>
      <c r="F33" s="11"/>
      <c r="G33" s="11"/>
      <c r="H33" s="8" t="e">
        <f t="shared" si="5"/>
        <v>#DIV/0!</v>
      </c>
    </row>
  </sheetData>
  <mergeCells count="8">
    <mergeCell ref="D2:D3"/>
    <mergeCell ref="Q25:V26"/>
    <mergeCell ref="Q29:V30"/>
    <mergeCell ref="E2:E3"/>
    <mergeCell ref="F2:F3"/>
    <mergeCell ref="G2:G3"/>
    <mergeCell ref="H2:H3"/>
    <mergeCell ref="Q6:V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Prasad Panta</dc:creator>
  <cp:lastModifiedBy>Nirmal Prasad Panta</cp:lastModifiedBy>
  <dcterms:created xsi:type="dcterms:W3CDTF">2023-06-21T04:43:22Z</dcterms:created>
  <dcterms:modified xsi:type="dcterms:W3CDTF">2023-06-21T06:11:02Z</dcterms:modified>
</cp:coreProperties>
</file>