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1 Time Series Forecasting/Assignment/"/>
    </mc:Choice>
  </mc:AlternateContent>
  <xr:revisionPtr revIDLastSave="886" documentId="8_{04C8C066-F86C-4983-8505-99F14BBBD670}" xr6:coauthVersionLast="47" xr6:coauthVersionMax="47" xr10:uidLastSave="{E55C700D-52B1-4E64-B464-117526C37127}"/>
  <bookViews>
    <workbookView xWindow="-96" yWindow="0" windowWidth="11712" windowHeight="13056" firstSheet="1" activeTab="1" xr2:uid="{ACAE47DA-0B60-457D-B562-441B3DDB8FA5}"/>
  </bookViews>
  <sheets>
    <sheet name="CB_DATA_" sheetId="2" state="veryHidden" r:id="rId1"/>
    <sheet name="Sheet1" sheetId="1" r:id="rId2"/>
  </sheets>
  <definedNames>
    <definedName name="CB_55d6db7dc62641d995753ab88727be18" localSheetId="1" hidden="1">#N/A</definedName>
    <definedName name="CB_Block_00000000000000000000000000000000" localSheetId="1" hidden="1">"'7.0.0.0"</definedName>
    <definedName name="CB_Block_00000000000000000000000000000001" localSheetId="0" hidden="1">"'638276110189980045"</definedName>
    <definedName name="CB_Block_00000000000000000000000000000001" localSheetId="1" hidden="1">"'638276110189825220"</definedName>
    <definedName name="CB_Block_00000000000000000000000000000003" localSheetId="1" hidden="1">"'11.1.3419.0"</definedName>
    <definedName name="CB_BlockExt_00000000000000000000000000000003" localSheetId="1" hidden="1">"'11.1.2.3.000"</definedName>
    <definedName name="CBCR_3b7d8beb3309466c960aad4534c00d10" localSheetId="1" hidden="1">Sheet1!$D$3:$D$54</definedName>
    <definedName name="CBCR_COL_0" localSheetId="1" hidden="1">Sheet1!$J:$J</definedName>
    <definedName name="CBCR_COL_1" localSheetId="1" hidden="1">Sheet1!$H:$H</definedName>
    <definedName name="CBCR_COL_2" localSheetId="1" hidden="1">Sheet1!$Q:$Q</definedName>
    <definedName name="CBCR_COL_3" localSheetId="1" hidden="1">Sheet1!$P:$P</definedName>
    <definedName name="CBCR_COL_4" localSheetId="1" hidden="1">Sheet1!$D:$D</definedName>
    <definedName name="CBWorkbookPriority" localSheetId="0" hidden="1">-2011083250</definedName>
    <definedName name="CBx_13604aff23884c7fa6d1bccf99d0070c" localSheetId="0" hidden="1">"'CB_DATA_'!$A$1"</definedName>
    <definedName name="CBx_35aabc89e99a4f6a87bf82a3eadd0b15" localSheetId="0" hidden="1">"'Sheet1'!$A$1"</definedName>
    <definedName name="CBx_Sheet_Guid" localSheetId="0" hidden="1">"'13604aff-2388-4c7f-a6d1-bccf99d0070c"</definedName>
    <definedName name="CBx_Sheet_Guid" localSheetId="1" hidden="1">"'35aabc89-e99a-4f6a-87bf-82a3eadd0b15"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adj" localSheetId="1" hidden="1">Sheet1!$Q$2:$Q$4</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Sheet1!$Q$2:$Q$4</definedName>
    <definedName name="solver_lhs2" localSheetId="1" hidden="1">Sheet1!$Q$2:$Q$4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Sheet1!$T$3</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hs1" localSheetId="1" hidden="1">1</definedName>
    <definedName name="solver_rhs2" localSheetId="1" hidden="1">0</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A11" i="2"/>
  <c r="E6" i="1"/>
  <c r="H7" i="1" s="1"/>
  <c r="G4" i="1"/>
  <c r="G5" i="1"/>
  <c r="G6" i="1"/>
  <c r="G3" i="1"/>
  <c r="E7" i="1" l="1"/>
  <c r="F7" i="1" s="1"/>
  <c r="E8" i="1" s="1"/>
  <c r="G8" i="1" s="1"/>
  <c r="H8" i="1" l="1"/>
  <c r="F8" i="1"/>
  <c r="E9" i="1" s="1"/>
  <c r="F9" i="1" s="1"/>
  <c r="H10" i="1" s="1"/>
  <c r="G7" i="1"/>
  <c r="H9" i="1" l="1"/>
  <c r="G9" i="1"/>
  <c r="E10" i="1"/>
  <c r="F10" i="1" s="1"/>
  <c r="E11" i="1" s="1"/>
  <c r="G10" i="1" l="1"/>
  <c r="H11" i="1"/>
  <c r="F11" i="1"/>
  <c r="E12" i="1" s="1"/>
  <c r="F12" i="1" s="1"/>
  <c r="E13" i="1" s="1"/>
  <c r="G11" i="1"/>
  <c r="G12" i="1" l="1"/>
  <c r="H12" i="1"/>
  <c r="H13" i="1"/>
  <c r="F13" i="1"/>
  <c r="H14" i="1" s="1"/>
  <c r="G13" i="1"/>
  <c r="E14" i="1" l="1"/>
  <c r="F14" i="1" s="1"/>
  <c r="H15" i="1" s="1"/>
  <c r="G14" i="1" l="1"/>
  <c r="E15" i="1"/>
  <c r="F15" i="1" s="1"/>
  <c r="E16" i="1" l="1"/>
  <c r="F16" i="1" s="1"/>
  <c r="H17" i="1" s="1"/>
  <c r="G15" i="1"/>
  <c r="H16" i="1"/>
  <c r="G16" i="1" l="1"/>
  <c r="E17" i="1"/>
  <c r="F17" i="1" s="1"/>
  <c r="G17" i="1" l="1"/>
  <c r="H18" i="1"/>
  <c r="E18" i="1"/>
  <c r="F18" i="1" s="1"/>
  <c r="E19" i="1" s="1"/>
  <c r="G18" i="1" l="1"/>
  <c r="H19" i="1"/>
  <c r="F19" i="1"/>
  <c r="H20" i="1" s="1"/>
  <c r="G19" i="1"/>
  <c r="E20" i="1" l="1"/>
  <c r="F20" i="1" s="1"/>
  <c r="H21" i="1" s="1"/>
  <c r="G20" i="1" l="1"/>
  <c r="E21" i="1"/>
  <c r="F21" i="1" s="1"/>
  <c r="G21" i="1" l="1"/>
  <c r="H22" i="1"/>
  <c r="E22" i="1"/>
  <c r="F22" i="1" s="1"/>
  <c r="H23" i="1" s="1"/>
  <c r="G22" i="1" l="1"/>
  <c r="E23" i="1"/>
  <c r="F23" i="1" s="1"/>
  <c r="H24" i="1" s="1"/>
  <c r="E24" i="1" l="1"/>
  <c r="F24" i="1" s="1"/>
  <c r="H25" i="1" s="1"/>
  <c r="G23" i="1"/>
  <c r="G24" i="1" l="1"/>
  <c r="E25" i="1"/>
  <c r="F25" i="1" s="1"/>
  <c r="H26" i="1" s="1"/>
  <c r="G25" i="1" l="1"/>
  <c r="E26" i="1"/>
  <c r="F26" i="1" s="1"/>
  <c r="H27" i="1" s="1"/>
  <c r="E27" i="1" l="1"/>
  <c r="F27" i="1" s="1"/>
  <c r="H28" i="1" s="1"/>
  <c r="G26" i="1"/>
  <c r="E28" i="1" l="1"/>
  <c r="G28" i="1" s="1"/>
  <c r="G27" i="1"/>
  <c r="F28" i="1" l="1"/>
  <c r="H29" i="1" s="1"/>
  <c r="E29" i="1" l="1"/>
  <c r="F29" i="1" s="1"/>
  <c r="H30" i="1" s="1"/>
  <c r="E30" i="1" l="1"/>
  <c r="F30" i="1" s="1"/>
  <c r="H31" i="1" s="1"/>
  <c r="G29" i="1"/>
  <c r="E31" i="1" l="1"/>
  <c r="F31" i="1" s="1"/>
  <c r="H32" i="1" s="1"/>
  <c r="G30" i="1"/>
  <c r="G31" i="1" l="1"/>
  <c r="E32" i="1"/>
  <c r="F32" i="1" s="1"/>
  <c r="H33" i="1" s="1"/>
  <c r="G32" i="1" l="1"/>
  <c r="E33" i="1"/>
  <c r="F33" i="1" s="1"/>
  <c r="H34" i="1" s="1"/>
  <c r="E34" i="1" l="1"/>
  <c r="F34" i="1" s="1"/>
  <c r="H35" i="1" s="1"/>
  <c r="G33" i="1"/>
  <c r="E35" i="1" l="1"/>
  <c r="F35" i="1" s="1"/>
  <c r="H36" i="1" s="1"/>
  <c r="G34" i="1"/>
  <c r="E36" i="1" l="1"/>
  <c r="F36" i="1" s="1"/>
  <c r="H37" i="1" s="1"/>
  <c r="G35" i="1"/>
  <c r="E37" i="1" l="1"/>
  <c r="F37" i="1" s="1"/>
  <c r="H38" i="1" s="1"/>
  <c r="G36" i="1"/>
  <c r="E38" i="1" l="1"/>
  <c r="F38" i="1" s="1"/>
  <c r="G37" i="1"/>
  <c r="E39" i="1" l="1"/>
  <c r="F39" i="1" s="1"/>
  <c r="H40" i="1" s="1"/>
  <c r="H39" i="1"/>
  <c r="G38" i="1"/>
  <c r="E40" i="1" l="1"/>
  <c r="F40" i="1" s="1"/>
  <c r="H41" i="1" s="1"/>
  <c r="G39" i="1"/>
  <c r="E41" i="1" l="1"/>
  <c r="F41" i="1" s="1"/>
  <c r="H42" i="1" s="1"/>
  <c r="G40" i="1"/>
  <c r="E42" i="1" l="1"/>
  <c r="F42" i="1" s="1"/>
  <c r="H43" i="1" s="1"/>
  <c r="G41" i="1"/>
  <c r="G42" i="1" l="1"/>
  <c r="E43" i="1"/>
  <c r="F43" i="1" s="1"/>
  <c r="H44" i="1" s="1"/>
  <c r="E44" i="1" l="1"/>
  <c r="F44" i="1" s="1"/>
  <c r="H45" i="1" s="1"/>
  <c r="G43" i="1"/>
  <c r="E45" i="1" l="1"/>
  <c r="F45" i="1" s="1"/>
  <c r="H46" i="1" s="1"/>
  <c r="G44" i="1"/>
  <c r="E46" i="1" l="1"/>
  <c r="F46" i="1" s="1"/>
  <c r="G45" i="1"/>
  <c r="E47" i="1" l="1"/>
  <c r="F47" i="1" s="1"/>
  <c r="H48" i="1" s="1"/>
  <c r="H47" i="1"/>
  <c r="G46" i="1"/>
  <c r="E48" i="1" l="1"/>
  <c r="F48" i="1" s="1"/>
  <c r="H49" i="1" s="1"/>
  <c r="G47" i="1"/>
  <c r="E49" i="1" l="1"/>
  <c r="F49" i="1" s="1"/>
  <c r="H50" i="1" s="1"/>
  <c r="G48" i="1"/>
  <c r="E50" i="1" l="1"/>
  <c r="F50" i="1" s="1"/>
  <c r="H51" i="1" s="1"/>
  <c r="G49" i="1"/>
  <c r="G50" i="1" l="1"/>
  <c r="E51" i="1"/>
  <c r="F51" i="1" s="1"/>
  <c r="H52" i="1" s="1"/>
  <c r="E52" i="1" l="1"/>
  <c r="F52" i="1" s="1"/>
  <c r="H53" i="1" s="1"/>
  <c r="G51" i="1"/>
  <c r="E53" i="1" l="1"/>
  <c r="F53" i="1" s="1"/>
  <c r="H54" i="1" s="1"/>
  <c r="T3" i="1" s="1"/>
  <c r="G52" i="1"/>
  <c r="E54" i="1" l="1"/>
  <c r="F54" i="1" s="1"/>
  <c r="H56" i="1" s="1"/>
  <c r="G53" i="1"/>
  <c r="G54" i="1" l="1"/>
  <c r="H55" i="1"/>
  <c r="H58" i="1"/>
  <c r="H57" i="1"/>
</calcChain>
</file>

<file path=xl/sharedStrings.xml><?xml version="1.0" encoding="utf-8"?>
<sst xmlns="http://schemas.openxmlformats.org/spreadsheetml/2006/main" count="41" uniqueCount="39">
  <si>
    <t>Year</t>
  </si>
  <si>
    <t>Qrtr</t>
  </si>
  <si>
    <t>Sales</t>
  </si>
  <si>
    <t>Time Period</t>
  </si>
  <si>
    <t>Base level Et</t>
  </si>
  <si>
    <t>Trend Factor Tt</t>
  </si>
  <si>
    <t>Seasonal Factor St</t>
  </si>
  <si>
    <t>Forecast</t>
  </si>
  <si>
    <t>alpha</t>
  </si>
  <si>
    <t>beta</t>
  </si>
  <si>
    <t>MSE</t>
  </si>
  <si>
    <t>gamma</t>
  </si>
  <si>
    <t>The optimal values of alpha, beta and gamma are obtained in the table above.</t>
  </si>
  <si>
    <t>57.a</t>
  </si>
  <si>
    <t>The line graph comparing the predictions against the original data is given above.</t>
  </si>
  <si>
    <t>57.b</t>
  </si>
  <si>
    <t>57.c</t>
  </si>
  <si>
    <t>The forecast for next four quarters using this technique is given in the table  in Forecast column in red text.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</si>
  <si>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</si>
  <si>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</si>
  <si>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</si>
  <si>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</si>
  <si>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</si>
  <si>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</si>
  <si>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</si>
  <si>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</si>
  <si>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</si>
  <si>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</si>
  <si>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</si>
  <si>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</si>
  <si>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13604aff-2388-4c7f-a6d1-bccf99d0070c</t>
  </si>
  <si>
    <t>CB_Block_0</t>
  </si>
  <si>
    <t>㜸〱敤㕣㕢㙣ㅣ㔷ㄹ摥㤹摤㔹敦慣敤搸㡤㤳戶㐹㙦愶ㄷち㜱㜰攳戴愱㑤㈱〴㕦㜲㉢㑥散挶㑥ち〲戴ㄹ敦㥥戱愷搹㤹㜱㘷㘶ㅤ扢㔴愲㤴ㄶ挴ㅤ㉡㤵搲㔲㉥慡㄰ㄲ㉦㕣㕥戸扦㈰㤰㐰㈸㈰ㅥ攰〱㠹㠷㠲㄰㍣㠰㔰㈴ㅥ攰愱㔲昹扥㌳㌳扢戳扢摥戱扢㙤挱㐵㍥改ㅥ㥦㌹户㌹攷扦㥦晦㍦搳㡣㤲挹㘴㕥㐲攲㕦愶ㅣぢ搷捦慤昹㠱戰㐷㈷摤㙡㔵㤴〳换㜵晣搱㜱捦㌳搶愶㉤㍦挸愲㐳扥㘴愱摤搷㑡扥昵戰㈸㤴㔶㠴攷愳㤳㤶挹ㄴち扡㡡㜶㑥挲摦㘰晣愰㜳㔴㕦づ搹晣攴挴捣挲㠳㤸㜵㉥㜰㍤戱㝦昸㝣㌸昶挸搸搸攸搸攸㥤㜷㡤ㅤㅥ㍤戰㝦㜸戲㔶つ㙡㥥㌸攲㠸㕡攰ㄹ搵晤挳戳戵㠵慡㔵㝥㤷㔸㥢㜷㉦ち攷㠸㔸㌸㜰攷㠲㜱搷㍤㘳㜷ㅤ㍡㘴ㅥ㍥㝣㑦ㅦ㕥㥤㌹㌳㌹㌱敢〹搳㝦㤵收搴戸攴扢愶㐴搹攲摥㠴昰㉣㘷㜱㜴㜲〲晦㈵搶㡦愷扢㐷攷㤶㠴〸昸㙡攱〹愷㉣㝣ㅤ〳㝢敤㜱摦慦搹换〴㥥㙥ㅦ挷㔶换㠶ㅦ㘸昶愴愸㔶㜵㍢㥥戵㘰捦〰㜶㔵㘳慤捦㥥ㄳ㡥㙦〵搶㡡ㄵ慣攵敤㜹㑣㔴改户捦昹攲慣攱㉣㡡㌳㠶㉤㌴晢㐴捤慡攴挲㤴挹摥ㅥ㑦㤱㕣㤸摣晥攸戸㙦㑦㉥ㄹ㥥㕣㤱㑦挰愴昴㍤敥㤵㥢晢摥搲㜹㕥㉥㕤扥㠱㜳摥搶戹ㅦ㕡捥ㅢ㕥扤攷㐸攷㥥搱收㥢㔷㜰㐷攷晥〹ㄸ㌵㡦㜹㜳攷㌱ㄲ㤴捤扤㤵摥㠸扥㈵㐴戱ㄹ㍤捦慣㠷㔹㠱ㄹㄱ愸ㄷ㤹昵㌲敢㐳愶攴晥〹㉥㐹づ㘴㤳㕡㌲搴搲㠲㕡㉡慢愵㡡㕡ㄲ㙡挹㔴㑢㡢㙡㘹㐹㉤㔹㙡改㐱戵㜴ㄱ㝤攲㔴攸改㔱愳昴搳㕦晦敢ぢ晢敥ㄸ㌹昹㤴㜲昸㌳㡦㔹挵扦昶敤㐰愷晢愳㐵㑤㜹挶㈵㤰㕡㠳㡡て㡥ㅥ攰扦㡤戹〲㑣㘱ㅥ㌲敦㌶挷挶㉡㠷づㄸ㜷ㅡㅡ户㤵㠲晣㈶㐲ㄹ㐴摦㍥昳〱换愹戸㤷㈴敥慥㥦㌰㝣搱〰摣㐸搴㌶攱搶㥣㡡㝦摤晡㡤㜳㠱ㄱ㠸扤慤㙤㡤㐹摡㠶捤㠱慤㠴㉦摦㜷㘳敢戰昳㐶戵㈶挶㔷慤戰昹㠶㤶㘶㝢搶㜳ㄷ㍡户ㅥ昷挴㐳昵搶戶ㄵ㡤㐳愸慤挸戹摢㜶ㄹ㌶㠵敢ㅡ㥥㕣㜲㝤攱挸攵㡤搸戳㔶昹愲昰收〴㐵愲愸挸慤敥㘶㔳挴昵㈳㌳づ㌶ち㙥慤摣㥣慣㌵㡦慤〶㘰㘶㔱挱㝡㤷㠵ㄷ慣捤ㅢぢ㔵㜱㜵㔳㤷昰㥤㘸搸搳㔴㝤摣㉤搷晣㐹搷〹㍣户摡摣㌲㕥㔹㌱㈰㘹㉡愷摤㡡挸攵㌲㔲㈸㐰攰㘶戳㡡㤲搹搷㤹ㄷ㈴㈲ㄲ㈸㈶㈳㕦摢㑣㜶愳㘷戱㍢散愲㉡㐸㤳敡慤ㅢ㑣挶昵㑡ㄹ㤳挲㠱㠹㍤㔱㝦昰愵㙦摡㘰摡㍡收㕥摢捥慡㍡ㄴ敤晥搸㡡㜰㠲㤳㠶㔳愹ち㉦㔵晢㈹㕣㤱㍥㠰㑣扢〲㠱搰ㄱ㝡㔴㜵捡慡戲愶㕤戲㉡挱㔲㝥㐹㔸㡢㑢〱敡愰㈱ぢ〵㠲戶㉤改㔷愱㑡摦挹㙣〸㔹戱㤸挹敦㘲愷㝣ㄱ㈹愳㔱㍡愵昰㜲㤳㈰攷戸㈶㕥敥㌳㡦㕢搵㐰㠴㐲㜹挰〴㐶㐲慤㈶搱搷㑦ㄲ昵㡣㜲愸㌰㜶㤹㤳愰㔲挳㜲㠲戵〶摦戶㜱㐹㐸㐴摢戲㘰换挹〲㡡㠲㘶㜹㤰挲㙢㈰㥡ㄶ㘹㤰摥㌹㐱㐴㘴㠳ㄴ捤㡥㤹㥢㠹㡣晤㔳㘴〴晡㈷㠹㤰扤て㜴㤶ㄱ㈴昶㜶㈲攵愰㡥晣戸㉤捤搶戳攵㐳㘹戶ㅢ㠰搳慦㘶㜶つ戳㙢㤹敤㐱愶晣〵ㄲ㡥㔲づ攵收愴㕦㠷㘷晤㝡㘶㌷㈰㠳㝣搲㈹㜳㈲㔱㐵ㅢ㙡㌳㜶㈴晢昵挳㑥㤶㐶㜱㈸㡡㘸ㄹ搷敤捣㝥㕢㈲㍡戲㍡户㠶慥捤㐹ㅤ晢挶捥戴㤹摣づ㈹㌲愵㙢㜲慦ㅢ㜴㑤〲㠲㕤扢搴㕢㌷㘱愸㍥捣散つ挸㡡晡捤捣愱㕣㘸昰㙥捥愲愷㐹昹扡㌰㡢㐲㘳愸㑢〵ㅦㄱ㌲㡦〰㈹㐲慥敤昸戲㙤㐳搳ㅣㅣ㌱㕦昷㌶昴晥捥晣ㅤ㈱扤㐵㙦㙥敢ㅤ晡㡢㕥愶ㄵ㝤ぢ搸㑢昹㐳㐷ㅤ㜳ㅢ㥡昵㌷㌲扢ㅤ㔹㡢㡥攱改晢攵㝡ち愴㔹㙣㈷㌰户㤳㕥ㄷ㘹攵捥慦㉤ぢ愹㠱晡捣㜹挳㕢ㄴ〱㍣ㄸ愷愶㘰ぢ扢㥥㈷慡㌸搴㔶㘴〵捦㉦搷㌴㔷晡挷㍤搷㘶晤戶㡤散扦㉥ㄴ㐳㉥愷㘶㌳㉤㌶㜲㡡慤㤹昰㌹㈵㈸㠷㍡昸捥捥㐲㈲㌱愸㤹扣㌸㉥晤㝣戹㉤㐹扡㤰㈴㙦〶㔸昵㝤挸㈰㈵㤴摦㜵㤴㈸晢搹敤㉤戲㕢戳挵㑡て㕦捡改愴挵㠷搸㈶㐷㝡㐳㠷敤〴晣〷㝥扦㍤㘷搹㜵㘱搱㙢捦ち慦っ摦㠲㔵ㄵ挵搰㉤㑢㔱戳㉤㉢㕥㈷戲㈲㥢㙤㍢㑦愷昸搷㈴㥤戴㐸㠹㔴㙥㑦㙤㑣㌹㡢㌷㠸㡡㙥㐸ち㤵ㄴ搷㔰㕤〲㤱昲搸㜷㕢挴㜴㈱㘲敥〰攰昴〳捣挶㤸ㅤ㐴愶晤ち㤲㘶戳㠰㘷㌸慣㘷㠵㉥敤㔲㈹㔳㈰ㅡ愴㡢昰㜲㐷㘱㜵㠸慦㜹㉢戳扢㤱戵㤸㍦㜴㐰愶㄰愲㐴㜹㠲㄰㘵ㄸ挳㍣㙦㠹㑢愴㠱ㅤ㈶〲㑢㤳㌵㍦㜰㙤㐶㤶晡捤㈹昷㡣ㅢ㑣㔹晥㌲㈲㔱㐳㘶㔴㜸㘰㐹㌸愰㉥て戶㑦㑢㥤扢扣㉣㉡扡㌹攷搶㈰摡㑥㑤㙤㠵㠳㌹挰〱㕢㔲㥥捤㔵〵愹扢昳㌱愶㔰〰㘹改㙦愵㌷㜶㔳摥㙦ㅥ晡〶ㅡ㄰㥤户㠲慡攸㌵㐳愶㘳戹㘰〲㡡㠸ㅣ㔴㝡捣昹㈵㑦㠸愹㝥昳㠴㘷㔵慡㤶㈳㠸っ搸㤸っ搶㑤㡢㐵㐴〹㘶㕤挶〰㕤愷摦㥣昷っ挷㕦㌶ㄸ㔰㕣摢搹昴㈴挳㈲㥡㌹㘱㌹㍥㕥㈳戱挸昲㠰㌹户攴㕥㐲挴戶㘶㍢㈷㡣㘵㝦㑢㘰㠵㐴ㅦ㈶㠹ㅡ㐵㔵㔴㔵㈹愸㠵㙥昱挳〳㜹㈶㐳摥换㌱㤳戸捡㘸昴㤹愷㘸㙦摡昵㔱㡣㠶㜶㍡搷搴㠷攸㔱扤㌲㥢㉡㠵挹愹晡㘱㡥戹ㄷ搹㝤㈷捥㥤㙡㐴收㕥㔱捣㕡愳㤷㍦㐵挶㑢戲愸〷㐲攸愳摢ㄱ㤲ち敢㐸㌹攰㐰㘰㥣㑦慤攴㔷㌴㘵ㅦ㔲摦㡥㐶昱㌸㈲㐹㝤收戴戱㈰慡㠸㐷摢㐶戰㈳㝣愰ㄹ㙢ㅢ㔵㍦㙡㥢㜴㙤摢㈰㘹㤱㉣攷捡〶㈹㜸扣ㄶ戸愷㉤㐷㌷㤱㐹晡㡢慡㡣㔵㔴ㄹ慢戲慡捦㍣换搰愰㉣㜳㉥㜷搱昰慣㘰挹戶捡〵㍥㌰㝣户㈵㘸ㄲ㑣㑥挹ㅢ愷㔸㘶っ户㔸昳攷㘰戲昹愳㐰昷㈸攴㈸㐱㐷昴㠳㜲㔵㈵㡦㝦㑡㤷㡥㈵〸ㄸ改㈹搵摦㡥搹㌴㜹㍢〲㈲㐷愶㉢昱ㅤ㡣㉢ㅦ㐴㑤㈸㠴㠸昵ㄴㄲ㠱㔷㌰㈱攴改攲捥㥢攷ㅣ㉢〰昶㠸戱攳㔶㌰攵〳攵挸㔰㤴挷摢扤ㄲ慢㠹㐱㈳㜵慤㜰㔳㝢㔳㤳㥡戸戱扤㍤愹㌷㙥㕤愷㌹搴㈸〹㐵戲㔱㈷愹㔹搶㔹攳㔶㔲㌵㡡㔴摣戱戶㔱搲摣愶つ戸㔳㡡扣〲挵㈴㘹㈶愳扦㐳ㄲち〲扤㤱㡥愲捦㍥㥤㍣ㄲㄱㅢ摡〰㐵敡愹戰慥㍦ち〹㥥挲戵㤳㡡㈸㐶㑦攰敦ㅤ㔱㜱愶ㄶ㌴戵ㄸ慢㐳㔱换㜸戵㍡攳挰㑡㈸ㅢ㕥㘵㡢戰㌴昶ㄶ㙡ㄸ挹㥤摤㙡晦㄰扣〹㐶㡣搸㤰㘱㤱ㄴ㍦㌰搸㄰捣㤵㠸愸搲㍡敢㈷愸敢搵〵㍥㥤ㄶ㠶㈳㌱㌰ㄷ㔴愶挴㡡㌴挳ㅡ㤶晣㤰ㅣ㔰㍦㉤㑡㌹慡㥢攳ぢ㍥㔴㝡㐰㌹ㅥ㤵㈴㠳敢收㔹扡愵㜰㠹〱㘲㌷㉡捤㤶〳㠴㜶敢ㄳ昰㘴戰㜵戰〳㠸㠴愱ㄳ㕡㘷㤴愰昹ㄴ挲㙤摥〴㜹愷㑢㡣㐲㤰㥡㌲晤攳愸昲散㌳㑣摦㌸㥡㠹ぢㄱㄳ㌱摣㤵㘲㍤〰戹挹挸㈴戹㘸㈸づ㤸㠷㤲㑤ち慤扥戸㡥㈶㐶㍦㑤㍥㉦挰㉤ㅥ挶戲〶挸㌶㔵摣㜳ぢ㉣㘸搳敡摡づ昳㤴㔳慥搶㉡㐲慡攲㔸㔶㑢㡤扣㈵昰㈵慦〰㠶摣㤴〲㤷〸㈸愷㜰㤴攲㤶㠹愴敥敤㙥晤㈸㠶㑢㈱㠷㌹㐲搵挷〰㘴㡡㕢㑥〶挴摡敥㈹搰㍥摣搹戸挰㈰㉦捦㐱愴戵㔵㔱㤶㑤攳㍥㕥㍤㡡㉣戹㉤搱㙤摡㥤㜶㘹戳㈷慡㑥㕡㘱搵㤶挰ㄱ昶ㄹち扣㝣ㅥ挶㐸㤷摣挱㐹㌲㔷愲攸敥㤵て捡挷捣ㄵ愰㐲㘲㐰㘱㡣㤷愷愰っ愰ち㐶愲挱慤㌶慣㙥㠵搱㕦㕡摥晡㌸㌲㠵㘱㘰ㅡ戴攸ㄹㅡ㌸㤳㈸㙦㙣攰摣㠴㕥㈹ㄱ搲㘴㌰㤵㌱捡㈱㌸散㠱㌴㜰ㄳて搲昳㉥㤴㔰戰㑢㕥っ㡢敦㈶㡥搸㌸〲戹摥搵㉤㤵戳㐶㠰敢㉦捥㥥㤶敡昱㑡㠵收㉥晣㜳㕢〲慢戸扡ㄱ㥡愳扢㕡㉥㘵挹㍤搱扥扢愵愵㈱扡㉣㜸㜰㙡昴愴ㄱ㤴㤷收㠲戵昰攲㔶户㈴愱晤ㄸ晥㠸㜵摦㑥㥢㌹攷昰㈲敡ち㘱㕦扣攸戸㤷ㅣ戹㉥捤攷慤㍦㔰〸慥㔰昶㜰㤱挵捣㑢昸㈷㤳㥡搱㝥㠴ㄹ㌷戳㙣㑥搰㜰㤰㜰ㅥ㤹㐲㘹㌰㡣㜲ち㥤挰㜶慦摦ㅡ㈰㥤散㙡愱ㄳ㈹〸戶〹挵㔹㝣搵〸㐵昹㈱搰㑡㘲〹㡦攴㠰昹搷挱晡捡て㔰㐳㠴攳㌹ㄲ㈳摡ㅢ㔰㑡㐱㥤ㄴ攴搱ㄵて㕥〸昹晦挱㔲捣捤敢戲搳㝦㠱㤹㤵敦户愲攸㐶愲攸㝢㙤㈸㔲㜸つ㐴昲敦㝤㔱㠱てㅡ挳戳㉦㉢㄰捥㍤㙤ㅦ㐰㕦昳ぢ扦晦挳〳攸㌴㌰捣㈴㙤㌴㠴摡㙥㐳戹㙥㈲㘴摢㑣〴〶敦愵㠹㜰㥡㘳ㄸ挵て㑤㠴挸〷㌲㠳㡡㡤㑤〴挶昶㔲っ挱㐴愸㌵攱搶攰〹散㙡㥢晥戱㤳戸㜸㉢㝣挴昳愱戴晣㐹㜸愴慥㘹慦㥥㌵㍣挳摥㈳敢㑦㜸〲捡捣㥢挷㑤㙥㌹㠴㈳昶慥摢㈲〷慤攳慢㠸扤散摢晥㤴捤摤㕦〷愶挲ㄴ扡敦㤵㠲㤲㝦〵㥥ㄲ㠵攷㠶捣〷㜶㝤昳挴ㅦㅦ㝥晣㈸㙦慢㐵戴慡敤㐳戹㥢㤰㍤敤〹〴㜵ㄳㄷ㐵㜶昳挳㥣搳昸㐴挹㕡慥㡡〹挳㤳㔶㤰慦摢㜱㌱㈴扣〴㘱㠶挴户ㄵ㑣㑣摣㝢〸㑤捣搱ㄶ㜷愷晣戰㐹扡〸㐷ㄳぢ㤷㍥扤㌸㙣愸㜴㔴㘴㕤㕡㥢摡户愱㡡㕥收㐲㥡慤㐴㥥㍡㤹ㄴ攵㕢慤扡敥㄰㜵㕤㜸㤰㘱搸㍦㤶㔲㠸㍦㤰㐲㤲〷ㄹ㕥〸㤰㔲敡㉣ち摡ㅤ挸㔲㈲㙢慤㈱㕥晡〳戶㠵㠰愸㕦晡敢昲㈳ㄶ㐰ㄱ㔸㡣㝤昱摤㥥㘸㘹㡢挶慡㠹愱㕡㘹搳捣愱㈰て㉦慣ㄸ㡢㙢攷㔱㠸㤳㜶㄰愵㑤扢愳昸㤲㝥㍢っ扣㠵㡣慤搹昴戵ㄵ敤㘳㑥つ㌷㍦愰㘷昲㔲㘱㌸㍢㔹㡤〳愹㡣搱㠵㕤㡢㘱ㄵ昳㠱戰㔸ㅦ搴ㅢ㌵㐱㘷㌹㝢㜰㉡㐵昰㡦㕦ち戱㝤愴㌱昵敥搶ㄶ敡㌸愷〷ㅢ攴て昶搷㡤㈹㡣㡤户㤲㘳㈰㘱㌷搵慢㄰㕥て㍦㠷㈱摣㜴㐶搱ㅢ㐵昹慣ㅣ挲㥦㤸戳戲㙡㥢晥㘷昴㕡㜲搶㜹㡥㘶ㄸ扢㐹晦扦ㅢㄵㅢ敡㝦㠵戱㌷㠹挸昷㐴〵㘹㥣㌲㝥戲㘱挸㠶㄰㠱㘷ㅢ挱ㅢ㜹㌰搶㘵㤱㈱敦戰㌴㠷㡦㔷挳㘶㈹挱攱昷捡戵㕥㡤愸㡦愵㙤摢摢㔱〰㌲㌶愴㝤ㅤ㈲愸攳昸㘶戹ㄵ㥦㙥昳敦挵挰㕤愷慤戲攷晡慥ㄹっ捦㈱攸㍢捣㙦捦㑣搸㍣攳捡搷㕡㠵摡㉤㠰㐴摦晢㌱收捣っ〴昶ㄹㄱ扣㕡戱㐸㐶ㄶ㌶ㄷ挹攰㜷㐸㠳㠹昰ㄲ戵㠳㝦㤵㜹㝦捤愸攲搳搵ㄹ昸㍡〳㔶㙤〹㘵ㄷ㝡㥣㕢㙦㘸㄰㜴戸愳昵㉥昸㠳㐴㜵ㄴ挱㌱戹㠵昷扥㥦㜰㙤㠵㐱㜳摦㘸㙦㍥㝢㜶攷㜳㉢㙡捦〳愷㥢㝢㑢㌳挹昰㥤晣㈲戹愸㤷㤸攳搲晥㔱晣摤扣㠳㤶戳つ㠱捥愳て扡改〸ㅢ愹挲㝤戶㠹攸昷〵っ㔵挶㤹攱愷ㅢ㔱㠱てち扤㝣㘴㐵攵换搸ㄶㄹ〰攵㑣扥㡣慣㌳㔵㍦户ㅥ㔵て摥㠷㌱攴㔷㕤㈰敢捦㉡㍣㙡㤰㉡㡢捡戳攸㑦愸㠵扢㕦㘴ㅤ㡥ㅥ昲㐸㠱戲扥㠴㉣㑥ち㡦ㄴ㜲㍤㑦㘳㐰㝤㍤て愲戶昳㝡㥥㕡㙦㍤ち㡤〱戹摦攴晣㠳戱㌲搱㙤㌴敢づ㌳㤷搹㌲戲挱㔸愷っ㔰㑣㜲㉦昹㌰搴昰〳㘲ち改㌷搱摦ㄷ㡥晥敡㌲搳摦㡦㉡㔲㌰愲愹㜹ㄷㄴ㡣㜲ㄷ㥦㑥敥挲㐷㙤攷㕤㝣㜲扤㕤っ㔲㘶㑡愸搶㔰〰㔴㑢昸㈳㜷戵㠲〲〱捡㥦㜲㠱ㄹ㝥㑤慢ㄸ㌴㔰㈳挷慥愲搰㥦搵㠸㤸户㜵搶㉥㌴ㅥ攳㑦㘱ㄱㅣ㘸晡收昵ㄸ扥㘱㕤㘳戴㍢㡢㑦昸㌵愹ち㜳敡扤摤捤ㄵ㥢愳搴㘴摡㐷戱敢㔷㌰て㌷摤昰㌹㜲挶扤昸ㄵ㄰㠴㈰㤹㐹㤰㍣㡣㐲っ愸挱㤸ㄶ㌴愲㍦攵ㄳ㈷㘹㈵昲㍡㈸㍤㕡昹搰㈵㥤て㙤㠳㠲ㅤ昹愲户㠴㠴挴摥昸捤㜰㐷挵㤶敦昲㥥㠳昲㐴㑣㡥㈷㑦挶摦㡦愹㔱攴つ散㄰摡攵㘴ㅦ〲㔲㜹㍣敥晣㥤敦㌶ㅣ挷㘸㐰〲捦㠴㥤挹㘶戲昳㠷攳捥〷昱㙤㥡散㤳㈱㘵㌱扤㄰㜷㈶㍢捡捥㡦挵㥤晦㜶㜰㑦扤㜳捣㝤攱捣ㅡ㔹㈳挵攲㤷㘷愰挴㜷敡〳攸慥㤹戴㈲㝡捤戰㥡ㄴ㈹〳攸㔵㘹㐷昴攱㑡㡣㠷㉦挵愷㜱挳ぢㄷ㘱愰㙡挲晦㘱挴㈹摣晣㥡㌲〲〳ㅦ㠲慦㈰攴敥改昲㠹㠳昳收㡣㠷㡡ㅥ昳㤴㡦㤳㘵㘵㑢㤱〸㡣愲㕣〸摦つ㐲ㄳ㈹〶㜴〳ㅥ㜱愸㔰攵㑤㥡敥㔴愸っ㉦攵㤴㐷㘳捣㘶ㅥ㙤搰㡣晥㈱㈰〷捡〱㌹ぢ晡㘳挸挳㜰ㄴ敦㙣㘷〶㈹昵愴㐸㝢㥣つ㑦㌰晢〸戲愲㐲ㄱ㐷㍡挸㝦ㄴ搹㐰晣扦敢ㄸ㕥㤱㕥㈳㔵㔹㡤㕦㤶㈴㈳晤㘳ㅣ昰㜱㘴㔹㌸戱㤵㠸〸㡢晡㈷㔰㤳㝣㈹㈵㠸㝣改愷搸昰㘹㘶㥦㐱㔶搴戸搸㑤㐳㡤㝢敡㔲㝦㝦ㄶ㐳ㄵ㠲㠲㜳攸㥦㡢ち㝣㔰〸〷捡㜵挵挱づ㈹㑣愹㜶ち㙡㕥㈱㙣㘴㠳ㅤ㌵ㅣ㤱つ㡡㐲㜸挹㠶㙡搴㐰愵愶㍦㠵㑣㈱㍣戸㈷晤昳㝣㈲ㄸ攴ぢ㥦㡥ち昲㠵㠴㠱ㅣ扥搴昲㐲挲㐵㌶㉣戶扣㤰戰㤲つ㘶昲㠵㕦攴愴㜲㘳㈸㌴敢㉤㙥㔰挲晢㑢㈸昴㘷〷戸戶〷昰㔳㔷㤵昲㠵捡㠵ぢ晦ㅥ挸つ敦捤扤晢㥤㝤捦扣昰换㍦㍤昹摢昷ㅤ昹敢㡢捦㍤昷摢㍦㍦㜹昹挵ㅦ㉦ㅣ昹昹昳捦晦散扥慦㕣晥搳㑥昳慢敡㜷晦㍤晤搵㐷挶㉥㍥昲㤰㜹㙥摦㠹㐷摥昳攰晤㘳戳㔷㡤㘴戳㍤㍤户て晤攲摡㌷つ㍥晡搰昷㤵㥦晣晥ㅡ㐷㤱摢挵ぢ㥡㤷挱㙤换㘵㝣〵〵㉣㠳㉢㝥㑤㤷挱敤㑡㐰㕤㠸〰㌵㠱㡡〲扣㈰㕣㠰㙣㈸㌵㌷昴晥〷㑡㤵扣愰</t>
  </si>
  <si>
    <t>Decisioneering:7.0.0.0</t>
  </si>
  <si>
    <t>35aabc89-e99a-4f6a-87bf-82a3eadd0b15</t>
  </si>
  <si>
    <t>CB_Block_11.1.1000.0:1</t>
  </si>
  <si>
    <t>Decisioneering:11.1.1000.0</t>
  </si>
  <si>
    <t>㜸〱敤㕣㕢㜰㈴㔵ㄹ㥥敥㤹㥥㑣㑦㤲㑤搸㉣㤷㕤戹㐴㉥㈲㘴つ㥢㠵ㄵ㐱搷㌵㤷扤㘱㜶ㄳ㌶搹〵ち愹搹捥捣改愴搹改敥搰摤㤳㑤㄰㑢㐴昰㝥慦㔲ち㐵愱㈸换㉡㕦扣扣㈸㈸㉦㔶㘹㘹㔹㔰攵〳㍥㔸攵〳㔲ㄶ㍥㘸㔹㕢攵㡢て㔴攱昷㥤敥㥥改㤹挹㜴挲〰ㅡ慣㥣㘵㑥㑥㥦㕢㥦昳摦捦晦㥦㈶愳㘴㌲㤹搷㤱昸㤷㈹挷挲攵㜳㙢㝥㈰散搱㐹户㕡ㄵ攵挰㜲ㅤ㝦㜴摣昳㡣戵㘹换て戲攸㤰㉦㔹㘸昷戵㤲㙦㍤㈸ち愵ㄵ攱昹攸愴㘵㌲㠵㠲慥愲㥤㤳昰㌷ㄸ㍦攸ㅣ搵㤷㐳㌶㍦㌹㌱戳㜰㍦㘶㥤ぢ㕣㑦散ㅤ㍥ㄳ㡥㍤㌸㌶㌶㍡㌶㝡昳㉤㘳户㡤敥摢㍢㍣㔹慢〶㌵㑦ㅣ㜴㐴㉤昰㡣敡摥攱搹摡㐲搵㉡㝦㔴慣捤扢攷㠴㜳㔰㉣散扢㜹挱戸攵〳㘳户ㅣ㌸㘰摥㜶摢〷晡昰敡捣挹挹㠹㔹㑦㤸晥㕢㌴愷挶㈵摦㌲㈵捡ㄶ昷㈶㠴㘷㌹㡢愳㤳ㄳ昸㉦戱㝥㍣摤㍡㍡户㈴㐴挰㔷ぢ㑦㌸㘵攱敢ㄸ搸㙢㡦晢㝥捤㕥㈶昰㜴晢〸戶㕡㌶晣㐰戳㈷㐵戵慡摢昱慣〵㝢〶戰慢ㅡ㙢㝤昶㥣㜰㝣㉢戰㔶慣㘰㉤㙦捦㘳愲㑡扦㝤摡ㄷ愷っ㘷㔱㥣㌴㙣愱搹㐷㙢㔶㈵ㄷ愶㑣昶晡㜸㡡攴挲攴昶㐷挷㝤㝢㜲挹昰攴㡡㝣〲㈶愵敦ㄱ慦摣摣昷㥡捥昳㜲改昲つ㥣昳扡捥晤搰㜲挶昰敡㍤㐷㍡昷㡣㌶摦扣㠲㥢㍡昷㑦挰愸㜹捣つ㥤挷㐸㔰㌶昷㔶㝡㈳晡㤶㄰挵㘶昴㍣戳ㅥ㘶〵㘶㐴愰㕥㘴搶换慣て㤹㤲晢ㄷ戸㈴㌹㤰㑤㙡挹㔰㑢ぢ㙡愹慣㤶㉡㙡㐹愸㈵㔳㉤㉤慡愵㈵戵㘴愹愵晢搵搲㌹昴㠹㔳愱愷㐷㡤搲搵昶慢㘷㝦昳戹㑦㡣㍦㜹慤㜳敡㌳捦慣晣慤㙦〷㍡摤ㄹ㉤㙡捡㌳捥㠳搴ㅡ㔴扣㝦㜴ㅦ晦㙤捣ㄵ㘰ち昳㠰㜹慢㌹㌶㔶㌹戰捦戸搹搰戸慤ㄴ攴㌷ㄱ捡㈰晡昶㤹㜷㔹㑥挵㍤㉦㜱㜷昹㠴攱㡢〶攰㐶愲戶〹户收㔴晣㜷慤摦㌸ㄷㄸ㠱搸搳摡搶㤸愴㙤搸ㅣ搸㑡昸昲㝤㔷戶づ㍢㘳㔴㙢㘲㝣搵ち㥢慦㘸㘹戶㘷㍤㜷愱㜳敢ㄱ㑦㍣㔰㙦㙤㕢搱㌸㠴摡㡡㥣扢㙤㤷㘱㔳戸慥攱挹㈵搷ㄷ㡥㕣摥㠸㍤㙢㤵捦〹㙦㑥㔰㈴㡡㡡摣敡挵㙣㡡戸㝥㘴挶挱㐶挱慤㤵慢㤳戵收攱搵〰捣㉣㉡㔸敦戲昰㠲戵㜹㘳愱㉡㉥㘹敡ㄲ扥ㄳつ扢㥢慡㡦戸攵㥡㍦改㍡㠱攷㔶㥢㕢挶㉢㉢〶㈴㑤攵㠴㕢ㄱ戹㕣㐶ち〵〸摣㙣㔶㔱㌲㌷㜶收〵㠹㠸〴㡡挹挸㤷㌵㤳摤攸㈹散づ扢愸ち搲愴㝡敤〶㤳㜱扤㔲挶愴㜰㘰㘲㑦搴ㅦ㝣改㝢㌷㤸戶㡥戹户户戳慡づ㐵扢㍦扣㈲㥣攰㤸攱㔴慡挲㑢搵㝥ち㔷愴て㈰搳㉥㐰㈰㜴㠴ㅥ㔵㥤戲慡慣㘹攷慤㑡戰㤴㕦ㄲ搶攲㔲㠰㍡㘸挸㐲㠱愰㙤㑢晡㐵愸搲㜷㌲ㅢ㐲㔶㉣㘶昲扢搸㈹㕦㐴捡㘸㤴㑥㈹扣摣㈴挸㌹慥㠹㤷晢捣㈳㔶㌵㄰愱㔰ㅥ㌰㠱㤱㔰慢㐹昴昵㤳㐴㍤愳ㅣ㉡㡣㕤收㈴愸搴戰㥣㘰慤挱户㙤㕣ㄲㄲ搱戶㉣搸㜲戲㠰愲愰㔹ㅥ愴昰ㅡ㠸愶㐵ㅡ愴㜷㑥㄰ㄱ搹㈰㐵戳㘳收㘶㈲㘳晦ㄴㄹ㠱晥㐹㈲㘴敦㝤㥤㘵〴㠹扤㥤㐸㌹愸㈳㍦㙥㑢戳昵㙣昹㔰㥡㕤っ挰改㤷㌰扢㤴搹㘵捣㜶㈳㔳㕥㠵㠴愳㤴㐳戹㌹改敦挲戳㝥㌹戳㉢㤰㐱㍥改㤴㌹㤱愸愲つ戵ㄹ㍢㤲晤晡㘱㈷㑢愳㌸ㄴ㐵戴㡣敢㜶㘶扦㉤ㄱㅤ㔹㥤㕢㐳搷收愴㡥㝤㑦㘷摡㑣㙥㠷ㄴ㤹搲㌵戹搷つ扡㈶〱挱慥㕤敡慤慢㌰㔴ㅦ㘶昶㙥㘴㐵晤㙡收㔰㉥㌴㜸㌷㘷搱搳愴㝣㐷㤸㐵愱㌱搴愵㠲㡦〸㤹㐷㠰ㄴ㈱搷㜶㝣搹戶愱㘹づ㡥㤸敦㜸ㅢ㝡㙦㘷晥㡥㤰摥愲㌷户昵づ晤㐵㙦搰㡡扥〶散愵晣戹愳㡥戹づ捤晡㝢㤸㕤㡦慣㐵挷昰昴晤㐶㍤〵搲㉣戶ㄳ㤸摢㐹慦㡢戴㜲攷搷㤶㠵搴㐰㝤收扣攱㉤㡡〰ㅥ㡣攳㔳戰㠵㕤捦ㄳ㔵ㅣ㙡㉢戲㠲攷㤷㑢㥢㉢晤㈳㥥㙢戳㝥摢㐶昶摦ㄱ㡡㈱㤷㔳戳㤹ㄶㅢ㌹挵搶㑣昸㥣ㄲ㤴㐳ㅤ㝣㜳㘷㈱㤱ㄸ搴㑣㕥ㅣ㤷㝥扥摣㤶㈴㕤㐸㤲ㅢ〰㔶晤㐶㘴㤰ㄲ捡ㅦ㍢㑡㤴扤散昶㍥搹慤搹㘲愵㠷㉦攵㜴搲攲㐳㙣㤳㈳扤愱挳㜶〲晥〳扦摦㥥戳散扡戰攸戵㘷㠵㔷㠶㙦挱慡㡡㘲攸㤶愵愸搹㤶ㄵ敦㄰㔹㤱捤戶㥤愷㔳晣㙢㤲㑥㕡愴㐴㉡户愷㌶愶㥣挵ㅢ㐴㐵㌷㈴㠵㑡㡡㙢愸㉥㠱㐸㜹散扢㉤㘲扡㄰㌱㌷〱㜰晡㍥㘶㘳捣昶㈳搳㕥㠴愴搹㉣攰ㄹづ敢㔹愱㑢扢㔴捡ㄴ㠸〶改㈲㝣愱愳戰㍡挰搷扣㥦搹慤挸㕡捣ㅦ㍡㈰㔳〸㔱愲㍣㐱㠸㌲㡣㘱㥥戱挴㜹搲挰づㄳ㠱愵挹㥡ㅦ戸㌶㈳㑢晤收㤴㝢搲つ愶㉣㝦ㄹ㤱愸㈱㌳㉡摣戵㈴ㅣ㔰㤷〷摢愷愵捥㕤㕥ㄶㄵ摤㥣㜳㙢㄰㙤挷愷戶挲挱ㅣ攰㠰㉤㈹捦收慡㠲搴摤昹ㄸ㔳㈸㠰戴昴户搲ㅢ扢㈹敦㌷て㝤〳つ㠸捥㕢㐱㔵昴㥡㈱搳戱㕣㌰〱㐵㐴づ㉡㍤收晣㤲㈷挴㔴扦㜹搴戳㉡㔵换ㄱ㐴〶㙣㑣〶敢愶挵㈲愲〴戳㉥㘳㠰慥搳㙦捥㝢㠶攳㉦ㅢっ㈸慥敤㙣㝡㤲㘱ㄱ捤㥣戰ㅣㅦ慦㤱㔸㘴㜹挰㥣㕢㜲捦㈳㘲㕢戳㥤愳挶戲扦㈵戰㐲愲て㤳㐴㡤愲㉡慡慡ㄴ搴㐲户昸攱㠱㍣㤳㈱敦攵㤸㐹㕣㘵㌴晡捣㔳戴㌷敤晡㈸㐶㐳㍢㥤㙢敡㐳昴愸㕥㤹㑤㤵挲攴㔴晤㌶㡥戹ㅤ搹ㅤ㐷㑦ㅦ㙦㐴收摥㔴捣㕡愳㤷㍦㐵挶㑢戲愸〷㐲攸愳摢ㄱ㤲ち敢㐸㌹攰㐰㘰㥣㑦慤攴㔷㌴㘵ㅦ㔲摦㡥㐶昱〸㈲㐹㝤收戴戱㈰慡㠸㐷摢㐶戰㈳㝣愰ㄹ㙢ㅢ㔵㍦㙡㥢㜴㙤摢㈰㘹㤱㉣攷捡〶㈹㜸扣ㄶ戸㈷㉣㐷㌷㤱㐹晡㡢慡㡣㔵㔴ㄹ慢戲慡捦㍣挵搰愰㉣㜳㉥㜷搱昰慣㘰挹戶捡〵㍥㌰㝣户㈵㘸ㄲ㑣㑥挹ㅢ愷㔸㘶っ户㔸昳愷㘱戲昹愳㐰昷㈸攴㈸㐱㐷昴㠳㜲㔵㈵㡦㝦㑡㤷㡥㈵〸ㄸ改㈹搵㍦㠴搹㌴㜹㍢〲㈲㐷愶ぢ昱ㅤ㡣ぢ㥦㐴㑤㈸㠴㠸昵ㄴㄲ㠱㔷㌰㈱攴改攲捥㥢愷ㅤ㉢〰昶㠸戱㈳㔶㌰攵〳攵挸㔰㤴挷摢㍤ㄲ慢㠹㐱㈳㜵慤㜰㔵㝢㔳㤳㥡戸戲扤㍤愹㌷慥㕤愷㌹搴㈸〹㐵戲㔱㈷愹㔹搶㔹攳㔶㔲㌵㡡㔴摣戱戶㔱搲摣愶つ戸㔳㡡扣〹挵㈴㘹㈶愳㝦㔸ㄲち〲扤㤱㡥愲捦㍥㥤㍣ㄲㄱㅢ摡〰㐵敡愹戰慥㍦ち〹ㅥ挷戵㤳㡡㈸㐶㑦攰敦ㅤ㔱㜱愶ㄶ㌴戵ㄸ慢㐳㔱换㜸戵㍡攳挰㑡㈸ㅢ㕥㘵㡢戰㌴昶ㄶ㙡ㄸ挹㥤摤㙡晦㄰扣〹㐶㡣搸㤰㘱㤱ㄴ㍦㌰搸㄰捣㤵㠸愸搲㍡敢㈷愸敢搵〵㍥㥤㄰㠶㈳㌱㌰ㄷ㔴愶挴㡡㌴挳ㅡ㤶晣㤰ㅣ㔰㍦㉤㑡㌹慡㥢攳ぢ㍥㔴㝡㐰㌹ㅥ㤵㈴㠳敢收㈹扡愵㜰㠹〱㘲㌷㉡捤㤶〳㠴㜶敢ㄳ昰㘴戰㜵戰〳㠸㠴愱ㄳ㕡㘷㤴愰昹ㄴ挲㙤摥〴㜹愷㑢㡣㐲㤰㥡㌲晤昳㤰昲敤㈷㤸㝥㜸㈸ㄳㄷ㈲㈶㘲戸㉢挵㝡〰㜲㤳㤱㐹㜲搱㔰ㅣ㌰て㈵㥢ㄴ㕡㝤㜱ㅤ㑤㡣㝥㥡㝣㕥㠰㕢㍣㡣㘵つ㤰㙤慡戸攷ㄶ㔸搰愶搵戵ㅤ收㜱愷㕣慤㔵㠴㔴挵戱慣㤶ㅡ㜹㑢攰㑢㕥〱っ戹㈹〵㉥ㄱ㔰㡥攳㈸挵㉤ㄳ㐹摤摢摤晡㈱っ㤷㐲づ㜳㠴慡㡦〱挸ㄴ户㥣っ㠸戵摤㔳愰㝤戸戳㜱㠱㐱㕥㥥㠳㐸㙢慢愲㉣㥢挶㝤扣㝡ㄴ㔹㜲㕢愲摢戴㍢敤搲㘶㑦㔴ㅤ戳挲慡㉤㠱㈳散㌳ㄴ㜸昹㍣㡣㤱㉥戹㠳㤳㘴㉥㐴搱摤ぢ㥦㤴㡦㤹ぢ㐰㠵挴㠰挲ㄸ㉦㑦㐱ㄹ㐰ㄵ㡣㐴㠳㕢㙤㔸摤ち愳扦戴扣昵㜱㘴ち挳挰㌴㘸搱㌳㌴㜰㈶㔱摥搸挰戹ち扤㔲㈲愴挹㘰㉡㘳㤴㐳㜰搸〳㘹攰㈶ㅥ愴攷㕤㈸愱㘰㤷扣ㄸㄶ摦㑤ㅣ戱㜱〴㜲扤㑢㕡㉡㘷㡤〰搷㕦㥣摤㉤搵攳㤵ち捤㕤昸攷戶〴㔶㜱㜵㈳㌴㐷㜷戵㕣捡㤲㝢愲㝤㜷㑤㑢㐳㜴㔹㜰晦搴攸㌱㈳㈸㉦捤〵㙢攱挵慤㙥㐹㐲㝢ㅥ晥㠸㜵摦㑥㥢㌹攷昰㈲敡ち㘱㕦㍣攷戸攷ㅤ戹㉥捤攷慤㍦㔰〸慥㔰昶㜰㤱挵捣敢昸㈷㤳㥡搱㝥㠹ㄹ㌷戳㙣㑥搰㜰㤰㜰ㅥ㤹㐲㘹㌰㡣㜲ち㥤挰㜶慦摦ㅡ㈰㥤散㙡愱ㄳ㈹〸戶〹挵㔹㝣换〸㐵昹〵搰㑡㘲〹㡦攴㠰昹て挰晡捡㜳愸㈱挲昱ㅣ㠹ㄱ敤摤㈸愵愰㑥ち昲攸㡡〷㉦㠴晣晦㘰㈹收收㜵搹改扦挰捣捡戳慤㈸扡㤲㈸晡㜹ㅢ㡡ㄴ㕥〳㤱晣㝢㐷㔴攰㠳挶昰散ㅢち㠴㜳㑦摢〷搰户晤挲敦晦昰〰㍡つっ㌳㐹ㅢつ愱戶敢㔰慥㥢〸搹㌶ㄳ㠱挱㝢㘹㈲㥣攰ㄸ㐶昱㐳ㄳ㈱昲㠱捣愰㘲㘳ㄳ㠱戱扤ㄴ㐳㌰ㄱ㙡㑤戸㌵㜸〲扢挴愶㝦散ㄸ㉥摥ちㅦ昱㝣㈸㉤㝦ㄲㅥ愹㑢摢慢㘷つ捦戰㜷换晡愳㥥㠰㌲昳收㜱㤳㕢づ攱㠸㍤敢戶挸㐱敢昸㉡㘲㉦晢戶㍦㘵㜳昷搷㠱愹㌰㠵敥㝢愵愰攴摦㠴愷㐴攱戹㈱昳昱㕤㍦㍡晡㤷〷ㅦ㍤挴摢㙡ㄱ慤㙡㌷愲摣㑤挸㥥昶〴㠲扡㠹㡢㈲ㄷ昳挳㥣ㄳ昸㐴挹㕡慥㡡〹挳㤳㔶㤰慦摢㜱㌱㈴扣〴㘱㠶挴户ㄵ㑣㑣摣㝢〸㑤捣搱ㄶ㜷愷晣戰㐹扡〸㐷ㄳぢ㤷㍥扤㌸㙣愸㜴㔴㘴㕤㕡㥢摡㑦愰㡡摥攰㐲㥡慤㐴㥥㍡㤹ㄴ攵挷慤扡敥〰㜵㕤㜸㤰㘱搸㍦㤶㔲㠸㍦㤰㐲㤲〷ㄹ㕥〸㤰㔲敡ㄴち摡㑤挸㔲㈲㙢慤㈱㕥晡〳戶㠵㠰愸㕦晡敢昲㈳ㄶ㐰ㄱ㔸㡣㝤昱摤㥥㘸㘹㡢挶慡㠹愱㕡㘹搳捣愱㈰て㉦慣ㄸ㡢㙢攷㔱㠸㤳戶ㅦ愵㑤扢愳昸㤲㝥㍢っ扣㠵㡣慤搹昴戵ㄵ敤挳㑥つ㌷㍦愰㘷昲㔲㘱㌸㍢㔹㡤〳愹㡣搱㠵㕤㡢㘱ㄵ昳㠱戰㔸ㅦ搴ㅢ㌵㐱㘷㌹扢㜱㉡㐵昰㡦㕦ち戱㝤愴㌱昵挵慤㉤搴㜱㑥て㌶挸ㅦ散慦㉢㔳ㄸㅢ㙦㈵挷㐰挲㙥慡㔷㈱扣ㅥ㝥ㅡ㐳戸改㡣愲㌷㡡昲㔹㌹㠰㍦㌱㘷㘵搵㌶晤捦攸戵攴慣㌳ㅣ捤㌰㜶㤳晥扦ㅢㄵㅢ敡㝦㠵戱㌷㠹挸㝢愲㠲㌴㑥ㄹ㍦搹㌰㘴㐳㠸挰戳㡤攰㡤㍣ㄸ敢戲挸㤰㜷㔸㥡挳挷慢㘱戳㤴攰昰㝢攵㕡慦㐶搴挷搲戶敤敤㈸〰ㄹㅢ搲㝥〰ㄱ搴㜱㝣戳摣㡡㑦户昹㝢㌱㜰搷〹慢散戹扥㙢〶挳㜳〸晡づ昳摢㌳ㄳ㌶捦戸昲晤㔶愱㜶つ㈰搱㜷ㅦ挶㥣㥣㠱挰㍥㈹㠲户㉡ㄶ挹挸挲收㈲ㄹ晣づ㘹㌰ㄱ㕥愲㜶昰㉦㌲敦慣ㄹ㔵㝣扡㍡〳㕦㘷挰慡㉤愱散㐲㡦㜳敢つつ㠲づ㜷戴㍥ち㝦㤰愸㡥㈲㌸㈶户㜰敦㝤㠴㙢㉢っ㥡晢㐶㝢昳搹戳㍢㥦㕢㔱㝢〶㌸摤摣㕢㥡㐹㠶敦攴ㄷ挹㐵扤挴ㅣ㤷昶て攱敦收ㅤ戴㥣㙤〸㜴ㅥ㝤搰㑤㐷搸㐸ㄵ敥戳㑤㐴扦捦㘲愸㌲捥っ㍦摤㠸ち㝣㔰攸攵㈳㉢㉡摦挳戶挸〰㈸㘷昲㘵㘴㥤愹晡挹昵愸㝡昰づ㡣㈱扦敡〲㔹㝦㔶攱㔱㠳㔴㔹㔴扥㡤晥㠴㕡戸晢㐵搶攱攸㈱㡦ㄴ㈸敢㑢挸攲愴昰㐸㈱搷昳㌸〶搴搷㜳㍦㙡㍢慦攷㥢敢慤㐷愱㌱㈰昷㥢㥣㝦㌰㔶㈶扡㡤㘶摤㘱收㌲㕢㐶㌶ㄸ敢㤴〱㡡㐹敥㈵ㅦ㠶ㅡ㥥㈳愶㤰晥㄰晤㝤昹搰㡢㉦㌰晤攳㤰㈲〵㈳㥡㥡㜷㐱挱㈸㜷昱㤵攴㉥㝣搴㜶摥挵㤷搶摢挵㈰㘵愶㠴㙡つ〵㐰戵㠴㍦㜲㔷㉢㈸㄰愰晣㈹㘷㤹攱搷戴㡡㐱〳㌵㜲散㉡ち晤㔹㡤㠸昹㘰㘷敤㐲攳㌱晥ㄴㄶ挱㠱愶㙦㕥て攳ㅢ搶㌵㐶扢戳昸㠴㕦㤳慡㌰愷摥摥摤㕣戱㌹㑡㑤愶㝤ㄶ扢㝥ㄳ昳㜰搳つ㥦㈳㘷摣㠳㕦〱㐱〸㤲㤹〴挹㠳㈸挴㠰ㅡ㡣㘹㐱㈳晡㔳㍥㜱㤲㔶㈲慦㠳搲愳㤵て㕤搲昹搰㌶㈸搸㤱㉦㝡㑢㐸㐸散㡤摦っ㜷㔴㙣昹㉥敦㌹㈸㡦挵攴㜸散㔸晣晤㤸ㅡ㐵摥挰づ愱㕤㑥昶㈱㈰㤵㐷攳捥㍦晤㔹挳㜱㡣〶㈴昰㑣搸㤹㙣㈶㍢㝦㍡敥扣ㅦ摦愶挹㍥ㄹ㔲ㄶ搳换㜱㘷戲愳散晣㐸摣昹敦晢㜷搷㍢挷摣ㄷ捥慣㤱㌵㔲㉣㝥㜹〶㑡㝣愷㍥㠰敥㥡㐹㉢愲搷っ慢㐹㤱㌲㠰㕥㤵㜶㐴ㅦ慥挴㜸昸㔲㝣ㅡ㌷扣㜰ㄱ〶慡㈶晣ㅦ㐶ㅣ挷捤慦㈹㈳㌰昰㈱昸ち㐲敥㥥㉥㥦㌸㌸㙦捥㜸愸攸㌱㡦晢㌸㔹㔶戶ㄴ㠹挰㈸捡㠵昰摤㈰㌴㤱㘲㐰㌷攰ㄱ㠷ち㔵摥愴改㑥㠵捡昰㔲㑥㜹㌸挶㙣收攱〶捤攸㥦〲㜲愰ㅣ㤰戳愰㍦㠲㍣っ㐷昱捥㜶㘶㤰㔲㑦㡡戴㐷搹昰ㄸ戳捦㈰㉢㉡ㄴ㜱愴㠳晣㘷㤱つ挴晦扢㡥攱ㄵ改㌵㔲㤵搵昸㘵㐹㌲搲㍦捦〱㕦㐰㤶㠵ㄳ㕢㠹㠸戰愸㝦ㄱ㌵挹㤷㔲㠲挸㤷㝥㤹つ㕦㘱昶㔵㘴㐵㡤㡢摤㌴搴戸愷㉥昵昷搷㌰㔴㈱㈸㌸㠷晥昵愸挰〷㠵㜰愰㕣㔷ㅣ散㤰挲㤴㙡愷愰收ㄵ挲㐶㌶搸㔱挳㐱搹愰㈸㠴㤷㙣愸㐶つ㔴㙡晡㌷㤱㈹㠴〷昷愴㝦㡢㑦〴㠳㝣攱攳㔱㐱扥㤰㌰㤰挳㤷㕡㕥㐸戸挸㠶挵㤶ㄷㄲ㔶戲挱㑣扥昰㍢㥣㔴㙥っ㠵㘶扤挵つ㑡㜸㝦ㄷ㠵晥散〰搷㜶ㄷ㝥敡慡㔲㍥㕢㌹㝢昶摦〳戹攱㍤戹扢㍦搲昷挴换扦㝦攵ㅢ㉦㝤散攰摦㕥㝢昲挹㤷晥晡㡤ㄷ㕥㝢㝥攱攰㙦㥦㜹收搷㜷㍣昵挲㉢㍢捤愷搵㥦晤㝢晡改㠷挶捥㍤昴㠰㜹晡挶愳て摤㜳晦㥤㘳戳ㄷ㡤㘴戳㍤㍤搷て晤敥戲昷づ㍥晣挰戳捡慦晥㜴愹愳挸敤攲〵捤换攰戶攵㌲㥥㐲〱换攰㡡摦搶㘵㜰扢ㄲ㔰㘷㈳㐰㑤愰愲〰㉦〸ㄷ㈰ㅢ㑡捤つ扤晦〱㘰㙥扤㕦</t>
  </si>
  <si>
    <t>㜸〱慤ㄸ㕢㙣摢搶㤵搴换㤴㙣挷㑡㥣愴㐹攳㉤㕡㤱挷㔲挷㠲㈸㤲戲㤴挰㑢㘵搹戱㤵㐴㝥挹㘹扥㔶晡㡡扣戲攴㔰愴㑢㔲㥥扤㜶㔸戰㥦敤㙢ㄸ㌶ㄴ搸扡㈱ㅤ晡扦㡦搴ㅥ㤰敥愳挳㠶㈲㙢〶㝢㔹户愰㝢戴〵昶㌱㘰㉢㌶㘰〳昶〴昶戱㥤㐳㠹㝡搸㥡っ户扤㌶て敦㍤昷摣昳扡攷㥥㝢㈸㠶㘵ㄸ收扦搰昰㡤捤㠷㥤愱晣㠶㘵搳㑡㌴㘳㘸ㅡ㔵散戲愱㕢搱戴㘹㤲㡤ㅢ㘵换昶〲㐱㐰㉥挳扣攵㤷慤昲攷㈹㈷慦㔱搳〲㈲㍦挳㜰㕣搰〳昳挸〴㥦戰㍢〸攲慡㍥ㅦ㠰挵捣昸㙣㘱〵戸收㙤挳愴ㄷ㈳捦搶搶㡥昱㝣㤴㡦ち㈲㥦㡡挶㉥㐶㌲㔵捤慥㥡㜴㑣愷㔵摢㈴摡挵挸㕣戵愰㤵㤵敢㜴㘳搱戸㑤昵㌱㕡㠸〹〵㈲㈶㜹㔱㤲㡡愹㔴戲て㐴㌳㌳㤹昱㌹㤳ㄶ慤㡦㠹愷ㅦ㔵㤶㈶愸㔲㐶摢㈸㌵换晡㜲㌴㌳づ晦㉤晡㐷㐱愲㕡㔶挰㤴攸㙣ㅥ晢昹ㄲ愵㜶㉦慣散㤵㥤慥愳搱㈱㜹㜲㕤愱㕡㠶㙡摡〲㈸㜸㐴〶挷㔶㉢晡慣㔹愶扡㑤搰扦㐱戹㐴慣〹㘲㔳慢ㄷ㝢搳㤴愸攰㤷㐱搹㜱㤲㕡㈳捦㠳ち搴ち搷㜱ぢ挶攷㙡㠸㜶愲挹㌵㘰搹㑡㔴㐳昴㔷㙥㕡㜴㠱攸换㜴㠶㔴愸扦㌲㔵㉤慢㍥摣づ慦挷攳㘱扣㈳㥤捣㜴㔴㙦ㅡ搸㌴〷㥤捤㜷㕡搱敡㤸捣昸㘸戴捤㙡㤴挶戲㙣愷搸㥡㈶㔶挹㈶〵㡤戲扤昵挸㜳昴㠳〵挱〰㠲ㅥ㕣ち㙦づ摥愱㔰㠸昱晤ぢ㈲戶㤵ㄴㅤ敥㤱㠹㐷㉥㜸㘴挵㈳慢ㅥ㤹㝡攴愲㐷㕥昶挸㈵㡦㕣昶挸㉢ㅥ昹㌶搰戸㡤敢改〱扢㥤昶㠵㜷摦戹㜹敥挱㙦搲㉦㔵㉦摤晦昲昹㌷㑥昴㠵㠰㘸㉥㌳㍥㑤戵㔵搸㠲㡦㉢㤸搰㡥㠳㜹㌹〲㉢㡥挸ぢ㜴搹愴ㄶ㐶㘰㡥摡㈵㐳㠵昸㤸㠳㌸㌰搴挵㡤㔵摡㈷攷㈹戱っ㥤㘸㘵㝢攳㤰㕣愳挸攷搲改慡㙤ㅣ㙥づ㙢ぢ㉣㤷㘰愲㥤〰㠶扢〸昲㤳㜹攴㌰攰㜲㠰愱戶㕡㈲㡤昵敤搳ㄳ㝢愷挷愹㑤晡摤搵㡥㌶敥摡㝣扡㡤㔵㍥㍤㐵㉡㤵〶攷改㕢づ戱㉢ㄸ㠷慤㠲㘱㡣㥣㕢愶㥤搵つ㐹㌹搴扡㈱㈹搷戶㌶㥦摢㈵挹㈱㙥戲㙡愷㥥扥㤵㙢㤷㔴㕢㍤㈰愳㠴ち㥣㔸㈵扤㤰捤愵㡦攱ㄱ愱㈶搵ㄵ㙡つ捦敡㤹ㄲㅥ㌰昵愹㔶㙣㜱㜲摤愶扡㑡搵㌹搳㠰㜸戲㌷ㄶ㌱捥㡦户㤱愴㈱挵慥㔱㤸㌸搹㠶扥㙡㈸㔵㉢㘳攸戶㘹㘸敤㌳㘹㜵㡤㠰㑣㌵㘷愸㤴㜱㡥㌱挴捡摥收昵戲㉣挳㍥摤改愴搶愳㍢摡㡣愵㐹扤㕡挱搰ㅦ敥㐶摥ㄲ㙥ㄸ㝦㐸捦㜲昰ㄷ㘰〳昵晦挶㙢戰㝥㤲㥤晣㌳㑤㜴㔵愳㘶愷戳摦戸㔷㔸㑣㉢㡣晦ㅦ㜰戴て愰㌲摥㌲㍤㙢㐴慢㔲㔹㘶㌸㔴〸㥢晦敦挰攵㈰㤶㜴㘶〳敥〳〳㥤㍢散攵㙦㘱㝢晤ち敢㜶摣昷晥㠸て㐱ㄹち昶㠳㘴挸㜴㝥㑣㝤〷捦戵愸㜲搰㐹昲㜰㘵㕡晥捡㔵挳戴扣摥㑥敥㙦愴摥慥㤳㤸扢㠳㠷㄰っ〰昰㘱ㅥ敥㑡㡦㕡㠷㙥ㄸ㐴扤㑡昰㙥散愹㕦昲㕣挶愸慣ㄲ㤳㥡㘱ㄴ㥢㠱攸㠵㔳戱㔶㠶慢㡥㐳㐴ㅥ㡡〹ㅦ㉡ㅣ㜸ㄶ㌷搴㠲摢挹换昸晤扤㕣㈷㔹㔹㤷搷㤹づ挵㑡㜶て晦㍦捦㈷慦㘰㠰㠵㐲㜸㔷〴挳〸づ〳㘰搱搱戸捤挱㈳昵㡥戳攷㘸㉢㕡㠹换㄰㔱㕦㌶〸摤攰㔱〰㉣晡愱〳挱㌱㈴㌸づ㈰㡣ㄲ㔰㈰挷愱昳㌸づ慢〹㡥挳㡤攱㌸攴挸攱㙡㈶㡣㍡㈰㔹昰〹〴㈷㄰㥣㐴昰㈴㠲㔳〰挲愸㤷攳晦㈱攸昴㝢挳愸〳㌲〸㝣〲挰搹捣㜸㘶㐱ㄶち愳㙡戲㐰ぢ㠲㄰㑢㠹㠹㠴㤲㑡挴〸㔱㐵㐹㄰㤵㔸㑣攵㘳㘱㐷㘵㈰て㝥ㄲ㐰ㄸ㤵㐴づ挱搳㌸㐲㙤㥤ㄱ捥昹㔱㡤㜳摤㔳〰㔶㈱㔹㈸晦㤰捤㠰㍣㜵㌳㍢〱户㤴㘲㐰ㄱ㐸㔵扦㌳㠶昲㄰㔲摥扡㕦搶愱搸攸㤱㜵〳㉡ㅢ搲攷㈰㔷㌱ㄹ敡㌶㈷搳㜵㐵慢慡搴㈷㙢㘴昹㤰慣ㅡ㌳㠶つ㔱㑡ㄵ㘲搹㙤搷㕡慦㥣戵摣戴㌳搰戸敦㙡㜹敢㤰㝣〳挸攷㈸戹㥤㐵㜹㑦㌴愶㜳㐴慦ㄲ㙤ㄶ㔴㌲㈱扡づ换㘹㜵愵㡡㠴愶〲戲换ㅡㅤ㙣挷㌸攱㜶戴㡥㜳戵㜰㤰㝤㜵攴㠲㔱搵㔵㤷㡦㌳㜰愶㡦戸搳搴戲㑤㈸〳㜳㘵㝤て㡡慣㠳㝢搱挱戵㙤挴扤挴敤㠴慣挹挲㜳㤰㈴㔵㑢户ㅣㅢ敢戶㍦扢㑤㜵昳㜴㈰搰㔵㔴㙤㤹㘳㤹扢㠲ぢ〴㥣㝣ㅡ昸ㄴ愸ㅢ㔱㈵〸愷ㄴ㍦㥡㈰㝣㑡㉣ㄴ挵㔴戲愸㤲ㄴ慦愸〵㕥㤵〴ㄲ㐷晢〲㑦〱攰㙡㘵㘹㠴慦ㅢ捤戰敦㐳㌲挶㠴㡣㈴㉣摡敥㄰晢摦〳搴㠱㑤㐱㐷敥捤昷挸㤹㘱㝥㜷愵昶㠶㌰㝥㜷扦晣扦换摥㙥㙣㤱改㕦ㅤ攵攱晤㐵ㄶ捦㈸㥥ㄲ㈶㜰づ㐰愴㤸㡡ぢ愲㤴㑣㄰㈲㔱戱挰㑢〴晣愴㡡㈲㑤〱㔲ㄵㄵ搵愱㍣㡦戰攱㡦㕦户昸挳㤹愸捤晥ち搰攸㤳㈶慡㘹㄰晢づ㑣愰㔱捤㐹散戵愸㠵㔹愳愶搶㌰昴㈲㈴㑥㤵〴㐹㉡ちㄵㄲ愲㔸㉣ㄴ㐶㘳〹㘱㌴㔹㄰〵㤱㠸〹㈹㡥〶〷ㅤ戵戰〷㡤晤㈵㜰㜷㜷愹㠶㜲搰扦〰昴晦搵敡敤晤戴挲㌴㔶搳㉡〶扤〸戸㠷ㄷ㔳搲愸㈴㑡㜱㔱㡤愵㐸㑣㡤㈷㘹扣㤰㔲㡢愳昱㔸㑣㐰㠹〱ㅥ挰摥㈰晡㔹㡢㝡㑥㄰㡤㈰㌱扢搳㑤扤敤晤搴挳〴㕢㔳㑦㠲㕥㈴㔶ㄴ㈸㤴㙡㠲㄰攷㤳㘲㠱㐸愹㌸㙣㙢っ昴愵㈹㐱㉤㈶ㅤ昵摡㥤昶戰㐵㉢搴愷搶搸户扡㘹昵㤳㝤戴昲㘳愲扦摣改㡣㘳㜹㘸攱ㄷ㔹愳攸摣㕤㕤㑥㐲戵戸㠱㤷㡣ㄷ敥㔱扦㤳愳㝣㥥㑢ㅦ㡥ㄷ收〱扣㥡㥣攷〱㈸晤ㄱ昸戴㥦㉦攴㤸㠵㈷㜸ㄹ搹攳扤搳㌱て㜴晢㥣挴敦愹㘳㤵慣〵摦搳昰㤵戶㘸愴ㅢㅦ户㠷ㅤ慢〱㍦散ㄶ㐰㘷㥢㤸㜴挱㠲㑦㙦㥢扡换㘶捤挶扡晥㈶ㄵ㕣〱挷㥡㈳㉣挱改扡㡤㜷搸愹㈶㌶慢㕢㔰捥㔳搵攵㘸挱挷慤捦攳㘵㍦搳挹搹慤㤶挰昶敤晤挵㘰搸晤㙤〰搳攳愹づㄵ捤㜸搹㜶㉡㘵攷敡〸攲搵ㅦㄸ〳搰㍢㜶㘶攲㡣㜰〹㠰㈴晡㝦っ㝢昴ㄱ挵户敦ㄳち挳ㄶち㘲㘶㘵㑦〳㐰ㄹ㠸ㅡ挰慤晢〰ㅥ捦㍡慢㉣愹㑢㑢晦ㅥ昰㐵㥥昴慤㝦昳捥挴㥤捤㙦㑣慤捣愴㔷收敦㝤㜵晣挴搷戶户ㅦ㙤㑡攲㘳攱戱㤰攰户ㅥぢ㍦㥦㕦㡤敥㕣戸㌰㜲敤晢㍢搷㐷㐶㉥㕣摢㝥㝢㥥晢㜴敥愷て㙦晣㜳收㝢㝤てㅦ捤散㙣收㜲昱搸捣㌵昱㕥㑣攴愵摣收搶搶ㄲ㝢昲㠷㜷昸晢慦摤㍦㈳摤㝡㤴扡㜲晥扣昴扡慦戴㜲敦敥ぢ㉢捦慤捣ㄷ㕦扢㍢㕢㝣㍥晢㈵㘲㙦㕤㕦㌱捦扤昵挶攲㜷㑢捦晤攰敥收㘰㌸晤晥慢㝦㌸㍤昴㤷ㄳ扦晦攰㑦㝦晣昶㉢㕦て㙤つ㐶搳㘷愷ㅥ㍣㠸㝢㍦晢昰昸㉢㐱㕢攱㙦扦昸㝣昱收搳㔳㉦㥥㝣昳㍦ㄷ晢晡㝥㍢㜱㜹攴搲昱愳㕦ㄹㅡ晡㑥攴㙦捦㌰㙦搲ㅥ㙢改㐷摢慦㘶户捡㤱㥤昷㤸㤷㕦㝡㠱昳愱ㄳ扡敤つ㤶㜸㍤ㄵ㤹攰㉦㘵㕣㐵搶愸扥㙣㤷ㅡ扦㡥㐱㑤捣挱捦㘳捦〰㤱敢搷〱ㅣ愰换㥤㕡戰昷㝦っ愴搴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</si>
</sst>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i/>
      <sz val="10"/>
      <name val="Arial"/>
      <family val="2"/>
    </font>
    <font>
      <sz val="11"/>
      <color theme="5" tint="-0.249977111117893"/>
      <name val="Calibri"/>
      <family val="2"/>
      <scheme val="minor"/>
    </font>
    <font>
      <sz val="11"/>
      <color rgb="FF0070C0"/>
      <name val="Calibri"/>
      <family val="2"/>
      <scheme val="minor"/>
    </font>
    <font>
      <b/>
      <sz val="11"/>
      <color theme="1"/>
      <name val="Calibri"/>
      <family val="2"/>
      <scheme val="minor"/>
    </font>
    <font>
      <b/>
      <sz val="11"/>
      <color indexed="8"/>
      <name val="Calibri"/>
      <family val="2"/>
      <scheme val="minor"/>
    </font>
  </fonts>
  <fills count="3">
    <fill>
      <patternFill patternType="none"/>
    </fill>
    <fill>
      <patternFill patternType="gray125"/>
    </fill>
    <fill>
      <patternFill patternType="solid">
        <fgColor theme="4" tint="0.59999389629810485"/>
        <bgColor indexed="64"/>
      </patternFill>
    </fill>
  </fills>
  <borders count="4">
    <border>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3" xfId="0" applyBorder="1"/>
    <xf numFmtId="0" fontId="3" fillId="0" borderId="3" xfId="0" applyFont="1" applyBorder="1"/>
    <xf numFmtId="0" fontId="4" fillId="0" borderId="0" xfId="0" applyFont="1"/>
    <xf numFmtId="2" fontId="0" fillId="0" borderId="0" xfId="0" applyNumberFormat="1"/>
    <xf numFmtId="2" fontId="2" fillId="0" borderId="1" xfId="0" applyNumberFormat="1" applyFont="1" applyBorder="1" applyAlignment="1">
      <alignment horizontal="center"/>
    </xf>
    <xf numFmtId="2" fontId="0" fillId="0" borderId="0" xfId="0" applyNumberFormat="1" applyAlignment="1">
      <alignment horizontal="center"/>
    </xf>
    <xf numFmtId="2" fontId="0" fillId="0" borderId="2" xfId="0" applyNumberFormat="1" applyBorder="1" applyAlignment="1">
      <alignment horizontal="center"/>
    </xf>
    <xf numFmtId="2" fontId="0" fillId="0" borderId="2" xfId="0" applyNumberFormat="1" applyBorder="1"/>
    <xf numFmtId="2" fontId="1" fillId="0" borderId="0" xfId="0" applyNumberFormat="1" applyFont="1" applyAlignment="1">
      <alignment horizontal="center"/>
    </xf>
    <xf numFmtId="2" fontId="1" fillId="0" borderId="0" xfId="0" applyNumberFormat="1" applyFont="1"/>
    <xf numFmtId="0" fontId="5" fillId="0" borderId="0" xfId="0" applyFont="1"/>
    <xf numFmtId="0" fontId="0" fillId="0" borderId="0" xfId="0" quotePrefix="1"/>
    <xf numFmtId="2" fontId="6" fillId="0" borderId="0" xfId="0" applyNumberFormat="1" applyFont="1"/>
    <xf numFmtId="0" fontId="0" fillId="2" borderId="0" xfId="0" applyFill="1" applyAlignment="1">
      <alignment horizontal="left" vertical="top" wrapText="1"/>
    </xf>
    <xf numFmtId="2" fontId="2" fillId="0" borderId="0" xfId="0" applyNumberFormat="1" applyFont="1" applyAlignment="1">
      <alignment horizontal="center" wrapText="1"/>
    </xf>
    <xf numFmtId="2" fontId="2" fillId="0" borderId="1" xfId="0" applyNumberFormat="1" applyFont="1" applyBorder="1" applyAlignment="1">
      <alignment horizontal="center" wrapText="1"/>
    </xf>
    <xf numFmtId="2" fontId="2" fillId="0" borderId="0" xfId="0" applyNumberFormat="1" applyFont="1" applyAlignment="1">
      <alignment horizontal="center" vertical="center" wrapText="1"/>
    </xf>
    <xf numFmtId="2" fontId="2"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Comparision of original data and predicted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Sheet1!$D$1:$D$2</c:f>
              <c:strCache>
                <c:ptCount val="2"/>
                <c:pt idx="0">
                  <c:v>Time Period</c:v>
                </c:pt>
                <c:pt idx="1">
                  <c:v>Sales</c:v>
                </c:pt>
              </c:strCache>
            </c:strRef>
          </c:tx>
          <c:spPr>
            <a:ln w="28575" cap="rnd">
              <a:solidFill>
                <a:schemeClr val="accent1"/>
              </a:solidFill>
              <a:round/>
            </a:ln>
            <a:effectLst/>
          </c:spPr>
          <c:marker>
            <c:symbol val="none"/>
          </c:marker>
          <c:cat>
            <c:numRef>
              <c:f>Sheet1!$C$3:$C$58</c:f>
              <c:numCache>
                <c:formatCode>0.00</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cat>
          <c:val>
            <c:numRef>
              <c:f>Sheet1!$D$3:$D$58</c:f>
              <c:numCache>
                <c:formatCode>0.00</c:formatCode>
                <c:ptCount val="56"/>
                <c:pt idx="0">
                  <c:v>147.6</c:v>
                </c:pt>
                <c:pt idx="1">
                  <c:v>251.8</c:v>
                </c:pt>
                <c:pt idx="2">
                  <c:v>273.10000000000002</c:v>
                </c:pt>
                <c:pt idx="3">
                  <c:v>249.1</c:v>
                </c:pt>
                <c:pt idx="4">
                  <c:v>139.30000000000001</c:v>
                </c:pt>
                <c:pt idx="5">
                  <c:v>221.2</c:v>
                </c:pt>
                <c:pt idx="6">
                  <c:v>260.2</c:v>
                </c:pt>
                <c:pt idx="7">
                  <c:v>259.5</c:v>
                </c:pt>
                <c:pt idx="8">
                  <c:v>140.5</c:v>
                </c:pt>
                <c:pt idx="9">
                  <c:v>245.5</c:v>
                </c:pt>
                <c:pt idx="10">
                  <c:v>298.8</c:v>
                </c:pt>
                <c:pt idx="11">
                  <c:v>287</c:v>
                </c:pt>
                <c:pt idx="12">
                  <c:v>168.8</c:v>
                </c:pt>
                <c:pt idx="13">
                  <c:v>322.60000000000002</c:v>
                </c:pt>
                <c:pt idx="14">
                  <c:v>393.5</c:v>
                </c:pt>
                <c:pt idx="15">
                  <c:v>404.3</c:v>
                </c:pt>
                <c:pt idx="16">
                  <c:v>259.7</c:v>
                </c:pt>
                <c:pt idx="17">
                  <c:v>401.1</c:v>
                </c:pt>
                <c:pt idx="18">
                  <c:v>464.6</c:v>
                </c:pt>
                <c:pt idx="19">
                  <c:v>479.7</c:v>
                </c:pt>
                <c:pt idx="20">
                  <c:v>264.39999999999998</c:v>
                </c:pt>
                <c:pt idx="21">
                  <c:v>402.6</c:v>
                </c:pt>
                <c:pt idx="22">
                  <c:v>411.3</c:v>
                </c:pt>
                <c:pt idx="23">
                  <c:v>385.9</c:v>
                </c:pt>
                <c:pt idx="24">
                  <c:v>232.7</c:v>
                </c:pt>
                <c:pt idx="25">
                  <c:v>309.2</c:v>
                </c:pt>
                <c:pt idx="26">
                  <c:v>310.7</c:v>
                </c:pt>
                <c:pt idx="27">
                  <c:v>293</c:v>
                </c:pt>
                <c:pt idx="28">
                  <c:v>205.1</c:v>
                </c:pt>
                <c:pt idx="29">
                  <c:v>234.4</c:v>
                </c:pt>
                <c:pt idx="30">
                  <c:v>285.39999999999998</c:v>
                </c:pt>
                <c:pt idx="31">
                  <c:v>258.7</c:v>
                </c:pt>
                <c:pt idx="32">
                  <c:v>193.2</c:v>
                </c:pt>
                <c:pt idx="33">
                  <c:v>263.7</c:v>
                </c:pt>
                <c:pt idx="34">
                  <c:v>292.5</c:v>
                </c:pt>
                <c:pt idx="35">
                  <c:v>315.2</c:v>
                </c:pt>
                <c:pt idx="36">
                  <c:v>178.3</c:v>
                </c:pt>
                <c:pt idx="37">
                  <c:v>274.5</c:v>
                </c:pt>
                <c:pt idx="38">
                  <c:v>295.39999999999998</c:v>
                </c:pt>
                <c:pt idx="39">
                  <c:v>286.39999999999998</c:v>
                </c:pt>
                <c:pt idx="40">
                  <c:v>190.8</c:v>
                </c:pt>
                <c:pt idx="41">
                  <c:v>263.5</c:v>
                </c:pt>
                <c:pt idx="42">
                  <c:v>318.8</c:v>
                </c:pt>
                <c:pt idx="43">
                  <c:v>305.3</c:v>
                </c:pt>
                <c:pt idx="44">
                  <c:v>242.6</c:v>
                </c:pt>
                <c:pt idx="45">
                  <c:v>318.8</c:v>
                </c:pt>
                <c:pt idx="46">
                  <c:v>329.6</c:v>
                </c:pt>
                <c:pt idx="47">
                  <c:v>338.2</c:v>
                </c:pt>
                <c:pt idx="48">
                  <c:v>232.1</c:v>
                </c:pt>
                <c:pt idx="49">
                  <c:v>285.60000000000002</c:v>
                </c:pt>
                <c:pt idx="50">
                  <c:v>291</c:v>
                </c:pt>
                <c:pt idx="51">
                  <c:v>281.39999999999998</c:v>
                </c:pt>
              </c:numCache>
            </c:numRef>
          </c:val>
          <c:smooth val="0"/>
          <c:extLst>
            <c:ext xmlns:c16="http://schemas.microsoft.com/office/drawing/2014/chart" uri="{C3380CC4-5D6E-409C-BE32-E72D297353CC}">
              <c16:uniqueId val="{00000000-45E3-4C58-8F74-12124DA133A4}"/>
            </c:ext>
          </c:extLst>
        </c:ser>
        <c:ser>
          <c:idx val="1"/>
          <c:order val="1"/>
          <c:tx>
            <c:strRef>
              <c:f>Sheet1!$H$1:$H$2</c:f>
              <c:strCache>
                <c:ptCount val="2"/>
                <c:pt idx="0">
                  <c:v>Forecast</c:v>
                </c:pt>
              </c:strCache>
            </c:strRef>
          </c:tx>
          <c:spPr>
            <a:ln w="28575" cap="rnd">
              <a:solidFill>
                <a:schemeClr val="accent2"/>
              </a:solidFill>
              <a:round/>
            </a:ln>
            <a:effectLst/>
          </c:spPr>
          <c:marker>
            <c:symbol val="none"/>
          </c:marker>
          <c:cat>
            <c:numRef>
              <c:f>Sheet1!$C$3:$C$58</c:f>
              <c:numCache>
                <c:formatCode>0.00</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cat>
          <c:val>
            <c:numRef>
              <c:f>Sheet1!$H$3:$H$58</c:f>
              <c:numCache>
                <c:formatCode>0.00</c:formatCode>
                <c:ptCount val="56"/>
                <c:pt idx="4">
                  <c:v>147.6</c:v>
                </c:pt>
                <c:pt idx="5">
                  <c:v>246.77037745687551</c:v>
                </c:pt>
                <c:pt idx="6">
                  <c:v>250.0604641499755</c:v>
                </c:pt>
                <c:pt idx="7">
                  <c:v>221.94244379906996</c:v>
                </c:pt>
                <c:pt idx="8">
                  <c:v>132.39891584400425</c:v>
                </c:pt>
                <c:pt idx="9">
                  <c:v>238.18075227285405</c:v>
                </c:pt>
                <c:pt idx="10">
                  <c:v>286.10199000074567</c:v>
                </c:pt>
                <c:pt idx="11">
                  <c:v>290.59141221621121</c:v>
                </c:pt>
                <c:pt idx="12">
                  <c:v>183.19123075561117</c:v>
                </c:pt>
                <c:pt idx="13">
                  <c:v>282.43432371585743</c:v>
                </c:pt>
                <c:pt idx="14">
                  <c:v>353.21726250245126</c:v>
                </c:pt>
                <c:pt idx="15">
                  <c:v>377.90137055905228</c:v>
                </c:pt>
                <c:pt idx="16">
                  <c:v>302.90056409445367</c:v>
                </c:pt>
                <c:pt idx="17">
                  <c:v>436.44376677993563</c:v>
                </c:pt>
                <c:pt idx="18">
                  <c:v>480.80474887578725</c:v>
                </c:pt>
                <c:pt idx="19">
                  <c:v>461.62151011930541</c:v>
                </c:pt>
                <c:pt idx="20">
                  <c:v>330.57773318128471</c:v>
                </c:pt>
                <c:pt idx="21">
                  <c:v>430.38641094828233</c:v>
                </c:pt>
                <c:pt idx="22">
                  <c:v>457.46466667969571</c:v>
                </c:pt>
                <c:pt idx="23">
                  <c:v>407.14505988661682</c:v>
                </c:pt>
                <c:pt idx="24">
                  <c:v>178.62123652331479</c:v>
                </c:pt>
                <c:pt idx="25">
                  <c:v>319.11729471922416</c:v>
                </c:pt>
                <c:pt idx="26">
                  <c:v>336.56695162299229</c:v>
                </c:pt>
                <c:pt idx="27">
                  <c:v>302.34912416480029</c:v>
                </c:pt>
                <c:pt idx="28">
                  <c:v>112.92322181082392</c:v>
                </c:pt>
                <c:pt idx="29">
                  <c:v>251.36318788497493</c:v>
                </c:pt>
                <c:pt idx="30">
                  <c:v>271.85505751667876</c:v>
                </c:pt>
                <c:pt idx="31">
                  <c:v>280.82787597147711</c:v>
                </c:pt>
                <c:pt idx="32">
                  <c:v>151.90568887938963</c:v>
                </c:pt>
                <c:pt idx="33">
                  <c:v>232.19930844010221</c:v>
                </c:pt>
                <c:pt idx="34">
                  <c:v>300.10885316073092</c:v>
                </c:pt>
                <c:pt idx="35">
                  <c:v>300.19259758287842</c:v>
                </c:pt>
                <c:pt idx="36">
                  <c:v>234.42305856839687</c:v>
                </c:pt>
                <c:pt idx="37">
                  <c:v>275.71914246231086</c:v>
                </c:pt>
                <c:pt idx="38">
                  <c:v>301.56087009422009</c:v>
                </c:pt>
                <c:pt idx="39">
                  <c:v>297.2329517098724</c:v>
                </c:pt>
                <c:pt idx="40">
                  <c:v>170.15289914217789</c:v>
                </c:pt>
                <c:pt idx="41">
                  <c:v>259.34289389857656</c:v>
                </c:pt>
                <c:pt idx="42">
                  <c:v>287.02924026021293</c:v>
                </c:pt>
                <c:pt idx="43">
                  <c:v>306.02010960766376</c:v>
                </c:pt>
                <c:pt idx="44">
                  <c:v>212.62864199876327</c:v>
                </c:pt>
                <c:pt idx="45">
                  <c:v>317.21541406161521</c:v>
                </c:pt>
                <c:pt idx="46">
                  <c:v>375.1097458229973</c:v>
                </c:pt>
                <c:pt idx="47">
                  <c:v>352.09839426495421</c:v>
                </c:pt>
                <c:pt idx="48">
                  <c:v>259.63299072109186</c:v>
                </c:pt>
                <c:pt idx="49">
                  <c:v>308.57965177645241</c:v>
                </c:pt>
                <c:pt idx="50">
                  <c:v>305.22957305318334</c:v>
                </c:pt>
                <c:pt idx="51">
                  <c:v>281.62673798887738</c:v>
                </c:pt>
                <c:pt idx="52">
                  <c:v>496.82400124957479</c:v>
                </c:pt>
                <c:pt idx="53">
                  <c:v>526.75271488602141</c:v>
                </c:pt>
                <c:pt idx="54">
                  <c:v>504.38468874383841</c:v>
                </c:pt>
                <c:pt idx="55">
                  <c:v>461.76390626061851</c:v>
                </c:pt>
              </c:numCache>
            </c:numRef>
          </c:val>
          <c:smooth val="0"/>
          <c:extLst>
            <c:ext xmlns:c16="http://schemas.microsoft.com/office/drawing/2014/chart" uri="{C3380CC4-5D6E-409C-BE32-E72D297353CC}">
              <c16:uniqueId val="{00000001-45E3-4C58-8F74-12124DA133A4}"/>
            </c:ext>
          </c:extLst>
        </c:ser>
        <c:dLbls>
          <c:showLegendKey val="0"/>
          <c:showVal val="0"/>
          <c:showCatName val="0"/>
          <c:showSerName val="0"/>
          <c:showPercent val="0"/>
          <c:showBubbleSize val="0"/>
        </c:dLbls>
        <c:smooth val="0"/>
        <c:axId val="1457060271"/>
        <c:axId val="1457058351"/>
      </c:lineChart>
      <c:catAx>
        <c:axId val="145706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58351"/>
        <c:crosses val="autoZero"/>
        <c:auto val="1"/>
        <c:lblAlgn val="ctr"/>
        <c:lblOffset val="100"/>
        <c:noMultiLvlLbl val="0"/>
      </c:catAx>
      <c:valAx>
        <c:axId val="145705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60960</xdr:colOff>
      <xdr:row>0</xdr:row>
      <xdr:rowOff>175260</xdr:rowOff>
    </xdr:from>
    <xdr:to>
      <xdr:col>14</xdr:col>
      <xdr:colOff>22860</xdr:colOff>
      <xdr:row>13</xdr:row>
      <xdr:rowOff>30480</xdr:rowOff>
    </xdr:to>
    <xdr:pic>
      <xdr:nvPicPr>
        <xdr:cNvPr id="2" name="Picture 1">
          <a:extLst>
            <a:ext uri="{FF2B5EF4-FFF2-40B4-BE49-F238E27FC236}">
              <a16:creationId xmlns:a16="http://schemas.microsoft.com/office/drawing/2014/main" id="{23A14DD9-3271-42A1-AC07-2B9CED9B3CBE}"/>
            </a:ext>
          </a:extLst>
        </xdr:cNvPr>
        <xdr:cNvPicPr>
          <a:picLocks noChangeAspect="1"/>
        </xdr:cNvPicPr>
      </xdr:nvPicPr>
      <xdr:blipFill>
        <a:blip xmlns:r="http://schemas.openxmlformats.org/officeDocument/2006/relationships" r:embed="rId1"/>
        <a:stretch>
          <a:fillRect/>
        </a:stretch>
      </xdr:blipFill>
      <xdr:spPr>
        <a:xfrm>
          <a:off x="5593080" y="175260"/>
          <a:ext cx="3009900" cy="2240280"/>
        </a:xfrm>
        <a:prstGeom prst="rect">
          <a:avLst/>
        </a:prstGeom>
      </xdr:spPr>
    </xdr:pic>
    <xdr:clientData/>
  </xdr:twoCellAnchor>
  <xdr:twoCellAnchor>
    <xdr:from>
      <xdr:col>14</xdr:col>
      <xdr:colOff>312420</xdr:colOff>
      <xdr:row>8</xdr:row>
      <xdr:rowOff>60960</xdr:rowOff>
    </xdr:from>
    <xdr:to>
      <xdr:col>22</xdr:col>
      <xdr:colOff>7620</xdr:colOff>
      <xdr:row>23</xdr:row>
      <xdr:rowOff>60960</xdr:rowOff>
    </xdr:to>
    <xdr:graphicFrame macro="">
      <xdr:nvGraphicFramePr>
        <xdr:cNvPr id="3" name="Chart 2">
          <a:extLst>
            <a:ext uri="{FF2B5EF4-FFF2-40B4-BE49-F238E27FC236}">
              <a16:creationId xmlns:a16="http://schemas.microsoft.com/office/drawing/2014/main" id="{D52F6768-11A9-819D-7180-FC172E4C6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DCD24-3265-4587-AB76-804BBD0745E9}">
  <dimension ref="A1:C31"/>
  <sheetViews>
    <sheetView workbookViewId="0"/>
  </sheetViews>
  <sheetFormatPr defaultRowHeight="14.4" x14ac:dyDescent="0.3"/>
  <cols>
    <col min="1" max="2" width="36.77734375" customWidth="1"/>
  </cols>
  <sheetData>
    <row r="1" spans="1:3" x14ac:dyDescent="0.3">
      <c r="A1" s="11" t="s">
        <v>18</v>
      </c>
    </row>
    <row r="3" spans="1:3" x14ac:dyDescent="0.3">
      <c r="A3" t="s">
        <v>19</v>
      </c>
      <c r="B3" t="s">
        <v>20</v>
      </c>
      <c r="C3">
        <v>0</v>
      </c>
    </row>
    <row r="4" spans="1:3" x14ac:dyDescent="0.3">
      <c r="A4" t="s">
        <v>21</v>
      </c>
    </row>
    <row r="5" spans="1:3" x14ac:dyDescent="0.3">
      <c r="A5" t="s">
        <v>22</v>
      </c>
    </row>
    <row r="7" spans="1:3" x14ac:dyDescent="0.3">
      <c r="A7" s="11" t="s">
        <v>23</v>
      </c>
      <c r="B7" t="s">
        <v>24</v>
      </c>
    </row>
    <row r="8" spans="1:3" x14ac:dyDescent="0.3">
      <c r="B8">
        <v>2</v>
      </c>
    </row>
    <row r="10" spans="1:3" x14ac:dyDescent="0.3">
      <c r="A10" t="s">
        <v>25</v>
      </c>
    </row>
    <row r="11" spans="1:3" x14ac:dyDescent="0.3">
      <c r="A11" t="e">
        <f>CB_DATA_!#REF!</f>
        <v>#REF!</v>
      </c>
      <c r="B11" t="e">
        <f>Sheet1!#REF!</f>
        <v>#REF!</v>
      </c>
    </row>
    <row r="13" spans="1:3" x14ac:dyDescent="0.3">
      <c r="A13" t="s">
        <v>26</v>
      </c>
    </row>
    <row r="14" spans="1:3" x14ac:dyDescent="0.3">
      <c r="A14" t="s">
        <v>30</v>
      </c>
      <c r="B14" t="s">
        <v>34</v>
      </c>
    </row>
    <row r="16" spans="1:3" x14ac:dyDescent="0.3">
      <c r="A16" t="s">
        <v>27</v>
      </c>
    </row>
    <row r="19" spans="1:2" x14ac:dyDescent="0.3">
      <c r="A19" t="s">
        <v>28</v>
      </c>
    </row>
    <row r="20" spans="1:2" x14ac:dyDescent="0.3">
      <c r="A20">
        <v>28</v>
      </c>
      <c r="B20">
        <v>31</v>
      </c>
    </row>
    <row r="25" spans="1:2" x14ac:dyDescent="0.3">
      <c r="A25" s="11" t="s">
        <v>29</v>
      </c>
    </row>
    <row r="26" spans="1:2" x14ac:dyDescent="0.3">
      <c r="A26" s="12" t="s">
        <v>31</v>
      </c>
      <c r="B26" s="12" t="s">
        <v>35</v>
      </c>
    </row>
    <row r="27" spans="1:2" x14ac:dyDescent="0.3">
      <c r="A27" t="s">
        <v>32</v>
      </c>
      <c r="B27" t="s">
        <v>38</v>
      </c>
    </row>
    <row r="28" spans="1:2" x14ac:dyDescent="0.3">
      <c r="A28" s="12" t="s">
        <v>33</v>
      </c>
      <c r="B28" s="12" t="s">
        <v>36</v>
      </c>
    </row>
    <row r="29" spans="1:2" x14ac:dyDescent="0.3">
      <c r="B29" s="12" t="s">
        <v>31</v>
      </c>
    </row>
    <row r="30" spans="1:2" x14ac:dyDescent="0.3">
      <c r="B30" t="s">
        <v>37</v>
      </c>
    </row>
    <row r="31" spans="1:2" x14ac:dyDescent="0.3">
      <c r="B31" s="12"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8AC35-1933-475E-8509-4A0F7F8C9490}">
  <dimension ref="A1:V63"/>
  <sheetViews>
    <sheetView tabSelected="1" topLeftCell="A10" workbookViewId="0">
      <selection activeCell="D3" sqref="D3:D54"/>
    </sheetView>
  </sheetViews>
  <sheetFormatPr defaultRowHeight="14.4" x14ac:dyDescent="0.3"/>
  <cols>
    <col min="1" max="1" width="9.5546875" bestFit="1" customWidth="1"/>
    <col min="2" max="4" width="9" bestFit="1" customWidth="1"/>
    <col min="5" max="5" width="8.88671875" customWidth="1"/>
    <col min="6" max="6" width="9" bestFit="1" customWidth="1"/>
    <col min="7" max="7" width="9.5546875" customWidth="1"/>
    <col min="8" max="8" width="9" bestFit="1" customWidth="1"/>
  </cols>
  <sheetData>
    <row r="1" spans="1:22" x14ac:dyDescent="0.3">
      <c r="A1" s="4"/>
      <c r="B1" s="4"/>
      <c r="C1" s="15" t="s">
        <v>3</v>
      </c>
      <c r="D1" s="4"/>
      <c r="E1" s="17" t="s">
        <v>4</v>
      </c>
      <c r="F1" s="17" t="s">
        <v>5</v>
      </c>
      <c r="G1" s="17" t="s">
        <v>6</v>
      </c>
      <c r="H1" s="17" t="s">
        <v>7</v>
      </c>
    </row>
    <row r="2" spans="1:22" ht="15" thickBot="1" x14ac:dyDescent="0.35">
      <c r="A2" s="5" t="s">
        <v>0</v>
      </c>
      <c r="B2" s="5" t="s">
        <v>1</v>
      </c>
      <c r="C2" s="16"/>
      <c r="D2" s="5" t="s">
        <v>2</v>
      </c>
      <c r="E2" s="18"/>
      <c r="F2" s="18"/>
      <c r="G2" s="18"/>
      <c r="H2" s="18"/>
      <c r="P2" s="1" t="s">
        <v>8</v>
      </c>
      <c r="Q2" s="2">
        <v>0.30298930982677696</v>
      </c>
    </row>
    <row r="3" spans="1:22" x14ac:dyDescent="0.3">
      <c r="A3" s="6">
        <v>1993</v>
      </c>
      <c r="B3" s="6">
        <v>1</v>
      </c>
      <c r="C3" s="6">
        <v>1</v>
      </c>
      <c r="D3" s="4">
        <v>147.6</v>
      </c>
      <c r="E3" s="4"/>
      <c r="F3" s="4"/>
      <c r="G3" s="4">
        <f>D3-AVERAGE($D$3:$D$6)</f>
        <v>-82.800000000000011</v>
      </c>
      <c r="H3" s="4"/>
      <c r="P3" s="1" t="s">
        <v>9</v>
      </c>
      <c r="Q3" s="2">
        <v>1</v>
      </c>
      <c r="S3" t="s">
        <v>10</v>
      </c>
      <c r="T3" s="3">
        <f>SUMXMY2(H7:H54,D7:D54)/COUNT(H7:H54)</f>
        <v>911.24336702779067</v>
      </c>
    </row>
    <row r="4" spans="1:22" x14ac:dyDescent="0.3">
      <c r="A4" s="6"/>
      <c r="B4" s="6">
        <v>2</v>
      </c>
      <c r="C4" s="6">
        <v>2</v>
      </c>
      <c r="D4" s="4">
        <v>251.8</v>
      </c>
      <c r="E4" s="4"/>
      <c r="F4" s="4"/>
      <c r="G4" s="4">
        <f t="shared" ref="G4:G6" si="0">D4-AVERAGE($D$3:$D$6)</f>
        <v>21.400000000000006</v>
      </c>
      <c r="H4" s="4"/>
      <c r="P4" s="1" t="s">
        <v>11</v>
      </c>
      <c r="Q4" s="2">
        <v>0.62442434789388213</v>
      </c>
    </row>
    <row r="5" spans="1:22" x14ac:dyDescent="0.3">
      <c r="A5" s="6"/>
      <c r="B5" s="6">
        <v>3</v>
      </c>
      <c r="C5" s="6">
        <v>3</v>
      </c>
      <c r="D5" s="4">
        <v>273.10000000000002</v>
      </c>
      <c r="E5" s="4"/>
      <c r="F5" s="4"/>
      <c r="G5" s="4">
        <f t="shared" si="0"/>
        <v>42.700000000000017</v>
      </c>
      <c r="H5" s="4"/>
    </row>
    <row r="6" spans="1:22" x14ac:dyDescent="0.3">
      <c r="A6" s="7"/>
      <c r="B6" s="7">
        <v>4</v>
      </c>
      <c r="C6" s="7">
        <v>4</v>
      </c>
      <c r="D6" s="8">
        <v>249.1</v>
      </c>
      <c r="E6" s="8">
        <f>D6-G6</f>
        <v>230.4</v>
      </c>
      <c r="F6" s="7">
        <v>0</v>
      </c>
      <c r="G6" s="8">
        <f t="shared" si="0"/>
        <v>18.699999999999989</v>
      </c>
      <c r="H6" s="8"/>
      <c r="P6" t="s">
        <v>13</v>
      </c>
      <c r="Q6" s="14" t="s">
        <v>12</v>
      </c>
      <c r="R6" s="14"/>
      <c r="S6" s="14"/>
      <c r="T6" s="14"/>
      <c r="U6" s="14"/>
      <c r="V6" s="14"/>
    </row>
    <row r="7" spans="1:22" x14ac:dyDescent="0.3">
      <c r="A7" s="6">
        <v>1994</v>
      </c>
      <c r="B7" s="6">
        <v>1</v>
      </c>
      <c r="C7" s="6">
        <v>5</v>
      </c>
      <c r="D7" s="4">
        <v>139.30000000000001</v>
      </c>
      <c r="E7" s="4">
        <f>$Q$2*(D7-G3)+(1-$Q$2)*(E6+F6)</f>
        <v>227.88518872843775</v>
      </c>
      <c r="F7" s="4">
        <f>$Q$3*(E7-E6)+(1-$Q$3)*F6</f>
        <v>-2.5148112715622517</v>
      </c>
      <c r="G7" s="4">
        <f>$Q$4*(D7-E7)+(1-$Q$4)*G3</f>
        <v>-86.412412699197773</v>
      </c>
      <c r="H7" s="4">
        <f>E6+F6+G3</f>
        <v>147.6</v>
      </c>
      <c r="Q7" s="14"/>
      <c r="R7" s="14"/>
      <c r="S7" s="14"/>
      <c r="T7" s="14"/>
      <c r="U7" s="14"/>
      <c r="V7" s="14"/>
    </row>
    <row r="8" spans="1:22" x14ac:dyDescent="0.3">
      <c r="A8" s="6"/>
      <c r="B8" s="6">
        <v>2</v>
      </c>
      <c r="C8" s="6">
        <v>6</v>
      </c>
      <c r="D8" s="4">
        <v>221.2</v>
      </c>
      <c r="E8" s="4">
        <f t="shared" ref="E8:E54" si="1">$Q$2*(D8-G4)+(1-$Q$2)*(E7+F7)</f>
        <v>217.62282643920662</v>
      </c>
      <c r="F8" s="4">
        <f t="shared" ref="F8:F54" si="2">$Q$3*(E8-E7)+(1-$Q$3)*F7</f>
        <v>-10.262362289231135</v>
      </c>
      <c r="G8" s="4">
        <f t="shared" ref="G8:G54" si="3">$Q$4*(D8-E8)+(1-$Q$4)*G4</f>
        <v>10.27099322307256</v>
      </c>
      <c r="H8" s="4">
        <f t="shared" ref="H8:H54" si="4">E7+F7+G4</f>
        <v>246.77037745687551</v>
      </c>
    </row>
    <row r="9" spans="1:22" x14ac:dyDescent="0.3">
      <c r="A9" s="6"/>
      <c r="B9" s="6">
        <v>3</v>
      </c>
      <c r="C9" s="6">
        <v>7</v>
      </c>
      <c r="D9" s="4">
        <v>260.2</v>
      </c>
      <c r="E9" s="4">
        <f t="shared" si="1"/>
        <v>210.4326351191383</v>
      </c>
      <c r="F9" s="4">
        <f t="shared" si="2"/>
        <v>-7.1901913200683225</v>
      </c>
      <c r="G9" s="4">
        <f t="shared" si="3"/>
        <v>47.113034707060194</v>
      </c>
      <c r="H9" s="4">
        <f t="shared" si="4"/>
        <v>250.0604641499755</v>
      </c>
    </row>
    <row r="10" spans="1:22" x14ac:dyDescent="0.3">
      <c r="A10" s="7"/>
      <c r="B10" s="7">
        <v>4</v>
      </c>
      <c r="C10" s="7">
        <v>8</v>
      </c>
      <c r="D10" s="8">
        <v>259.5</v>
      </c>
      <c r="E10" s="8">
        <f t="shared" si="1"/>
        <v>214.62198183117016</v>
      </c>
      <c r="F10" s="8">
        <f t="shared" si="2"/>
        <v>4.1893467120318633</v>
      </c>
      <c r="G10" s="8">
        <f t="shared" si="3"/>
        <v>35.046191924225766</v>
      </c>
      <c r="H10" s="8">
        <f t="shared" si="4"/>
        <v>221.94244379906996</v>
      </c>
    </row>
    <row r="11" spans="1:22" x14ac:dyDescent="0.3">
      <c r="A11" s="6">
        <v>1995</v>
      </c>
      <c r="B11" s="6">
        <v>1</v>
      </c>
      <c r="C11" s="6">
        <v>9</v>
      </c>
      <c r="D11" s="4">
        <v>140.5</v>
      </c>
      <c r="E11" s="4">
        <f t="shared" si="1"/>
        <v>221.26587044047582</v>
      </c>
      <c r="F11" s="4">
        <f t="shared" si="2"/>
        <v>6.6438886093056624</v>
      </c>
      <c r="G11" s="4">
        <f t="shared" si="3"/>
        <v>-82.886574231440079</v>
      </c>
      <c r="H11" s="4">
        <f t="shared" si="4"/>
        <v>132.39891584400425</v>
      </c>
    </row>
    <row r="12" spans="1:22" x14ac:dyDescent="0.3">
      <c r="A12" s="6"/>
      <c r="B12" s="6">
        <v>2</v>
      </c>
      <c r="C12" s="6">
        <v>10</v>
      </c>
      <c r="D12" s="4">
        <v>245.5</v>
      </c>
      <c r="E12" s="4">
        <f t="shared" si="1"/>
        <v>230.12741286708064</v>
      </c>
      <c r="F12" s="4">
        <f t="shared" si="2"/>
        <v>8.8615424266048137</v>
      </c>
      <c r="G12" s="4">
        <f t="shared" si="3"/>
        <v>13.456552673448051</v>
      </c>
      <c r="H12" s="4">
        <f t="shared" si="4"/>
        <v>238.18075227285405</v>
      </c>
    </row>
    <row r="13" spans="1:22" x14ac:dyDescent="0.3">
      <c r="A13" s="6"/>
      <c r="B13" s="6">
        <v>3</v>
      </c>
      <c r="C13" s="6">
        <v>11</v>
      </c>
      <c r="D13" s="4">
        <v>298.8</v>
      </c>
      <c r="E13" s="4">
        <f t="shared" si="1"/>
        <v>242.83631657953305</v>
      </c>
      <c r="F13" s="4">
        <f t="shared" si="2"/>
        <v>12.708903712452411</v>
      </c>
      <c r="G13" s="4">
        <f t="shared" si="3"/>
        <v>52.639595258367045</v>
      </c>
      <c r="H13" s="4">
        <f t="shared" si="4"/>
        <v>286.10199000074567</v>
      </c>
    </row>
    <row r="14" spans="1:22" x14ac:dyDescent="0.3">
      <c r="A14" s="7"/>
      <c r="B14" s="7">
        <v>4</v>
      </c>
      <c r="C14" s="7">
        <v>12</v>
      </c>
      <c r="D14" s="8">
        <v>287</v>
      </c>
      <c r="E14" s="8">
        <f t="shared" si="1"/>
        <v>254.45706078329215</v>
      </c>
      <c r="F14" s="8">
        <f t="shared" si="2"/>
        <v>11.620744203759102</v>
      </c>
      <c r="G14" s="8">
        <f t="shared" si="3"/>
        <v>33.483099984720297</v>
      </c>
      <c r="H14" s="8">
        <f t="shared" si="4"/>
        <v>290.59141221621121</v>
      </c>
    </row>
    <row r="15" spans="1:22" x14ac:dyDescent="0.3">
      <c r="A15" s="6">
        <v>1996</v>
      </c>
      <c r="B15" s="6">
        <v>1</v>
      </c>
      <c r="C15" s="6">
        <v>13</v>
      </c>
      <c r="D15" s="4">
        <v>168.8</v>
      </c>
      <c r="E15" s="4">
        <f t="shared" si="1"/>
        <v>261.71741591285075</v>
      </c>
      <c r="F15" s="4">
        <f t="shared" si="2"/>
        <v>7.2603551295586044</v>
      </c>
      <c r="G15" s="4">
        <f t="shared" si="3"/>
        <v>-89.15007600718171</v>
      </c>
      <c r="H15" s="4">
        <f t="shared" si="4"/>
        <v>183.19123075561117</v>
      </c>
    </row>
    <row r="16" spans="1:22" x14ac:dyDescent="0.3">
      <c r="A16" s="6"/>
      <c r="B16" s="6">
        <v>2</v>
      </c>
      <c r="C16" s="6">
        <v>14</v>
      </c>
      <c r="D16" s="4">
        <v>322.60000000000002</v>
      </c>
      <c r="E16" s="4">
        <f t="shared" si="1"/>
        <v>281.1475415784675</v>
      </c>
      <c r="F16" s="4">
        <f t="shared" si="2"/>
        <v>19.430125665616742</v>
      </c>
      <c r="G16" s="4">
        <f t="shared" si="3"/>
        <v>30.937877863894286</v>
      </c>
      <c r="H16" s="4">
        <f t="shared" si="4"/>
        <v>282.43432371585743</v>
      </c>
    </row>
    <row r="17" spans="1:22" x14ac:dyDescent="0.3">
      <c r="A17" s="6"/>
      <c r="B17" s="6">
        <v>3</v>
      </c>
      <c r="C17" s="6">
        <v>15</v>
      </c>
      <c r="D17" s="4">
        <v>393.5</v>
      </c>
      <c r="E17" s="4">
        <f t="shared" si="1"/>
        <v>312.78290607639974</v>
      </c>
      <c r="F17" s="4">
        <f t="shared" si="2"/>
        <v>31.635364497932244</v>
      </c>
      <c r="G17" s="4">
        <f t="shared" si="3"/>
        <v>70.171869052896639</v>
      </c>
      <c r="H17" s="4">
        <f t="shared" si="4"/>
        <v>353.21726250245126</v>
      </c>
    </row>
    <row r="18" spans="1:22" x14ac:dyDescent="0.3">
      <c r="A18" s="7"/>
      <c r="B18" s="7">
        <v>4</v>
      </c>
      <c r="C18" s="7">
        <v>16</v>
      </c>
      <c r="D18" s="8">
        <v>404.3</v>
      </c>
      <c r="E18" s="8">
        <f t="shared" si="1"/>
        <v>352.41677308901757</v>
      </c>
      <c r="F18" s="8">
        <f t="shared" si="2"/>
        <v>39.633867012617827</v>
      </c>
      <c r="G18" s="8">
        <f t="shared" si="3"/>
        <v>44.9725872418162</v>
      </c>
      <c r="H18" s="8">
        <f t="shared" si="4"/>
        <v>377.90137055905228</v>
      </c>
    </row>
    <row r="19" spans="1:22" x14ac:dyDescent="0.3">
      <c r="A19" s="6">
        <v>1997</v>
      </c>
      <c r="B19" s="6">
        <v>1</v>
      </c>
      <c r="C19" s="6">
        <v>17</v>
      </c>
      <c r="D19" s="4">
        <v>259.7</v>
      </c>
      <c r="E19" s="4">
        <f t="shared" si="1"/>
        <v>378.96133100252945</v>
      </c>
      <c r="F19" s="4">
        <f t="shared" si="2"/>
        <v>26.544557913511881</v>
      </c>
      <c r="G19" s="4">
        <f t="shared" si="3"/>
        <v>-107.95227677191814</v>
      </c>
      <c r="H19" s="4">
        <f t="shared" si="4"/>
        <v>302.90056409445367</v>
      </c>
    </row>
    <row r="20" spans="1:22" x14ac:dyDescent="0.3">
      <c r="A20" s="6"/>
      <c r="B20" s="6">
        <v>2</v>
      </c>
      <c r="C20" s="6">
        <v>18</v>
      </c>
      <c r="D20" s="4">
        <v>401.1</v>
      </c>
      <c r="E20" s="4">
        <f t="shared" si="1"/>
        <v>394.79710541271004</v>
      </c>
      <c r="F20" s="4">
        <f t="shared" si="2"/>
        <v>15.835774410180591</v>
      </c>
      <c r="G20" s="4">
        <f t="shared" si="3"/>
        <v>15.555194496023953</v>
      </c>
      <c r="H20" s="4">
        <f t="shared" si="4"/>
        <v>436.44376677993563</v>
      </c>
    </row>
    <row r="21" spans="1:22" x14ac:dyDescent="0.3">
      <c r="A21" s="6"/>
      <c r="B21" s="6">
        <v>3</v>
      </c>
      <c r="C21" s="6">
        <v>19</v>
      </c>
      <c r="D21" s="4">
        <v>464.6</v>
      </c>
      <c r="E21" s="4">
        <f t="shared" si="1"/>
        <v>405.72301414509963</v>
      </c>
      <c r="F21" s="4">
        <f t="shared" si="2"/>
        <v>10.925908732389587</v>
      </c>
      <c r="G21" s="4">
        <f t="shared" si="3"/>
        <v>63.119068977450269</v>
      </c>
      <c r="H21" s="4">
        <f t="shared" si="4"/>
        <v>480.80474887578725</v>
      </c>
    </row>
    <row r="22" spans="1:22" x14ac:dyDescent="0.3">
      <c r="A22" s="7"/>
      <c r="B22" s="7">
        <v>4</v>
      </c>
      <c r="C22" s="7">
        <v>20</v>
      </c>
      <c r="D22" s="8">
        <v>479.7</v>
      </c>
      <c r="E22" s="8">
        <f t="shared" si="1"/>
        <v>422.12651204915124</v>
      </c>
      <c r="F22" s="8">
        <f t="shared" si="2"/>
        <v>16.403497904051619</v>
      </c>
      <c r="G22" s="8">
        <f t="shared" si="3"/>
        <v>52.840896449929403</v>
      </c>
      <c r="H22" s="8">
        <f t="shared" si="4"/>
        <v>461.62151011930541</v>
      </c>
    </row>
    <row r="23" spans="1:22" x14ac:dyDescent="0.3">
      <c r="A23" s="6">
        <v>1998</v>
      </c>
      <c r="B23" s="6">
        <v>1</v>
      </c>
      <c r="C23" s="6">
        <v>21</v>
      </c>
      <c r="D23" s="4">
        <v>264.39999999999998</v>
      </c>
      <c r="E23" s="4">
        <f t="shared" si="1"/>
        <v>418.47886425070482</v>
      </c>
      <c r="F23" s="4">
        <f t="shared" si="2"/>
        <v>-3.6476477984464282</v>
      </c>
      <c r="G23" s="4">
        <f t="shared" si="3"/>
        <v>-136.75484107892964</v>
      </c>
      <c r="H23" s="4">
        <f t="shared" si="4"/>
        <v>330.57773318128471</v>
      </c>
    </row>
    <row r="24" spans="1:22" x14ac:dyDescent="0.3">
      <c r="A24" s="6"/>
      <c r="B24" s="6">
        <v>2</v>
      </c>
      <c r="C24" s="6">
        <v>22</v>
      </c>
      <c r="D24" s="4">
        <v>402.6</v>
      </c>
      <c r="E24" s="4">
        <f t="shared" si="1"/>
        <v>406.41223097647514</v>
      </c>
      <c r="F24" s="4">
        <f t="shared" si="2"/>
        <v>-12.066633274229673</v>
      </c>
      <c r="G24" s="4">
        <f t="shared" si="3"/>
        <v>3.4617024749753571</v>
      </c>
      <c r="H24" s="4">
        <f t="shared" si="4"/>
        <v>430.38641094828233</v>
      </c>
    </row>
    <row r="25" spans="1:22" x14ac:dyDescent="0.3">
      <c r="A25" s="6"/>
      <c r="B25" s="6">
        <v>3</v>
      </c>
      <c r="C25" s="6">
        <v>23</v>
      </c>
      <c r="D25" s="4">
        <v>411.3</v>
      </c>
      <c r="E25" s="4">
        <f t="shared" si="1"/>
        <v>380.35819720658128</v>
      </c>
      <c r="F25" s="4">
        <f t="shared" si="2"/>
        <v>-26.054033769893863</v>
      </c>
      <c r="G25" s="4">
        <f t="shared" si="3"/>
        <v>43.026800523478514</v>
      </c>
      <c r="H25" s="4">
        <f t="shared" si="4"/>
        <v>457.46466667969571</v>
      </c>
      <c r="P25" t="s">
        <v>15</v>
      </c>
      <c r="Q25" s="14" t="s">
        <v>14</v>
      </c>
      <c r="R25" s="14"/>
      <c r="S25" s="14"/>
      <c r="T25" s="14"/>
      <c r="U25" s="14"/>
      <c r="V25" s="14"/>
    </row>
    <row r="26" spans="1:22" x14ac:dyDescent="0.3">
      <c r="A26" s="7"/>
      <c r="B26" s="7">
        <v>4</v>
      </c>
      <c r="C26" s="7">
        <v>24</v>
      </c>
      <c r="D26" s="8">
        <v>385.9</v>
      </c>
      <c r="E26" s="8">
        <f t="shared" si="1"/>
        <v>347.86713740441286</v>
      </c>
      <c r="F26" s="8">
        <f t="shared" si="2"/>
        <v>-32.491059802168422</v>
      </c>
      <c r="G26" s="8">
        <f t="shared" si="3"/>
        <v>43.59439956684119</v>
      </c>
      <c r="H26" s="8">
        <f t="shared" si="4"/>
        <v>407.14505988661682</v>
      </c>
      <c r="Q26" s="14"/>
      <c r="R26" s="14"/>
      <c r="S26" s="14"/>
      <c r="T26" s="14"/>
      <c r="U26" s="14"/>
      <c r="V26" s="14"/>
    </row>
    <row r="27" spans="1:22" x14ac:dyDescent="0.3">
      <c r="A27" s="6">
        <v>1999</v>
      </c>
      <c r="B27" s="6">
        <v>1</v>
      </c>
      <c r="C27" s="6">
        <v>25</v>
      </c>
      <c r="D27" s="4">
        <v>232.7</v>
      </c>
      <c r="E27" s="4">
        <f t="shared" si="1"/>
        <v>331.76136482433083</v>
      </c>
      <c r="F27" s="4">
        <f t="shared" si="2"/>
        <v>-16.105772580082032</v>
      </c>
      <c r="G27" s="4">
        <f t="shared" si="3"/>
        <v>-113.21811674879825</v>
      </c>
      <c r="H27" s="4">
        <f t="shared" si="4"/>
        <v>178.62123652331479</v>
      </c>
    </row>
    <row r="28" spans="1:22" x14ac:dyDescent="0.3">
      <c r="A28" s="6"/>
      <c r="B28" s="6">
        <v>2</v>
      </c>
      <c r="C28" s="6">
        <v>26</v>
      </c>
      <c r="D28" s="4">
        <v>309.2</v>
      </c>
      <c r="E28" s="4">
        <f t="shared" si="1"/>
        <v>312.6507579619223</v>
      </c>
      <c r="F28" s="4">
        <f t="shared" si="2"/>
        <v>-19.110606862408531</v>
      </c>
      <c r="G28" s="4">
        <f t="shared" si="3"/>
        <v>-0.85460612567672611</v>
      </c>
      <c r="H28" s="4">
        <f t="shared" si="4"/>
        <v>319.11729471922416</v>
      </c>
      <c r="P28" t="s">
        <v>16</v>
      </c>
      <c r="Q28" s="14" t="s">
        <v>17</v>
      </c>
      <c r="R28" s="14"/>
      <c r="S28" s="14"/>
      <c r="T28" s="14"/>
      <c r="U28" s="14"/>
      <c r="V28" s="14"/>
    </row>
    <row r="29" spans="1:22" x14ac:dyDescent="0.3">
      <c r="A29" s="6"/>
      <c r="B29" s="6">
        <v>3</v>
      </c>
      <c r="C29" s="6">
        <v>27</v>
      </c>
      <c r="D29" s="4">
        <v>310.7</v>
      </c>
      <c r="E29" s="4">
        <f t="shared" si="1"/>
        <v>285.70274127994071</v>
      </c>
      <c r="F29" s="4">
        <f t="shared" si="2"/>
        <v>-26.948016681981585</v>
      </c>
      <c r="G29" s="4">
        <f t="shared" si="3"/>
        <v>31.768715640052971</v>
      </c>
      <c r="H29" s="4">
        <f t="shared" si="4"/>
        <v>336.56695162299229</v>
      </c>
      <c r="Q29" s="14"/>
      <c r="R29" s="14"/>
      <c r="S29" s="14"/>
      <c r="T29" s="14"/>
      <c r="U29" s="14"/>
      <c r="V29" s="14"/>
    </row>
    <row r="30" spans="1:22" x14ac:dyDescent="0.3">
      <c r="A30" s="7"/>
      <c r="B30" s="7">
        <v>4</v>
      </c>
      <c r="C30" s="7">
        <v>28</v>
      </c>
      <c r="D30" s="8">
        <v>293</v>
      </c>
      <c r="E30" s="8">
        <f t="shared" si="1"/>
        <v>255.92203991978144</v>
      </c>
      <c r="F30" s="8">
        <f t="shared" si="2"/>
        <v>-29.78070136015927</v>
      </c>
      <c r="G30" s="8">
        <f t="shared" si="3"/>
        <v>39.525376089816909</v>
      </c>
      <c r="H30" s="8">
        <f t="shared" si="4"/>
        <v>302.34912416480029</v>
      </c>
    </row>
    <row r="31" spans="1:22" x14ac:dyDescent="0.3">
      <c r="A31" s="6">
        <v>2000</v>
      </c>
      <c r="B31" s="6">
        <v>1</v>
      </c>
      <c r="C31" s="6">
        <v>29</v>
      </c>
      <c r="D31" s="4">
        <v>205.1</v>
      </c>
      <c r="E31" s="4">
        <f t="shared" si="1"/>
        <v>254.06991696521655</v>
      </c>
      <c r="F31" s="4">
        <f t="shared" si="2"/>
        <v>-1.8521229545648907</v>
      </c>
      <c r="G31" s="4">
        <f t="shared" si="3"/>
        <v>-73.099976495579384</v>
      </c>
      <c r="H31" s="4">
        <f t="shared" si="4"/>
        <v>112.92322181082392</v>
      </c>
    </row>
    <row r="32" spans="1:22" x14ac:dyDescent="0.3">
      <c r="A32" s="6"/>
      <c r="B32" s="6">
        <v>2</v>
      </c>
      <c r="C32" s="6">
        <v>30</v>
      </c>
      <c r="D32" s="4">
        <v>234.4</v>
      </c>
      <c r="E32" s="4">
        <f t="shared" si="1"/>
        <v>247.07812942092116</v>
      </c>
      <c r="F32" s="4">
        <f t="shared" si="2"/>
        <v>-6.9917875442953914</v>
      </c>
      <c r="G32" s="4">
        <f t="shared" si="3"/>
        <v>-8.2375019491178509</v>
      </c>
      <c r="H32" s="4">
        <f t="shared" si="4"/>
        <v>251.36318788497493</v>
      </c>
    </row>
    <row r="33" spans="1:8" x14ac:dyDescent="0.3">
      <c r="A33" s="6"/>
      <c r="B33" s="6">
        <v>3</v>
      </c>
      <c r="C33" s="6">
        <v>31</v>
      </c>
      <c r="D33" s="4">
        <v>285.39999999999998</v>
      </c>
      <c r="E33" s="4">
        <f t="shared" si="1"/>
        <v>244.19031465129069</v>
      </c>
      <c r="F33" s="4">
        <f t="shared" si="2"/>
        <v>-2.8878147696304666</v>
      </c>
      <c r="G33" s="4">
        <f t="shared" si="3"/>
        <v>37.663886993866583</v>
      </c>
      <c r="H33" s="4">
        <f t="shared" si="4"/>
        <v>271.85505751667876</v>
      </c>
    </row>
    <row r="34" spans="1:8" x14ac:dyDescent="0.3">
      <c r="A34" s="7"/>
      <c r="B34" s="7">
        <v>4</v>
      </c>
      <c r="C34" s="7">
        <v>32</v>
      </c>
      <c r="D34" s="8">
        <v>258.7</v>
      </c>
      <c r="E34" s="8">
        <f t="shared" si="1"/>
        <v>234.59799001312985</v>
      </c>
      <c r="F34" s="8">
        <f t="shared" si="2"/>
        <v>-9.5923246381608465</v>
      </c>
      <c r="G34" s="8">
        <f t="shared" si="3"/>
        <v>29.894650768655769</v>
      </c>
      <c r="H34" s="8">
        <f t="shared" si="4"/>
        <v>280.82787597147711</v>
      </c>
    </row>
    <row r="35" spans="1:8" x14ac:dyDescent="0.3">
      <c r="A35" s="6">
        <v>2001</v>
      </c>
      <c r="B35" s="6">
        <v>1</v>
      </c>
      <c r="C35" s="6">
        <v>33</v>
      </c>
      <c r="D35" s="4">
        <v>193.2</v>
      </c>
      <c r="E35" s="4">
        <f t="shared" si="1"/>
        <v>237.51740020117495</v>
      </c>
      <c r="F35" s="4">
        <f t="shared" si="2"/>
        <v>2.9194101880451058</v>
      </c>
      <c r="G35" s="4">
        <f t="shared" si="3"/>
        <v>-55.127435062239996</v>
      </c>
      <c r="H35" s="4">
        <f t="shared" si="4"/>
        <v>151.90568887938963</v>
      </c>
    </row>
    <row r="36" spans="1:8" x14ac:dyDescent="0.3">
      <c r="A36" s="6"/>
      <c r="B36" s="6">
        <v>2</v>
      </c>
      <c r="C36" s="6">
        <v>34</v>
      </c>
      <c r="D36" s="4">
        <v>263.7</v>
      </c>
      <c r="E36" s="4">
        <f t="shared" si="1"/>
        <v>249.98118318401964</v>
      </c>
      <c r="F36" s="4">
        <f t="shared" si="2"/>
        <v>12.463782982844691</v>
      </c>
      <c r="G36" s="4">
        <f t="shared" si="3"/>
        <v>5.4725580779287979</v>
      </c>
      <c r="H36" s="4">
        <f t="shared" si="4"/>
        <v>232.19930844010221</v>
      </c>
    </row>
    <row r="37" spans="1:8" x14ac:dyDescent="0.3">
      <c r="A37" s="6"/>
      <c r="B37" s="6">
        <v>3</v>
      </c>
      <c r="C37" s="6">
        <v>35</v>
      </c>
      <c r="D37" s="4">
        <v>292.5</v>
      </c>
      <c r="E37" s="4">
        <f t="shared" si="1"/>
        <v>260.13956499912115</v>
      </c>
      <c r="F37" s="4">
        <f t="shared" si="2"/>
        <v>10.158381815101507</v>
      </c>
      <c r="G37" s="4">
        <f t="shared" si="3"/>
        <v>34.352282441558707</v>
      </c>
      <c r="H37" s="4">
        <f t="shared" si="4"/>
        <v>300.10885316073092</v>
      </c>
    </row>
    <row r="38" spans="1:8" x14ac:dyDescent="0.3">
      <c r="A38" s="7"/>
      <c r="B38" s="7">
        <v>4</v>
      </c>
      <c r="C38" s="7">
        <v>36</v>
      </c>
      <c r="D38" s="8">
        <v>315.2</v>
      </c>
      <c r="E38" s="8">
        <f t="shared" si="1"/>
        <v>274.84502931487901</v>
      </c>
      <c r="F38" s="8">
        <f t="shared" si="2"/>
        <v>14.705464315757865</v>
      </c>
      <c r="G38" s="8">
        <f t="shared" si="3"/>
        <v>36.426329211255947</v>
      </c>
      <c r="H38" s="8">
        <f t="shared" si="4"/>
        <v>300.19259758287842</v>
      </c>
    </row>
    <row r="39" spans="1:8" x14ac:dyDescent="0.3">
      <c r="A39" s="6">
        <v>2002</v>
      </c>
      <c r="B39" s="6">
        <v>1</v>
      </c>
      <c r="C39" s="6">
        <v>37</v>
      </c>
      <c r="D39" s="4">
        <v>178.3</v>
      </c>
      <c r="E39" s="4">
        <f t="shared" si="1"/>
        <v>272.54580684963054</v>
      </c>
      <c r="F39" s="4">
        <f t="shared" si="2"/>
        <v>-2.2992224652484765</v>
      </c>
      <c r="G39" s="4">
        <f t="shared" si="3"/>
        <v>-79.553898856251763</v>
      </c>
      <c r="H39" s="4">
        <f t="shared" si="4"/>
        <v>234.42305856839687</v>
      </c>
    </row>
    <row r="40" spans="1:8" x14ac:dyDescent="0.3">
      <c r="A40" s="6"/>
      <c r="B40" s="6">
        <v>2</v>
      </c>
      <c r="C40" s="6">
        <v>38</v>
      </c>
      <c r="D40" s="4">
        <v>274.5</v>
      </c>
      <c r="E40" s="4">
        <f t="shared" si="1"/>
        <v>269.87719725114596</v>
      </c>
      <c r="F40" s="4">
        <f t="shared" si="2"/>
        <v>-2.6686095984845792</v>
      </c>
      <c r="G40" s="4">
        <f t="shared" si="3"/>
        <v>4.9419501607019427</v>
      </c>
      <c r="H40" s="4">
        <f t="shared" si="4"/>
        <v>275.71914246231086</v>
      </c>
    </row>
    <row r="41" spans="1:8" x14ac:dyDescent="0.3">
      <c r="A41" s="6"/>
      <c r="B41" s="6">
        <v>3</v>
      </c>
      <c r="C41" s="6">
        <v>39</v>
      </c>
      <c r="D41" s="4">
        <v>295.39999999999998</v>
      </c>
      <c r="E41" s="4">
        <f t="shared" si="1"/>
        <v>265.3419098748812</v>
      </c>
      <c r="F41" s="4">
        <f t="shared" si="2"/>
        <v>-4.5352873762647619</v>
      </c>
      <c r="G41" s="4">
        <f t="shared" si="3"/>
        <v>31.670884204634788</v>
      </c>
      <c r="H41" s="4">
        <f t="shared" si="4"/>
        <v>301.56087009422009</v>
      </c>
    </row>
    <row r="42" spans="1:8" x14ac:dyDescent="0.3">
      <c r="A42" s="7"/>
      <c r="B42" s="7">
        <v>4</v>
      </c>
      <c r="C42" s="7">
        <v>40</v>
      </c>
      <c r="D42" s="8">
        <v>286.39999999999998</v>
      </c>
      <c r="E42" s="8">
        <f t="shared" si="1"/>
        <v>257.52435393665542</v>
      </c>
      <c r="F42" s="8">
        <f t="shared" si="2"/>
        <v>-7.8175559382257802</v>
      </c>
      <c r="G42" s="8">
        <f t="shared" si="3"/>
        <v>31.711498810468054</v>
      </c>
      <c r="H42" s="8">
        <f t="shared" si="4"/>
        <v>297.2329517098724</v>
      </c>
    </row>
    <row r="43" spans="1:8" x14ac:dyDescent="0.3">
      <c r="A43" s="6">
        <v>2003</v>
      </c>
      <c r="B43" s="6">
        <v>1</v>
      </c>
      <c r="C43" s="6">
        <v>41</v>
      </c>
      <c r="D43" s="4">
        <v>190.8</v>
      </c>
      <c r="E43" s="4">
        <f t="shared" si="1"/>
        <v>255.96264883726502</v>
      </c>
      <c r="F43" s="4">
        <f t="shared" si="2"/>
        <v>-1.5617050993903945</v>
      </c>
      <c r="G43" s="4">
        <f t="shared" si="3"/>
        <v>-70.567651947768141</v>
      </c>
      <c r="H43" s="4">
        <f t="shared" si="4"/>
        <v>170.15289914217789</v>
      </c>
    </row>
    <row r="44" spans="1:8" x14ac:dyDescent="0.3">
      <c r="A44" s="6"/>
      <c r="B44" s="6">
        <v>2</v>
      </c>
      <c r="C44" s="6">
        <v>42</v>
      </c>
      <c r="D44" s="4">
        <v>263.5</v>
      </c>
      <c r="E44" s="4">
        <f t="shared" si="1"/>
        <v>255.66050244642159</v>
      </c>
      <c r="F44" s="4">
        <f t="shared" si="2"/>
        <v>-0.30214639084343275</v>
      </c>
      <c r="G44" s="4">
        <f t="shared" si="3"/>
        <v>6.75124930199045</v>
      </c>
      <c r="H44" s="4">
        <f t="shared" si="4"/>
        <v>259.34289389857656</v>
      </c>
    </row>
    <row r="45" spans="1:8" x14ac:dyDescent="0.3">
      <c r="A45" s="6"/>
      <c r="B45" s="6">
        <v>3</v>
      </c>
      <c r="C45" s="6">
        <v>43</v>
      </c>
      <c r="D45" s="4">
        <v>318.8</v>
      </c>
      <c r="E45" s="4">
        <f t="shared" si="1"/>
        <v>264.98455662180862</v>
      </c>
      <c r="F45" s="4">
        <f t="shared" si="2"/>
        <v>9.3240541753870332</v>
      </c>
      <c r="G45" s="4">
        <f t="shared" si="3"/>
        <v>45.498486125980357</v>
      </c>
      <c r="H45" s="4">
        <f t="shared" si="4"/>
        <v>287.02924026021293</v>
      </c>
    </row>
    <row r="46" spans="1:8" x14ac:dyDescent="0.3">
      <c r="A46" s="7"/>
      <c r="B46" s="7">
        <v>4</v>
      </c>
      <c r="C46" s="7">
        <v>44</v>
      </c>
      <c r="D46" s="8">
        <v>305.3</v>
      </c>
      <c r="E46" s="8">
        <f t="shared" si="1"/>
        <v>274.09042528417001</v>
      </c>
      <c r="F46" s="8">
        <f t="shared" si="2"/>
        <v>9.105868662361388</v>
      </c>
      <c r="G46" s="8">
        <f t="shared" si="3"/>
        <v>31.398085184981461</v>
      </c>
      <c r="H46" s="8">
        <f t="shared" si="4"/>
        <v>306.02010960766376</v>
      </c>
    </row>
    <row r="47" spans="1:8" x14ac:dyDescent="0.3">
      <c r="A47" s="6">
        <v>2004</v>
      </c>
      <c r="B47" s="6">
        <v>1</v>
      </c>
      <c r="C47" s="6">
        <v>45</v>
      </c>
      <c r="D47" s="4">
        <v>242.6</v>
      </c>
      <c r="E47" s="4">
        <f t="shared" si="1"/>
        <v>292.27729502189737</v>
      </c>
      <c r="F47" s="4">
        <f t="shared" si="2"/>
        <v>18.186869737727363</v>
      </c>
      <c r="G47" s="4">
        <f t="shared" si="3"/>
        <v>-57.523204447060849</v>
      </c>
      <c r="H47" s="4">
        <f t="shared" si="4"/>
        <v>212.62864199876327</v>
      </c>
    </row>
    <row r="48" spans="1:8" x14ac:dyDescent="0.3">
      <c r="A48" s="6"/>
      <c r="B48" s="6">
        <v>2</v>
      </c>
      <c r="C48" s="6">
        <v>46</v>
      </c>
      <c r="D48" s="4">
        <v>318.8</v>
      </c>
      <c r="E48" s="4">
        <f t="shared" si="1"/>
        <v>310.94427735945715</v>
      </c>
      <c r="F48" s="4">
        <f t="shared" si="2"/>
        <v>18.666982337559773</v>
      </c>
      <c r="G48" s="4">
        <f t="shared" si="3"/>
        <v>7.4409093461822202</v>
      </c>
      <c r="H48" s="4">
        <f t="shared" si="4"/>
        <v>317.21541406161521</v>
      </c>
    </row>
    <row r="49" spans="1:10" x14ac:dyDescent="0.3">
      <c r="A49" s="6"/>
      <c r="B49" s="6">
        <v>3</v>
      </c>
      <c r="C49" s="6">
        <v>47</v>
      </c>
      <c r="D49" s="4">
        <v>329.6</v>
      </c>
      <c r="E49" s="4">
        <f t="shared" si="1"/>
        <v>315.82229321971494</v>
      </c>
      <c r="F49" s="4">
        <f t="shared" si="2"/>
        <v>4.8780158602577899</v>
      </c>
      <c r="G49" s="4">
        <f t="shared" si="3"/>
        <v>25.691259168358862</v>
      </c>
      <c r="H49" s="4">
        <f t="shared" si="4"/>
        <v>375.1097458229973</v>
      </c>
    </row>
    <row r="50" spans="1:10" x14ac:dyDescent="0.3">
      <c r="A50" s="7"/>
      <c r="B50" s="7">
        <v>4</v>
      </c>
      <c r="C50" s="7">
        <v>48</v>
      </c>
      <c r="D50" s="8">
        <v>338.2</v>
      </c>
      <c r="E50" s="8">
        <f t="shared" si="1"/>
        <v>316.48924419393381</v>
      </c>
      <c r="F50" s="8">
        <f t="shared" si="2"/>
        <v>0.66695097421887795</v>
      </c>
      <c r="G50" s="8">
        <f t="shared" si="3"/>
        <v>25.349080854719038</v>
      </c>
      <c r="H50" s="8">
        <f t="shared" si="4"/>
        <v>352.09839426495421</v>
      </c>
    </row>
    <row r="51" spans="1:10" x14ac:dyDescent="0.3">
      <c r="A51" s="6">
        <v>2005</v>
      </c>
      <c r="B51" s="6">
        <v>1</v>
      </c>
      <c r="C51" s="6">
        <v>49</v>
      </c>
      <c r="D51" s="4">
        <v>232.1</v>
      </c>
      <c r="E51" s="4">
        <f t="shared" si="1"/>
        <v>308.81399331210201</v>
      </c>
      <c r="F51" s="4">
        <f t="shared" si="2"/>
        <v>-7.6752508818318006</v>
      </c>
      <c r="G51" s="4">
        <f t="shared" si="3"/>
        <v>-69.506400269683354</v>
      </c>
      <c r="H51" s="4">
        <f t="shared" si="4"/>
        <v>259.63299072109186</v>
      </c>
    </row>
    <row r="52" spans="1:10" x14ac:dyDescent="0.3">
      <c r="A52" s="6"/>
      <c r="B52" s="6">
        <v>2</v>
      </c>
      <c r="C52" s="6">
        <v>50</v>
      </c>
      <c r="D52" s="4">
        <v>285.60000000000002</v>
      </c>
      <c r="E52" s="4">
        <f t="shared" si="1"/>
        <v>294.17615359846326</v>
      </c>
      <c r="F52" s="4">
        <f t="shared" si="2"/>
        <v>-14.637839713638755</v>
      </c>
      <c r="G52" s="4">
        <f t="shared" si="3"/>
        <v>-2.5605347382032826</v>
      </c>
      <c r="H52" s="4">
        <f t="shared" si="4"/>
        <v>308.57965177645241</v>
      </c>
    </row>
    <row r="53" spans="1:10" x14ac:dyDescent="0.3">
      <c r="A53" s="6"/>
      <c r="B53" s="6">
        <v>3</v>
      </c>
      <c r="C53" s="6">
        <v>51</v>
      </c>
      <c r="D53" s="4">
        <v>291</v>
      </c>
      <c r="E53" s="4">
        <f t="shared" si="1"/>
        <v>275.2269053663108</v>
      </c>
      <c r="F53" s="4">
        <f t="shared" si="2"/>
        <v>-18.949248232152456</v>
      </c>
      <c r="G53" s="4">
        <f t="shared" si="3"/>
        <v>19.498115746493529</v>
      </c>
      <c r="H53" s="4">
        <f t="shared" si="4"/>
        <v>305.22957305318334</v>
      </c>
    </row>
    <row r="54" spans="1:10" x14ac:dyDescent="0.3">
      <c r="A54" s="7"/>
      <c r="B54" s="7">
        <v>4</v>
      </c>
      <c r="C54" s="7">
        <v>52</v>
      </c>
      <c r="D54" s="8">
        <v>281.39999999999998</v>
      </c>
      <c r="E54" s="8">
        <f t="shared" si="1"/>
        <v>256.20895794739687</v>
      </c>
      <c r="F54" s="8">
        <f t="shared" si="2"/>
        <v>-19.017947418913934</v>
      </c>
      <c r="G54" s="8">
        <f t="shared" si="3"/>
        <v>25.25039757876587</v>
      </c>
      <c r="H54" s="8">
        <f t="shared" si="4"/>
        <v>281.62673798887738</v>
      </c>
    </row>
    <row r="55" spans="1:10" x14ac:dyDescent="0.3">
      <c r="A55" s="9">
        <v>2006</v>
      </c>
      <c r="B55" s="9">
        <v>1</v>
      </c>
      <c r="C55" s="10">
        <v>53</v>
      </c>
      <c r="D55" s="10"/>
      <c r="E55" s="10"/>
      <c r="F55" s="10"/>
      <c r="G55" s="10"/>
      <c r="H55" s="10">
        <f>$E$54+B55*$F$54+H51</f>
        <v>496.82400124957479</v>
      </c>
    </row>
    <row r="56" spans="1:10" x14ac:dyDescent="0.3">
      <c r="A56" s="10"/>
      <c r="B56" s="9">
        <v>2</v>
      </c>
      <c r="C56" s="10">
        <v>54</v>
      </c>
      <c r="D56" s="10"/>
      <c r="E56" s="10"/>
      <c r="F56" s="10"/>
      <c r="G56" s="10"/>
      <c r="H56" s="10">
        <f t="shared" ref="H56:H58" si="5">$E$54+B56*$F$54+H52</f>
        <v>526.75271488602141</v>
      </c>
    </row>
    <row r="57" spans="1:10" x14ac:dyDescent="0.3">
      <c r="A57" s="10"/>
      <c r="B57" s="9">
        <v>3</v>
      </c>
      <c r="C57" s="10">
        <v>55</v>
      </c>
      <c r="D57" s="10"/>
      <c r="E57" s="10"/>
      <c r="F57" s="10"/>
      <c r="G57" s="10"/>
      <c r="H57" s="10">
        <f t="shared" si="5"/>
        <v>504.38468874383841</v>
      </c>
    </row>
    <row r="58" spans="1:10" x14ac:dyDescent="0.3">
      <c r="A58" s="10"/>
      <c r="B58" s="9">
        <v>4</v>
      </c>
      <c r="C58" s="10">
        <v>56</v>
      </c>
      <c r="D58" s="10"/>
      <c r="E58" s="10"/>
      <c r="F58" s="10"/>
      <c r="G58" s="10"/>
      <c r="H58" s="10">
        <f t="shared" si="5"/>
        <v>461.76390626061851</v>
      </c>
    </row>
    <row r="60" spans="1:10" x14ac:dyDescent="0.3">
      <c r="J60" s="13">
        <v>184.46580796974069</v>
      </c>
    </row>
    <row r="61" spans="1:10" x14ac:dyDescent="0.3">
      <c r="J61" s="13">
        <v>221.49459604087076</v>
      </c>
    </row>
    <row r="62" spans="1:10" x14ac:dyDescent="0.3">
      <c r="J62" s="13">
        <v>221.23346521572321</v>
      </c>
    </row>
    <row r="63" spans="1:10" x14ac:dyDescent="0.3">
      <c r="J63" s="13">
        <v>207.17083752646886</v>
      </c>
    </row>
  </sheetData>
  <mergeCells count="8">
    <mergeCell ref="Q25:V26"/>
    <mergeCell ref="Q28:V29"/>
    <mergeCell ref="C1:C2"/>
    <mergeCell ref="E1:E2"/>
    <mergeCell ref="F1:F2"/>
    <mergeCell ref="G1:G2"/>
    <mergeCell ref="H1:H2"/>
    <mergeCell ref="Q6:V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2023-06-21T06:12:41Z</dcterms:created>
  <dcterms:modified xsi:type="dcterms:W3CDTF">2023-08-14T06:11:59Z</dcterms:modified>
</cp:coreProperties>
</file>