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it\OneDrive\Desktop\GT Data\Homework\Homework 1\"/>
    </mc:Choice>
  </mc:AlternateContent>
  <xr:revisionPtr revIDLastSave="0" documentId="13_ncr:1_{9002E299-A6AA-42A2-B536-5F2D74365855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Data" sheetId="1" r:id="rId1"/>
    <sheet name="Success by Category" sheetId="8" r:id="rId2"/>
    <sheet name="Success by Subcategory" sheetId="9" r:id="rId3"/>
    <sheet name="Success by Date" sheetId="2" r:id="rId4"/>
    <sheet name="Bonus" sheetId="3" r:id="rId5"/>
    <sheet name="Bonus Analysis" sheetId="6" r:id="rId6"/>
  </sheets>
  <definedNames>
    <definedName name="_xlnm._FilterDatabase" localSheetId="5" hidden="1">'Bonus Analysis'!$A$1:$B$2186</definedName>
    <definedName name="_xlnm._FilterDatabase" localSheetId="0" hidden="1">Data!$A$1:$W$1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" i="6" l="1"/>
  <c r="K7" i="6"/>
  <c r="K6" i="6"/>
  <c r="K5" i="6"/>
  <c r="K3" i="6"/>
  <c r="K4" i="6"/>
  <c r="H8" i="6"/>
  <c r="H7" i="6"/>
  <c r="H6" i="6"/>
  <c r="H5" i="6"/>
  <c r="H4" i="6"/>
  <c r="H3" i="6"/>
  <c r="D5" i="3"/>
  <c r="D6" i="3"/>
  <c r="C6" i="3"/>
  <c r="H3" i="3"/>
  <c r="H4" i="3"/>
  <c r="H7" i="3"/>
  <c r="H8" i="3"/>
  <c r="H9" i="3"/>
  <c r="H10" i="3"/>
  <c r="H11" i="3"/>
  <c r="H12" i="3"/>
  <c r="H13" i="3"/>
  <c r="H2" i="3"/>
  <c r="G3" i="3"/>
  <c r="G4" i="3"/>
  <c r="G7" i="3"/>
  <c r="G8" i="3"/>
  <c r="G9" i="3"/>
  <c r="G10" i="3"/>
  <c r="G11" i="3"/>
  <c r="G12" i="3"/>
  <c r="G13" i="3"/>
  <c r="G2" i="3"/>
  <c r="F3" i="3"/>
  <c r="F4" i="3"/>
  <c r="F7" i="3"/>
  <c r="F8" i="3"/>
  <c r="F9" i="3"/>
  <c r="F10" i="3"/>
  <c r="F11" i="3"/>
  <c r="F12" i="3"/>
  <c r="F13" i="3"/>
  <c r="F2" i="3"/>
  <c r="D13" i="3"/>
  <c r="C13" i="3"/>
  <c r="B13" i="3"/>
  <c r="D12" i="3"/>
  <c r="C12" i="3"/>
  <c r="B12" i="3"/>
  <c r="D11" i="3"/>
  <c r="C11" i="3"/>
  <c r="B11" i="3"/>
  <c r="D10" i="3"/>
  <c r="C10" i="3"/>
  <c r="B10" i="3"/>
  <c r="B6" i="3"/>
  <c r="D9" i="3"/>
  <c r="B9" i="3"/>
  <c r="D8" i="3"/>
  <c r="C8" i="3"/>
  <c r="C9" i="3"/>
  <c r="B8" i="3"/>
  <c r="D7" i="3"/>
  <c r="C7" i="3"/>
  <c r="B7" i="3"/>
  <c r="C5" i="3"/>
  <c r="B5" i="3"/>
  <c r="D4" i="3"/>
  <c r="C4" i="3"/>
  <c r="B4" i="3"/>
  <c r="D3" i="3"/>
  <c r="C3" i="3"/>
  <c r="B3" i="3"/>
  <c r="D2" i="3"/>
  <c r="C2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115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12" i="1"/>
  <c r="S13" i="1"/>
  <c r="S14" i="1"/>
  <c r="S15" i="1"/>
  <c r="S16" i="1"/>
  <c r="S17" i="1"/>
  <c r="S4" i="1"/>
  <c r="S5" i="1"/>
  <c r="S6" i="1"/>
  <c r="S7" i="1"/>
  <c r="S8" i="1"/>
  <c r="S9" i="1"/>
  <c r="S10" i="1"/>
  <c r="S1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" i="1"/>
  <c r="Q8" i="1"/>
  <c r="Q9" i="1"/>
  <c r="Q10" i="1"/>
  <c r="Q11" i="1"/>
  <c r="Q12" i="1"/>
  <c r="Q3" i="1"/>
  <c r="Q4" i="1"/>
  <c r="Q5" i="1"/>
  <c r="Q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5" i="3" l="1"/>
  <c r="E6" i="3"/>
  <c r="E5" i="3"/>
  <c r="E4" i="3"/>
  <c r="E10" i="3"/>
  <c r="E8" i="3"/>
  <c r="E3" i="3"/>
  <c r="E9" i="3"/>
  <c r="E7" i="3"/>
  <c r="E13" i="3"/>
  <c r="E12" i="3"/>
  <c r="E11" i="3"/>
  <c r="E2" i="3"/>
  <c r="O2" i="1"/>
  <c r="W14" i="1"/>
  <c r="F6" i="3" l="1"/>
  <c r="H6" i="3"/>
  <c r="G6" i="3"/>
  <c r="G5" i="3"/>
  <c r="F5" i="3"/>
</calcChain>
</file>

<file path=xl/sharedStrings.xml><?xml version="1.0" encoding="utf-8"?>
<sst xmlns="http://schemas.openxmlformats.org/spreadsheetml/2006/main" count="28554" uniqueCount="8408">
  <si>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</si>
  <si>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</si>
  <si>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</si>
  <si>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</si>
  <si>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</si>
  <si>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</si>
  <si>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</si>
  <si>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</si>
  <si>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</si>
  <si>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</si>
  <si>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</si>
  <si>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</si>
  <si>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</si>
  <si>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</si>
  <si>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</si>
  <si>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</si>
  <si>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</si>
  <si>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</si>
  <si>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</si>
  <si>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</si>
  <si>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</si>
  <si>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</si>
  <si>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</si>
  <si>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</si>
  <si>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</si>
  <si>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</si>
  <si>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</si>
  <si>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</si>
  <si>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</si>
  <si>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</si>
  <si>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</si>
  <si>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</si>
  <si>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</si>
  <si>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</si>
  <si>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</si>
  <si>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</si>
  <si>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</si>
  <si>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</si>
  <si>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</si>
  <si>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</si>
  <si>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</si>
  <si>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</si>
  <si>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</si>
  <si>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</si>
  <si>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</si>
  <si>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</si>
  <si>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</si>
  <si>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</si>
  <si>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</si>
  <si>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</si>
  <si>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</si>
  <si>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</si>
  <si>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</si>
  <si>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</si>
  <si>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</si>
  <si>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</si>
  <si>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</si>
  <si>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</si>
  <si>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</si>
  <si>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</si>
  <si>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</si>
  <si>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</si>
  <si>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</si>
  <si>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</si>
  <si>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</si>
  <si>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</si>
  <si>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</si>
  <si>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</si>
  <si>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</si>
  <si>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</si>
  <si>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</si>
  <si>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</si>
  <si>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</si>
  <si>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</si>
  <si>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</si>
  <si>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</si>
  <si>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</si>
  <si>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</si>
  <si>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</si>
  <si>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</si>
  <si>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</si>
  <si>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</si>
  <si>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</si>
  <si>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</si>
  <si>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</si>
  <si>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</si>
  <si>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</si>
  <si>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</si>
  <si>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</si>
  <si>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</si>
  <si>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</si>
  <si>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</si>
  <si>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</si>
  <si>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</si>
  <si>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</si>
  <si>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</si>
  <si>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</si>
  <si>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</si>
  <si>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</si>
  <si>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</si>
  <si>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</si>
  <si>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</si>
  <si>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</si>
  <si>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</si>
  <si>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</si>
  <si>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</si>
  <si>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</si>
  <si>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</si>
  <si>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</si>
  <si>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</si>
  <si>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</si>
  <si>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</si>
  <si>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</si>
  <si>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</si>
  <si>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</si>
  <si>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</si>
  <si>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</si>
  <si>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</si>
  <si>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</si>
  <si>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</si>
  <si>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</si>
  <si>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</si>
  <si>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</si>
  <si>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</si>
  <si>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</si>
  <si>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</si>
  <si>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</si>
  <si>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</si>
  <si>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</si>
  <si>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</si>
  <si>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</si>
  <si>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</si>
  <si>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</si>
  <si>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</si>
  <si>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</si>
  <si>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</si>
  <si>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</si>
  <si>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</si>
  <si>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</si>
  <si>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</si>
  <si>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</si>
  <si>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</si>
  <si>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</si>
  <si>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</si>
  <si>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</si>
  <si>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</si>
  <si>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</si>
  <si>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</si>
  <si>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</si>
  <si>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</si>
  <si>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</si>
  <si>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</si>
  <si>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</si>
  <si>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</si>
  <si>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</si>
  <si>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</si>
  <si>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</si>
  <si>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</si>
  <si>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</si>
  <si>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</si>
  <si>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</si>
  <si>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</si>
  <si>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</si>
  <si>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</si>
  <si>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</si>
  <si>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</si>
  <si>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</si>
  <si>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</si>
  <si>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</si>
  <si>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</si>
  <si>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</si>
  <si>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</si>
  <si>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</si>
  <si>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</si>
  <si>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</si>
  <si>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</si>
  <si>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</si>
  <si>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</si>
  <si>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</si>
  <si>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</si>
  <si>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</si>
  <si>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</si>
  <si>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</si>
  <si>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</si>
  <si>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</si>
  <si>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</si>
  <si>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</si>
  <si>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</si>
  <si>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</si>
  <si>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</si>
  <si>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</si>
  <si>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</si>
  <si>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</si>
  <si>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</si>
  <si>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</si>
  <si>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</si>
  <si>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</si>
  <si>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</si>
  <si>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</si>
  <si>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</si>
  <si>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</si>
  <si>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</si>
  <si>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</si>
  <si>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</si>
  <si>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</si>
  <si>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</si>
  <si>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</si>
  <si>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</si>
  <si>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</si>
  <si>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</si>
  <si>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</si>
  <si>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</si>
  <si>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</si>
  <si>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</si>
  <si>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</si>
  <si>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</si>
  <si>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</si>
  <si>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</si>
  <si>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</si>
  <si>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</si>
  <si>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</si>
  <si>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</si>
  <si>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</si>
  <si>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</si>
  <si>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</si>
  <si>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</si>
  <si>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</si>
  <si>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</si>
  <si>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</si>
  <si>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</si>
  <si>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</si>
  <si>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</si>
  <si>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</si>
  <si>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</si>
  <si>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</si>
  <si>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</si>
  <si>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</si>
  <si>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</si>
  <si>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</si>
  <si>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</si>
  <si>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</si>
  <si>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</si>
  <si>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</si>
  <si>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</si>
  <si>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</si>
  <si>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</si>
  <si>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</si>
  <si>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</si>
  <si>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</si>
  <si>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</si>
  <si>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</si>
  <si>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</si>
  <si>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</si>
  <si>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</si>
  <si>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</si>
  <si>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</si>
  <si>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</si>
  <si>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</si>
  <si>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</si>
  <si>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</si>
  <si>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</si>
  <si>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</si>
  <si>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</si>
  <si>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</si>
  <si>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</si>
  <si>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</si>
  <si>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</si>
  <si>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</si>
  <si>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</si>
  <si>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</si>
  <si>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</si>
  <si>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</si>
  <si>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</si>
  <si>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</si>
  <si>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</si>
  <si>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</si>
  <si>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</si>
  <si>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</si>
  <si>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</si>
  <si>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</si>
  <si>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</si>
  <si>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</si>
  <si>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</si>
  <si>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</si>
  <si>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</si>
  <si>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</si>
  <si>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</si>
  <si>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</si>
  <si>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</si>
  <si>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</si>
  <si>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</si>
  <si>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</si>
  <si>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</si>
  <si>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</si>
  <si>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</si>
  <si>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</si>
  <si>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</si>
  <si>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</si>
  <si>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</si>
  <si>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</si>
  <si>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</si>
  <si>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</si>
  <si>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</si>
  <si>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</si>
  <si>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</si>
  <si>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</si>
  <si>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</si>
  <si>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</si>
  <si>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</si>
  <si>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</si>
  <si>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</si>
  <si>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</si>
  <si>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</si>
  <si>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</si>
  <si>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</si>
  <si>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</si>
  <si>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</si>
  <si>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</si>
  <si>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</si>
  <si>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</si>
  <si>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</si>
  <si>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</si>
  <si>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</si>
  <si>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</si>
  <si>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</si>
  <si>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</si>
  <si>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</si>
  <si>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</si>
  <si>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</si>
  <si>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</si>
  <si>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</si>
  <si>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</si>
  <si>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</si>
  <si>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</si>
  <si>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</si>
  <si>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</si>
  <si>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</si>
  <si>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</si>
  <si>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</si>
  <si>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</si>
  <si>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</si>
  <si>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</si>
  <si>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</si>
  <si>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</si>
  <si>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</si>
  <si>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</si>
  <si>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</si>
  <si>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</si>
  <si>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</si>
  <si>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</si>
  <si>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</si>
  <si>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</si>
  <si>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</si>
  <si>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</si>
  <si>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</si>
  <si>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</si>
  <si>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</si>
  <si>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</si>
  <si>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</si>
  <si>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</si>
  <si>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</si>
  <si>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</si>
  <si>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</si>
  <si>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</si>
  <si>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</si>
  <si>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</si>
  <si>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</si>
  <si>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</si>
  <si>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</si>
  <si>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</si>
  <si>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</si>
  <si>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</si>
  <si>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</si>
  <si>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</si>
  <si>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</si>
  <si>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</si>
  <si>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</si>
  <si>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</si>
  <si>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</si>
  <si>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</si>
  <si>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</si>
  <si>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</si>
  <si>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</si>
  <si>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</si>
  <si>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</si>
  <si>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</si>
  <si>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</si>
  <si>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</si>
  <si>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</si>
  <si>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</si>
  <si>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</si>
  <si>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</si>
  <si>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</si>
  <si>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</si>
  <si>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</si>
  <si>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</si>
  <si>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</si>
  <si>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</si>
  <si>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</si>
  <si>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</si>
  <si>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</si>
  <si>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</si>
  <si>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</si>
  <si>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</si>
  <si>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</si>
  <si>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</si>
  <si>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</si>
  <si>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</si>
  <si>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</si>
  <si>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</si>
  <si>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</si>
  <si>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</si>
  <si>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</si>
  <si>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</si>
  <si>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</si>
  <si>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</si>
  <si>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</si>
  <si>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</si>
  <si>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</si>
  <si>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</si>
  <si>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</si>
  <si>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</si>
  <si>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</si>
  <si>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</si>
  <si>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</si>
  <si>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</si>
  <si>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</si>
  <si>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</si>
  <si>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</si>
  <si>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</si>
  <si>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</si>
  <si>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</si>
  <si>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</si>
  <si>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</si>
  <si>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</si>
  <si>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</si>
  <si>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</si>
  <si>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</si>
  <si>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</si>
  <si>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</si>
  <si>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</si>
  <si>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</si>
  <si>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</si>
  <si>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</si>
  <si>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</si>
  <si>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</si>
  <si>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</si>
  <si>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</si>
  <si>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</si>
  <si>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</si>
  <si>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</si>
  <si>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</si>
  <si>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</si>
  <si>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</si>
  <si>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</si>
  <si>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</si>
  <si>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</si>
  <si>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</si>
  <si>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</si>
  <si>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</si>
  <si>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</si>
  <si>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</si>
  <si>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</si>
  <si>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</si>
  <si>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</si>
  <si>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</si>
  <si>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</si>
  <si>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</si>
  <si>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</si>
  <si>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</si>
  <si>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</si>
  <si>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</si>
  <si>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</si>
  <si>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</si>
  <si>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</si>
  <si>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</si>
  <si>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</si>
  <si>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</si>
  <si>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</si>
  <si>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</si>
  <si>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</si>
  <si>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</si>
  <si>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</si>
  <si>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</si>
  <si>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</si>
  <si>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</si>
  <si>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</si>
  <si>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</si>
  <si>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</si>
  <si>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</si>
  <si>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</si>
  <si>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</si>
  <si>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</si>
  <si>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</si>
  <si>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</si>
  <si>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</si>
  <si>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</si>
  <si>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</si>
  <si>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</si>
  <si>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</si>
  <si>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</si>
  <si>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</si>
  <si>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</si>
  <si>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</si>
  <si>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</si>
  <si>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</si>
  <si>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</si>
  <si>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</si>
  <si>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</si>
  <si>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</si>
  <si>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</si>
  <si>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</si>
  <si>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</si>
  <si>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</si>
  <si>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</si>
  <si>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</si>
  <si>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</si>
  <si>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</si>
  <si>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</si>
  <si>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</si>
  <si>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</si>
  <si>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</si>
  <si>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</si>
  <si>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</si>
  <si>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</si>
  <si>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</si>
  <si>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</si>
  <si>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</si>
  <si>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</si>
  <si>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</si>
  <si>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</si>
  <si>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</si>
  <si>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</si>
  <si>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</si>
  <si>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</si>
  <si>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</si>
  <si>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</si>
  <si>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</si>
  <si>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</si>
  <si>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</si>
  <si>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</si>
  <si>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</si>
  <si>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</si>
  <si>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</si>
  <si>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</si>
  <si>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</si>
  <si>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</si>
  <si>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</si>
  <si>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</si>
  <si>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</si>
  <si>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</si>
  <si>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</si>
  <si>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</si>
  <si>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</si>
  <si>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</si>
  <si>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</si>
  <si>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</si>
  <si>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</si>
  <si>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</si>
  <si>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</si>
  <si>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</si>
  <si>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</si>
  <si>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</si>
  <si>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</si>
  <si>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</si>
  <si>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</si>
  <si>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</si>
  <si>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</si>
  <si>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</si>
  <si>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</si>
  <si>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</si>
  <si>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</si>
  <si>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</si>
  <si>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</si>
  <si>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</si>
  <si>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</si>
  <si>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</si>
  <si>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</si>
  <si>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</si>
  <si>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</si>
  <si>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</si>
  <si>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</si>
  <si>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</si>
  <si>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</si>
  <si>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</si>
  <si>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</si>
  <si>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</si>
  <si>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</si>
  <si>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</si>
  <si>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</si>
  <si>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</si>
  <si>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</si>
  <si>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</si>
  <si>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</si>
  <si>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</si>
  <si>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</si>
  <si>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</si>
  <si>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</si>
  <si>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</si>
  <si>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</si>
  <si>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</si>
  <si>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</si>
  <si>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</si>
  <si>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</si>
  <si>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</si>
  <si>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</si>
  <si>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</si>
  <si>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</si>
  <si>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</si>
  <si>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</si>
  <si>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</si>
  <si>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</si>
  <si>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</si>
  <si>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</si>
  <si>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</si>
  <si>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</si>
  <si>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</si>
  <si>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</si>
  <si>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</si>
  <si>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</si>
  <si>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</si>
  <si>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</si>
  <si>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</si>
  <si>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</si>
  <si>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</si>
  <si>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</si>
  <si>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</si>
  <si>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</si>
  <si>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</si>
  <si>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</si>
  <si>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</si>
  <si>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</si>
  <si>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</si>
  <si>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</si>
  <si>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</si>
  <si>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</si>
  <si>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</si>
  <si>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</si>
  <si>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</si>
  <si>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</si>
  <si>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</si>
  <si>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</si>
  <si>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</si>
  <si>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</si>
  <si>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</si>
  <si>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</si>
  <si>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</si>
  <si>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</si>
  <si>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</si>
  <si>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</si>
  <si>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</si>
  <si>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</si>
  <si>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</si>
  <si>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</si>
  <si>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</si>
  <si>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</si>
  <si>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</si>
  <si>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</si>
  <si>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</si>
  <si>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</si>
  <si>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</si>
  <si>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</si>
  <si>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</si>
  <si>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</si>
  <si>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</si>
  <si>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</si>
  <si>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</si>
  <si>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</si>
  <si>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</si>
  <si>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</si>
  <si>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</si>
  <si>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</si>
  <si>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</si>
  <si>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</si>
  <si>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</si>
  <si>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</si>
  <si>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</si>
  <si>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</si>
  <si>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</si>
  <si>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</si>
  <si>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</si>
  <si>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</si>
  <si>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</si>
  <si>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</si>
  <si>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</si>
  <si>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</si>
  <si>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</si>
  <si>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</si>
  <si>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</si>
  <si>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</si>
  <si>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</si>
  <si>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</si>
  <si>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</si>
  <si>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</si>
  <si>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</si>
  <si>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</si>
  <si>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</si>
  <si>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</si>
  <si>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</si>
  <si>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</si>
  <si>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</si>
  <si>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</si>
  <si>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</si>
  <si>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</si>
  <si>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</si>
  <si>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</si>
  <si>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</si>
  <si>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</si>
  <si>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</si>
  <si>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</si>
  <si>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</si>
  <si>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</si>
  <si>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</si>
  <si>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</si>
  <si>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</si>
  <si>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</si>
  <si>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</si>
  <si>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</si>
  <si>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</si>
  <si>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</si>
  <si>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</si>
  <si>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</si>
  <si>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</si>
  <si>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</si>
  <si>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</si>
  <si>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</si>
  <si>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</si>
  <si>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</si>
  <si>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</si>
  <si>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</si>
  <si>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</si>
  <si>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</si>
  <si>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</si>
  <si>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</si>
  <si>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</si>
  <si>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</si>
  <si>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</si>
  <si>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</si>
  <si>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</si>
  <si>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</si>
  <si>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</si>
  <si>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</si>
  <si>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</si>
  <si>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</si>
  <si>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</si>
  <si>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</si>
  <si>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</si>
  <si>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</si>
  <si>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</si>
  <si>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</si>
  <si>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</si>
  <si>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</si>
  <si>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</si>
  <si>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</si>
  <si>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</si>
  <si>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</si>
  <si>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</si>
  <si>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</si>
  <si>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</si>
  <si>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</si>
  <si>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</si>
  <si>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</si>
  <si>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</si>
  <si>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</si>
  <si>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</si>
  <si>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</si>
  <si>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</si>
  <si>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</si>
  <si>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</si>
  <si>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</si>
  <si>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</si>
  <si>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</si>
  <si>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</si>
  <si>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</si>
  <si>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</si>
  <si>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</si>
  <si>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</si>
  <si>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</si>
  <si>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</si>
  <si>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</si>
  <si>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</si>
  <si>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</si>
  <si>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</si>
  <si>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</si>
  <si>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</si>
  <si>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</si>
  <si>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</si>
  <si>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</si>
  <si>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</si>
  <si>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</si>
  <si>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</si>
  <si>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</si>
  <si>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</si>
  <si>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</si>
  <si>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</si>
  <si>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</si>
  <si>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</si>
  <si>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</si>
  <si>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</si>
  <si>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</si>
  <si>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</si>
  <si>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</si>
  <si>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</si>
  <si>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</si>
  <si>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</si>
  <si>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</si>
  <si>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</si>
  <si>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</si>
  <si>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</si>
  <si>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</si>
  <si>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</si>
  <si>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</si>
  <si>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</si>
  <si>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</si>
  <si>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</si>
  <si>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</si>
  <si>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</si>
  <si>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</si>
  <si>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</si>
  <si>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</si>
  <si>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</si>
  <si>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</si>
  <si>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</si>
  <si>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</si>
  <si>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</si>
  <si>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</si>
  <si>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</si>
  <si>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</si>
  <si>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</si>
  <si>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</si>
  <si>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</si>
  <si>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</si>
  <si>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</si>
  <si>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</si>
  <si>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</si>
  <si>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</si>
  <si>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</si>
  <si>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</si>
  <si>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</si>
  <si>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</si>
  <si>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</si>
  <si>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</si>
  <si>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</si>
  <si>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</si>
  <si>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</si>
  <si>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</si>
  <si>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</si>
  <si>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</si>
  <si>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</si>
  <si>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</si>
  <si>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</si>
  <si>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</si>
  <si>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</si>
  <si>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</si>
  <si>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</si>
  <si>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</si>
  <si>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</si>
  <si>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</si>
  <si>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</si>
  <si>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</si>
  <si>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</si>
  <si>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</si>
  <si>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</si>
  <si>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</si>
  <si>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</si>
  <si>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</si>
  <si>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</si>
  <si>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</si>
  <si>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</si>
  <si>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</si>
  <si>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</si>
  <si>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</si>
  <si>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</si>
  <si>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</si>
  <si>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</si>
  <si>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</si>
  <si>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</si>
  <si>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</si>
  <si>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</si>
  <si>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</si>
  <si>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</si>
  <si>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</si>
  <si>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</si>
  <si>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</si>
  <si>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</si>
  <si>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</si>
  <si>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</si>
  <si>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</si>
  <si>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</si>
  <si>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</si>
  <si>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</si>
  <si>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</si>
  <si>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</si>
  <si>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</si>
  <si>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</si>
  <si>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</si>
  <si>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</si>
  <si>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</si>
  <si>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</si>
  <si>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</si>
  <si>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</si>
  <si>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</si>
  <si>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</si>
  <si>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</si>
  <si>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</si>
  <si>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</si>
  <si>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</si>
  <si>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</si>
  <si>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</si>
  <si>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</si>
  <si>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</si>
  <si>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</si>
  <si>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</si>
  <si>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</si>
  <si>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</si>
  <si>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</si>
  <si>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</si>
  <si>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</si>
  <si>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</si>
  <si>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</si>
  <si>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</si>
  <si>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</si>
  <si>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</si>
  <si>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</si>
  <si>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</si>
  <si>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</si>
  <si>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</si>
  <si>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</si>
  <si>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</si>
  <si>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</si>
  <si>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</si>
  <si>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</si>
  <si>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</si>
  <si>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</si>
  <si>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</si>
  <si>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</si>
  <si>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</si>
  <si>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</si>
  <si>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</si>
  <si>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</si>
  <si>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</si>
  <si>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</si>
  <si>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</si>
  <si>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</si>
  <si>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</si>
  <si>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</si>
  <si>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</si>
  <si>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</si>
  <si>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</si>
  <si>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</si>
  <si>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</si>
  <si>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</si>
  <si>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</si>
  <si>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</si>
  <si>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</si>
  <si>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</si>
  <si>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</si>
  <si>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</si>
  <si>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</si>
  <si>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</si>
  <si>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</si>
  <si>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</si>
  <si>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</si>
  <si>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</si>
  <si>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</si>
  <si>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</si>
  <si>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</si>
  <si>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</si>
  <si>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</si>
  <si>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</si>
  <si>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</si>
  <si>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</si>
  <si>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</si>
  <si>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</si>
  <si>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</si>
  <si>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</si>
  <si>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</si>
  <si>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</si>
  <si>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</si>
  <si>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</si>
  <si>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</si>
  <si>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</si>
  <si>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</si>
  <si>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</si>
  <si>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</si>
  <si>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</si>
  <si>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</si>
  <si>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</si>
  <si>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</si>
  <si>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</si>
  <si>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</si>
  <si>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</si>
  <si>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</si>
  <si>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</si>
  <si>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</si>
  <si>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</si>
  <si>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</si>
  <si>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</si>
  <si>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</si>
  <si>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</si>
  <si>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</si>
  <si>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</si>
  <si>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</si>
  <si>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</si>
  <si>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</si>
  <si>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</si>
  <si>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</si>
  <si>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</si>
  <si>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</si>
  <si>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</si>
  <si>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</si>
  <si>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</si>
  <si>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</si>
  <si>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</si>
  <si>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</si>
  <si>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</si>
  <si>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</si>
  <si>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</si>
  <si>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</si>
  <si>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</si>
  <si>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</si>
  <si>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</si>
  <si>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</si>
  <si>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</si>
  <si>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</si>
  <si>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</si>
  <si>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</si>
  <si>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</si>
  <si>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</si>
  <si>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</si>
  <si>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</si>
  <si>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</si>
  <si>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</si>
  <si>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</si>
  <si>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</si>
  <si>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</si>
  <si>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</si>
  <si>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</si>
  <si>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</si>
  <si>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</si>
  <si>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</si>
  <si>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</si>
  <si>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</si>
  <si>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</si>
  <si>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</si>
  <si>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</si>
  <si>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</si>
  <si>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</si>
  <si>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</si>
  <si>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</si>
  <si>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</si>
  <si>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</si>
  <si>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</si>
  <si>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</si>
  <si>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</si>
  <si>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</si>
  <si>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</si>
  <si>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</si>
  <si>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</si>
  <si>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</si>
  <si>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</si>
  <si>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</si>
  <si>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</si>
  <si>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</si>
  <si>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</si>
  <si>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</si>
  <si>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</si>
  <si>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</si>
  <si>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</si>
  <si>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</si>
  <si>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</si>
  <si>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</si>
  <si>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</si>
  <si>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</si>
  <si>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</si>
  <si>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</si>
  <si>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</si>
  <si>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</si>
  <si>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</si>
  <si>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</si>
  <si>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</si>
  <si>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</si>
  <si>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</si>
  <si>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</si>
  <si>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</si>
  <si>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</si>
  <si>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</si>
  <si>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</si>
  <si>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</si>
  <si>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</si>
  <si>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</si>
  <si>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</si>
  <si>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</si>
  <si>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</si>
  <si>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</si>
  <si>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</si>
  <si>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</si>
  <si>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</si>
  <si>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</si>
  <si>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</si>
  <si>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</si>
  <si>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</si>
  <si>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</si>
  <si>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</si>
  <si>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</si>
  <si>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</si>
  <si>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</si>
  <si>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</si>
  <si>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</si>
  <si>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</si>
  <si>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</si>
  <si>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</si>
  <si>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</si>
  <si>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</si>
  <si>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</si>
  <si>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</si>
  <si>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</si>
  <si>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</si>
  <si>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</si>
  <si>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</si>
  <si>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</si>
  <si>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</si>
  <si>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</si>
  <si>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</si>
  <si>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</si>
  <si>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</si>
  <si>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</si>
  <si>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</si>
  <si>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</si>
  <si>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</si>
  <si>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</si>
  <si>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</si>
  <si>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</si>
  <si>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</si>
  <si>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</si>
  <si>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</si>
  <si>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</si>
  <si>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</si>
  <si>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</si>
  <si>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</si>
  <si>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</si>
  <si>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</si>
  <si>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</si>
  <si>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</si>
  <si>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</si>
  <si>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</si>
  <si>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</si>
  <si>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</si>
  <si>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</si>
  <si>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</si>
  <si>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</si>
  <si>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</si>
  <si>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</si>
  <si>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</si>
  <si>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</si>
  <si>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</si>
  <si>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</si>
  <si>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</si>
  <si>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</si>
  <si>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</si>
  <si>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</si>
  <si>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</si>
  <si>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</si>
  <si>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</si>
  <si>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</si>
  <si>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</si>
  <si>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</si>
  <si>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</si>
  <si>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</si>
  <si>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</si>
  <si>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</si>
  <si>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</si>
  <si>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</si>
  <si>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</si>
  <si>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</si>
  <si>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</si>
  <si>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</si>
  <si>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</si>
  <si>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</si>
  <si>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</si>
  <si>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</si>
  <si>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</si>
  <si>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</si>
  <si>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</si>
  <si>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</si>
  <si>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</si>
  <si>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</si>
  <si>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</si>
  <si>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</si>
  <si>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</si>
  <si>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</si>
  <si>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</si>
  <si>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</si>
  <si>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</si>
  <si>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</si>
  <si>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</si>
  <si>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</si>
  <si>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</si>
  <si>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</si>
  <si>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</si>
  <si>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</si>
  <si>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</si>
  <si>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</si>
  <si>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</si>
  <si>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</si>
  <si>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</si>
  <si>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</si>
  <si>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</si>
  <si>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</si>
  <si>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</si>
  <si>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</si>
  <si>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</si>
  <si>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</si>
  <si>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</si>
  <si>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</si>
  <si>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</si>
  <si>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</si>
  <si>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</si>
  <si>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</si>
  <si>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</si>
  <si>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</si>
  <si>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</si>
  <si>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</si>
  <si>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</si>
  <si>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</si>
  <si>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</si>
  <si>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</si>
  <si>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</si>
  <si>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</si>
  <si>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</si>
  <si>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</si>
  <si>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</si>
  <si>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</si>
  <si>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</si>
  <si>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</si>
  <si>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</si>
  <si>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</si>
  <si>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</si>
  <si>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</si>
  <si>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</si>
  <si>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</si>
  <si>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</si>
  <si>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</si>
  <si>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</si>
  <si>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</si>
  <si>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</si>
  <si>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</si>
  <si>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</si>
  <si>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</si>
  <si>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</si>
  <si>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</si>
  <si>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</si>
  <si>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</si>
  <si>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</si>
  <si>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</si>
  <si>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</si>
  <si>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</si>
  <si>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</si>
  <si>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</si>
  <si>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</si>
  <si>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</si>
  <si>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</si>
  <si>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</si>
  <si>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</si>
  <si>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</si>
  <si>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</si>
  <si>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</si>
  <si>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</si>
  <si>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</si>
  <si>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</si>
  <si>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</si>
  <si>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</si>
  <si>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</si>
  <si>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</si>
  <si>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</si>
  <si>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</si>
  <si>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</si>
  <si>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</si>
  <si>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</si>
  <si>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</si>
  <si>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</si>
  <si>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</si>
  <si>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</si>
  <si>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</si>
  <si>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</si>
  <si>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</si>
  <si>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</si>
  <si>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</si>
  <si>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</si>
  <si>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</si>
  <si>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</si>
  <si>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</si>
  <si>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</si>
  <si>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</si>
  <si>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</si>
  <si>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</si>
  <si>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</si>
  <si>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</si>
  <si>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</si>
  <si>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</si>
  <si>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</si>
  <si>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</si>
  <si>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</si>
  <si>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</si>
  <si>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</si>
  <si>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</si>
  <si>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</si>
  <si>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</si>
  <si>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</si>
  <si>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</si>
  <si>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</si>
  <si>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</si>
  <si>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</si>
  <si>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</si>
  <si>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</si>
  <si>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</si>
  <si>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</si>
  <si>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</si>
  <si>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</si>
  <si>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</si>
  <si>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</si>
  <si>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</si>
  <si>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</si>
  <si>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</si>
  <si>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</si>
  <si>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</si>
  <si>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</si>
  <si>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</si>
  <si>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</si>
  <si>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</si>
  <si>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</si>
  <si>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</si>
  <si>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</si>
  <si>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</si>
  <si>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</si>
  <si>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</si>
  <si>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</si>
  <si>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</si>
  <si>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</si>
  <si>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</si>
  <si>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</si>
  <si>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</si>
  <si>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</si>
  <si>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</si>
  <si>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</si>
  <si>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</si>
  <si>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</si>
  <si>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</si>
  <si>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</si>
  <si>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</si>
  <si>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</si>
  <si>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</si>
  <si>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</si>
  <si>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</si>
  <si>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</si>
  <si>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</si>
  <si>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</si>
  <si>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</si>
  <si>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</si>
  <si>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</si>
  <si>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</si>
  <si>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</si>
  <si>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</si>
  <si>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</si>
  <si>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</si>
  <si>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</si>
  <si>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</si>
  <si>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</si>
  <si>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</si>
  <si>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</si>
  <si>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</si>
  <si>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</si>
  <si>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</si>
  <si>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</si>
  <si>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</si>
  <si>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</si>
  <si>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</si>
  <si>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</si>
  <si>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</si>
  <si>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</si>
  <si>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</si>
  <si>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</si>
  <si>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</si>
  <si>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</si>
  <si>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</si>
  <si>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</si>
  <si>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</si>
  <si>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</si>
  <si>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</si>
  <si>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</si>
  <si>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</si>
  <si>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</si>
  <si>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</si>
  <si>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</si>
  <si>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</si>
  <si>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</si>
  <si>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</si>
  <si>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</si>
  <si>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</si>
  <si>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</si>
  <si>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</si>
  <si>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</si>
  <si>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</si>
  <si>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</si>
  <si>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</si>
  <si>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</si>
  <si>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</si>
  <si>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</si>
  <si>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</si>
  <si>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</si>
  <si>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</si>
  <si>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</si>
  <si>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</si>
  <si>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</si>
  <si>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</si>
  <si>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</si>
  <si>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</si>
  <si>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</si>
  <si>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</si>
  <si>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</si>
  <si>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</si>
  <si>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</si>
  <si>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</si>
  <si>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</si>
  <si>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</si>
  <si>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</si>
  <si>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</si>
  <si>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</si>
  <si>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</si>
  <si>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</si>
  <si>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</si>
  <si>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</si>
  <si>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</si>
  <si>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</si>
  <si>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</si>
  <si>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</si>
  <si>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</si>
  <si>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</si>
  <si>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</si>
  <si>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</si>
  <si>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</si>
  <si>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</si>
  <si>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</si>
  <si>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</si>
  <si>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</si>
  <si>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</si>
  <si>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</si>
  <si>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</si>
  <si>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</si>
  <si>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</si>
  <si>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</si>
  <si>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</si>
  <si>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</si>
  <si>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</si>
  <si>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</si>
  <si>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</si>
  <si>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</si>
  <si>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</si>
  <si>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</si>
  <si>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</si>
  <si>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</si>
  <si>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</si>
  <si>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</si>
  <si>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</si>
  <si>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</si>
  <si>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</si>
  <si>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</si>
  <si>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</si>
  <si>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</si>
  <si>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</si>
  <si>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</si>
  <si>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</si>
  <si>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</si>
  <si>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</si>
  <si>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</si>
  <si>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</si>
  <si>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</si>
  <si>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</si>
  <si>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</si>
  <si>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</si>
  <si>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</si>
  <si>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</si>
  <si>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</si>
  <si>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</si>
  <si>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</si>
  <si>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</si>
  <si>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</si>
  <si>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</si>
  <si>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</si>
  <si>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</si>
  <si>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</si>
  <si>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</si>
  <si>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</si>
  <si>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</si>
  <si>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</si>
  <si>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</si>
  <si>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</si>
  <si>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</si>
  <si>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</si>
  <si>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</si>
  <si>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</si>
  <si>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</si>
  <si>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</si>
  <si>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</si>
  <si>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</si>
  <si>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</si>
  <si>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</si>
  <si>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</si>
  <si>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</si>
  <si>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</si>
  <si>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</si>
  <si>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</si>
  <si>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</si>
  <si>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</si>
  <si>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</si>
  <si>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</si>
  <si>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</si>
  <si>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</si>
  <si>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</si>
  <si>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</si>
  <si>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</si>
  <si>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</si>
  <si>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</si>
  <si>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</si>
  <si>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</si>
  <si>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</si>
  <si>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</si>
  <si>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</si>
  <si>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</si>
  <si>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</si>
  <si>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</si>
  <si>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</si>
  <si>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</si>
  <si>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</si>
  <si>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</si>
  <si>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</si>
  <si>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</si>
  <si>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</si>
  <si>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</si>
  <si>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</si>
  <si>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</si>
  <si>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</si>
  <si>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</si>
  <si>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</si>
  <si>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</si>
  <si>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</si>
  <si>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</si>
  <si>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</si>
  <si>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</si>
  <si>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</si>
  <si>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</si>
  <si>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</si>
  <si>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</si>
  <si>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</si>
  <si>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</si>
  <si>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</si>
  <si>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</si>
  <si>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</si>
  <si>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</si>
  <si>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</si>
  <si>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</si>
  <si>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</si>
  <si>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</si>
  <si>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</si>
  <si>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</si>
  <si>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</si>
  <si>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</si>
  <si>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</si>
  <si>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</si>
  <si>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</si>
  <si>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</si>
  <si>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</si>
  <si>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</si>
  <si>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</si>
  <si>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</si>
  <si>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</si>
  <si>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</si>
  <si>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</si>
  <si>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</si>
  <si>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</si>
  <si>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</si>
  <si>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</si>
  <si>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</si>
  <si>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</si>
  <si>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</si>
  <si>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</si>
  <si>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</si>
  <si>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</si>
  <si>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</si>
  <si>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</si>
  <si>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</si>
  <si>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</si>
  <si>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</si>
  <si>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</si>
  <si>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</si>
  <si>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</si>
  <si>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</si>
  <si>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</si>
  <si>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</si>
  <si>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</si>
  <si>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</si>
  <si>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</si>
  <si>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</si>
  <si>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</si>
  <si>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</si>
  <si>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</si>
  <si>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</si>
  <si>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</si>
  <si>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</si>
  <si>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</si>
  <si>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</si>
  <si>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</si>
  <si>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</si>
  <si>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</si>
  <si>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</si>
  <si>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</si>
  <si>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</si>
  <si>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</si>
  <si>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</si>
  <si>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</si>
  <si>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</si>
  <si>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</si>
  <si>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</si>
  <si>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</si>
  <si>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</si>
  <si>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</si>
  <si>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</si>
  <si>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</si>
  <si>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</si>
  <si>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</si>
  <si>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</si>
  <si>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</si>
  <si>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</si>
  <si>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</si>
  <si>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</si>
  <si>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</si>
  <si>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</si>
  <si>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</si>
  <si>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</si>
  <si>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</si>
  <si>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</si>
  <si>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</si>
  <si>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</si>
  <si>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</si>
  <si>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</si>
  <si>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</si>
  <si>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</si>
  <si>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</si>
  <si>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</si>
  <si>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</si>
  <si>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</si>
  <si>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</si>
  <si>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</si>
  <si>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</si>
  <si>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</si>
  <si>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</si>
  <si>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</si>
  <si>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</si>
  <si>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</si>
  <si>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</si>
  <si>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</si>
  <si>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</si>
  <si>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</si>
  <si>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</si>
  <si>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</si>
  <si>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</si>
  <si>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</si>
  <si>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</si>
  <si>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</si>
  <si>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</si>
  <si>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</si>
  <si>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</si>
  <si>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</si>
  <si>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</si>
  <si>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</si>
  <si>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</si>
  <si>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</si>
  <si>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</si>
  <si>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</si>
  <si>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</si>
  <si>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</si>
  <si>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</si>
  <si>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</si>
  <si>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</si>
  <si>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</si>
  <si>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</si>
  <si>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</si>
  <si>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</si>
  <si>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</si>
  <si>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</si>
  <si>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</si>
  <si>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</si>
  <si>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</si>
  <si>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</si>
  <si>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</si>
  <si>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</si>
  <si>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</si>
  <si>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</si>
  <si>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</si>
  <si>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</si>
  <si>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</si>
  <si>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</si>
  <si>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</si>
  <si>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</si>
  <si>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</si>
  <si>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</si>
  <si>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</si>
  <si>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</si>
  <si>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</si>
  <si>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</si>
  <si>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</si>
  <si>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</si>
  <si>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</si>
  <si>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</si>
  <si>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</si>
  <si>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</si>
  <si>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</si>
  <si>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</si>
  <si>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</si>
  <si>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</si>
  <si>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</si>
  <si>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</si>
  <si>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</si>
  <si>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</si>
  <si>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</si>
  <si>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</si>
  <si>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</si>
  <si>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</si>
  <si>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</si>
  <si>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</si>
  <si>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</si>
  <si>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</si>
  <si>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</si>
  <si>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</si>
  <si>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</si>
  <si>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</si>
  <si>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</si>
  <si>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</si>
  <si>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</si>
  <si>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</si>
  <si>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</si>
  <si>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</si>
  <si>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</si>
  <si>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</si>
  <si>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</si>
  <si>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</si>
  <si>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</si>
  <si>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</si>
  <si>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</si>
  <si>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</si>
  <si>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</si>
  <si>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</si>
  <si>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</si>
  <si>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</si>
  <si>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</si>
  <si>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</si>
  <si>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</si>
  <si>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</si>
  <si>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</si>
  <si>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</si>
  <si>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</si>
  <si>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</si>
  <si>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</si>
  <si>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</si>
  <si>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</si>
  <si>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</si>
  <si>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</si>
  <si>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</si>
  <si>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</si>
  <si>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</si>
  <si>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</si>
  <si>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</si>
  <si>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</si>
  <si>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</si>
  <si>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</si>
  <si>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</si>
  <si>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</si>
  <si>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</si>
  <si>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</si>
  <si>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</si>
  <si>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</si>
  <si>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</si>
  <si>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</si>
  <si>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</si>
  <si>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</si>
  <si>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</si>
  <si>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</si>
  <si>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</si>
  <si>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</si>
  <si>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</si>
  <si>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</si>
  <si>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</si>
  <si>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</si>
  <si>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</si>
  <si>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</si>
  <si>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</si>
  <si>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</si>
  <si>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</si>
  <si>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</si>
  <si>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</si>
  <si>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</si>
  <si>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</si>
  <si>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</si>
  <si>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</si>
  <si>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</si>
  <si>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</si>
  <si>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</si>
  <si>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</si>
  <si>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</si>
  <si>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</si>
  <si>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</si>
  <si>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</si>
  <si>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</si>
  <si>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</si>
  <si>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</si>
  <si>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</si>
  <si>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</si>
  <si>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</si>
  <si>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</si>
  <si>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</si>
  <si>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</si>
  <si>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</si>
  <si>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</si>
  <si>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</si>
  <si>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</si>
  <si>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</si>
  <si>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</si>
  <si>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</si>
  <si>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</si>
  <si>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</si>
  <si>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</si>
  <si>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</si>
  <si>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</si>
  <si>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</si>
  <si>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</si>
  <si>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</si>
  <si>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</si>
  <si>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</si>
  <si>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</si>
  <si>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</si>
  <si>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</si>
  <si>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</si>
  <si>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</si>
  <si>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</si>
  <si>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</si>
  <si>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</si>
  <si>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</si>
  <si>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</si>
  <si>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</si>
  <si>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</si>
  <si>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</si>
  <si>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</si>
  <si>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</si>
  <si>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</si>
  <si>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</si>
  <si>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</si>
  <si>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</si>
  <si>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</si>
  <si>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</si>
  <si>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</si>
  <si>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</si>
  <si>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</si>
  <si>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</si>
  <si>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</si>
  <si>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</si>
  <si>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</si>
  <si>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</si>
  <si>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</si>
  <si>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</si>
  <si>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</si>
  <si>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</si>
  <si>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</si>
  <si>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</si>
  <si>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</si>
  <si>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</si>
  <si>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</si>
  <si>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</si>
  <si>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</si>
  <si>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</si>
  <si>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</si>
  <si>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</si>
  <si>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</si>
  <si>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</si>
  <si>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</si>
  <si>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</si>
  <si>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</si>
  <si>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</si>
  <si>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</si>
  <si>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</si>
  <si>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</si>
  <si>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</si>
  <si>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</si>
  <si>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</si>
  <si>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</si>
  <si>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</si>
  <si>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</si>
  <si>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</si>
  <si>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</si>
  <si>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</si>
  <si>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</si>
  <si>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</si>
  <si>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</si>
  <si>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</si>
  <si>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</si>
  <si>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</si>
  <si>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</si>
  <si>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</si>
  <si>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</si>
  <si>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</si>
  <si>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</si>
  <si>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</si>
  <si>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</si>
  <si>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</si>
  <si>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</si>
  <si>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</si>
  <si>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</si>
  <si>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</si>
  <si>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</si>
  <si>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</si>
  <si>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</si>
  <si>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</si>
  <si>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</si>
  <si>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</si>
  <si>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</si>
  <si>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</si>
  <si>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</si>
  <si>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</si>
  <si>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</si>
  <si>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</si>
  <si>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</si>
  <si>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</si>
  <si>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</si>
  <si>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</si>
  <si>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</si>
  <si>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</si>
  <si>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</si>
  <si>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</si>
  <si>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</si>
  <si>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</si>
  <si>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</si>
  <si>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</si>
  <si>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</si>
  <si>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</si>
  <si>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</si>
  <si>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</si>
  <si>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</si>
  <si>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</si>
  <si>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</si>
  <si>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</si>
  <si>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</si>
  <si>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</si>
  <si>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</si>
  <si>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</si>
  <si>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</si>
  <si>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</si>
  <si>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</si>
  <si>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</si>
  <si>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</si>
  <si>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</si>
  <si>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</si>
  <si>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</si>
  <si>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</si>
  <si>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</si>
  <si>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</si>
  <si>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</si>
  <si>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</si>
  <si>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</si>
  <si>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</si>
  <si>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</si>
  <si>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</si>
  <si>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</si>
  <si>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</si>
  <si>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</si>
  <si>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</si>
  <si>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</si>
  <si>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</si>
  <si>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</si>
  <si>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</si>
  <si>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</si>
  <si>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</si>
  <si>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</si>
  <si>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</si>
  <si>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</si>
  <si>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</si>
  <si>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</si>
  <si>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</si>
  <si>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</si>
  <si>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</si>
  <si>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</si>
  <si>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</si>
  <si>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</si>
  <si>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</si>
  <si>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</si>
  <si>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</si>
  <si>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</si>
  <si>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</si>
  <si>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</si>
  <si>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</si>
  <si>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</si>
  <si>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</si>
  <si>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</si>
  <si>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</si>
  <si>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</si>
  <si>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</si>
  <si>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</si>
  <si>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</si>
  <si>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</si>
  <si>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</si>
  <si>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</si>
  <si>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</si>
  <si>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</si>
  <si>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</si>
  <si>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</si>
  <si>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</si>
  <si>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</si>
  <si>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</si>
  <si>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</si>
  <si>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</si>
  <si>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</si>
  <si>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</si>
  <si>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</si>
  <si>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</si>
  <si>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</si>
  <si>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</si>
  <si>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</si>
  <si>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</si>
  <si>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</si>
  <si>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</si>
  <si>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</si>
  <si>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</si>
  <si>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</si>
  <si>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</si>
  <si>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</si>
  <si>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</si>
  <si>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</si>
  <si>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</si>
  <si>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</si>
  <si>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</si>
  <si>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</si>
  <si>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</si>
  <si>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</si>
  <si>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</si>
  <si>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</si>
  <si>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</si>
  <si>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</si>
  <si>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</si>
  <si>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</si>
  <si>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</si>
  <si>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</si>
  <si>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</si>
  <si>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</si>
  <si>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</si>
  <si>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</si>
  <si>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</si>
  <si>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</si>
  <si>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</si>
  <si>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</si>
  <si>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</si>
  <si>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</si>
  <si>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</si>
  <si>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</si>
  <si>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</si>
  <si>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</si>
  <si>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</si>
  <si>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</si>
  <si>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</si>
  <si>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</si>
  <si>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</si>
  <si>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</si>
  <si>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</si>
  <si>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</si>
  <si>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</si>
  <si>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</si>
  <si>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</si>
  <si>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</si>
  <si>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</si>
  <si>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</si>
  <si>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</si>
  <si>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</si>
  <si>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</si>
  <si>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</si>
  <si>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</si>
  <si>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</si>
  <si>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</si>
  <si>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</si>
  <si>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</si>
  <si>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</si>
  <si>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</si>
  <si>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</si>
  <si>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</si>
  <si>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</si>
  <si>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</si>
  <si>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</si>
  <si>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</si>
  <si>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</si>
  <si>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</si>
  <si>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</si>
  <si>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</si>
  <si>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</si>
  <si>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</si>
  <si>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</si>
  <si>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</si>
  <si>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</si>
  <si>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</si>
  <si>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</si>
  <si>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</si>
  <si>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</si>
  <si>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</si>
  <si>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</si>
  <si>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</si>
  <si>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</si>
  <si>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</si>
  <si>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</si>
  <si>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</si>
  <si>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</si>
  <si>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</si>
  <si>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</si>
  <si>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</si>
  <si>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</si>
  <si>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</si>
  <si>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</si>
  <si>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</si>
  <si>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</si>
  <si>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</si>
  <si>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</si>
  <si>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</si>
  <si>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</si>
  <si>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</si>
  <si>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</si>
  <si>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</si>
  <si>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</si>
  <si>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</si>
  <si>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</si>
  <si>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</si>
  <si>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</si>
  <si>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</si>
  <si>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</si>
  <si>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</si>
  <si>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</si>
  <si>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</si>
  <si>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</si>
  <si>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</si>
  <si>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</si>
  <si>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</si>
  <si>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</si>
  <si>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</si>
  <si>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</si>
  <si>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</si>
  <si>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</si>
  <si>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</si>
  <si>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</si>
  <si>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</si>
  <si>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</si>
  <si>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</si>
  <si>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</si>
  <si>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</si>
  <si>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</si>
  <si>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</si>
  <si>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</si>
  <si>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</si>
  <si>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</si>
  <si>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</si>
  <si>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</si>
  <si>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</si>
  <si>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</si>
  <si>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</si>
  <si>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</si>
  <si>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</si>
  <si>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</si>
  <si>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</si>
  <si>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</si>
  <si>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</si>
  <si>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</si>
  <si>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</si>
  <si>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</si>
  <si>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</si>
  <si>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</si>
  <si>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</si>
  <si>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</si>
  <si>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</si>
  <si>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</si>
  <si>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</si>
  <si>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</si>
  <si>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</si>
  <si>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</si>
  <si>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</si>
  <si>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</si>
  <si>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</si>
  <si>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</si>
  <si>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</si>
  <si>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</si>
  <si>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</si>
  <si>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</si>
  <si>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</si>
  <si>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</si>
  <si>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</si>
  <si>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</si>
  <si>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</si>
  <si>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</si>
  <si>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</si>
  <si>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</si>
  <si>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</si>
  <si>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</si>
  <si>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</si>
  <si>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</si>
  <si>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</si>
  <si>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</si>
  <si>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</si>
  <si>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</si>
  <si>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</si>
  <si>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</si>
  <si>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</si>
  <si>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</si>
  <si>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</si>
  <si>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</si>
  <si>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</si>
  <si>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</si>
  <si>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</si>
  <si>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</si>
  <si>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</si>
  <si>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</si>
  <si>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</si>
  <si>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</si>
  <si>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</si>
  <si>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</si>
  <si>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</si>
  <si>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</si>
  <si>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</si>
  <si>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</si>
  <si>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</si>
  <si>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</si>
  <si>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</si>
  <si>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</si>
  <si>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</si>
  <si>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</si>
  <si>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</si>
  <si>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</si>
  <si>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</si>
  <si>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</si>
  <si>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</si>
  <si>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</si>
  <si>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</si>
  <si>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</si>
  <si>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</si>
  <si>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</si>
  <si>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</si>
  <si>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</si>
  <si>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</si>
  <si>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</si>
  <si>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</si>
  <si>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</si>
  <si>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</si>
  <si>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</si>
  <si>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</si>
  <si>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</si>
  <si>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</si>
  <si>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</si>
  <si>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</si>
  <si>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</si>
  <si>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</si>
  <si>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</si>
  <si>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</si>
  <si>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</si>
  <si>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</si>
  <si>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</si>
  <si>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</si>
  <si>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</si>
  <si>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</si>
  <si>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</si>
  <si>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</si>
  <si>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</si>
  <si>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</si>
  <si>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</si>
  <si>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</si>
  <si>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</si>
  <si>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</si>
  <si>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</si>
  <si>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</si>
  <si>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</si>
  <si>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</si>
  <si>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</si>
  <si>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</si>
  <si>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</si>
  <si>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</si>
  <si>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</si>
  <si>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</si>
  <si>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</si>
  <si>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</si>
  <si>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</si>
  <si>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</si>
  <si>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</si>
  <si>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</si>
  <si>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</si>
  <si>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</si>
  <si>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</si>
  <si>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</si>
  <si>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</si>
  <si>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</si>
  <si>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</si>
  <si>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</si>
  <si>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</si>
  <si>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</si>
  <si>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</si>
  <si>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</si>
  <si>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</si>
  <si>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</si>
  <si>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</si>
  <si>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</si>
  <si>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</si>
  <si>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</si>
  <si>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</si>
  <si>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</si>
  <si>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</si>
  <si>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</si>
  <si>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</si>
  <si>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</si>
  <si>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</si>
  <si>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</si>
  <si>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</si>
  <si>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</si>
  <si>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</si>
  <si>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</si>
  <si>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</si>
  <si>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</si>
  <si>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</si>
  <si>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</si>
  <si>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</si>
  <si>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</si>
  <si>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</si>
  <si>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</si>
  <si>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</si>
  <si>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</si>
  <si>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</si>
  <si>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</si>
  <si>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</si>
  <si>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</si>
  <si>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</si>
  <si>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</si>
  <si>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</si>
  <si>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</si>
  <si>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</si>
  <si>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</si>
  <si>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</si>
  <si>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</si>
  <si>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</si>
  <si>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</si>
  <si>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</si>
  <si>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</si>
  <si>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</si>
  <si>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</si>
  <si>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</si>
  <si>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</si>
  <si>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</si>
  <si>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</si>
  <si>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</si>
  <si>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</si>
  <si>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</si>
  <si>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</si>
  <si>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</si>
  <si>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</si>
  <si>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</si>
  <si>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</si>
  <si>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</si>
  <si>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</si>
  <si>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</si>
  <si>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</si>
  <si>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</si>
  <si>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</si>
  <si>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</si>
  <si>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</si>
  <si>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</si>
  <si>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</si>
  <si>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</si>
  <si>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</si>
  <si>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</si>
  <si>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</si>
  <si>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</si>
  <si>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</si>
  <si>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</si>
  <si>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</si>
  <si>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</si>
  <si>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</si>
  <si>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</si>
  <si>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</si>
  <si>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</si>
  <si>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</si>
  <si>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</si>
  <si>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</si>
  <si>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</si>
  <si>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</si>
  <si>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</si>
  <si>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</si>
  <si>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</si>
  <si>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</si>
  <si>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</si>
  <si>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</si>
  <si>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</si>
  <si>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</si>
  <si>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</si>
  <si>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</si>
  <si>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</si>
  <si>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</si>
  <si>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</si>
  <si>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</si>
  <si>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</si>
  <si>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</si>
  <si>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</si>
  <si>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</si>
  <si>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</si>
  <si>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</si>
  <si>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</si>
  <si>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</si>
  <si>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</si>
  <si>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</si>
  <si>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</si>
  <si>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</si>
  <si>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</si>
  <si>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</si>
  <si>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</si>
  <si>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</si>
  <si>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</si>
  <si>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</si>
  <si>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</si>
  <si>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</si>
  <si>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</si>
  <si>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</si>
  <si>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</si>
  <si>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</si>
  <si>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</si>
  <si>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</si>
  <si>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</si>
  <si>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</si>
  <si>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</si>
  <si>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</si>
  <si>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</si>
  <si>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</si>
  <si>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</si>
  <si>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</si>
  <si>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</si>
  <si>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</si>
  <si>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</si>
  <si>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</si>
  <si>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</si>
  <si>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</si>
  <si>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</si>
  <si>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</si>
  <si>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</si>
  <si>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</si>
  <si>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</si>
  <si>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</si>
  <si>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</si>
  <si>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</si>
  <si>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</si>
  <si>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</si>
  <si>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</si>
  <si>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</si>
  <si>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</si>
  <si>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</si>
  <si>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</si>
  <si>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</si>
  <si>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</si>
  <si>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</si>
  <si>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</si>
  <si>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</si>
  <si>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</si>
  <si>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</si>
  <si>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</si>
  <si>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</si>
  <si>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</si>
  <si>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</si>
  <si>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</si>
  <si>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</si>
  <si>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</si>
  <si>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</si>
  <si>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</si>
  <si>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</si>
  <si>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</si>
  <si>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</si>
  <si>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</si>
  <si>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</si>
  <si>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</si>
  <si>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</si>
  <si>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</si>
  <si>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</si>
  <si>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</si>
  <si>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</si>
  <si>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</si>
  <si>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</si>
  <si>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</si>
  <si>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</si>
  <si>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</si>
  <si>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</si>
  <si>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</si>
  <si>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</si>
  <si>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</si>
  <si>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</si>
  <si>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</si>
  <si>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</si>
  <si>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</si>
  <si>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</si>
  <si>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</si>
  <si>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</si>
  <si>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</si>
  <si>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</si>
  <si>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</si>
  <si>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</si>
  <si>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</si>
  <si>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</si>
  <si>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</si>
  <si>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</si>
  <si>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</si>
  <si>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</si>
  <si>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</si>
  <si>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</si>
  <si>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</si>
  <si>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</si>
  <si>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</si>
  <si>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</si>
  <si>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</si>
  <si>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</si>
  <si>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</si>
  <si>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</si>
  <si>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</si>
  <si>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</si>
  <si>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</si>
  <si>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</si>
  <si>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</si>
  <si>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</si>
  <si>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</si>
  <si>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</si>
  <si>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</si>
  <si>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</si>
  <si>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</si>
  <si>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</si>
  <si>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</si>
  <si>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</si>
  <si>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</si>
  <si>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</si>
  <si>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</si>
  <si>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</si>
  <si>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</si>
  <si>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</si>
  <si>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</si>
  <si>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</si>
  <si>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</si>
  <si>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</si>
  <si>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</si>
  <si>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</si>
  <si>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</si>
  <si>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</si>
  <si>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</si>
  <si>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</si>
  <si>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</si>
  <si>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</si>
  <si>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</si>
  <si>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</si>
  <si>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</si>
  <si>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</si>
  <si>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</si>
  <si>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</si>
  <si>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</si>
  <si>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</si>
  <si>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</si>
  <si>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</si>
  <si>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</si>
  <si>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</si>
  <si>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</si>
  <si>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</si>
  <si>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</si>
  <si>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</si>
  <si>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</si>
  <si>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</si>
  <si>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</si>
  <si>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</si>
  <si>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</si>
  <si>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</si>
  <si>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</si>
  <si>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</si>
  <si>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</si>
  <si>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</si>
  <si>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</si>
  <si>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</si>
  <si>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</si>
  <si>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</si>
  <si>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</si>
  <si>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</si>
  <si>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</si>
  <si>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</si>
  <si>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</si>
  <si>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</si>
  <si>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</si>
  <si>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</si>
  <si>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</si>
  <si>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</si>
  <si>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</si>
  <si>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</si>
  <si>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</si>
  <si>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</si>
  <si>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</si>
  <si>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</si>
  <si>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</si>
  <si>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</si>
  <si>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</si>
  <si>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</si>
  <si>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</si>
  <si>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</si>
  <si>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</si>
  <si>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</si>
  <si>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</si>
  <si>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</si>
  <si>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</si>
  <si>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</si>
  <si>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</si>
  <si>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</si>
  <si>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</si>
  <si>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</si>
  <si>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</si>
  <si>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</si>
  <si>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</si>
  <si>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</si>
  <si>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</si>
  <si>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</si>
  <si>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</si>
  <si>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</si>
  <si>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</si>
  <si>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</si>
  <si>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</si>
  <si>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</si>
  <si>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</si>
  <si>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</si>
  <si>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</si>
  <si>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</si>
  <si>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</si>
  <si>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</si>
  <si>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</si>
  <si>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</si>
  <si>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</si>
  <si>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</si>
  <si>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</si>
  <si>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</si>
  <si>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</si>
  <si>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</si>
  <si>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</si>
  <si>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</si>
  <si>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</si>
  <si>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</si>
  <si>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</si>
  <si>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</si>
  <si>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</si>
  <si>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</si>
  <si>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</si>
  <si>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</si>
  <si>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</si>
  <si>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</si>
  <si>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</si>
  <si>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</si>
  <si>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</si>
  <si>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</si>
  <si>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</si>
  <si>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</si>
  <si>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</si>
  <si>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</si>
  <si>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</si>
  <si>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</si>
  <si>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</si>
  <si>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</si>
  <si>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</si>
  <si>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</si>
  <si>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</si>
  <si>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</si>
  <si>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</si>
  <si>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</si>
  <si>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</si>
  <si>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</si>
  <si>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</si>
  <si>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</si>
  <si>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</si>
  <si>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</si>
  <si>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</si>
  <si>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</si>
  <si>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</si>
  <si>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</si>
  <si>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</si>
  <si>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</si>
  <si>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</si>
  <si>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</si>
  <si>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</si>
  <si>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</si>
  <si>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</si>
  <si>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</si>
  <si>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</si>
  <si>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</si>
  <si>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</si>
  <si>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</si>
  <si>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</si>
  <si>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</si>
  <si>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</si>
  <si>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</si>
  <si>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</si>
  <si>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</si>
  <si>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</si>
  <si>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</si>
  <si>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</si>
  <si>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</si>
  <si>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</si>
  <si>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</si>
  <si>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</si>
  <si>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</si>
  <si>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</si>
  <si>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</si>
  <si>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</si>
  <si>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</si>
  <si>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</si>
  <si>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</si>
  <si>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</si>
  <si>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</si>
  <si>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</si>
  <si>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</si>
  <si>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</si>
  <si>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</si>
  <si>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</si>
  <si>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</si>
  <si>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</si>
  <si>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</si>
  <si>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</si>
  <si>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</si>
  <si>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</si>
  <si>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</si>
  <si>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</si>
  <si>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</si>
  <si>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</si>
  <si>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</si>
  <si>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</si>
  <si>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</si>
  <si>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</si>
  <si>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</si>
  <si>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</si>
  <si>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</si>
  <si>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</si>
  <si>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</si>
  <si>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</si>
  <si>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</si>
  <si>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</si>
  <si>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</si>
  <si>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</si>
  <si>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</si>
  <si>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</si>
  <si>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</si>
  <si>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</si>
  <si>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</si>
  <si>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</si>
  <si>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</si>
  <si>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</si>
  <si>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</si>
  <si>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</si>
  <si>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</si>
  <si>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</si>
  <si>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</si>
  <si>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</si>
  <si>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</si>
  <si>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</si>
  <si>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</si>
  <si>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</si>
  <si>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</si>
  <si>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</si>
  <si>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</si>
  <si>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</si>
  <si>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</si>
  <si>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</si>
  <si>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</si>
  <si>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</si>
  <si>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</si>
  <si>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</si>
  <si>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</si>
  <si>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</si>
  <si>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</si>
  <si>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</si>
  <si>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</si>
  <si>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</si>
  <si>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</si>
  <si>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</si>
  <si>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</si>
  <si>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</si>
  <si>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</si>
  <si>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</si>
  <si>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</si>
  <si>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</si>
  <si>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</si>
  <si>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</si>
  <si>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</si>
  <si>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</si>
  <si>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</si>
  <si>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</si>
  <si>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</si>
  <si>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</si>
  <si>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</si>
  <si>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</si>
  <si>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</si>
  <si>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</si>
  <si>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</si>
  <si>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</si>
  <si>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</si>
  <si>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</si>
  <si>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</si>
  <si>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</si>
  <si>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</si>
  <si>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</si>
  <si>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</si>
  <si>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</si>
  <si>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</si>
  <si>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</si>
  <si>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</si>
  <si>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</si>
  <si>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</si>
  <si>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</si>
  <si>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</si>
  <si>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</si>
  <si>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</si>
  <si>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</si>
  <si>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</si>
  <si>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</si>
  <si>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</si>
  <si>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</si>
  <si>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</si>
  <si>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</si>
  <si>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</si>
  <si>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</si>
  <si>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</si>
  <si>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</si>
  <si>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</si>
  <si>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</si>
  <si>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</si>
  <si>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</si>
  <si>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</si>
  <si>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</si>
  <si>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</si>
  <si>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</si>
  <si>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</si>
  <si>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</si>
  <si>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</si>
  <si>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</si>
  <si>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</si>
  <si>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</si>
  <si>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</si>
  <si>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</si>
  <si>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</si>
  <si>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</si>
  <si>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</si>
  <si>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</si>
  <si>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</si>
  <si>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</si>
  <si>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</si>
  <si>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</si>
  <si>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</si>
  <si>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</si>
  <si>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</si>
  <si>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</si>
  <si>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</si>
  <si>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</si>
  <si>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</si>
  <si>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</si>
  <si>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</si>
  <si>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</si>
  <si>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</si>
  <si>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</si>
  <si>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</si>
  <si>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</si>
  <si>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</si>
  <si>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</si>
  <si>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</si>
  <si>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</si>
  <si>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</si>
  <si>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</si>
  <si>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</si>
  <si>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</si>
  <si>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</si>
  <si>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</si>
  <si>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</si>
  <si>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</si>
  <si>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</si>
  <si>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</si>
  <si>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</si>
  <si>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</si>
  <si>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</si>
  <si>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</si>
  <si>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</si>
  <si>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</si>
  <si>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</si>
  <si>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</si>
  <si>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</si>
  <si>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</si>
  <si>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</si>
  <si>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</si>
  <si>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</si>
  <si>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</si>
  <si>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</si>
  <si>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</si>
  <si>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</si>
  <si>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</si>
  <si>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</si>
  <si>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</si>
  <si>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</si>
  <si>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</si>
  <si>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</si>
  <si>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</si>
  <si>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</si>
  <si>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</si>
  <si>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</si>
  <si>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</si>
  <si>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</si>
  <si>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</si>
  <si>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</si>
  <si>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</si>
  <si>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</si>
  <si>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</si>
  <si>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</si>
  <si>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</si>
  <si>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</si>
  <si>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</si>
  <si>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</si>
  <si>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</si>
  <si>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</si>
  <si>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</si>
  <si>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</si>
  <si>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</si>
  <si>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</si>
  <si>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</si>
  <si>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</si>
  <si>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</si>
  <si>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</si>
  <si>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</si>
  <si>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</si>
  <si>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</si>
  <si>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</si>
  <si>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</si>
  <si>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</si>
  <si>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</si>
  <si>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</si>
  <si>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</si>
  <si>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</si>
  <si>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</si>
  <si>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</si>
  <si>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</si>
  <si>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</si>
  <si>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</si>
  <si>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</si>
  <si>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</si>
  <si>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</si>
  <si>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</si>
  <si>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</si>
  <si>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</si>
  <si>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</si>
  <si>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</si>
  <si>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</si>
  <si>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</si>
  <si>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</si>
  <si>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</si>
  <si>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</si>
  <si>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</si>
  <si>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</si>
  <si>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</si>
  <si>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</si>
  <si>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</si>
  <si>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</si>
  <si>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</si>
  <si>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</si>
  <si>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</si>
  <si>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</si>
  <si>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</si>
  <si>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</si>
  <si>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</si>
  <si>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</si>
  <si>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</si>
  <si>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</si>
  <si>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</si>
  <si>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</si>
  <si>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</si>
  <si>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</si>
  <si>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</si>
  <si>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</si>
  <si>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</si>
  <si>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</si>
  <si>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</si>
  <si>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</si>
  <si>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</si>
  <si>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</si>
  <si>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</si>
  <si>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</si>
  <si>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</si>
  <si>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</si>
  <si>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</si>
  <si>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</si>
  <si>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</si>
  <si>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</si>
  <si>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</si>
  <si>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</si>
  <si>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</si>
  <si>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</si>
  <si>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</si>
  <si>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</si>
  <si>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</si>
  <si>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</si>
  <si>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</si>
  <si>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</si>
  <si>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</si>
  <si>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</si>
  <si>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</si>
  <si>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</si>
  <si>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</si>
  <si>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</si>
  <si>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</si>
  <si>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</si>
  <si>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</si>
  <si>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</si>
  <si>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</si>
  <si>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</si>
  <si>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</si>
  <si>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</si>
  <si>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</si>
  <si>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</si>
  <si>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</si>
  <si>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</si>
  <si>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</si>
  <si>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</si>
  <si>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</si>
  <si>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</si>
  <si>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</si>
  <si>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</si>
  <si>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</si>
  <si>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</si>
  <si>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</si>
  <si>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</si>
  <si>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</si>
  <si>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</si>
  <si>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</si>
  <si>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</si>
  <si>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</si>
  <si>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</si>
  <si>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</si>
  <si>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</si>
  <si>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</si>
  <si>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</si>
  <si>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</si>
  <si>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</si>
  <si>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</si>
  <si>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</si>
  <si>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</si>
  <si>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</si>
  <si>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</si>
  <si>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</si>
  <si>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</si>
  <si>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</si>
  <si>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</si>
  <si>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</si>
  <si>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</si>
  <si>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</si>
  <si>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</si>
  <si>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</si>
  <si>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</si>
  <si>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</si>
  <si>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</si>
  <si>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</si>
  <si>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</si>
  <si>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</si>
  <si>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</si>
  <si>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</si>
  <si>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</si>
  <si>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</si>
  <si>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</si>
  <si>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</si>
  <si>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</si>
  <si>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</si>
  <si>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</si>
  <si>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</si>
  <si>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</si>
  <si>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</si>
  <si>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</si>
  <si>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</si>
  <si>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</si>
  <si>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</si>
  <si>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</si>
  <si>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</si>
  <si>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</si>
  <si>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</si>
  <si>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</si>
  <si>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</si>
  <si>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</si>
  <si>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</si>
  <si>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</si>
  <si>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</si>
  <si>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</si>
  <si>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</si>
  <si>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</si>
  <si>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</si>
  <si>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</si>
  <si>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</si>
  <si>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</si>
  <si>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</si>
  <si>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</si>
  <si>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</si>
  <si>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</si>
  <si>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</si>
  <si>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</si>
  <si>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</si>
  <si>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</si>
  <si>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</si>
  <si>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</si>
  <si>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</si>
  <si>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</si>
  <si>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</si>
  <si>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</si>
  <si>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</si>
  <si>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</si>
  <si>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</si>
  <si>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</si>
  <si>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</si>
  <si>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</si>
  <si>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</si>
  <si>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</si>
  <si>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</si>
  <si>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</si>
  <si>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</si>
  <si>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</si>
  <si>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</si>
  <si>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</si>
  <si>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</si>
  <si>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</si>
  <si>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</si>
  <si>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</si>
  <si>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</si>
  <si>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</si>
  <si>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</si>
  <si>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</si>
  <si>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</si>
  <si>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</si>
  <si>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</si>
  <si>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</si>
  <si>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</si>
  <si>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</si>
  <si>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</si>
  <si>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</si>
  <si>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</si>
  <si>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</si>
  <si>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</si>
  <si>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</si>
  <si>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</si>
  <si>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</si>
  <si>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</si>
  <si>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</si>
  <si>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</si>
  <si>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</si>
  <si>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</si>
  <si>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</si>
  <si>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</si>
  <si>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</si>
  <si>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</si>
  <si>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</si>
  <si>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</si>
  <si>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</si>
  <si>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</si>
  <si>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</si>
  <si>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</si>
  <si>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</si>
  <si>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</si>
  <si>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</si>
  <si>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</si>
  <si>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</si>
  <si>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</si>
  <si>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</si>
  <si>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</si>
  <si>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</si>
  <si>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</si>
  <si>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</si>
  <si>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</si>
  <si>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</si>
  <si>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</si>
  <si>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</si>
  <si>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</si>
  <si>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</si>
  <si>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</si>
  <si>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</si>
  <si>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</si>
  <si>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</si>
  <si>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</si>
  <si>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</si>
  <si>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</si>
  <si>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</si>
  <si>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</si>
  <si>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</si>
  <si>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</si>
  <si>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</si>
  <si>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</si>
  <si>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</si>
  <si>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</si>
  <si>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</si>
  <si>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</si>
  <si>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</si>
  <si>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</si>
  <si>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</si>
  <si>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</si>
  <si>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</si>
  <si>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</si>
  <si>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</si>
  <si>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</si>
  <si>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</si>
  <si>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</si>
  <si>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</si>
  <si>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</si>
  <si>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</si>
  <si>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</si>
  <si>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</si>
  <si>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</si>
  <si>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</si>
  <si>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</si>
  <si>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</si>
  <si>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</si>
  <si>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</si>
  <si>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</si>
  <si>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</si>
  <si>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</si>
  <si>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</si>
  <si>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</si>
  <si>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</si>
  <si>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</si>
  <si>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</si>
  <si>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</si>
  <si>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</si>
  <si>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</si>
  <si>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</si>
  <si>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</si>
  <si>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</si>
  <si>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</si>
  <si>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</si>
  <si>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</si>
  <si>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</si>
  <si>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</si>
  <si>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</si>
  <si>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</si>
  <si>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</si>
  <si>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</si>
  <si>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</si>
  <si>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</si>
  <si>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</si>
  <si>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</si>
  <si>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</si>
  <si>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</si>
  <si>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</si>
  <si>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</si>
  <si>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</si>
  <si>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</si>
  <si>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</si>
  <si>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</si>
  <si>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</si>
  <si>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</si>
  <si>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</si>
  <si>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</si>
  <si>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</si>
  <si>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</si>
  <si>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</si>
  <si>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</si>
  <si>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</si>
  <si>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</si>
  <si>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</si>
  <si>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</si>
  <si>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</si>
  <si>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</si>
  <si>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</si>
  <si>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</si>
  <si>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</si>
  <si>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</si>
  <si>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</si>
  <si>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</si>
  <si>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</si>
  <si>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</si>
  <si>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</si>
  <si>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</si>
  <si>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</si>
  <si>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</si>
  <si>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</si>
  <si>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</si>
  <si>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</si>
  <si>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</si>
  <si>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</si>
  <si>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</si>
  <si>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</si>
  <si>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</si>
  <si>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</si>
  <si>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</si>
  <si>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</si>
  <si>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</si>
  <si>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</si>
  <si>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</si>
  <si>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</si>
  <si>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</si>
  <si>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</si>
  <si>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</si>
  <si>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</si>
  <si>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</si>
  <si>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</si>
  <si>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</si>
  <si>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</si>
  <si>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</si>
  <si>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</si>
  <si>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</si>
  <si>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</si>
  <si>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</si>
  <si>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</si>
  <si>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</si>
  <si>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</si>
  <si>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</si>
  <si>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</si>
  <si>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</si>
  <si>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</si>
  <si>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</si>
  <si>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</si>
  <si>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</si>
  <si>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</si>
  <si>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</si>
  <si>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</si>
  <si>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</si>
  <si>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</si>
  <si>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</si>
  <si>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</si>
  <si>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</si>
  <si>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</si>
  <si>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</si>
  <si>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</si>
  <si>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</si>
  <si>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</si>
  <si>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</si>
  <si>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</si>
  <si>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</si>
  <si>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</si>
  <si>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</si>
  <si>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</si>
  <si>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</si>
  <si>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</si>
  <si>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</si>
  <si>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</si>
  <si>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</si>
  <si>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</si>
  <si>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</si>
  <si>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</si>
  <si>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</si>
  <si>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</si>
  <si>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</si>
  <si>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</si>
  <si>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</si>
  <si>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</si>
  <si>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</si>
  <si>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</si>
  <si>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</si>
  <si>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</si>
  <si>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</si>
  <si>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</si>
  <si>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</si>
  <si>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</si>
  <si>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</si>
  <si>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</si>
  <si>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</si>
  <si>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</si>
  <si>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</si>
  <si>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</si>
  <si>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</si>
  <si>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</si>
  <si>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</si>
  <si>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</si>
  <si>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</si>
  <si>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</si>
  <si>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</si>
  <si>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</si>
  <si>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</si>
  <si>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</si>
  <si>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</si>
  <si>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</si>
  <si>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</si>
  <si>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</si>
  <si>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</si>
  <si>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</si>
  <si>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</si>
  <si>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</si>
  <si>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</si>
  <si>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</si>
  <si>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</si>
  <si>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</si>
  <si>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</si>
  <si>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</si>
  <si>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</si>
  <si>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</si>
  <si>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</si>
  <si>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</si>
  <si>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</si>
  <si>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</si>
  <si>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</si>
  <si>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</si>
  <si>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</si>
  <si>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</si>
  <si>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</si>
  <si>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</si>
  <si>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</si>
  <si>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</si>
  <si>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</si>
  <si>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</si>
  <si>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</si>
  <si>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</si>
  <si>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</si>
  <si>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</si>
  <si>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</si>
  <si>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</si>
  <si>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</si>
  <si>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</si>
  <si>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</si>
  <si>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</si>
  <si>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</si>
  <si>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</si>
  <si>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</si>
  <si>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</si>
  <si>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</si>
  <si>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</si>
  <si>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</si>
  <si>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</si>
  <si>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</si>
  <si>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</si>
  <si>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</si>
  <si>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</si>
  <si>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</si>
  <si>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</si>
  <si>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</si>
  <si>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</si>
  <si>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</si>
  <si>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</si>
  <si>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</si>
  <si>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</si>
  <si>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</si>
  <si>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</si>
  <si>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</si>
  <si>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</si>
  <si>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</si>
  <si>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</si>
  <si>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</si>
  <si>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</si>
  <si>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</si>
  <si>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</si>
  <si>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</si>
  <si>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</si>
  <si>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</si>
  <si>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</si>
  <si>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</si>
  <si>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</si>
  <si>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</si>
  <si>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</si>
  <si>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</si>
  <si>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</si>
  <si>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</si>
  <si>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</si>
  <si>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</si>
  <si>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</si>
  <si>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</si>
  <si>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</si>
  <si>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</si>
  <si>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</si>
  <si>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</si>
  <si>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</si>
  <si>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</si>
  <si>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</si>
  <si>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</si>
  <si>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</si>
  <si>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</si>
  <si>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</si>
  <si>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</si>
  <si>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</si>
  <si>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</si>
  <si>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</si>
  <si>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</si>
  <si>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</si>
  <si>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</si>
  <si>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</si>
  <si>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</si>
  <si>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</si>
  <si>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</si>
  <si>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</si>
  <si>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</si>
  <si>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</si>
  <si>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</si>
  <si>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</si>
  <si>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</si>
  <si>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</si>
  <si>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</si>
  <si>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</si>
  <si>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</si>
  <si>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</si>
  <si>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</si>
  <si>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</si>
  <si>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</si>
  <si>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</si>
  <si>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</si>
  <si>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</si>
  <si>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</si>
  <si>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</si>
  <si>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</si>
  <si>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</si>
  <si>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</si>
  <si>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</si>
  <si>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</si>
  <si>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</si>
  <si>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</si>
  <si>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</si>
  <si>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</si>
  <si>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</si>
  <si>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</si>
  <si>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</si>
  <si>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</si>
  <si>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</si>
  <si>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</si>
  <si>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</si>
  <si>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</si>
  <si>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</si>
  <si>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</si>
  <si>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</si>
  <si>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</si>
  <si>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</si>
  <si>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</si>
  <si>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</si>
  <si>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</si>
  <si>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</si>
  <si>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</si>
  <si>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</si>
  <si>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</si>
  <si>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</si>
  <si>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</si>
  <si>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</si>
  <si>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</si>
  <si>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</si>
  <si>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</si>
  <si>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</si>
  <si>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</si>
  <si>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</si>
  <si>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</si>
  <si>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</si>
  <si>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</si>
  <si>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</si>
  <si>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</si>
  <si>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</si>
  <si>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</si>
  <si>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</si>
  <si>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</si>
  <si>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</si>
  <si>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</si>
  <si>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</si>
  <si>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</si>
  <si>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</si>
  <si>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</si>
  <si>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</si>
  <si>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</si>
  <si>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</si>
  <si>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</si>
  <si>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</si>
  <si>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</si>
  <si>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</si>
  <si>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</si>
  <si>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</si>
  <si>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</si>
  <si>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</si>
  <si>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</si>
  <si>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</si>
  <si>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</si>
  <si>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</si>
  <si>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</si>
  <si>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</si>
  <si>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</si>
  <si>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</si>
  <si>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</si>
  <si>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</si>
  <si>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</si>
  <si>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</si>
  <si>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</si>
  <si>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</si>
  <si>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</si>
  <si>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</si>
  <si>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</si>
  <si>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</si>
  <si>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</si>
  <si>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</si>
  <si>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</si>
  <si>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</si>
  <si>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</si>
  <si>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</si>
  <si>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</si>
  <si>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</si>
  <si>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</si>
  <si>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</si>
  <si>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</si>
  <si>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</si>
  <si>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</si>
  <si>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</si>
  <si>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</si>
  <si>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</si>
  <si>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</si>
  <si>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</si>
  <si>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</si>
  <si>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</si>
  <si>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</si>
  <si>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</si>
  <si>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</si>
  <si>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</si>
  <si>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</si>
  <si>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</si>
  <si>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</si>
  <si>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</si>
  <si>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</si>
  <si>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</si>
  <si>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</si>
  <si>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</si>
  <si>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</si>
  <si>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</si>
  <si>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</si>
  <si>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</si>
  <si>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</si>
  <si>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</si>
  <si>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</si>
  <si>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</si>
  <si>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</si>
  <si>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</si>
  <si>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</si>
  <si>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</si>
  <si>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</si>
  <si>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</si>
  <si>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</si>
  <si>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</si>
  <si>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</si>
  <si>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</si>
  <si>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</si>
  <si>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</si>
  <si>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</si>
  <si>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</si>
  <si>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</si>
  <si>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</si>
  <si>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</si>
  <si>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</si>
  <si>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</si>
  <si>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</si>
  <si>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</si>
  <si>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</si>
  <si>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</si>
  <si>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</si>
  <si>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</si>
  <si>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</si>
  <si>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</si>
  <si>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</si>
  <si>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</si>
  <si>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</si>
  <si>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</si>
  <si>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</si>
  <si>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</si>
  <si>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</si>
  <si>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</si>
  <si>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</si>
  <si>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</si>
  <si>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</si>
  <si>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</si>
  <si>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</si>
  <si>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</si>
  <si>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</si>
  <si>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</si>
  <si>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</si>
  <si>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</si>
  <si>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</si>
  <si>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</si>
  <si>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</si>
  <si>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</si>
  <si>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</si>
  <si>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</si>
  <si>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</si>
  <si>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</si>
  <si>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</si>
  <si>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</si>
  <si>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</si>
  <si>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</si>
  <si>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</si>
  <si>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</si>
  <si>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</si>
  <si>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</si>
  <si>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</si>
  <si>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</si>
  <si>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</si>
  <si>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</si>
  <si>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</si>
  <si>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</si>
  <si>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</si>
  <si>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</si>
  <si>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</si>
  <si>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</si>
  <si>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</si>
  <si>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</si>
  <si>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</si>
  <si>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</si>
  <si>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</si>
  <si>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</si>
  <si>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</si>
  <si>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</si>
  <si>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</si>
  <si>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</si>
  <si>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</si>
  <si>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</si>
  <si>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</si>
  <si>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</si>
  <si>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</si>
  <si>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</si>
  <si>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</si>
  <si>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</si>
  <si>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</si>
  <si>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</si>
  <si>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</si>
  <si>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</si>
  <si>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</si>
  <si>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</si>
  <si>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</si>
  <si>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</si>
  <si>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</si>
  <si>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</si>
  <si>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</si>
  <si>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</si>
  <si>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</si>
  <si>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</si>
  <si>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</si>
  <si>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</si>
  <si>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</si>
  <si>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</si>
  <si>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</si>
  <si>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</si>
  <si>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</si>
  <si>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</si>
  <si>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</si>
  <si>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</si>
  <si>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</si>
  <si>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</si>
  <si>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</si>
  <si>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</si>
  <si>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</si>
  <si>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</si>
  <si>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</si>
  <si>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</si>
  <si>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</si>
  <si>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</si>
  <si>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</si>
  <si>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</si>
  <si>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</si>
  <si>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</si>
  <si>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</si>
  <si>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</si>
  <si>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</si>
  <si>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</si>
  <si>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</si>
  <si>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</si>
  <si>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</si>
  <si>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</si>
  <si>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</si>
  <si>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</si>
  <si>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</si>
  <si>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</si>
  <si>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</si>
  <si>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</si>
  <si>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</si>
  <si>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</si>
  <si>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</si>
  <si>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</si>
  <si>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</si>
  <si>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</si>
  <si>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</si>
  <si>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</si>
  <si>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</si>
  <si>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</si>
  <si>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</si>
  <si>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</si>
  <si>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</si>
  <si>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</si>
  <si>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</si>
  <si>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</si>
  <si>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</si>
  <si>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</si>
  <si>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</si>
  <si>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</si>
  <si>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</si>
  <si>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</si>
  <si>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</si>
  <si>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</si>
  <si>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</si>
  <si>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</si>
  <si>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</si>
  <si>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</si>
  <si>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</si>
  <si>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</si>
  <si>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</si>
  <si>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</si>
  <si>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</si>
  <si>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</si>
  <si>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</si>
  <si>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</si>
  <si>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</si>
  <si>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</si>
  <si>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</si>
  <si>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</si>
  <si>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</si>
  <si>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</si>
  <si>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</si>
  <si>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</si>
  <si>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</si>
  <si>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</si>
  <si>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</si>
  <si>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</si>
  <si>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</si>
  <si>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</si>
  <si>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</si>
  <si>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</si>
  <si>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</si>
  <si>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</si>
  <si>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</si>
  <si>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</si>
  <si>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</si>
  <si>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</si>
  <si>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</si>
  <si>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</si>
  <si>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</si>
  <si>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</si>
  <si>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</si>
  <si>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</si>
  <si>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</si>
  <si>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</si>
  <si>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</si>
  <si>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</si>
  <si>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</si>
  <si>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</si>
  <si>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</si>
  <si>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</si>
  <si>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</si>
  <si>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</si>
  <si>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</si>
  <si>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</si>
  <si>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</si>
  <si>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</si>
  <si>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</si>
  <si>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</si>
  <si>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</si>
  <si>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</si>
  <si>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</si>
  <si>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</si>
  <si>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</si>
  <si>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</si>
  <si>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</si>
  <si>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</si>
  <si>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</si>
  <si>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</si>
  <si>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</si>
  <si>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</si>
  <si>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</si>
  <si>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</si>
  <si>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</si>
  <si>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</si>
  <si>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</si>
  <si>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</si>
  <si>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</si>
  <si>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</si>
  <si>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</si>
  <si>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</si>
  <si>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</si>
  <si>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</si>
  <si>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</si>
  <si>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</si>
  <si>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</si>
  <si>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</si>
  <si>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</si>
  <si>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</si>
  <si>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</si>
  <si>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</si>
  <si>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</si>
  <si>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</si>
  <si>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</si>
  <si>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</si>
  <si>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</si>
  <si>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</si>
  <si>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</si>
  <si>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</si>
  <si>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</si>
  <si>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</si>
  <si>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</si>
  <si>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</si>
  <si>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</si>
  <si>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</si>
  <si>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</si>
  <si>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</si>
  <si>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</si>
  <si>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</si>
  <si>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</si>
  <si>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</si>
  <si>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</si>
  <si>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</si>
  <si>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</si>
  <si>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</si>
  <si>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</si>
  <si>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</si>
  <si>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</si>
  <si>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</si>
  <si>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</si>
  <si>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</si>
  <si>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</si>
  <si>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</si>
  <si>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</si>
  <si>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</si>
  <si>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</si>
  <si>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</si>
  <si>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</si>
  <si>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</si>
  <si>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</si>
  <si>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</si>
  <si>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</si>
  <si>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</si>
  <si>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</si>
  <si>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</si>
  <si>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</si>
  <si>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</si>
  <si>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</si>
  <si>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</si>
  <si>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</si>
  <si>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</si>
  <si>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</si>
  <si>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</si>
  <si>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</si>
  <si>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</si>
  <si>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</si>
  <si>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</si>
  <si>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</si>
  <si>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</si>
  <si>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</si>
  <si>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</si>
  <si>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</si>
  <si>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</si>
  <si>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</si>
  <si>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</si>
  <si>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</si>
  <si>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</si>
  <si>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</si>
  <si>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</si>
  <si>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</si>
  <si>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</si>
  <si>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</si>
  <si>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</si>
  <si>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</si>
  <si>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</si>
  <si>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</si>
  <si>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</si>
  <si>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</si>
  <si>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</si>
  <si>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</si>
  <si>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</si>
  <si>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</si>
  <si>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</si>
  <si>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</si>
  <si>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</si>
  <si>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</si>
  <si>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</si>
  <si>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</si>
  <si>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</si>
  <si>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</si>
  <si>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</si>
  <si>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</si>
  <si>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</si>
  <si>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</si>
  <si>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</si>
  <si>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</si>
  <si>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</si>
  <si>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</si>
  <si>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</si>
  <si>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</si>
  <si>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</si>
  <si>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</si>
  <si>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</si>
  <si>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</si>
  <si>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</si>
  <si>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</si>
  <si>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</si>
  <si>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</si>
  <si>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</si>
  <si>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</si>
  <si>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</si>
  <si>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</si>
  <si>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</si>
  <si>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</si>
  <si>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</si>
  <si>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</si>
  <si>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</si>
  <si>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</si>
  <si>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</si>
  <si>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</si>
  <si>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</si>
  <si>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</si>
  <si>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</si>
  <si>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</si>
  <si>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</si>
  <si>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</si>
  <si>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</si>
  <si>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</si>
  <si>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</si>
  <si>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</si>
  <si>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</si>
  <si>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</si>
  <si>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</si>
  <si>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</si>
  <si>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</si>
  <si>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</si>
  <si>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</si>
  <si>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</si>
  <si>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</si>
  <si>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</si>
  <si>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</si>
  <si>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</si>
  <si>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</si>
  <si>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</si>
  <si>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</si>
  <si>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</si>
  <si>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</si>
  <si>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</si>
  <si>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</si>
  <si>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</si>
  <si>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</si>
  <si>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</si>
  <si>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</si>
  <si>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</si>
  <si>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</si>
  <si>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</si>
  <si>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</si>
  <si>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</si>
  <si>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</si>
  <si>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</si>
  <si>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</si>
  <si>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</si>
  <si>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</si>
  <si>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</si>
  <si>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</si>
  <si>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</si>
  <si>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</si>
  <si>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</si>
  <si>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</si>
  <si>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</si>
  <si>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</si>
  <si>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</si>
  <si>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</si>
  <si>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</si>
  <si>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</si>
  <si>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</si>
  <si>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</si>
  <si>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</si>
  <si>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</si>
  <si>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</si>
  <si>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</si>
  <si>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</si>
  <si>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</si>
  <si>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</si>
  <si>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</si>
  <si>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</si>
  <si>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</si>
  <si>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</si>
  <si>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</si>
  <si>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</si>
  <si>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</si>
  <si>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</si>
  <si>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</si>
  <si>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</si>
  <si>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</si>
  <si>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</si>
  <si>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</si>
  <si>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</si>
  <si>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</si>
  <si>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</si>
  <si>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</si>
  <si>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</si>
  <si>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</si>
  <si>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</si>
  <si>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</si>
  <si>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</si>
  <si>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</si>
  <si>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</si>
  <si>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</si>
  <si>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</si>
  <si>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</si>
  <si>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</si>
  <si>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</si>
  <si>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</si>
  <si>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</si>
  <si>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</si>
  <si>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</si>
  <si>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</si>
  <si>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</si>
  <si>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</si>
  <si>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</si>
  <si>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</si>
  <si>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</si>
  <si>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</si>
  <si>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</si>
  <si>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</si>
  <si>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</si>
  <si>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</si>
  <si>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</si>
  <si>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</si>
  <si>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</si>
  <si>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</si>
  <si>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</si>
  <si>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</si>
  <si>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</si>
  <si>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</si>
  <si>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</si>
  <si>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</si>
  <si>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</si>
  <si>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</si>
  <si>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</si>
  <si>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</si>
  <si>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</si>
  <si>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</si>
  <si>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</si>
  <si>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</si>
  <si>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</si>
  <si>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</si>
  <si>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</si>
  <si>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</si>
  <si>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</si>
  <si>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</si>
  <si>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</si>
  <si>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</si>
  <si>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</si>
  <si>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</si>
  <si>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</si>
  <si>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</si>
  <si>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</si>
  <si>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</si>
  <si>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</si>
  <si>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</si>
  <si>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</si>
  <si>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</si>
  <si>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</si>
  <si>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</si>
  <si>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</si>
  <si>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</si>
  <si>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</si>
  <si>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</si>
  <si>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</si>
  <si>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</si>
  <si>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</si>
  <si>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</si>
  <si>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</si>
  <si>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</si>
  <si>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</si>
  <si>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</si>
  <si>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</si>
  <si>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</si>
  <si>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</si>
  <si>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</si>
  <si>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</si>
  <si>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</si>
  <si>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</si>
  <si>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</si>
  <si>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</si>
  <si>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</si>
  <si>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</si>
  <si>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</si>
  <si>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</si>
  <si>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</si>
  <si>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</si>
  <si>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</si>
  <si>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</si>
  <si>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</si>
  <si>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</si>
  <si>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</si>
  <si>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</si>
  <si>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</si>
  <si>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</si>
  <si>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</si>
  <si>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</si>
  <si>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</si>
  <si>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</si>
  <si>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</si>
  <si>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</si>
  <si>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</si>
  <si>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</si>
  <si>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</si>
  <si>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</si>
  <si>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</si>
  <si>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</si>
  <si>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</si>
  <si>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</si>
  <si>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</si>
  <si>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</si>
  <si>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</si>
  <si>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</si>
  <si>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</si>
  <si>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</si>
  <si>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</si>
  <si>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</si>
  <si>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</si>
  <si>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</si>
  <si>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</si>
  <si>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</si>
  <si>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</si>
  <si>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</si>
  <si>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</si>
  <si>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</si>
  <si>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</si>
  <si>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</si>
  <si>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</si>
  <si>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</si>
  <si>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</si>
  <si>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</si>
  <si>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</si>
  <si>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</si>
  <si>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</si>
  <si>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</si>
  <si>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</si>
  <si>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</si>
  <si>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</si>
  <si>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</si>
  <si>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</si>
  <si>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</si>
  <si>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</si>
  <si>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</si>
  <si>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</si>
  <si>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</si>
  <si>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</si>
  <si>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</si>
  <si>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</si>
  <si>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</si>
  <si>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</si>
  <si>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</si>
  <si>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</si>
  <si>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</si>
  <si>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</si>
  <si>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</si>
  <si>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</si>
  <si>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</si>
  <si>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</si>
  <si>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</si>
  <si>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</si>
  <si>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</si>
  <si>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</si>
  <si>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</si>
  <si>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</si>
  <si>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</si>
  <si>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</si>
  <si>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</si>
  <si>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</si>
  <si>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</si>
  <si>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</si>
  <si>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</si>
  <si>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</si>
  <si>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</si>
  <si>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</si>
  <si>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</si>
  <si>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</si>
  <si>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</si>
  <si>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</si>
  <si>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</si>
  <si>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</si>
  <si>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</si>
  <si>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</si>
  <si>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</si>
  <si>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</si>
  <si>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</si>
  <si>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</si>
  <si>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</si>
  <si>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</si>
  <si>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</si>
  <si>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</si>
  <si>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</si>
  <si>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</si>
  <si>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</si>
  <si>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</si>
  <si>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</si>
  <si>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</si>
  <si>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</si>
  <si>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</si>
  <si>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</si>
  <si>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</si>
  <si>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</si>
  <si>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</si>
  <si>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</si>
  <si>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</si>
  <si>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</si>
  <si>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</si>
  <si>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</si>
  <si>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</si>
  <si>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</si>
  <si>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</si>
  <si>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</si>
  <si>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</si>
  <si>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</si>
  <si>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</si>
  <si>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</si>
  <si>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</si>
  <si>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</si>
  <si>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</si>
  <si>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</si>
  <si>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</si>
  <si>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</si>
  <si>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</si>
  <si>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</si>
  <si>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</si>
  <si>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</si>
  <si>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</si>
  <si>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</si>
  <si>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</si>
  <si>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</si>
  <si>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</si>
  <si>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</si>
  <si>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</si>
  <si>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</si>
  <si>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</si>
  <si>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</si>
  <si>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</si>
  <si>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</si>
  <si>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</si>
  <si>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</si>
  <si>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</si>
  <si>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</si>
  <si>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</si>
  <si>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</si>
  <si>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</si>
  <si>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</si>
  <si>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</si>
  <si>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</si>
  <si>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</si>
  <si>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</si>
  <si>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</si>
  <si>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</si>
  <si>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</si>
  <si>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</si>
  <si>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</si>
  <si>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</si>
  <si>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</si>
  <si>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</si>
  <si>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</si>
  <si>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</si>
  <si>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</si>
  <si>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</si>
  <si>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</si>
  <si>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</si>
  <si>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</si>
  <si>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</si>
  <si>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</si>
  <si>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</si>
  <si>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</si>
  <si>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</si>
  <si>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</si>
  <si>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</si>
  <si>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</si>
  <si>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</si>
  <si>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</si>
  <si>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</si>
  <si>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</si>
  <si>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</si>
  <si>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</si>
  <si>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</si>
  <si>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</si>
  <si>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</si>
  <si>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</si>
  <si>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</si>
  <si>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</si>
  <si>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</si>
  <si>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</si>
  <si>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</si>
  <si>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</si>
  <si>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</si>
  <si>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</si>
  <si>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</si>
  <si>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</si>
  <si>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</si>
  <si>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</si>
  <si>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</si>
  <si>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</si>
  <si>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</si>
  <si>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</si>
  <si>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</si>
  <si>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</si>
  <si>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</si>
  <si>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</si>
  <si>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</si>
  <si>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</si>
  <si>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</si>
  <si>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</si>
  <si>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</si>
  <si>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</si>
  <si>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</si>
  <si>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</si>
  <si>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</si>
  <si>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</si>
  <si>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</si>
  <si>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</si>
  <si>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</si>
  <si>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</si>
  <si>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</si>
  <si>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</si>
  <si>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</si>
  <si>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</si>
  <si>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</si>
  <si>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</si>
  <si>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</si>
  <si>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</si>
  <si>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</si>
  <si>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</si>
  <si>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</si>
  <si>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</si>
  <si>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</si>
  <si>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</si>
  <si>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</si>
  <si>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</si>
  <si>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</si>
  <si>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</si>
  <si>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</si>
  <si>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</si>
  <si>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</si>
  <si>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</si>
  <si>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</si>
  <si>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</si>
  <si>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</si>
  <si>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</si>
  <si>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</si>
  <si>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</si>
  <si>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</si>
  <si>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</si>
  <si>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</si>
  <si>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</si>
  <si>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</si>
  <si>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</si>
  <si>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</si>
  <si>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</si>
  <si>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</si>
  <si>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</si>
  <si>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</si>
  <si>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</si>
  <si>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</si>
  <si>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</si>
  <si>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</si>
  <si>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</si>
  <si>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</si>
  <si>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</si>
  <si>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</si>
  <si>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</si>
  <si>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</si>
  <si>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</si>
  <si>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</si>
  <si>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</si>
  <si>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</si>
  <si>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</si>
  <si>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</si>
  <si>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</si>
  <si>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</si>
  <si>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</si>
  <si>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</si>
  <si>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</si>
  <si>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</si>
  <si>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</si>
  <si>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</si>
  <si>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</si>
  <si>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</si>
  <si>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</si>
  <si>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</si>
  <si>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</si>
  <si>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</si>
  <si>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</si>
  <si>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</si>
  <si>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</si>
  <si>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</si>
  <si>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</si>
  <si>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</si>
  <si>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</si>
  <si>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</si>
  <si>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</si>
  <si>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</si>
  <si>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</si>
  <si>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</si>
  <si>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</si>
  <si>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</si>
  <si>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</si>
  <si>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</si>
  <si>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</si>
  <si>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</si>
  <si>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</si>
  <si>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</si>
  <si>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</si>
  <si>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</si>
  <si>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</si>
  <si>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</si>
  <si>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</si>
  <si>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</si>
  <si>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</si>
  <si>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</si>
  <si>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</si>
  <si>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</si>
  <si>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</si>
  <si>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</si>
  <si>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</si>
  <si>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</si>
  <si>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</si>
  <si>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</si>
  <si>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</si>
  <si>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</si>
  <si>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</si>
  <si>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</si>
  <si>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</si>
  <si>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</si>
  <si>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</si>
  <si>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</si>
  <si>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</si>
  <si>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</si>
  <si>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</si>
  <si>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</si>
  <si>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</si>
  <si>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</si>
  <si>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</si>
  <si>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</si>
  <si>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</si>
  <si>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</si>
  <si>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</si>
  <si>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</si>
  <si>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</si>
  <si>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</si>
  <si>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</si>
  <si>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</si>
  <si>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</si>
  <si>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</si>
  <si>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</si>
  <si>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</si>
  <si>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</si>
  <si>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</si>
  <si>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</si>
  <si>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</si>
  <si>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</si>
  <si>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</si>
  <si>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</si>
  <si>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</si>
  <si>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</si>
  <si>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</si>
  <si>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</si>
  <si>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</si>
  <si>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</si>
  <si>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</si>
  <si>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</si>
  <si>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</si>
  <si>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</si>
  <si>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</si>
  <si>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</si>
  <si>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</si>
  <si>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</si>
  <si>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</si>
  <si>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</si>
  <si>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</si>
  <si>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</si>
  <si>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</si>
  <si>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</si>
  <si>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</si>
  <si>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</si>
  <si>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</si>
  <si>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</si>
  <si>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</si>
  <si>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</si>
  <si>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</si>
  <si>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</si>
  <si>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</si>
  <si>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</si>
  <si>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</si>
  <si>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</si>
  <si>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</si>
  <si>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</si>
  <si>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</si>
  <si>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</si>
  <si>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</si>
  <si>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</si>
  <si>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</si>
  <si>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</si>
  <si>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</si>
  <si>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</si>
  <si>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</si>
  <si>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</si>
  <si>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</si>
  <si>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</si>
  <si>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</si>
  <si>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</si>
  <si>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</si>
  <si>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</si>
  <si>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</si>
  <si>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</si>
  <si>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</si>
  <si>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</si>
  <si>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</si>
  <si>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</si>
  <si>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</si>
  <si>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</si>
  <si>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</si>
  <si>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</si>
  <si>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</si>
  <si>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</si>
  <si>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</si>
  <si>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</si>
  <si>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</si>
  <si>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</si>
  <si>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</si>
  <si>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</si>
  <si>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</si>
  <si>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</si>
  <si>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</si>
  <si>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</si>
  <si>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</si>
  <si>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</si>
  <si>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</si>
  <si>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</si>
  <si>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</si>
  <si>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</si>
  <si>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</si>
  <si>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</si>
  <si>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</si>
  <si>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</si>
  <si>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</si>
  <si>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</si>
  <si>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</si>
  <si>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</si>
  <si>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</si>
  <si>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</si>
  <si>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</si>
  <si>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</si>
  <si>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</si>
  <si>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</si>
  <si>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</si>
  <si>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</si>
  <si>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</si>
  <si>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</si>
  <si>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</si>
  <si>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</si>
  <si>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</si>
  <si>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</si>
  <si>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</si>
  <si>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</si>
  <si>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</si>
  <si>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</si>
  <si>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</si>
  <si>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</si>
  <si>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</si>
  <si>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</si>
  <si>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</si>
  <si>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</si>
  <si>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</si>
  <si>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</si>
  <si>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</si>
  <si>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</si>
  <si>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</si>
  <si>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</si>
  <si>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</si>
  <si>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</si>
  <si>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</si>
  <si>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</si>
  <si>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</si>
  <si>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</si>
  <si>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</si>
  <si>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</si>
  <si>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</si>
  <si>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</si>
  <si>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</si>
  <si>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</si>
  <si>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</si>
  <si>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</si>
  <si>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</si>
  <si>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</si>
  <si>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</si>
  <si>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</si>
  <si>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</si>
  <si>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</si>
  <si>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</si>
  <si>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</si>
  <si>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</si>
  <si>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</si>
  <si>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</si>
  <si>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</si>
  <si>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</si>
  <si>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</si>
  <si>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</si>
  <si>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</si>
  <si>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</si>
  <si>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</si>
  <si>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</si>
  <si>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</si>
  <si>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</si>
  <si>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</si>
  <si>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</si>
  <si>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</si>
  <si>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</si>
  <si>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</si>
  <si>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</si>
  <si>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</si>
  <si>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</si>
  <si>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</si>
  <si>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</si>
  <si>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</si>
  <si>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</si>
  <si>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</si>
  <si>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</si>
  <si>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</si>
  <si>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</si>
  <si>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</si>
  <si>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</si>
  <si>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</si>
  <si>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</si>
  <si>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</si>
  <si>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</si>
  <si>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</si>
  <si>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</si>
  <si>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</si>
  <si>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</si>
  <si>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</si>
  <si>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</si>
  <si>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</si>
  <si>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</si>
  <si>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</si>
  <si>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</si>
  <si>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</si>
  <si>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</si>
  <si>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</si>
  <si>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</si>
  <si>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</si>
  <si>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</si>
  <si>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</si>
  <si>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</si>
  <si>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</si>
  <si>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</si>
  <si>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</si>
  <si>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</si>
  <si>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</si>
  <si>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</si>
  <si>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</si>
  <si>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</si>
  <si>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</si>
  <si>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</si>
  <si>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</si>
  <si>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</si>
  <si>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</si>
  <si>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</si>
  <si>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</si>
  <si>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</si>
  <si>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</si>
  <si>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</si>
  <si>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</si>
  <si>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</si>
  <si>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</si>
  <si>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</si>
  <si>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</si>
  <si>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</si>
  <si>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</si>
  <si>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</si>
  <si>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</si>
  <si>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</si>
  <si>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</si>
  <si>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</si>
  <si>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</si>
  <si>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</si>
  <si>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</si>
  <si>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</si>
  <si>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</si>
  <si>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</si>
  <si>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</si>
  <si>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</si>
  <si>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</si>
  <si>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</si>
  <si>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</si>
  <si>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</si>
  <si>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</si>
  <si>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</si>
  <si>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</si>
  <si>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</si>
  <si>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</si>
  <si>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</si>
  <si>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</si>
  <si>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</si>
  <si>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</si>
  <si>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</si>
  <si>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</si>
  <si>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</si>
  <si>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</si>
  <si>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</si>
  <si>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</si>
  <si>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</si>
  <si>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</si>
  <si>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</si>
  <si>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</si>
  <si>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</si>
  <si>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</si>
  <si>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</si>
  <si>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</si>
  <si>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</si>
  <si>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</si>
  <si>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</si>
  <si>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</si>
  <si>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</si>
  <si>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</si>
  <si>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</si>
  <si>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</si>
  <si>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</si>
  <si>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</si>
  <si>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</si>
  <si>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</si>
  <si>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</si>
  <si>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</si>
  <si>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</si>
  <si>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</si>
  <si>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</si>
  <si>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</si>
  <si>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</si>
  <si>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</si>
  <si>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</si>
  <si>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</si>
  <si>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</si>
  <si>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</si>
  <si>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</si>
  <si>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</si>
  <si>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</si>
  <si>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</si>
  <si>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</si>
  <si>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</si>
  <si>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</si>
  <si>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</si>
  <si>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</si>
  <si>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</si>
  <si>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</si>
  <si>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</si>
  <si>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</si>
  <si>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</si>
  <si>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</si>
  <si>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</si>
  <si>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</si>
  <si>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</si>
  <si>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</si>
  <si>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</si>
  <si>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</si>
  <si>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</si>
  <si>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</si>
  <si>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</si>
  <si>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</si>
  <si>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</si>
  <si>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</si>
  <si>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</si>
  <si>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</si>
  <si>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</si>
  <si>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</si>
  <si>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</si>
  <si>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</si>
  <si>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</si>
  <si>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</si>
  <si>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</si>
  <si>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</si>
  <si>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</si>
  <si>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</si>
  <si>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</si>
  <si>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</si>
  <si>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</si>
  <si>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</si>
  <si>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</si>
  <si>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</si>
  <si>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</si>
  <si>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</si>
  <si>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</si>
  <si>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</si>
  <si>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</si>
  <si>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</si>
  <si>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</si>
  <si>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</si>
  <si>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</si>
  <si>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</si>
  <si>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</si>
  <si>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</si>
  <si>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</si>
  <si>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</si>
  <si>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</si>
  <si>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</si>
  <si>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</si>
  <si>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</si>
  <si>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</si>
  <si>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</si>
  <si>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</si>
  <si>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</si>
  <si>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</si>
  <si>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</si>
  <si>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</si>
  <si>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</si>
  <si>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</si>
  <si>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</si>
  <si>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</si>
  <si>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</si>
  <si>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</si>
  <si>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</si>
  <si>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</si>
  <si>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</si>
  <si>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</si>
  <si>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</si>
  <si>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</si>
  <si>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</si>
  <si>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</si>
  <si>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</si>
  <si>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</si>
  <si>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</si>
  <si>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</si>
  <si>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</si>
  <si>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</si>
  <si>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</si>
  <si>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</si>
  <si>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</si>
  <si>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</si>
  <si>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</si>
  <si>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</si>
  <si>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</si>
  <si>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</si>
  <si>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</si>
  <si>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</si>
  <si>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</si>
  <si>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</si>
  <si>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</si>
  <si>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</si>
  <si>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</si>
  <si>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</si>
  <si>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</si>
  <si>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</si>
  <si>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</si>
  <si>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</si>
  <si>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</si>
  <si>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</si>
  <si>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</si>
  <si>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</si>
  <si>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</si>
  <si>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</si>
  <si>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</si>
  <si>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</si>
  <si>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</si>
  <si>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</si>
  <si>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</si>
  <si>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</si>
  <si>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</si>
  <si>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</si>
  <si>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</si>
  <si>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</si>
  <si>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</si>
  <si>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</si>
  <si>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</si>
  <si>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</si>
  <si>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</si>
  <si>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</si>
  <si>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</si>
  <si>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</si>
  <si>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</si>
  <si>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</si>
  <si>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</si>
  <si>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</si>
  <si>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</si>
  <si>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</si>
  <si>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</si>
  <si>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</si>
  <si>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</si>
  <si>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</si>
  <si>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</si>
  <si>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</si>
  <si>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</si>
  <si>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</si>
  <si>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</si>
  <si>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</si>
  <si>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</si>
  <si>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</si>
  <si>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</si>
  <si>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</si>
  <si>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</si>
  <si>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</si>
  <si>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</si>
  <si>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</si>
  <si>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</si>
  <si>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</si>
  <si>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</si>
  <si>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</si>
  <si>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</si>
  <si>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</si>
  <si>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</si>
  <si>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</si>
  <si>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</si>
  <si>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</si>
  <si>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</si>
  <si>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</si>
  <si>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</si>
  <si>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</si>
  <si>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</si>
  <si>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</si>
  <si>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</si>
  <si>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</si>
  <si>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</si>
  <si>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</si>
  <si>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</si>
  <si>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</si>
  <si>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</si>
  <si>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</si>
  <si>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</si>
  <si>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</si>
  <si>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</si>
  <si>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</si>
  <si>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</si>
  <si>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</si>
  <si>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</si>
  <si>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</si>
  <si>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</si>
  <si>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</si>
  <si>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</si>
  <si>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</si>
  <si>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</si>
  <si>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</si>
  <si>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</si>
  <si>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</si>
  <si>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</si>
  <si>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</si>
  <si>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</si>
  <si>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</si>
  <si>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</si>
  <si>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</si>
  <si>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</si>
  <si>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</si>
  <si>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</si>
  <si>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</si>
  <si>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</si>
  <si>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</si>
  <si>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</si>
  <si>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</si>
  <si>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</si>
  <si>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</si>
  <si>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</si>
  <si>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</si>
  <si>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</si>
  <si>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</si>
  <si>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</si>
  <si>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</si>
  <si>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</si>
  <si>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</si>
  <si>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</si>
  <si>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</si>
  <si>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</si>
  <si>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</si>
  <si>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</si>
  <si>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</si>
  <si>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</si>
  <si>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</si>
  <si>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</si>
  <si>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</si>
  <si>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</si>
  <si>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</si>
  <si>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</si>
  <si>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</si>
  <si>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</si>
  <si>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</si>
  <si>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</si>
  <si>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</si>
  <si>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</si>
  <si>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</si>
  <si>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</si>
  <si>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</si>
  <si>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</si>
  <si>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</si>
  <si>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</si>
  <si>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</si>
  <si>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</si>
  <si>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</si>
  <si>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</si>
  <si>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</si>
  <si>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</si>
  <si>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</si>
  <si>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</si>
  <si>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</si>
  <si>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</si>
  <si>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</si>
  <si>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</si>
  <si>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</si>
  <si>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</si>
  <si>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</si>
  <si>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</si>
  <si>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</si>
  <si>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</si>
  <si>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</si>
  <si>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</si>
  <si>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</si>
  <si>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</si>
  <si>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</si>
  <si>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</si>
  <si>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</si>
  <si>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</si>
  <si>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</si>
  <si>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</si>
  <si>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</si>
  <si>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</si>
  <si>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</si>
  <si>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</si>
  <si>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</si>
  <si>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</si>
  <si>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</si>
  <si>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</si>
  <si>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</si>
  <si>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</si>
  <si>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</si>
  <si>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</si>
  <si>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</si>
  <si>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</si>
  <si>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</si>
  <si>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</si>
  <si>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</si>
  <si>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</si>
  <si>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</si>
  <si>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</si>
  <si>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</si>
  <si>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</si>
  <si>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</si>
  <si>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</si>
  <si>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</si>
  <si>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</si>
  <si>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</si>
  <si>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</si>
  <si>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</si>
  <si>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</si>
  <si>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</si>
  <si>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</si>
  <si>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</si>
  <si>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</si>
  <si>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</si>
  <si>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</si>
  <si>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</si>
  <si>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</si>
  <si>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</si>
  <si>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</si>
  <si>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</si>
  <si>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</si>
  <si>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</si>
  <si>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</si>
  <si>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</si>
  <si>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</si>
  <si>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</si>
  <si>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</si>
  <si>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</si>
  <si>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</si>
  <si>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</si>
  <si>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</si>
  <si>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</si>
  <si>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</si>
  <si>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</si>
  <si>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</si>
  <si>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</si>
  <si>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</si>
  <si>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</si>
  <si>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</si>
  <si>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</si>
  <si>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</si>
  <si>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</si>
  <si>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</si>
  <si>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</si>
  <si>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</si>
  <si>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</si>
  <si>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</si>
  <si>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</si>
  <si>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</si>
  <si>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</si>
  <si>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</si>
  <si>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</si>
  <si>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</si>
  <si>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</si>
  <si>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</si>
  <si>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</si>
  <si>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</si>
  <si>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</si>
  <si>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</si>
  <si>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</si>
  <si>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</si>
  <si>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</si>
  <si>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</si>
  <si>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</si>
  <si>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</si>
  <si>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</si>
  <si>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</si>
  <si>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</si>
  <si>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</si>
  <si>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</si>
  <si>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</si>
  <si>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</si>
  <si>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</si>
  <si>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</si>
  <si>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</si>
  <si>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</si>
  <si>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</si>
  <si>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</si>
  <si>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</si>
  <si>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</si>
  <si>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</si>
  <si>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</si>
  <si>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</si>
  <si>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</si>
  <si>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</si>
  <si>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</si>
  <si>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</si>
  <si>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</si>
  <si>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</si>
  <si>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</si>
  <si>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</si>
  <si>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</si>
  <si>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</si>
  <si>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</si>
  <si>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</si>
  <si>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</si>
  <si>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</si>
  <si>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</si>
  <si>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</si>
  <si>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</si>
  <si>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</si>
  <si>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</si>
  <si>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</si>
  <si>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</si>
  <si>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</si>
  <si>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</si>
  <si>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</si>
  <si>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</si>
  <si>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</si>
  <si>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</si>
  <si>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</si>
  <si>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</si>
  <si>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</si>
  <si>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</si>
  <si>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</si>
  <si>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</si>
  <si>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</si>
  <si>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</si>
  <si>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</si>
  <si>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</si>
  <si>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</si>
  <si>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</si>
  <si>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</si>
  <si>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</si>
  <si>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</si>
  <si>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</si>
  <si>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</si>
  <si>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</si>
  <si>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</si>
  <si>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</si>
  <si>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</si>
  <si>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</si>
  <si>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</si>
  <si>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</si>
  <si>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</si>
  <si>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</si>
  <si>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</si>
  <si>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</si>
  <si>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</si>
  <si>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</si>
  <si>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</si>
  <si>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</si>
  <si>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</si>
  <si>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</si>
  <si>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</si>
  <si>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</si>
  <si>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</si>
  <si>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</si>
  <si>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</si>
  <si>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</si>
  <si>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</si>
  <si>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</si>
  <si>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</si>
  <si>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</si>
  <si>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</si>
  <si>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</si>
  <si>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</si>
  <si>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</si>
  <si>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</si>
  <si>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</si>
  <si>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</si>
  <si>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</si>
  <si>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</si>
  <si>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</si>
  <si>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</si>
  <si>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</si>
  <si>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</si>
  <si>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</si>
  <si>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</si>
  <si>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</si>
  <si>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</si>
  <si>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</si>
  <si>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</si>
  <si>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</si>
  <si>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</si>
  <si>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</si>
  <si>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</si>
  <si>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</si>
  <si>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</si>
  <si>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</si>
  <si>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</si>
  <si>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</si>
  <si>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</si>
  <si>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</si>
  <si>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</si>
  <si>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</si>
  <si>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</si>
  <si>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</si>
  <si>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</si>
  <si>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</si>
  <si>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</si>
  <si>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</si>
  <si>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</si>
  <si>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</si>
  <si>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</si>
  <si>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</si>
  <si>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</si>
  <si>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</si>
  <si>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</si>
  <si>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</si>
  <si>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</si>
  <si>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</si>
  <si>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</si>
  <si>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</si>
  <si>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</si>
  <si>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</si>
  <si>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</si>
  <si>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</si>
  <si>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</si>
  <si>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</si>
  <si>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</si>
  <si>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</si>
  <si>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</si>
  <si>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</si>
  <si>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</si>
  <si>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</si>
  <si>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</si>
  <si>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</si>
  <si>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</si>
  <si>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</si>
  <si>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</si>
  <si>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</si>
  <si>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</si>
  <si>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</si>
  <si>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</si>
  <si>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</si>
  <si>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</si>
  <si>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</si>
  <si>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</si>
  <si>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</si>
  <si>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</si>
  <si>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</si>
  <si>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</si>
  <si>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</si>
  <si>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</si>
  <si>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</si>
  <si>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</si>
  <si>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</si>
  <si>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</si>
  <si>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</si>
  <si>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</si>
  <si>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</si>
  <si>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</si>
  <si>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</si>
  <si>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</si>
  <si>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</si>
  <si>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</si>
  <si>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</si>
  <si>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</si>
  <si>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</si>
  <si>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</si>
  <si>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</si>
  <si>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</si>
  <si>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</si>
  <si>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</si>
  <si>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</si>
  <si>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</si>
  <si>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</si>
  <si>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</si>
  <si>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</si>
  <si>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</si>
  <si>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</si>
  <si>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</si>
  <si>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</si>
  <si>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</si>
  <si>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</si>
  <si>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</si>
  <si>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</si>
  <si>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</si>
  <si>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</si>
  <si>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</si>
  <si>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</si>
  <si>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</si>
  <si>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</si>
  <si>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</si>
  <si>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</si>
  <si>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</si>
  <si>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</si>
  <si>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</si>
  <si>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</si>
  <si>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</si>
  <si>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</si>
  <si>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</si>
  <si>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</si>
  <si>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</si>
  <si>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</si>
  <si>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</si>
  <si>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</si>
  <si>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</si>
  <si>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</si>
  <si>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</si>
  <si>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</si>
  <si>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</si>
  <si>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</si>
  <si>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</si>
  <si>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</si>
  <si>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</si>
  <si>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</si>
  <si>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</si>
  <si>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</si>
  <si>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</si>
  <si>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</si>
  <si>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</si>
  <si>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</si>
  <si>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</si>
  <si>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</si>
  <si>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</si>
  <si>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</si>
  <si>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</si>
  <si>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</si>
  <si>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</si>
  <si>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</si>
  <si>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</si>
  <si>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</si>
  <si>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</si>
  <si>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</si>
  <si>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</si>
  <si>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</si>
  <si>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</si>
  <si>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</si>
  <si>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</si>
  <si>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</si>
  <si>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</si>
  <si>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</si>
  <si>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</si>
  <si>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</si>
  <si>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</si>
  <si>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</si>
  <si>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</si>
  <si>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</si>
  <si>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</si>
  <si>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</si>
  <si>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</si>
  <si>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</si>
  <si>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</si>
  <si>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</si>
  <si>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</si>
  <si>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</si>
  <si>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</si>
  <si>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</si>
  <si>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</si>
  <si>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</si>
  <si>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</si>
  <si>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</si>
  <si>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</si>
  <si>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</si>
  <si>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</si>
  <si>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</si>
  <si>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</si>
  <si>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</si>
  <si>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</si>
  <si>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</si>
  <si>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</si>
  <si>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</si>
  <si>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</si>
  <si>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</si>
  <si>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</si>
  <si>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</si>
  <si>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</si>
  <si>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</si>
  <si>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</si>
  <si>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</si>
  <si>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</si>
  <si>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</si>
  <si>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</si>
  <si>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</si>
  <si>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</si>
  <si>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</si>
  <si>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</si>
  <si>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</si>
  <si>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</si>
  <si>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</si>
  <si>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</si>
  <si>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</si>
  <si>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</si>
  <si>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</si>
  <si>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</si>
  <si>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</si>
  <si>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</si>
  <si>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</si>
  <si>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</si>
  <si>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</si>
  <si>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</si>
  <si>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</si>
  <si>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</si>
  <si>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</si>
  <si>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</si>
  <si>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</si>
  <si>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</si>
  <si>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</si>
  <si>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</si>
  <si>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</si>
  <si>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</si>
  <si>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</si>
  <si>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</si>
  <si>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</si>
  <si>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</si>
  <si>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</si>
  <si>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</si>
  <si>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</si>
  <si>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</si>
  <si>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</si>
  <si>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</si>
  <si>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</si>
  <si>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</si>
  <si>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</si>
  <si>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</si>
  <si>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</si>
  <si>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</si>
  <si>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</si>
  <si>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</si>
  <si>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</si>
  <si>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</si>
  <si>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</si>
  <si>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</si>
  <si>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</si>
  <si>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</si>
  <si>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</si>
  <si>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</si>
  <si>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</si>
  <si>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</si>
  <si>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</si>
  <si>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</si>
  <si>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</si>
  <si>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</si>
  <si>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</si>
  <si>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</si>
  <si>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</si>
  <si>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</si>
  <si>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</si>
  <si>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</si>
  <si>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</si>
  <si>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</si>
  <si>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</si>
  <si>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</si>
  <si>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</si>
  <si>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</si>
  <si>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</si>
  <si>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</si>
  <si>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</si>
  <si>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</si>
  <si>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</si>
  <si>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</si>
  <si>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</si>
  <si>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</si>
  <si>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</si>
  <si>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</si>
  <si>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</si>
  <si>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</si>
  <si>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</si>
  <si>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</si>
  <si>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</si>
  <si>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</si>
  <si>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</si>
  <si>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</si>
  <si>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</si>
  <si>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</si>
  <si>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</si>
  <si>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</si>
  <si>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</si>
  <si>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</si>
  <si>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</si>
  <si>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</si>
  <si>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</si>
  <si>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</si>
  <si>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</si>
  <si>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</si>
  <si>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</si>
  <si>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</si>
  <si>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</si>
  <si>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</si>
  <si>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</si>
  <si>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</si>
  <si>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</si>
  <si>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</si>
  <si>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</si>
  <si>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</si>
  <si>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</si>
  <si>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</si>
  <si>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</si>
  <si>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</si>
  <si>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</si>
  <si>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</si>
  <si>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</si>
  <si>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</si>
  <si>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</si>
  <si>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</si>
  <si>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</si>
  <si>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</si>
  <si>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</si>
  <si>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</si>
  <si>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</si>
  <si>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</si>
  <si>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</si>
  <si>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</si>
  <si>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</si>
  <si>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</si>
  <si>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</si>
  <si>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</si>
  <si>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</si>
  <si>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</si>
  <si>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</si>
  <si>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</si>
  <si>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</si>
  <si>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</si>
  <si>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</si>
  <si>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</si>
  <si>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</si>
  <si>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</si>
  <si>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</si>
  <si>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</si>
  <si>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</si>
  <si>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</si>
  <si>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</si>
  <si>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</si>
  <si>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</si>
  <si>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</si>
  <si>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</si>
  <si>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</si>
  <si>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</si>
  <si>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</si>
  <si>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</si>
  <si>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</si>
  <si>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</si>
  <si>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</si>
  <si>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</si>
  <si>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</si>
  <si>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</si>
  <si>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</si>
  <si>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</si>
  <si>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</si>
  <si>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</si>
  <si>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</si>
  <si>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</si>
  <si>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</si>
  <si>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</si>
  <si>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</si>
  <si>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</si>
  <si>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</si>
  <si>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</si>
  <si>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</si>
  <si>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</si>
  <si>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</si>
  <si>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</si>
  <si>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</si>
  <si>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</si>
  <si>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</si>
  <si>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</si>
  <si>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</si>
  <si>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</si>
  <si>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</si>
  <si>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</si>
  <si>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</si>
  <si>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</si>
  <si>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</si>
  <si>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</si>
  <si>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</si>
  <si>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</si>
  <si>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</si>
  <si>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</si>
  <si>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</si>
  <si>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</si>
  <si>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</si>
  <si>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</si>
  <si>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</si>
  <si>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</si>
  <si>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</si>
  <si>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</si>
  <si>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</si>
  <si>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</si>
  <si>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</si>
  <si>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</si>
  <si>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</si>
  <si>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</si>
  <si>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</si>
  <si>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</si>
  <si>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</si>
  <si>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</si>
  <si>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</si>
  <si>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</si>
  <si>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</si>
  <si>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</si>
  <si>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</si>
  <si>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</si>
  <si>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</si>
  <si>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</si>
  <si>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</si>
  <si>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</si>
  <si>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</si>
  <si>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</si>
  <si>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</si>
  <si>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</si>
  <si>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</si>
  <si>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</si>
  <si>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</si>
  <si>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</si>
  <si>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</si>
  <si>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</si>
  <si>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</si>
  <si>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</si>
  <si>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</si>
  <si>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</si>
  <si>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</si>
  <si>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</si>
  <si>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</si>
  <si>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</si>
  <si>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</si>
  <si>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</si>
  <si>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</si>
  <si>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</si>
  <si>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</si>
  <si>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</si>
  <si>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</si>
  <si>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</si>
  <si>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</si>
  <si>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</si>
  <si>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</si>
  <si>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</si>
  <si>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</si>
  <si>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</si>
  <si>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</si>
  <si>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</si>
  <si>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</si>
  <si>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</si>
  <si>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</si>
  <si>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</si>
  <si>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</si>
  <si>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</si>
  <si>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</si>
  <si>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</si>
  <si>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</si>
  <si>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</si>
  <si>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</si>
  <si>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</si>
  <si>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</si>
  <si>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</si>
  <si>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</si>
  <si>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</si>
  <si>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</si>
  <si>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</si>
  <si>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</si>
  <si>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</si>
  <si>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</si>
  <si>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</si>
  <si>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</si>
  <si>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</si>
  <si>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</si>
  <si>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</si>
  <si>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</si>
  <si>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</si>
  <si>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</si>
  <si>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</si>
  <si>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</si>
  <si>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</si>
  <si>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</si>
  <si>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</si>
  <si>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</si>
  <si>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</si>
  <si>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</si>
  <si>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</si>
  <si>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</si>
  <si>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</si>
  <si>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</si>
  <si>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</si>
  <si>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</si>
  <si>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</si>
  <si>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</si>
  <si>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</si>
  <si>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</si>
  <si>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</si>
  <si>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</si>
  <si>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</si>
  <si>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</si>
  <si>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</si>
  <si>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</si>
  <si>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</si>
  <si>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</si>
  <si>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</si>
  <si>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</si>
  <si>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</si>
  <si>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</si>
  <si>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</si>
  <si>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</si>
  <si>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</si>
  <si>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</si>
  <si>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</si>
  <si>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</si>
  <si>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</si>
  <si>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</si>
  <si>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</si>
  <si>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</si>
  <si>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</si>
  <si>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</si>
  <si>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</si>
  <si>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</si>
  <si>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</si>
  <si>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</si>
  <si>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</si>
  <si>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</si>
  <si>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</si>
  <si>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</si>
  <si>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</si>
  <si>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</si>
  <si>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</si>
  <si>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</si>
  <si>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</si>
  <si>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</si>
  <si>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</si>
  <si>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</si>
  <si>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</si>
  <si>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</si>
  <si>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</si>
  <si>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</si>
  <si>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</si>
  <si>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</si>
  <si>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</si>
  <si>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</si>
  <si>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</si>
  <si>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</si>
  <si>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</si>
  <si>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</si>
  <si>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</si>
  <si>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</si>
  <si>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</si>
  <si>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</si>
  <si>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</si>
  <si>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</si>
  <si>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</si>
  <si>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</si>
  <si>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</si>
  <si>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</si>
  <si>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</si>
  <si>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</si>
  <si>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</si>
  <si>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</si>
  <si>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</si>
  <si>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</si>
  <si>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</si>
  <si>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</si>
  <si>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</si>
  <si>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</si>
  <si>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</si>
  <si>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</si>
  <si>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</si>
  <si>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</si>
  <si>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</si>
  <si>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</si>
  <si>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</si>
  <si>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</si>
  <si>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</si>
  <si>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</si>
  <si>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</si>
  <si>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</si>
  <si>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</si>
  <si>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</si>
  <si>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</si>
  <si>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</si>
  <si>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</si>
  <si>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</si>
  <si>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</si>
  <si>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</si>
  <si>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</si>
  <si>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</si>
  <si>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</si>
  <si>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</si>
  <si>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</si>
  <si>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</si>
  <si>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</si>
  <si>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</si>
  <si>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</si>
  <si>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</si>
  <si>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</si>
  <si>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</si>
  <si>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</si>
  <si>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</si>
  <si>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</si>
  <si>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</si>
  <si>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</si>
  <si>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</si>
  <si>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</si>
  <si>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</si>
  <si>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</si>
  <si>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</si>
  <si>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</si>
  <si>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</si>
  <si>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</si>
  <si>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</si>
  <si>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</si>
  <si>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</si>
  <si>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</si>
  <si>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</si>
  <si>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</si>
  <si>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</si>
  <si>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</si>
  <si>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</si>
  <si>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</si>
  <si>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</si>
  <si>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</si>
  <si>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</si>
  <si>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</si>
  <si>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</si>
  <si>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</si>
  <si>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</si>
  <si>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</si>
  <si>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</si>
  <si>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</si>
  <si>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</si>
  <si>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</si>
  <si>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</si>
  <si>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</si>
  <si>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</si>
  <si>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</si>
  <si>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</si>
  <si>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</si>
  <si>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</si>
  <si>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</si>
  <si>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</si>
  <si>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</si>
  <si>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</si>
  <si>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</si>
  <si>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</si>
  <si>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</si>
  <si>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</si>
  <si>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</si>
  <si>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</si>
  <si>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</si>
  <si>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</si>
  <si>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</si>
  <si>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</si>
  <si>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</si>
  <si>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</si>
  <si>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</si>
  <si>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</si>
  <si>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</si>
  <si>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</si>
  <si>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</si>
  <si>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</si>
  <si>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</si>
  <si>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</si>
  <si>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</si>
  <si>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</si>
  <si>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</si>
  <si>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</si>
  <si>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</si>
  <si>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</si>
  <si>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</si>
  <si>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</si>
  <si>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</si>
  <si>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</si>
  <si>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</si>
  <si>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</si>
  <si>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</si>
  <si>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</si>
  <si>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</si>
  <si>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</si>
  <si>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</si>
  <si>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</si>
  <si>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</si>
  <si>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</si>
  <si>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</si>
  <si>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</si>
  <si>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</si>
  <si>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</si>
  <si>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</si>
  <si>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</si>
  <si>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</si>
  <si>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</si>
  <si>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</si>
  <si>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</si>
  <si>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</si>
  <si>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</si>
  <si>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</si>
  <si>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</si>
  <si>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</si>
  <si>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</si>
  <si>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</si>
  <si>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</si>
  <si>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</si>
  <si>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</si>
  <si>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</si>
  <si>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</si>
  <si>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</si>
  <si>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</si>
  <si>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</si>
  <si>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</si>
  <si>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</si>
  <si>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</si>
  <si>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</si>
  <si>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</si>
  <si>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</si>
  <si>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</si>
  <si>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</si>
  <si>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</si>
  <si>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</si>
  <si>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</si>
  <si>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</si>
  <si>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</si>
  <si>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</si>
  <si>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</si>
  <si>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</si>
  <si>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</si>
  <si>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</si>
  <si>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</si>
  <si>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</si>
  <si>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</si>
  <si>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</si>
  <si>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</si>
  <si>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</si>
  <si>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</si>
  <si>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</si>
  <si>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</si>
  <si>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</si>
  <si>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</si>
  <si>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</si>
  <si>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</si>
  <si>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</si>
  <si>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</si>
  <si>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</si>
  <si>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</si>
  <si>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</si>
  <si>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</si>
  <si>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</si>
  <si>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</si>
  <si>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</si>
  <si>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</si>
  <si>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</si>
  <si>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</si>
  <si>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</si>
  <si>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</si>
  <si>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</si>
  <si>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</si>
  <si>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</si>
  <si>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</si>
  <si>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</si>
  <si>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</si>
  <si>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</si>
  <si>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</si>
  <si>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</si>
  <si>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</si>
  <si>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</si>
  <si>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</si>
  <si>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</si>
  <si>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</si>
  <si>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</si>
  <si>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</si>
  <si>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</si>
  <si>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</si>
  <si>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</si>
  <si>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</si>
  <si>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</si>
  <si>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</si>
  <si>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</si>
  <si>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</si>
  <si>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</si>
  <si>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</si>
  <si>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</si>
  <si>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</si>
  <si>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</si>
  <si>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</si>
  <si>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</si>
  <si>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</si>
  <si>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</si>
  <si>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</si>
  <si>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</si>
  <si>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</si>
  <si>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</si>
  <si>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</si>
  <si>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</si>
  <si>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</si>
  <si>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</si>
  <si>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</si>
  <si>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</si>
  <si>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</si>
  <si>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</si>
  <si>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</si>
  <si>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</si>
  <si>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</si>
  <si>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</si>
  <si>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</si>
  <si>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</si>
  <si>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</si>
  <si>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</si>
  <si>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</si>
  <si>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</si>
  <si>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</si>
  <si>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</si>
  <si>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</si>
  <si>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</si>
  <si>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</si>
  <si>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</si>
  <si>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</si>
  <si>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</si>
  <si>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</si>
  <si>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</si>
  <si>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</si>
  <si>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</si>
  <si>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</si>
  <si>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</si>
  <si>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</si>
  <si>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</si>
  <si>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</si>
  <si>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</si>
  <si>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</si>
  <si>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</si>
  <si>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</si>
  <si>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</si>
  <si>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</si>
  <si>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</si>
  <si>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</si>
  <si>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</si>
  <si>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</si>
  <si>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</si>
  <si>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</si>
  <si>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</si>
  <si>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</si>
  <si>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</si>
  <si>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</si>
  <si>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</si>
  <si>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</si>
  <si>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</si>
  <si>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</si>
  <si>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</si>
  <si>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</si>
  <si>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</si>
  <si>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</si>
  <si>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</si>
  <si>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</si>
  <si>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</si>
  <si>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</si>
  <si>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</si>
  <si>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</si>
  <si>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</si>
  <si>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</si>
  <si>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</si>
  <si>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</si>
  <si>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</si>
  <si>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</si>
  <si>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</si>
  <si>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</si>
  <si>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</si>
  <si>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</si>
  <si>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</si>
  <si>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</si>
  <si>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</si>
  <si>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</si>
  <si>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</si>
  <si>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</si>
  <si>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</si>
  <si>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</si>
  <si>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</si>
  <si>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</si>
  <si>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</si>
  <si>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</si>
  <si>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</si>
  <si>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</si>
  <si>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</si>
  <si>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</si>
  <si>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</si>
  <si>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</si>
  <si>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</si>
  <si>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</si>
  <si>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</si>
  <si>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</si>
  <si>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</si>
  <si>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</si>
  <si>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</si>
  <si>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</si>
  <si>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</si>
  <si>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</si>
  <si>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</si>
  <si>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</si>
  <si>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</si>
  <si>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</si>
  <si>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</si>
  <si>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</si>
  <si>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</si>
  <si>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</si>
  <si>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</si>
  <si>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</si>
  <si>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</si>
  <si>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</si>
  <si>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</si>
  <si>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</si>
  <si>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</si>
  <si>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</si>
  <si>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</si>
  <si>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</si>
  <si>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</si>
  <si>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</si>
  <si>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</si>
  <si>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</si>
  <si>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</si>
  <si>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</si>
  <si>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</si>
  <si>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</si>
  <si>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</si>
  <si>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</si>
  <si>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</si>
  <si>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</si>
  <si>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</si>
  <si>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</si>
  <si>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</si>
  <si>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</si>
  <si>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</si>
  <si>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</si>
  <si>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</si>
  <si>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</si>
  <si>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</si>
  <si>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</si>
  <si>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</si>
  <si>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</si>
  <si>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</si>
  <si>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</si>
  <si>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</si>
  <si>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</si>
  <si>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</si>
  <si>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</si>
  <si>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</si>
  <si>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</si>
  <si>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</si>
  <si>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</si>
  <si>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</si>
  <si>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</si>
  <si>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</si>
  <si>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</si>
  <si>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</si>
  <si>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</si>
  <si>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</si>
  <si>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</si>
  <si>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</si>
  <si>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</si>
  <si>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</si>
  <si>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</si>
  <si>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</si>
  <si>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</si>
  <si>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</si>
  <si>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</si>
  <si>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</si>
  <si>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</si>
  <si>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</si>
  <si>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</si>
  <si>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</si>
  <si>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</si>
  <si>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</si>
  <si>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</si>
  <si>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</si>
  <si>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</si>
  <si>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</si>
  <si>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</si>
  <si>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</si>
  <si>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</si>
  <si>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</si>
  <si>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</si>
  <si>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</si>
  <si>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</si>
  <si>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</si>
  <si>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</si>
  <si>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</si>
  <si>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</si>
  <si>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</si>
  <si>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</si>
  <si>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</si>
  <si>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</si>
  <si>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</si>
  <si>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</si>
  <si>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</si>
  <si>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</si>
  <si>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</si>
  <si>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</si>
  <si>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</si>
  <si>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</si>
  <si>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</si>
  <si>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</si>
  <si>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</si>
  <si>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</si>
  <si>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</si>
  <si>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</si>
  <si>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</si>
  <si>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</si>
  <si>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</si>
  <si>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</si>
  <si>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</si>
  <si>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</si>
  <si>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</si>
  <si>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</si>
  <si>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</si>
  <si>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</si>
  <si>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</si>
  <si>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</si>
  <si>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</si>
  <si>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</si>
  <si>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</si>
  <si>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</si>
  <si>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</si>
  <si>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</si>
  <si>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</si>
  <si>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</si>
  <si>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</si>
  <si>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</si>
  <si>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</si>
  <si>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</si>
  <si>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</si>
  <si>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</si>
  <si>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</si>
  <si>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</si>
  <si>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</si>
  <si>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</si>
  <si>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</si>
  <si>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</si>
  <si>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</si>
  <si>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</si>
  <si>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</si>
  <si>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</si>
  <si>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</si>
  <si>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</si>
  <si>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</si>
  <si>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</si>
  <si>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</si>
  <si>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</si>
  <si>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</si>
  <si>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</si>
  <si>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</si>
  <si>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</si>
  <si>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</si>
  <si>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</si>
  <si>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</si>
  <si>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</si>
  <si>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</si>
  <si>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</si>
  <si>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</si>
  <si>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</si>
  <si>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</si>
  <si>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</si>
  <si>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</si>
  <si>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</si>
  <si>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</si>
  <si>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</si>
  <si>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</si>
  <si>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</si>
  <si>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</si>
  <si>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</si>
  <si>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</si>
  <si>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</si>
  <si>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</si>
  <si>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</si>
  <si>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</si>
  <si>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</si>
  <si>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</si>
  <si>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</si>
  <si>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</si>
  <si>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</si>
  <si>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</si>
  <si>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</si>
  <si>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</si>
  <si>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</si>
  <si>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</si>
  <si>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</si>
  <si>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</si>
  <si>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</si>
  <si>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</si>
  <si>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</si>
  <si>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</si>
  <si>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</si>
  <si>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</si>
  <si>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</si>
  <si>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</si>
  <si>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</si>
  <si>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</si>
  <si>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</si>
  <si>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</si>
  <si>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</si>
  <si>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</si>
  <si>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</si>
  <si>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</si>
  <si>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</si>
  <si>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</si>
  <si>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</si>
  <si>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</si>
  <si>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</si>
  <si>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</si>
  <si>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</si>
  <si>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</si>
  <si>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</si>
  <si>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</si>
  <si>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</si>
  <si>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</si>
  <si>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</si>
  <si>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</si>
  <si>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</si>
  <si>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</si>
  <si>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</si>
  <si>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</si>
  <si>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</si>
  <si>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</si>
  <si>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</si>
  <si>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</si>
  <si>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</si>
  <si>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</si>
  <si>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</si>
  <si>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</si>
  <si>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</si>
  <si>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</si>
  <si>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</si>
  <si>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</si>
  <si>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</si>
  <si>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</si>
  <si>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</si>
  <si>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</si>
  <si>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</si>
  <si>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</si>
  <si>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</si>
  <si>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</si>
  <si>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</si>
  <si>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</si>
  <si>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</si>
  <si>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</si>
  <si>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</si>
  <si>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</si>
  <si>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</si>
  <si>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</si>
  <si>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</si>
  <si>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</si>
  <si>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</si>
  <si>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</si>
  <si>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</si>
  <si>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</si>
  <si>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</si>
  <si>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</si>
  <si>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</si>
  <si>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</si>
  <si>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</si>
  <si>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</si>
  <si>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</si>
  <si>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</si>
  <si>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</si>
  <si>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</si>
  <si>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</si>
  <si>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</si>
  <si>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</si>
  <si>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</si>
  <si>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</si>
  <si>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</si>
  <si>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</si>
  <si>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</si>
  <si>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</si>
  <si>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</si>
  <si>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</si>
  <si>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</si>
  <si>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</si>
  <si>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</si>
  <si>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</si>
  <si>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</si>
  <si>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</si>
  <si>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</si>
  <si>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</si>
  <si>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</si>
  <si>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</si>
  <si>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</si>
  <si>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</si>
  <si>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</si>
  <si>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</si>
  <si>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</si>
  <si>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</si>
  <si>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</si>
  <si>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</si>
  <si>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</si>
  <si>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</si>
  <si>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</si>
  <si>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</si>
  <si>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</si>
  <si>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</si>
  <si>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</si>
  <si>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</si>
  <si>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</si>
  <si>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</si>
  <si>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</si>
  <si>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</si>
  <si>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</si>
  <si>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</si>
  <si>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</si>
  <si>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</si>
  <si>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</si>
  <si>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</si>
  <si>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</si>
  <si>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</si>
  <si>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</si>
  <si>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</si>
  <si>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</si>
  <si>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</si>
  <si>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</si>
  <si>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</si>
  <si>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</si>
  <si>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</si>
  <si>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</si>
  <si>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</si>
  <si>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</si>
  <si>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</si>
  <si>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</si>
  <si>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</si>
  <si>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</si>
  <si>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</si>
  <si>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</si>
  <si>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</si>
  <si>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</si>
  <si>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</si>
  <si>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</si>
  <si>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</si>
  <si>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</si>
  <si>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</si>
  <si>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</si>
  <si>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</si>
  <si>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</si>
  <si>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</si>
  <si>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</si>
  <si>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</si>
  <si>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</si>
  <si>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</si>
  <si>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</si>
  <si>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</si>
  <si>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</si>
  <si>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</si>
  <si>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</si>
  <si>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</si>
  <si>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</si>
  <si>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</si>
  <si>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</si>
  <si>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</si>
  <si>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</si>
  <si>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</si>
  <si>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</si>
  <si>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</si>
  <si>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</si>
  <si>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</si>
  <si>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</si>
  <si>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</si>
  <si>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</si>
  <si>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</si>
  <si>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</si>
  <si>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</si>
  <si>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</si>
  <si>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</si>
  <si>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</si>
  <si>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</si>
  <si>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</si>
  <si>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</si>
  <si>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</si>
  <si>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</si>
  <si>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</si>
  <si>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</si>
  <si>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</si>
  <si>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</si>
  <si>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</si>
  <si>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</si>
  <si>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</si>
  <si>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</si>
  <si>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</si>
  <si>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</si>
  <si>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</si>
  <si>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</si>
  <si>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</si>
  <si>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</si>
  <si>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</si>
  <si>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</si>
  <si>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</si>
  <si>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</si>
  <si>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</si>
  <si>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</si>
  <si>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</si>
  <si>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</si>
  <si>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</si>
  <si>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</si>
  <si>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</si>
  <si>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</si>
  <si>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</si>
  <si>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</si>
  <si>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</si>
  <si>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</si>
  <si>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</si>
  <si>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</si>
  <si>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</si>
  <si>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</si>
  <si>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</si>
  <si>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</si>
  <si>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</si>
  <si>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</si>
  <si>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</si>
  <si>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</si>
  <si>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</si>
  <si>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</si>
  <si>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</si>
  <si>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</si>
  <si>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</si>
  <si>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</si>
  <si>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</si>
  <si>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</si>
  <si>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</si>
  <si>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</si>
  <si>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</si>
  <si>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</si>
  <si>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</si>
  <si>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</si>
  <si>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</si>
  <si>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</si>
  <si>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</si>
  <si>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</si>
  <si>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</si>
  <si>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</si>
  <si>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</si>
  <si>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</si>
  <si>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</si>
  <si>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</si>
  <si>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</si>
  <si>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</si>
  <si>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</si>
  <si>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</si>
  <si>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</si>
  <si>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</si>
  <si>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</si>
  <si>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</si>
  <si>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</si>
  <si>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</si>
  <si>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</si>
  <si>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</si>
  <si>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</si>
  <si>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</si>
  <si>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</si>
  <si>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</si>
  <si>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</si>
  <si>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</si>
  <si>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</si>
  <si>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</si>
  <si>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</si>
  <si>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</si>
  <si>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</si>
  <si>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</si>
  <si>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</si>
  <si>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</si>
  <si>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</si>
  <si>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</si>
  <si>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</si>
  <si>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</si>
  <si>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</si>
  <si>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</si>
  <si>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</si>
  <si>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</si>
  <si>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</si>
  <si>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</si>
  <si>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</si>
  <si>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</si>
  <si>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</si>
  <si>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</si>
  <si>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</si>
  <si>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</si>
  <si>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</si>
  <si>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</si>
  <si>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</si>
  <si>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</si>
  <si>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</si>
  <si>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</si>
  <si>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</si>
  <si>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</si>
  <si>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</si>
  <si>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</si>
  <si>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</si>
  <si>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</si>
  <si>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</si>
  <si>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</si>
  <si>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</si>
  <si>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</si>
  <si>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</si>
  <si>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</si>
  <si>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</si>
  <si>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</si>
  <si>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</si>
  <si>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</si>
  <si>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</si>
  <si>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</si>
  <si>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</si>
  <si>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</si>
  <si>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</si>
  <si>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</si>
  <si>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</si>
  <si>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</si>
  <si>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</si>
  <si>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</si>
  <si>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</si>
  <si>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</si>
  <si>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</si>
  <si>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</si>
  <si>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</si>
  <si>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</si>
  <si>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</si>
  <si>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</si>
  <si>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</si>
  <si>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</si>
  <si>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</si>
  <si>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</si>
  <si>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</si>
  <si>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</si>
  <si>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</si>
  <si>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</si>
  <si>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</si>
  <si>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</si>
  <si>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</si>
  <si>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</si>
  <si>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</si>
  <si>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</si>
  <si>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</si>
  <si>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</si>
  <si>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</si>
  <si>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</si>
  <si>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</si>
  <si>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</si>
  <si>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</si>
  <si>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</si>
  <si>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</si>
  <si>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</si>
  <si>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</si>
  <si>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</si>
  <si>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</si>
  <si>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</si>
  <si>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</si>
  <si>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</si>
  <si>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</si>
  <si>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</si>
  <si>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</si>
  <si>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</si>
  <si>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</si>
  <si>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</si>
  <si>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</si>
  <si>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</si>
  <si>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</si>
  <si>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</si>
  <si>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</si>
  <si>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</si>
  <si>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</si>
  <si>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</si>
  <si>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</si>
  <si>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</si>
  <si>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</si>
  <si>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</si>
  <si>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</si>
  <si>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</si>
  <si>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</si>
  <si>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</si>
  <si>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</si>
  <si>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</si>
  <si>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</si>
  <si>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</si>
  <si>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</si>
  <si>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</si>
  <si>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</si>
  <si>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</si>
  <si>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</si>
  <si>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</si>
  <si>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</si>
  <si>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</si>
  <si>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</si>
  <si>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</si>
  <si>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</si>
  <si>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</si>
  <si>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</si>
  <si>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</si>
  <si>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</si>
  <si>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</si>
  <si>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</si>
  <si>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</si>
  <si>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</si>
  <si>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</si>
  <si>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</si>
  <si>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</si>
  <si>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</si>
  <si>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</si>
  <si>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</si>
  <si>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</si>
  <si>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</si>
  <si>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</si>
  <si>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</si>
  <si>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</si>
  <si>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</si>
  <si>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</si>
  <si>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</si>
  <si>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</si>
  <si>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</si>
  <si>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</si>
  <si>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</si>
  <si>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</si>
  <si>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</si>
  <si>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</si>
  <si>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</si>
  <si>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</si>
  <si>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</si>
  <si>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</si>
  <si>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</si>
  <si>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</si>
  <si>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</si>
  <si>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</si>
  <si>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</si>
  <si>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</si>
  <si>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</si>
  <si>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</si>
  <si>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</si>
  <si>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</si>
  <si>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</si>
  <si>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</si>
  <si>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</si>
  <si>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</si>
  <si>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</si>
  <si>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</si>
  <si>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</si>
  <si>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</si>
  <si>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</si>
  <si>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</si>
  <si>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</si>
  <si>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</si>
  <si>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</si>
  <si>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</si>
  <si>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</si>
  <si>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</si>
  <si>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</si>
  <si>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</si>
  <si>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</si>
  <si>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</si>
  <si>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</si>
  <si>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</si>
  <si>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</si>
  <si>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</si>
  <si>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</si>
  <si>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</si>
  <si>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</si>
  <si>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</si>
  <si>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</si>
  <si>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</si>
  <si>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</si>
  <si>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</si>
  <si>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</si>
  <si>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</si>
  <si>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</si>
  <si>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</si>
  <si>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</si>
  <si>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</si>
  <si>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</si>
  <si>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</si>
  <si>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</si>
  <si>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</si>
  <si>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</si>
  <si>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</si>
  <si>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</si>
  <si>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</si>
  <si>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</si>
  <si>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</si>
  <si>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</si>
  <si>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</si>
  <si>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</si>
  <si>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</si>
  <si>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</si>
  <si>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</si>
  <si>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</si>
  <si>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</si>
  <si>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</si>
  <si>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</si>
  <si>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</si>
  <si>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</si>
  <si>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</si>
  <si>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</si>
  <si>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</si>
  <si>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</si>
  <si>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</si>
  <si>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</si>
  <si>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</si>
  <si>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</si>
  <si>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</si>
  <si>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</si>
  <si>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</si>
  <si>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</si>
  <si>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</si>
  <si>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</si>
  <si>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</si>
  <si>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</si>
  <si>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</si>
  <si>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</si>
  <si>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</si>
  <si>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</si>
  <si>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</si>
  <si>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</si>
  <si>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</si>
  <si>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</si>
  <si>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</si>
  <si>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</si>
  <si>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</si>
  <si>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</si>
  <si>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</si>
  <si>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</si>
  <si>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</si>
  <si>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</si>
  <si>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</si>
  <si>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</si>
  <si>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</si>
  <si>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</si>
  <si>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</si>
  <si>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</si>
  <si>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</si>
  <si>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</si>
  <si>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</si>
  <si>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</si>
  <si>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</si>
  <si>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</si>
  <si>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</si>
  <si>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</si>
  <si>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</si>
  <si>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</si>
  <si>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</si>
  <si>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</si>
  <si>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</si>
  <si>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</si>
  <si>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</si>
  <si>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</si>
  <si>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</si>
  <si>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</si>
  <si>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</si>
  <si>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</si>
  <si>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</si>
  <si>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</si>
  <si>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</si>
  <si>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</si>
  <si>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</si>
  <si>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</si>
  <si>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</si>
  <si>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</si>
  <si>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</si>
  <si>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</si>
  <si>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</si>
  <si>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</si>
  <si>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</si>
  <si>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</si>
  <si>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</si>
  <si>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</si>
  <si>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</si>
  <si>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</si>
  <si>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</si>
  <si>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</si>
  <si>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</si>
  <si>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</si>
  <si>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</si>
  <si>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</si>
  <si>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</si>
  <si>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</si>
  <si>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</si>
  <si>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</si>
  <si>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</si>
  <si>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</si>
  <si>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</si>
  <si>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</si>
  <si>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</si>
  <si>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</si>
  <si>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</si>
  <si>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</si>
  <si>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</si>
  <si>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</si>
  <si>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</si>
  <si>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</si>
  <si>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</si>
  <si>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</si>
  <si>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</si>
  <si>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</si>
  <si>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</si>
  <si>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</si>
  <si>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</si>
  <si>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</si>
  <si>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</si>
  <si>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</si>
  <si>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</si>
  <si>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</si>
  <si>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</si>
  <si>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</si>
  <si>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</si>
  <si>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</si>
  <si>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</si>
  <si>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</si>
  <si>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</si>
  <si>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</si>
  <si>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</si>
  <si>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</si>
  <si>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</si>
  <si>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</si>
  <si>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</si>
  <si>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</si>
  <si>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</si>
  <si>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</si>
  <si>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</si>
  <si>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</si>
  <si>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</si>
  <si>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</si>
  <si>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</si>
  <si>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</si>
  <si>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</si>
  <si>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</si>
  <si>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</si>
  <si>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</si>
  <si>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</si>
  <si>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</si>
  <si>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</si>
  <si>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</si>
  <si>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</si>
  <si>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</si>
  <si>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</si>
  <si>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</si>
  <si>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</si>
  <si>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</si>
  <si>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</si>
  <si>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</si>
  <si>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</si>
  <si>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</si>
  <si>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</si>
  <si>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</si>
  <si>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</si>
  <si>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</si>
  <si>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</si>
  <si>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</si>
  <si>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</si>
  <si>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</si>
  <si>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</si>
  <si>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</si>
  <si>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</si>
  <si>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</si>
  <si>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</si>
  <si>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</si>
  <si>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</si>
  <si>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</si>
  <si>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</si>
  <si>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</si>
  <si>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</si>
  <si>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</si>
  <si>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</si>
  <si>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</si>
  <si>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</si>
  <si>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</si>
  <si>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</si>
  <si>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</si>
  <si>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</si>
  <si>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</si>
  <si>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</si>
  <si>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</si>
  <si>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</si>
  <si>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</si>
  <si>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</si>
  <si>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</si>
  <si>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</si>
  <si>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</si>
  <si>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</si>
  <si>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</si>
  <si>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</si>
  <si>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</si>
  <si>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</si>
  <si>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</si>
  <si>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</si>
  <si>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</si>
  <si>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</si>
  <si>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</si>
  <si>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</si>
  <si>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</si>
  <si>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</si>
  <si>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</si>
  <si>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</si>
  <si>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</si>
  <si>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</si>
  <si>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</si>
  <si>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</si>
  <si>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</si>
  <si>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</si>
  <si>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</si>
  <si>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</si>
  <si>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</si>
  <si>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</si>
  <si>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</si>
  <si>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</si>
  <si>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</si>
  <si>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</si>
  <si>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</si>
  <si>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</si>
  <si>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</si>
  <si>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</si>
  <si>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</si>
  <si>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</si>
  <si>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</si>
  <si>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</si>
  <si>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</si>
  <si>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</si>
  <si>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</si>
  <si>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</si>
  <si>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</si>
  <si>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</si>
  <si>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</si>
  <si>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</si>
  <si>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</si>
  <si>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</si>
  <si>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</si>
  <si>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</si>
  <si>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</si>
  <si>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</si>
  <si>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</si>
  <si>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</si>
  <si>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</si>
  <si>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</si>
  <si>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</si>
  <si>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</si>
  <si>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</si>
  <si>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</si>
  <si>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</si>
  <si>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</si>
  <si>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</si>
  <si>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</si>
  <si>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</si>
  <si>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</si>
  <si>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</si>
  <si>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</si>
  <si>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</si>
  <si>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</si>
  <si>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</si>
  <si>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</si>
  <si>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</si>
  <si>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</si>
  <si>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</si>
  <si>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</si>
  <si>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</si>
  <si>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</si>
  <si>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</si>
  <si>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</si>
  <si>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</si>
  <si>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</si>
  <si>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</si>
  <si>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</si>
  <si>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</si>
  <si>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</si>
  <si>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</si>
  <si>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</si>
  <si>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</si>
  <si>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</si>
  <si>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</si>
  <si>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</si>
  <si>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</si>
  <si>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</si>
  <si>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</si>
  <si>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</si>
  <si>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</si>
  <si>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</si>
  <si>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</si>
  <si>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</si>
  <si>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</si>
  <si>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</si>
  <si>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</si>
  <si>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</si>
  <si>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</si>
  <si>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</si>
  <si>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</si>
  <si>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</si>
  <si>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</si>
  <si>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</si>
  <si>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</si>
  <si>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</si>
  <si>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</si>
  <si>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</si>
  <si>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</si>
  <si>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</si>
  <si>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</si>
  <si>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</si>
  <si>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</si>
  <si>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</si>
  <si>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</si>
  <si>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</si>
  <si>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</si>
  <si>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</si>
  <si>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</si>
  <si>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</si>
  <si>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</si>
  <si>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</si>
  <si>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</si>
  <si>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</si>
  <si>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</si>
  <si>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</si>
  <si>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</si>
  <si>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</si>
  <si>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</si>
  <si>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</si>
  <si>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</si>
  <si>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</si>
  <si>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</si>
  <si>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</si>
  <si>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</si>
  <si>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</si>
  <si>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</si>
  <si>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</si>
  <si>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</si>
  <si>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</si>
  <si>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</si>
  <si>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</si>
  <si>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</si>
  <si>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</si>
  <si>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</si>
  <si>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</si>
  <si>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</si>
  <si>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</si>
  <si>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</si>
  <si>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</si>
  <si>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</si>
  <si>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</si>
  <si>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</si>
  <si>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</si>
  <si>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</si>
  <si>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</si>
  <si>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</si>
  <si>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</si>
  <si>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</si>
  <si>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</si>
  <si>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</si>
  <si>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</si>
  <si>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</si>
  <si>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</si>
  <si>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</si>
  <si>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</si>
  <si>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</si>
  <si>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</si>
  <si>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</si>
  <si>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</si>
  <si>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</si>
  <si>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</si>
  <si>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</si>
  <si>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</si>
  <si>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</si>
  <si>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</si>
  <si>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</si>
  <si>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</si>
  <si>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</si>
  <si>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</si>
  <si>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</si>
  <si>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</si>
  <si>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</si>
  <si>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</si>
  <si>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</si>
  <si>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</si>
  <si>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</si>
  <si>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</si>
  <si>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</si>
  <si>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</si>
  <si>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</si>
  <si>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</si>
  <si>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</si>
  <si>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</si>
  <si>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</si>
  <si>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</si>
  <si>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</si>
  <si>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</si>
  <si>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</si>
  <si>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</si>
  <si>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</si>
  <si>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</si>
  <si>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</si>
  <si>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</si>
  <si>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</si>
  <si>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</si>
  <si>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</si>
  <si>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</si>
  <si>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</si>
  <si>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</si>
  <si>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</si>
  <si>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</si>
  <si>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</si>
  <si>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</si>
  <si>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</si>
  <si>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</si>
  <si>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</si>
  <si>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</si>
  <si>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</si>
  <si>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</si>
  <si>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</si>
  <si>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</si>
  <si>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</si>
  <si>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</si>
  <si>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</si>
  <si>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</si>
  <si>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</si>
  <si>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</si>
  <si>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</si>
  <si>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</si>
  <si>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</si>
  <si>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</si>
  <si>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</si>
  <si>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</si>
  <si>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</si>
  <si>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</si>
  <si>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</si>
  <si>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</si>
  <si>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</si>
  <si>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</si>
  <si>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</si>
  <si>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</si>
  <si>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</si>
  <si>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</si>
  <si>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</si>
  <si>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</si>
  <si>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</si>
  <si>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</si>
  <si>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</si>
  <si>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</si>
  <si>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</si>
  <si>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</si>
  <si>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</si>
  <si>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</si>
  <si>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</si>
  <si>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</si>
  <si>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</si>
  <si>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</si>
  <si>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</si>
  <si>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</si>
  <si>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</si>
  <si>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</si>
  <si>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</si>
  <si>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</si>
  <si>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</si>
  <si>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</si>
  <si>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</si>
  <si>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</si>
  <si>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</si>
  <si>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</si>
  <si>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</si>
  <si>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</si>
  <si>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</si>
  <si>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</si>
  <si>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</si>
  <si>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</si>
  <si>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</si>
  <si>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</si>
  <si>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</si>
  <si>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</si>
  <si>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</si>
  <si>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</si>
  <si>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</si>
  <si>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</si>
  <si>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</si>
  <si>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</si>
  <si>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</si>
  <si>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</si>
  <si>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</si>
  <si>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</si>
  <si>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</si>
  <si>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</si>
  <si>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</si>
  <si>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</si>
  <si>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</si>
  <si>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</si>
  <si>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</si>
  <si>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</si>
  <si>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</si>
  <si>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</si>
  <si>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</si>
  <si>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</si>
  <si>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</si>
  <si>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</si>
  <si>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</si>
  <si>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</si>
  <si>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</si>
  <si>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</si>
  <si>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</si>
  <si>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</si>
  <si>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</si>
  <si>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</si>
  <si>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</si>
  <si>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</si>
  <si>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</si>
  <si>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</si>
  <si>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</si>
  <si>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</si>
  <si>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</si>
  <si>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</si>
  <si>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</si>
  <si>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</si>
  <si>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</si>
  <si>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</si>
  <si>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</si>
  <si>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</si>
  <si>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</si>
  <si>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</si>
  <si>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</si>
  <si>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</si>
  <si>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</si>
  <si>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</si>
  <si>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</si>
  <si>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</si>
  <si>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</si>
  <si>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</si>
  <si>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</si>
  <si>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</si>
  <si>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</si>
  <si>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</si>
  <si>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</si>
  <si>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</si>
  <si>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</si>
  <si>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</si>
  <si>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</si>
  <si>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</si>
  <si>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</si>
  <si>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</si>
  <si>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</si>
  <si>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</si>
  <si>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</si>
  <si>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</si>
  <si>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</si>
  <si>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</si>
  <si>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</si>
  <si>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</si>
  <si>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</si>
  <si>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</si>
  <si>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</si>
  <si>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</si>
  <si>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</si>
  <si>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</si>
  <si>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</si>
  <si>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</si>
  <si>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</si>
  <si>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</si>
  <si>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</si>
  <si>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</si>
  <si>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</si>
  <si>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</si>
  <si>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</si>
  <si>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</si>
  <si>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</si>
  <si>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</si>
  <si>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</si>
  <si>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</si>
  <si>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</si>
  <si>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</si>
  <si>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</si>
  <si>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</si>
  <si>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</si>
  <si>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</si>
  <si>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</si>
  <si>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</si>
  <si>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</si>
  <si>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</si>
  <si>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</si>
  <si>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</si>
  <si>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</si>
  <si>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</si>
  <si>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</si>
  <si>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</si>
  <si>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</si>
  <si>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</si>
  <si>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</si>
  <si>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</si>
  <si>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</si>
  <si>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</si>
  <si>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</si>
  <si>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</si>
  <si>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</si>
  <si>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</si>
  <si>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</si>
  <si>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</si>
  <si>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</si>
  <si>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</si>
  <si>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</si>
  <si>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</si>
  <si>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</si>
  <si>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</si>
  <si>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</si>
  <si>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</si>
  <si>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</si>
  <si>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</si>
  <si>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</si>
  <si>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</si>
  <si>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</si>
  <si>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</si>
  <si>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</si>
  <si>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</si>
  <si>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</si>
  <si>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</si>
  <si>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</si>
  <si>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</si>
  <si>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</si>
  <si>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</si>
  <si>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</si>
  <si>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</si>
  <si>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</si>
  <si>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</si>
  <si>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</si>
  <si>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</si>
  <si>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</si>
  <si>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</si>
  <si>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</si>
  <si>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</si>
  <si>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</si>
  <si>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</si>
  <si>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</si>
  <si>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</si>
  <si>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</si>
  <si>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</si>
  <si>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</si>
  <si>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</si>
  <si>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</si>
  <si>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</si>
  <si>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</si>
  <si>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</si>
  <si>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</si>
  <si>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</si>
  <si>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</si>
  <si>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</si>
  <si>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</si>
  <si>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</si>
  <si>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</si>
  <si>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</si>
  <si>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</si>
  <si>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</si>
  <si>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</si>
  <si>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</si>
  <si>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</si>
  <si>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</si>
  <si>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</si>
  <si>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</si>
  <si>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</si>
  <si>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</si>
  <si>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</si>
  <si>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</si>
  <si>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</si>
  <si>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</si>
  <si>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</si>
  <si>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</si>
  <si>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</si>
  <si>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</si>
  <si>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</si>
  <si>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</si>
  <si>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</si>
  <si>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</si>
  <si>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</si>
  <si>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</si>
  <si>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</si>
  <si>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</si>
  <si>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</si>
  <si>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</si>
  <si>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</si>
  <si>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</si>
  <si>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</si>
  <si>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</si>
  <si>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</si>
  <si>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</si>
  <si>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</si>
  <si>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</si>
  <si>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</si>
  <si>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</si>
  <si>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</si>
  <si>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</si>
  <si>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</si>
  <si>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</si>
  <si>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</si>
  <si>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</si>
  <si>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</si>
  <si>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</si>
  <si>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</si>
  <si>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</si>
  <si>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</si>
  <si>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</si>
  <si>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</si>
  <si>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</si>
  <si>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</si>
  <si>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</si>
  <si>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</si>
  <si>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</si>
  <si>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</si>
  <si>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</si>
  <si>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</si>
  <si>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</si>
  <si>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</si>
  <si>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</si>
  <si>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</si>
  <si>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</si>
  <si>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</si>
  <si>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</si>
  <si>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</si>
  <si>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</si>
  <si>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</si>
  <si>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</si>
  <si>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</si>
  <si>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</si>
  <si>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</si>
  <si>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</si>
  <si>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</si>
  <si>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</si>
  <si>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</si>
  <si>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</si>
  <si>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</si>
  <si>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</si>
  <si>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</si>
  <si>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</si>
  <si>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</si>
  <si>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</si>
  <si>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</si>
  <si>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</si>
  <si>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</si>
  <si>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</si>
  <si>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</si>
  <si>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</si>
  <si>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</si>
  <si>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</si>
  <si>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</si>
  <si>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</si>
  <si>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</si>
  <si>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</si>
  <si>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</si>
  <si>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</si>
  <si>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</si>
  <si>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</si>
  <si>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</si>
  <si>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</si>
  <si>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</si>
  <si>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</si>
  <si>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</si>
  <si>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</si>
  <si>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</si>
  <si>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</si>
  <si>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</si>
  <si>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</si>
  <si>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</si>
  <si>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</si>
  <si>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</si>
  <si>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</si>
  <si>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</si>
  <si>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</si>
  <si>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</si>
  <si>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</si>
  <si>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</si>
  <si>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</si>
  <si>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</si>
  <si>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</si>
  <si>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</si>
  <si>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</si>
  <si>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</si>
  <si>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</si>
  <si>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</si>
  <si>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</si>
  <si>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</si>
  <si>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</si>
  <si>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</si>
  <si>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</si>
  <si>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</si>
  <si>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</si>
  <si>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</si>
  <si>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</si>
  <si>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</si>
  <si>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</si>
  <si>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</si>
  <si>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</si>
  <si>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</si>
  <si>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</si>
  <si>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</si>
  <si>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</si>
  <si>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</si>
  <si>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</si>
  <si>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</si>
  <si>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</si>
  <si>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</si>
  <si>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</si>
  <si>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</si>
  <si>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</si>
  <si>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</si>
  <si>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</si>
  <si>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</si>
  <si>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</si>
  <si>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</si>
  <si>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</si>
  <si>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</si>
  <si>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</si>
  <si>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</si>
  <si>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</si>
  <si>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</si>
  <si>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</si>
  <si>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</si>
  <si>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</si>
  <si>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</si>
  <si>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</si>
  <si>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</si>
  <si>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</si>
  <si>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</si>
  <si>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</si>
  <si>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</si>
  <si>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</si>
  <si>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</si>
  <si>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</si>
  <si>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</si>
  <si>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</si>
  <si>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</si>
  <si>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</si>
  <si>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</si>
  <si>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</si>
  <si>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</si>
  <si>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</si>
  <si>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</si>
  <si>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</si>
  <si>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</si>
  <si>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</si>
  <si>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</si>
  <si>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</si>
  <si>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</si>
  <si>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</si>
  <si>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</si>
  <si>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</si>
  <si>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</si>
  <si>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</si>
  <si>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</si>
  <si>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</si>
  <si>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</si>
  <si>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</si>
  <si>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</si>
  <si>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</si>
  <si>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</si>
  <si>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</si>
  <si>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</si>
  <si>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</si>
  <si>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</si>
  <si>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</si>
  <si>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</si>
  <si>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</si>
  <si>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</si>
  <si>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</si>
  <si>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</si>
  <si>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</si>
  <si>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</si>
  <si>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</si>
  <si>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</si>
  <si>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</si>
  <si>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</si>
  <si>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</si>
  <si>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</si>
  <si>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</si>
  <si>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</si>
  <si>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</si>
  <si>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</si>
  <si>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</si>
  <si>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</si>
  <si>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</si>
  <si>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</si>
  <si>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</si>
  <si>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</si>
  <si>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</si>
  <si>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</si>
  <si>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</si>
  <si>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</si>
  <si>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</si>
  <si>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</si>
  <si>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</si>
  <si>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</si>
  <si>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</si>
  <si>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</si>
  <si>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</si>
  <si>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</si>
  <si>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</si>
  <si>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</si>
  <si>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</si>
  <si>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</si>
  <si>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</si>
  <si>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</si>
  <si>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</si>
  <si>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</si>
  <si>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</si>
  <si>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</si>
  <si>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</si>
  <si>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</si>
  <si>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</si>
  <si>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</si>
  <si>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</si>
  <si>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</si>
  <si>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</si>
  <si>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</si>
  <si>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</si>
  <si>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</si>
  <si>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</si>
  <si>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</si>
  <si>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</si>
  <si>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</si>
  <si>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</si>
  <si>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</si>
  <si>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</si>
  <si>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</si>
  <si>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</si>
  <si>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</si>
  <si>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</si>
  <si>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</si>
  <si>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</si>
  <si>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</si>
  <si>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</si>
  <si>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</si>
  <si>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</si>
  <si>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</si>
  <si>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</si>
  <si>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</si>
  <si>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</si>
  <si>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</si>
  <si>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</si>
  <si>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</si>
  <si>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</si>
  <si>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</si>
  <si>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</si>
  <si>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</si>
  <si>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</si>
  <si>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</si>
  <si>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</si>
  <si>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</si>
  <si>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</si>
  <si>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</si>
  <si>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</si>
  <si>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</si>
  <si>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</si>
  <si>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</si>
  <si>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</si>
  <si>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</si>
  <si>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</si>
  <si>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</si>
  <si>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</si>
  <si>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</si>
  <si>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</si>
  <si>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</si>
  <si>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</si>
  <si>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</si>
  <si>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</si>
  <si>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</si>
  <si>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</si>
  <si>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</si>
  <si>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</si>
  <si>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</si>
  <si>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</si>
  <si>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</si>
  <si>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</si>
  <si>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</si>
  <si>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</si>
  <si>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</si>
  <si>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</si>
  <si>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</si>
  <si>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</si>
  <si>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</si>
  <si>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</si>
  <si>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</si>
  <si>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</si>
  <si>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</si>
  <si>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</si>
  <si>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</si>
  <si>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</si>
  <si>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</si>
  <si>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</si>
  <si>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</si>
  <si>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</si>
  <si>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</si>
  <si>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</si>
  <si>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</si>
  <si>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</si>
  <si>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</si>
  <si>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</si>
  <si>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</si>
  <si>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</si>
  <si>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</si>
  <si>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</si>
  <si>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</si>
  <si>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</si>
  <si>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</si>
  <si>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</si>
  <si>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</si>
  <si>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</si>
  <si>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</si>
  <si>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</si>
  <si>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</si>
  <si>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</si>
  <si>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</si>
  <si>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</si>
  <si>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</si>
  <si>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</si>
  <si>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</si>
  <si>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</si>
  <si>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</si>
  <si>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</si>
  <si>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</si>
  <si>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</si>
  <si>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</si>
  <si>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</si>
  <si>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</si>
  <si>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</si>
  <si>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</si>
  <si>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</si>
  <si>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</si>
  <si>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</si>
  <si>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</si>
  <si>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</si>
  <si>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</si>
  <si>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</si>
  <si>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</si>
  <si>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</si>
  <si>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</si>
  <si>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</si>
  <si>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</si>
  <si>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</si>
  <si>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</si>
  <si>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</si>
  <si>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</si>
  <si>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</si>
  <si>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</si>
  <si>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</si>
  <si>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</si>
  <si>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</si>
  <si>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</si>
  <si>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</si>
  <si>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</si>
  <si>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</si>
  <si>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</si>
  <si>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</si>
  <si>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</si>
  <si>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</si>
  <si>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</si>
  <si>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</si>
  <si>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</si>
  <si>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</si>
  <si>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</si>
  <si>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</si>
  <si>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</si>
  <si>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</si>
  <si>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</si>
  <si>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</si>
  <si>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</si>
  <si>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</si>
  <si>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</si>
  <si>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</si>
  <si>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</si>
  <si>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</si>
  <si>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</si>
  <si>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</si>
  <si>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</si>
  <si>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</si>
  <si>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</si>
  <si>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</si>
  <si>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</si>
  <si>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</si>
  <si>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</si>
  <si>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</si>
  <si>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</si>
  <si>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</si>
  <si>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</si>
  <si>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</si>
  <si>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</si>
  <si>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</si>
  <si>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</si>
  <si>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</si>
  <si>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</si>
  <si>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</si>
  <si>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</si>
  <si>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</si>
  <si>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</si>
  <si>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</si>
  <si>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</si>
  <si>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</si>
  <si>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</si>
  <si>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</si>
  <si>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</si>
  <si>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</si>
  <si>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</si>
  <si>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</si>
  <si>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</si>
  <si>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</si>
  <si>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</si>
  <si>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</si>
  <si>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</si>
  <si>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</si>
  <si>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</si>
  <si>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</si>
  <si>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</si>
  <si>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</si>
  <si>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</si>
  <si>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</si>
  <si>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</si>
  <si>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</si>
  <si>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</si>
  <si>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</si>
  <si>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</si>
  <si>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</si>
  <si>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</si>
  <si>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</si>
  <si>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</si>
  <si>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</si>
  <si>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</si>
  <si>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</si>
  <si>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</si>
  <si>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</si>
  <si>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</si>
  <si>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</si>
  <si>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</si>
  <si>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</si>
  <si>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</si>
  <si>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</si>
  <si>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</si>
  <si>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</si>
  <si>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</si>
  <si>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</si>
  <si>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</si>
  <si>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</si>
  <si>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</si>
  <si>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</si>
  <si>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</si>
  <si>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</si>
  <si>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</si>
  <si>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</si>
  <si>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</si>
  <si>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</si>
  <si>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</si>
  <si>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</si>
  <si>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</si>
  <si>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</si>
  <si>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</si>
  <si>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</si>
  <si>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</si>
  <si>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</si>
  <si>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</si>
  <si>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</si>
  <si>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</si>
  <si>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</si>
  <si>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</si>
  <si>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</si>
  <si>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</si>
  <si>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</si>
  <si>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</si>
  <si>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</si>
  <si>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</si>
  <si>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</si>
  <si>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</si>
  <si>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</si>
  <si>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</si>
  <si>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</si>
  <si>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</si>
  <si>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</si>
  <si>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</si>
  <si>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</si>
  <si>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</si>
  <si>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</si>
  <si>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</si>
  <si>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</si>
  <si>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</si>
  <si>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</si>
  <si>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</si>
  <si>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</si>
  <si>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</si>
  <si>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</si>
  <si>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</si>
  <si>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</si>
  <si>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</si>
  <si>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</si>
  <si>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</si>
  <si>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</si>
  <si>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</si>
  <si>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</si>
  <si>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</si>
  <si>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</si>
  <si>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</si>
  <si>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</si>
  <si>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</si>
  <si>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</si>
  <si>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</si>
  <si>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</si>
  <si>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</si>
  <si>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</si>
  <si>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</si>
  <si>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</si>
  <si>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</si>
  <si>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</si>
  <si>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</si>
  <si>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</si>
  <si>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</si>
  <si>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</si>
  <si>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</si>
  <si>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</si>
  <si>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</si>
  <si>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</si>
  <si>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</si>
  <si>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</si>
  <si>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</si>
  <si>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</si>
  <si>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</si>
  <si>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</si>
  <si>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</si>
  <si>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</si>
  <si>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</si>
  <si>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</si>
  <si>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</si>
  <si>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</si>
  <si>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</si>
  <si>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</si>
  <si>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</si>
  <si>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</si>
  <si>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</si>
  <si>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</si>
  <si>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</si>
  <si>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</si>
  <si>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</si>
  <si>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</si>
  <si>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</si>
  <si>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</si>
  <si>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</si>
  <si>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</si>
  <si>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</si>
  <si>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</si>
  <si>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</si>
  <si>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</si>
  <si>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</si>
  <si>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</si>
  <si>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</si>
  <si>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</si>
  <si>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</si>
  <si>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</si>
  <si>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</si>
  <si>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</si>
  <si>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</si>
  <si>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</si>
  <si>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</si>
  <si>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</si>
  <si>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</si>
  <si>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</si>
  <si>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</si>
  <si>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</si>
  <si>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</si>
  <si>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</si>
  <si>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</si>
  <si>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</si>
  <si>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</si>
  <si>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</si>
  <si>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</si>
  <si>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</si>
  <si>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</si>
  <si>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</si>
  <si>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</si>
  <si>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</si>
  <si>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</si>
  <si>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</si>
  <si>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</si>
  <si>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</si>
  <si>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</si>
  <si>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</si>
  <si>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</si>
  <si>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</si>
  <si>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</si>
  <si>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</si>
  <si>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</si>
  <si>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</si>
  <si>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</si>
  <si>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</si>
  <si>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</si>
  <si>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</si>
  <si>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</si>
  <si>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</si>
  <si>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</si>
  <si>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</si>
  <si>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</si>
  <si>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</si>
  <si>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</si>
  <si>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</si>
  <si>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</si>
  <si>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</si>
  <si>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</si>
  <si>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</si>
  <si>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</si>
  <si>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</si>
  <si>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</si>
  <si>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</si>
  <si>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</si>
  <si>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</si>
  <si>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</si>
  <si>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</si>
  <si>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</si>
  <si>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</si>
  <si>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</si>
  <si>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</si>
  <si>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</si>
  <si>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</si>
  <si>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</si>
  <si>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</si>
  <si>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</si>
  <si>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</si>
  <si>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</si>
  <si>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</si>
  <si>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</si>
  <si>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</si>
  <si>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</si>
  <si>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</si>
  <si>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</si>
  <si>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</si>
  <si>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</si>
  <si>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</si>
  <si>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</si>
  <si>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</si>
  <si>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</si>
  <si>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</si>
  <si>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</si>
  <si>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</si>
  <si>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</si>
  <si>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</si>
  <si>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</si>
  <si>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</si>
  <si>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</si>
  <si>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</si>
  <si>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</si>
  <si>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</si>
  <si>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</si>
  <si>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</si>
  <si>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</si>
  <si>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</si>
  <si>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</si>
  <si>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</si>
  <si>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</si>
  <si>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</si>
  <si>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</si>
  <si>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</si>
  <si>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</si>
  <si>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</si>
  <si>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</si>
  <si>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</si>
  <si>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</si>
  <si>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</si>
  <si>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</si>
  <si>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</si>
  <si>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</si>
  <si>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</si>
  <si>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</si>
  <si>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</si>
  <si>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</si>
  <si>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</si>
  <si>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</si>
  <si>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</si>
  <si>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</si>
  <si>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</si>
  <si>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</si>
  <si>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</si>
  <si>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</si>
  <si>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</si>
  <si>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</si>
  <si>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</si>
  <si>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</si>
  <si>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</si>
  <si>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</si>
  <si>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</si>
  <si>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</si>
  <si>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</si>
  <si>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</si>
  <si>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</si>
  <si>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</si>
  <si>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</si>
  <si>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</si>
  <si>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</si>
  <si>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</si>
  <si>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</si>
  <si>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</si>
  <si>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</si>
  <si>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</si>
  <si>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</si>
  <si>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</si>
  <si>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</si>
  <si>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</si>
  <si>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</si>
  <si>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</si>
  <si>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</si>
  <si>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</si>
  <si>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</si>
  <si>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</si>
  <si>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</si>
  <si>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</si>
  <si>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</si>
  <si>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</si>
  <si>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</si>
  <si>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</si>
  <si>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</si>
  <si>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</si>
  <si>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</si>
  <si>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</si>
  <si>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</si>
  <si>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</si>
  <si>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</si>
  <si>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</si>
  <si>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</si>
  <si>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</si>
  <si>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</si>
  <si>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</si>
  <si>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</si>
  <si>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</si>
  <si>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</si>
  <si>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</si>
  <si>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</si>
  <si>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</si>
  <si>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</si>
  <si>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</si>
  <si>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</si>
  <si>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</si>
  <si>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</si>
  <si>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</si>
  <si>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</si>
  <si>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</si>
  <si>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</si>
  <si>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</si>
  <si>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</si>
  <si>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</si>
  <si>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</si>
  <si>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</si>
  <si>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</si>
  <si>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</si>
  <si>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</si>
  <si>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</si>
  <si>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</si>
  <si>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</si>
  <si>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</si>
  <si>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</si>
  <si>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</si>
  <si>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</si>
  <si>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</si>
  <si>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</si>
  <si>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</si>
  <si>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</si>
  <si>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</si>
  <si>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</si>
  <si>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</si>
  <si>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</si>
  <si>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</si>
  <si>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</si>
  <si>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</si>
  <si>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</si>
  <si>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</si>
  <si>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</si>
  <si>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</si>
  <si>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</si>
  <si>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</si>
  <si>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</si>
  <si>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</si>
  <si>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</si>
  <si>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</si>
  <si>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</si>
  <si>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</si>
  <si>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</si>
  <si>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</si>
  <si>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</si>
  <si>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</si>
  <si>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</si>
  <si>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</si>
  <si>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</si>
  <si>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</si>
  <si>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</si>
  <si>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Minimum</t>
  </si>
  <si>
    <t>Maximum</t>
  </si>
  <si>
    <t>Variance</t>
  </si>
  <si>
    <t>St. Dev.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</si>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</sst>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1" fillId="0" borderId="0" xfId="1" applyFont="1" applyAlignment="1">
      <alignment horizontal="right"/>
    </xf>
    <xf numFmtId="44" fontId="0" fillId="0" borderId="0" xfId="1" applyFont="1" applyAlignment="1">
      <alignment horizontal="right"/>
    </xf>
    <xf numFmtId="164" fontId="1" fillId="0" borderId="0" xfId="0" applyNumberFormat="1" applyFont="1" applyAlignment="1">
      <alignment horizontal="center"/>
    </xf>
    <xf numFmtId="164" fontId="5" fillId="0" borderId="0" xfId="0" applyNumberFormat="1" applyFont="1"/>
    <xf numFmtId="164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  <xf numFmtId="9" fontId="1" fillId="0" borderId="0" xfId="2" applyFont="1"/>
    <xf numFmtId="9" fontId="0" fillId="0" borderId="0" xfId="2" applyFont="1"/>
    <xf numFmtId="0" fontId="0" fillId="0" borderId="1" xfId="0" applyBorder="1"/>
    <xf numFmtId="0" fontId="0" fillId="0" borderId="0" xfId="0" applyAlignment="1">
      <alignment horizontal="left"/>
    </xf>
    <xf numFmtId="0" fontId="3" fillId="2" borderId="1" xfId="3" applyBorder="1" applyAlignment="1">
      <alignment horizontal="center"/>
    </xf>
    <xf numFmtId="0" fontId="4" fillId="3" borderId="1" xfId="4" applyBorder="1" applyAlignment="1">
      <alignment horizontal="center"/>
    </xf>
  </cellXfs>
  <cellStyles count="5">
    <cellStyle name="Bad" xfId="4" builtinId="27"/>
    <cellStyle name="Currency" xfId="1" builtinId="4"/>
    <cellStyle name="Good" xfId="3" builtinId="26"/>
    <cellStyle name="Normal" xfId="0" builtinId="0"/>
    <cellStyle name="Percent" xfId="2" builtinId="5"/>
  </cellStyles>
  <dxfs count="12">
    <dxf>
      <font>
        <color auto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F-4EBC-A69A-4BAB43FBDC76}"/>
            </c:ext>
          </c:extLst>
        </c:ser>
        <c:ser>
          <c:idx val="1"/>
          <c:order val="1"/>
          <c:tx>
            <c:strRef>
              <c:f>'Success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60-4209-8FDF-405323235783}"/>
            </c:ext>
          </c:extLst>
        </c:ser>
        <c:ser>
          <c:idx val="2"/>
          <c:order val="2"/>
          <c:tx>
            <c:strRef>
              <c:f>'Success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60-4209-8FDF-405323235783}"/>
            </c:ext>
          </c:extLst>
        </c:ser>
        <c:ser>
          <c:idx val="3"/>
          <c:order val="3"/>
          <c:tx>
            <c:strRef>
              <c:f>'Success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60-4209-8FDF-40532323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046456"/>
        <c:axId val="629049080"/>
      </c:barChart>
      <c:catAx>
        <c:axId val="62904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049080"/>
        <c:crosses val="autoZero"/>
        <c:auto val="1"/>
        <c:lblAlgn val="ctr"/>
        <c:lblOffset val="100"/>
        <c:noMultiLvlLbl val="0"/>
      </c:catAx>
      <c:valAx>
        <c:axId val="62904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0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</c:pivotFmt>
      <c:pivotFmt>
        <c:idx val="5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D-4625-9B4C-F2EA93917FCC}"/>
            </c:ext>
          </c:extLst>
        </c:ser>
        <c:ser>
          <c:idx val="1"/>
          <c:order val="1"/>
          <c:tx>
            <c:strRef>
              <c:f>'Success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BD-4625-9B4C-F2EA93917FCC}"/>
            </c:ext>
          </c:extLst>
        </c:ser>
        <c:ser>
          <c:idx val="2"/>
          <c:order val="2"/>
          <c:tx>
            <c:strRef>
              <c:f>'Success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  <a:effectLst/>
            </c:spPr>
          </c:dPt>
          <c:dPt>
            <c:idx val="24"/>
            <c:invertIfNegative val="0"/>
            <c:bubble3D val="0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  <a:effectLst/>
            </c:spPr>
          </c:dPt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E1-45AA-97DE-873DA06F67A4}"/>
            </c:ext>
          </c:extLst>
        </c:ser>
        <c:ser>
          <c:idx val="3"/>
          <c:order val="3"/>
          <c:tx>
            <c:strRef>
              <c:f>'Success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BE1-45AA-97DE-873DA06F6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0781472"/>
        <c:axId val="720780160"/>
      </c:barChart>
      <c:catAx>
        <c:axId val="72078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80160"/>
        <c:crosses val="autoZero"/>
        <c:auto val="1"/>
        <c:lblAlgn val="ctr"/>
        <c:lblOffset val="100"/>
        <c:noMultiLvlLbl val="0"/>
      </c:catAx>
      <c:valAx>
        <c:axId val="72078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8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E7-4BA9-A661-93B22192916B}"/>
            </c:ext>
          </c:extLst>
        </c:ser>
        <c:ser>
          <c:idx val="1"/>
          <c:order val="1"/>
          <c:tx>
            <c:strRef>
              <c:f>'Success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E7-4BA9-A661-93B22192916B}"/>
            </c:ext>
          </c:extLst>
        </c:ser>
        <c:ser>
          <c:idx val="2"/>
          <c:order val="2"/>
          <c:tx>
            <c:strRef>
              <c:f>'Success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E7-4BA9-A661-93B22192916B}"/>
            </c:ext>
          </c:extLst>
        </c:ser>
        <c:ser>
          <c:idx val="3"/>
          <c:order val="3"/>
          <c:tx>
            <c:strRef>
              <c:f>'Success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E7-4BA9-A661-93B221929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236376"/>
        <c:axId val="692239984"/>
      </c:lineChart>
      <c:catAx>
        <c:axId val="69223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39984"/>
        <c:crosses val="autoZero"/>
        <c:auto val="1"/>
        <c:lblAlgn val="ctr"/>
        <c:lblOffset val="100"/>
        <c:noMultiLvlLbl val="0"/>
      </c:catAx>
      <c:valAx>
        <c:axId val="69223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3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961976191215907E-2"/>
          <c:y val="0.10750724637681161"/>
          <c:w val="0.92628776433653304"/>
          <c:h val="0.61885906652972722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A-44E9-BAD1-0DBDA87B57E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A-44E9-BAD1-0DBDA87B57E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A-44E9-BAD1-0DBDA87B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454560"/>
        <c:axId val="7494499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4FA-44E9-BAD1-0DBDA87B57E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4FA-44E9-BAD1-0DBDA87B57E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A-44E9-BAD1-0DBDA87B57E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A-44E9-BAD1-0DBDA87B57E3}"/>
                  </c:ext>
                </c:extLst>
              </c15:ser>
            </c15:filteredLineSeries>
          </c:ext>
        </c:extLst>
      </c:lineChart>
      <c:catAx>
        <c:axId val="74945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449968"/>
        <c:crosses val="autoZero"/>
        <c:auto val="1"/>
        <c:lblAlgn val="ctr"/>
        <c:lblOffset val="100"/>
        <c:noMultiLvlLbl val="0"/>
      </c:catAx>
      <c:valAx>
        <c:axId val="7494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45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38100</xdr:rowOff>
    </xdr:from>
    <xdr:to>
      <xdr:col>18</xdr:col>
      <xdr:colOff>238125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842E3-15E4-4AEB-B9C5-D6066A1C0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114300</xdr:rowOff>
    </xdr:from>
    <xdr:to>
      <xdr:col>22</xdr:col>
      <xdr:colOff>228600</xdr:colOff>
      <xdr:row>45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208C2-8FA6-49B5-8D1D-8F3BF95D3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776287</xdr:colOff>
      <xdr:row>2</xdr:row>
      <xdr:rowOff>9525</xdr:rowOff>
    </xdr:from>
    <xdr:to>
      <xdr:col>14</xdr:col>
      <xdr:colOff>19050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6DBCB-6184-4616-8FFC-690634D2E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414337</xdr:colOff>
      <xdr:row>6</xdr:row>
      <xdr:rowOff>0</xdr:rowOff>
    </xdr:from>
    <xdr:to>
      <xdr:col>21</xdr:col>
      <xdr:colOff>85725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2E8B5-4CD1-4484-9DDB-E031AF998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Patel" refreshedDate="44085.687947337959" createdVersion="6" refreshedVersion="6" minRefreshableVersion="3" recordCount="4114" xr:uid="{24BEBC38-216B-48EC-BEA7-060BEC01156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$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$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$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$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$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$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$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$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$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$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$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$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$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$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$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$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$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$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$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$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$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$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$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$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$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$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$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$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$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$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$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$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$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$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$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$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$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$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$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$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$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$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$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$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$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$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$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$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$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$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$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$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$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$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$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$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$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$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$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$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$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$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$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$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$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$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$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$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$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$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$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$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$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$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$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$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$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$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$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$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$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$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$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$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$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$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$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$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$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$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$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$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$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$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$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$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$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$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$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$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$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$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$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$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$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$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$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$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$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$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$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$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$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$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$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$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$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$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$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$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$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$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$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$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$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$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$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$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$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$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$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$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$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$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$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$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$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$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$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$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$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$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$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$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$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$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$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$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$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$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$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$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$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$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$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$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$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$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$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$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$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$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$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$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$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$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$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$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$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$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$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$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$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$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$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$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$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$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$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$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$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$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$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$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$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$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$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$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$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$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$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$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$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$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$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$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$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$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$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$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$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$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$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$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$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$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$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$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$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$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$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$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$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$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$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$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$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$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$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$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$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$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$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$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$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$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$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$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$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$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$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$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$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$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$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$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$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$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$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$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$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$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$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$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$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$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$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$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$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$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$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$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$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$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$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$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$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$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$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$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$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$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$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$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$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$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$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$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$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$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$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$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$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$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$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$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$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$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$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$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$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$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$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$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$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$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$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$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$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$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$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$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$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$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$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$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$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$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$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$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$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$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$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$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$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$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$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$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$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$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$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$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$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$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$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$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$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$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$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$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$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$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$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$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$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$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$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$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$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$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$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$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$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$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$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$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$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$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$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$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$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$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$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$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$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$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$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$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$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$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$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$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$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$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$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$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$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$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$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$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$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$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$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$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$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$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$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$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$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$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$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$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$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$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$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$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$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$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$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$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$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$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$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$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$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$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$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$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$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$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$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$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$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$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$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$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$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$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$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$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$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$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$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$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$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$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$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$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$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$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EEA7E-F746-42A5-854E-FB53FDCE6C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CE15E-643F-407F-828C-8A33ED33708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9C749-FA62-4F9C-B35A-139AFBE4CB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H1" zoomScale="106" zoomScaleNormal="106" workbookViewId="0">
      <selection activeCell="P5" sqref="P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5703125" bestFit="1" customWidth="1"/>
    <col min="16" max="16" width="26.42578125" style="7" customWidth="1"/>
    <col min="17" max="17" width="15.5703125" customWidth="1"/>
    <col min="18" max="18" width="16.85546875" customWidth="1"/>
    <col min="19" max="19" width="28.42578125" style="10" customWidth="1"/>
    <col min="20" max="20" width="27.42578125" style="10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8" t="s">
        <v>8310</v>
      </c>
      <c r="T1" s="8" t="s">
        <v>8311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IFERROR(E2/L2, "$0")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IFERROR(E3/L3, "$0")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W14">
        <f>+V6</f>
        <v>0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7">
        <f t="shared" ref="P67:P130" si="7">IFERROR(E67/L67, "$0")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str">
        <f t="shared" si="7"/>
        <v>$0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str">
        <f t="shared" si="7"/>
        <v>$0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7" t="str">
        <f t="shared" ref="P131:P194" si="13">IFERROR(E131/L131, "$0")</f>
        <v>$0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str">
        <f t="shared" si="13"/>
        <v>$0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str">
        <f t="shared" si="13"/>
        <v>$0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str">
        <f t="shared" si="13"/>
        <v>$0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str">
        <f t="shared" si="13"/>
        <v>$0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str">
        <f t="shared" si="13"/>
        <v>$0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str">
        <f t="shared" si="13"/>
        <v>$0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str">
        <f t="shared" si="13"/>
        <v>$0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str">
        <f t="shared" si="13"/>
        <v>$0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str">
        <f t="shared" si="13"/>
        <v>$0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str">
        <f t="shared" si="13"/>
        <v>$0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str">
        <f t="shared" si="13"/>
        <v>$0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str">
        <f t="shared" si="13"/>
        <v>$0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str">
        <f t="shared" si="13"/>
        <v>$0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str">
        <f t="shared" si="13"/>
        <v>$0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str">
        <f t="shared" si="13"/>
        <v>$0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str">
        <f t="shared" si="13"/>
        <v>$0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str">
        <f t="shared" si="13"/>
        <v>$0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str">
        <f t="shared" si="13"/>
        <v>$0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str">
        <f t="shared" si="13"/>
        <v>$0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str">
        <f t="shared" si="13"/>
        <v>$0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str">
        <f t="shared" si="13"/>
        <v>$0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7" t="str">
        <f t="shared" ref="P195:P258" si="19">IFERROR(E195/L195, "$0")</f>
        <v>$0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str">
        <f t="shared" si="19"/>
        <v>$0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str">
        <f t="shared" si="19"/>
        <v>$0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str">
        <f t="shared" si="19"/>
        <v>$0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str">
        <f t="shared" si="19"/>
        <v>$0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str">
        <f t="shared" si="19"/>
        <v>$0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str">
        <f t="shared" si="19"/>
        <v>$0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str">
        <f t="shared" si="19"/>
        <v>$0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str">
        <f t="shared" si="19"/>
        <v>$0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str">
        <f t="shared" si="19"/>
        <v>$0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str">
        <f t="shared" si="19"/>
        <v>$0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str">
        <f t="shared" si="19"/>
        <v>$0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str">
        <f t="shared" si="19"/>
        <v>$0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str">
        <f t="shared" si="19"/>
        <v>$0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str">
        <f t="shared" si="19"/>
        <v>$0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str">
        <f t="shared" si="19"/>
        <v>$0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str">
        <f t="shared" si="19"/>
        <v>$0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str">
        <f t="shared" si="19"/>
        <v>$0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str">
        <f t="shared" si="19"/>
        <v>$0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7">
        <f t="shared" ref="P259:P322" si="25">IFERROR(E259/L259, "$0")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7">
        <f t="shared" ref="P323:P386" si="31">IFERROR(E323/L323, "$0")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7">
        <f t="shared" ref="P387:P450" si="37">IFERROR(E387/L387, "$0")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str">
        <f t="shared" si="37"/>
        <v>$0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str">
        <f t="shared" si="37"/>
        <v>$0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str">
        <f t="shared" si="37"/>
        <v>$0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str">
        <f t="shared" si="37"/>
        <v>$0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str">
        <f t="shared" si="37"/>
        <v>$0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str">
        <f t="shared" si="37"/>
        <v>$0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str">
        <f t="shared" si="37"/>
        <v>$0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7">
        <f t="shared" ref="P451:P514" si="43">IFERROR(E451/L451, "$0")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str">
        <f t="shared" si="43"/>
        <v>$0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str">
        <f t="shared" si="43"/>
        <v>$0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str">
        <f t="shared" si="43"/>
        <v>$0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str">
        <f t="shared" si="43"/>
        <v>$0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str">
        <f t="shared" si="43"/>
        <v>$0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str">
        <f t="shared" si="43"/>
        <v>$0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str">
        <f t="shared" si="43"/>
        <v>$0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str">
        <f t="shared" si="43"/>
        <v>$0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str">
        <f t="shared" si="43"/>
        <v>$0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str">
        <f t="shared" si="43"/>
        <v>$0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str">
        <f t="shared" si="43"/>
        <v>$0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str">
        <f t="shared" si="43"/>
        <v>$0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str">
        <f t="shared" si="43"/>
        <v>$0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str">
        <f t="shared" si="43"/>
        <v>$0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str">
        <f t="shared" si="43"/>
        <v>$0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str">
        <f t="shared" si="43"/>
        <v>$0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str">
        <f t="shared" si="43"/>
        <v>$0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str">
        <f t="shared" si="43"/>
        <v>$0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7">
        <f t="shared" ref="P515:P578" si="49">IFERROR(E515/L515, "$0")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str">
        <f t="shared" si="49"/>
        <v>$0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str">
        <f t="shared" si="49"/>
        <v>$0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str">
        <f t="shared" si="49"/>
        <v>$0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str">
        <f t="shared" si="49"/>
        <v>$0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str">
        <f t="shared" si="49"/>
        <v>$0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str">
        <f t="shared" si="49"/>
        <v>$0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str">
        <f t="shared" si="49"/>
        <v>$0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str">
        <f t="shared" si="49"/>
        <v>$0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str">
        <f t="shared" si="49"/>
        <v>$0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str">
        <f t="shared" si="49"/>
        <v>$0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7">
        <f t="shared" ref="P579:P642" si="55">IFERROR(E579/L579, "$0")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str">
        <f t="shared" si="55"/>
        <v>$0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str">
        <f t="shared" si="55"/>
        <v>$0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str">
        <f t="shared" si="55"/>
        <v>$0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str">
        <f t="shared" si="55"/>
        <v>$0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str">
        <f t="shared" si="55"/>
        <v>$0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str">
        <f t="shared" si="55"/>
        <v>$0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str">
        <f t="shared" si="55"/>
        <v>$0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str">
        <f t="shared" si="55"/>
        <v>$0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str">
        <f t="shared" si="55"/>
        <v>$0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str">
        <f t="shared" si="55"/>
        <v>$0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str">
        <f t="shared" si="55"/>
        <v>$0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str">
        <f t="shared" si="55"/>
        <v>$0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str">
        <f t="shared" si="55"/>
        <v>$0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str">
        <f t="shared" si="55"/>
        <v>$0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str">
        <f t="shared" si="55"/>
        <v>$0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str">
        <f t="shared" si="55"/>
        <v>$0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str">
        <f t="shared" si="55"/>
        <v>$0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str">
        <f t="shared" si="55"/>
        <v>$0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str">
        <f t="shared" si="55"/>
        <v>$0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7">
        <f t="shared" ref="P643:P706" si="61">IFERROR(E643/L643, "$0")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str">
        <f t="shared" si="61"/>
        <v>$0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7">
        <f t="shared" ref="P707:P770" si="67">IFERROR(E707/L707, "$0")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str">
        <f t="shared" si="67"/>
        <v>$0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str">
        <f t="shared" si="67"/>
        <v>$0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str">
        <f t="shared" si="67"/>
        <v>$0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str">
        <f t="shared" si="67"/>
        <v>$0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str">
        <f t="shared" si="67"/>
        <v>$0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str">
        <f t="shared" si="67"/>
        <v>$0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str">
        <f t="shared" si="67"/>
        <v>$0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7">
        <f t="shared" ref="P771:P834" si="73">IFERROR(E771/L771, "$0")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str">
        <f t="shared" si="73"/>
        <v>$0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7">
        <f t="shared" ref="P835:P898" si="79">IFERROR(E835/L835, "$0")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str">
        <f t="shared" si="79"/>
        <v>$0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str">
        <f t="shared" si="79"/>
        <v>$0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7" t="str">
        <f t="shared" ref="P899:P962" si="85">IFERROR(E899/L899, "$0")</f>
        <v>$0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str">
        <f t="shared" si="85"/>
        <v>$0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str">
        <f t="shared" si="85"/>
        <v>$0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str">
        <f t="shared" si="85"/>
        <v>$0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str">
        <f t="shared" si="85"/>
        <v>$0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str">
        <f t="shared" si="85"/>
        <v>$0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str">
        <f t="shared" si="85"/>
        <v>$0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str">
        <f t="shared" si="85"/>
        <v>$0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str">
        <f t="shared" si="85"/>
        <v>$0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str">
        <f t="shared" si="85"/>
        <v>$0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str">
        <f t="shared" si="85"/>
        <v>$0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str">
        <f t="shared" si="85"/>
        <v>$0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str">
        <f t="shared" si="85"/>
        <v>$0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str">
        <f t="shared" si="85"/>
        <v>$0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7">
        <f t="shared" ref="P963:P1026" si="91">IFERROR(E963/L963, "$0")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str">
        <f t="shared" si="91"/>
        <v>$0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7">
        <f t="shared" ref="P1027:P1090" si="97">IFERROR(E1027/L1027, "$0")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str">
        <f t="shared" si="97"/>
        <v>$0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str">
        <f t="shared" si="97"/>
        <v>$0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str">
        <f t="shared" si="97"/>
        <v>$0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str">
        <f t="shared" si="97"/>
        <v>$0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str">
        <f t="shared" si="97"/>
        <v>$0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str">
        <f t="shared" si="97"/>
        <v>$0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str">
        <f t="shared" si="97"/>
        <v>$0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str">
        <f t="shared" si="97"/>
        <v>$0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str">
        <f t="shared" si="97"/>
        <v>$0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str">
        <f t="shared" si="97"/>
        <v>$0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str">
        <f t="shared" si="97"/>
        <v>$0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str">
        <f t="shared" si="97"/>
        <v>$0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str">
        <f t="shared" si="97"/>
        <v>$0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str">
        <f t="shared" si="97"/>
        <v>$0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str">
        <f t="shared" si="97"/>
        <v>$0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str">
        <f t="shared" si="97"/>
        <v>$0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str">
        <f t="shared" si="97"/>
        <v>$0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7">
        <f t="shared" ref="P1091:P1154" si="103">IFERROR(E1091/L1091, "$0")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str">
        <f t="shared" si="103"/>
        <v>$0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str">
        <f t="shared" si="103"/>
        <v>$0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str">
        <f t="shared" si="103"/>
        <v>$0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str">
        <f t="shared" si="103"/>
        <v>$0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str">
        <f t="shared" si="103"/>
        <v>$0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str">
        <f t="shared" si="103"/>
        <v>$0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str">
        <f t="shared" si="103"/>
        <v>$0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str">
        <f t="shared" si="103"/>
        <v>$0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str">
        <f t="shared" si="103"/>
        <v>$0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str">
        <f t="shared" si="103"/>
        <v>$0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str">
        <f t="shared" si="103"/>
        <v>$0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7">
        <f t="shared" ref="P1155:P1218" si="109">IFERROR(E1155/L1155, "$0")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str">
        <f t="shared" si="109"/>
        <v>$0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str">
        <f t="shared" si="109"/>
        <v>$0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str">
        <f t="shared" si="109"/>
        <v>$0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str">
        <f t="shared" si="109"/>
        <v>$0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str">
        <f t="shared" si="109"/>
        <v>$0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str">
        <f t="shared" si="109"/>
        <v>$0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str">
        <f t="shared" si="109"/>
        <v>$0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7">
        <f t="shared" ref="P1219:P1282" si="115">IFERROR(E1219/L1219, "$0")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str">
        <f t="shared" si="115"/>
        <v>$0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str">
        <f t="shared" si="115"/>
        <v>$0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str">
        <f t="shared" si="115"/>
        <v>$0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str">
        <f t="shared" si="115"/>
        <v>$0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str">
        <f t="shared" si="115"/>
        <v>$0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str">
        <f t="shared" si="115"/>
        <v>$0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str">
        <f t="shared" si="115"/>
        <v>$0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7">
        <f t="shared" ref="P1283:P1346" si="121">IFERROR(E1283/L1283, "$0")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str">
        <f t="shared" si="121"/>
        <v>$0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str">
        <f t="shared" si="121"/>
        <v>$0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str">
        <f t="shared" si="121"/>
        <v>$0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7">
        <f t="shared" ref="P1347:P1410" si="127">IFERROR(E1347/L1347, "$0")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7" t="str">
        <f t="shared" ref="P1411:P1474" si="133">IFERROR(E1411/L1411, "$0")</f>
        <v>$0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str">
        <f t="shared" si="133"/>
        <v>$0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str">
        <f t="shared" si="133"/>
        <v>$0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str">
        <f t="shared" si="133"/>
        <v>$0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str">
        <f t="shared" si="133"/>
        <v>$0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str">
        <f t="shared" si="133"/>
        <v>$0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str">
        <f t="shared" si="133"/>
        <v>$0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str">
        <f t="shared" si="133"/>
        <v>$0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str">
        <f t="shared" si="133"/>
        <v>$0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str">
        <f t="shared" si="133"/>
        <v>$0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str">
        <f t="shared" si="133"/>
        <v>$0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str">
        <f t="shared" si="133"/>
        <v>$0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str">
        <f t="shared" si="133"/>
        <v>$0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str">
        <f t="shared" si="133"/>
        <v>$0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str">
        <f t="shared" si="133"/>
        <v>$0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str">
        <f t="shared" si="133"/>
        <v>$0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str">
        <f t="shared" si="133"/>
        <v>$0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str">
        <f t="shared" si="133"/>
        <v>$0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str">
        <f t="shared" si="133"/>
        <v>$0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7">
        <f t="shared" ref="P1475:P1538" si="139">IFERROR(E1475/L1475, "$0")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str">
        <f t="shared" si="139"/>
        <v>$0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str">
        <f t="shared" si="139"/>
        <v>$0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str">
        <f t="shared" si="139"/>
        <v>$0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str">
        <f t="shared" si="139"/>
        <v>$0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str">
        <f t="shared" si="139"/>
        <v>$0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str">
        <f t="shared" si="139"/>
        <v>$0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7">
        <f t="shared" ref="P1539:P1602" si="145">IFERROR(E1539/L1539, "$0")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str">
        <f t="shared" si="145"/>
        <v>$0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str">
        <f t="shared" si="145"/>
        <v>$0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str">
        <f t="shared" si="145"/>
        <v>$0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str">
        <f t="shared" si="145"/>
        <v>$0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str">
        <f t="shared" si="145"/>
        <v>$0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str">
        <f t="shared" si="145"/>
        <v>$0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str">
        <f t="shared" si="145"/>
        <v>$0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str">
        <f t="shared" si="145"/>
        <v>$0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str">
        <f t="shared" si="145"/>
        <v>$0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str">
        <f t="shared" si="145"/>
        <v>$0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str">
        <f t="shared" si="145"/>
        <v>$0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str">
        <f t="shared" si="145"/>
        <v>$0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str">
        <f t="shared" si="145"/>
        <v>$0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str">
        <f t="shared" si="145"/>
        <v>$0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str">
        <f t="shared" si="145"/>
        <v>$0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str">
        <f t="shared" si="145"/>
        <v>$0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7">
        <f t="shared" ref="P1603:P1666" si="151">IFERROR(E1603/L1603, "$0")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7">
        <f t="shared" ref="P1667:P1730" si="157">IFERROR(E1667/L1667, "$0")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str">
        <f t="shared" si="157"/>
        <v>$0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str">
        <f t="shared" si="157"/>
        <v>$0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str">
        <f t="shared" si="157"/>
        <v>$0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str">
        <f t="shared" si="157"/>
        <v>$0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str">
        <f t="shared" si="157"/>
        <v>$0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str">
        <f t="shared" si="157"/>
        <v>$0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str">
        <f t="shared" si="157"/>
        <v>$0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str">
        <f t="shared" si="157"/>
        <v>$0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7" t="str">
        <f t="shared" ref="P1731:P1794" si="163">IFERROR(E1731/L1731, "$0")</f>
        <v>$0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str">
        <f t="shared" si="163"/>
        <v>$0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str">
        <f t="shared" si="163"/>
        <v>$0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str">
        <f t="shared" si="163"/>
        <v>$0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str">
        <f t="shared" si="163"/>
        <v>$0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str">
        <f t="shared" si="163"/>
        <v>$0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str">
        <f t="shared" si="163"/>
        <v>$0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7">
        <f t="shared" ref="P1795:P1858" si="169">IFERROR(E1795/L1795, "$0")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str">
        <f t="shared" si="169"/>
        <v>$0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str">
        <f t="shared" si="169"/>
        <v>$0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str">
        <f t="shared" si="169"/>
        <v>$0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7">
        <f t="shared" ref="P1859:P1922" si="175">IFERROR(E1859/L1859, "$0")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str">
        <f t="shared" si="175"/>
        <v>$0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str">
        <f t="shared" si="175"/>
        <v>$0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str">
        <f t="shared" si="175"/>
        <v>$0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str">
        <f t="shared" si="175"/>
        <v>$0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str">
        <f t="shared" si="175"/>
        <v>$0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7">
        <f t="shared" ref="P1923:P1986" si="181">IFERROR(E1923/L1923, "$0")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str">
        <f t="shared" si="181"/>
        <v>$0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7">
        <f t="shared" ref="P1987:P2050" si="187">IFERROR(E1987/L1987, "$0")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str">
        <f t="shared" si="187"/>
        <v>$0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str">
        <f t="shared" si="187"/>
        <v>$0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str">
        <f t="shared" si="187"/>
        <v>$0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str">
        <f t="shared" si="187"/>
        <v>$0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7">
        <f t="shared" ref="P2051:P2114" si="193">IFERROR(E2051/L2051, "$0")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7">
        <f t="shared" ref="P2115:P2178" si="199">IFERROR(E2115/L2115, "$0")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str">
        <f t="shared" si="199"/>
        <v>$0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str">
        <f t="shared" si="199"/>
        <v>$0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7">
        <f t="shared" ref="P2179:P2242" si="205">IFERROR(E2179/L2179, "$0")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7">
        <f t="shared" ref="P2243:P2306" si="211">IFERROR(E2243/L2243, "$0")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7">
        <f t="shared" ref="P2307:P2370" si="217">IFERROR(E2307/L2307, "$0")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str">
        <f t="shared" si="217"/>
        <v>$0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str">
        <f t="shared" si="217"/>
        <v>$0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str">
        <f t="shared" si="217"/>
        <v>$0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str">
        <f t="shared" si="217"/>
        <v>$0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str">
        <f t="shared" si="217"/>
        <v>$0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str">
        <f t="shared" si="217"/>
        <v>$0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str">
        <f t="shared" si="217"/>
        <v>$0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str">
        <f t="shared" si="217"/>
        <v>$0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str">
        <f t="shared" si="217"/>
        <v>$0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str">
        <f t="shared" si="217"/>
        <v>$0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str">
        <f t="shared" si="217"/>
        <v>$0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str">
        <f t="shared" si="217"/>
        <v>$0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str">
        <f t="shared" si="217"/>
        <v>$0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str">
        <f t="shared" si="217"/>
        <v>$0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7" t="str">
        <f t="shared" ref="P2371:P2434" si="223">IFERROR(E2371/L2371, "$0")</f>
        <v>$0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str">
        <f t="shared" si="223"/>
        <v>$0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str">
        <f t="shared" si="223"/>
        <v>$0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str">
        <f t="shared" si="223"/>
        <v>$0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str">
        <f t="shared" si="223"/>
        <v>$0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str">
        <f t="shared" si="223"/>
        <v>$0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str">
        <f t="shared" si="223"/>
        <v>$0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str">
        <f t="shared" si="223"/>
        <v>$0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str">
        <f t="shared" si="223"/>
        <v>$0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str">
        <f t="shared" si="223"/>
        <v>$0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str">
        <f t="shared" si="223"/>
        <v>$0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str">
        <f t="shared" si="223"/>
        <v>$0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str">
        <f t="shared" si="223"/>
        <v>$0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str">
        <f t="shared" si="223"/>
        <v>$0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str">
        <f t="shared" si="223"/>
        <v>$0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str">
        <f t="shared" si="223"/>
        <v>$0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str">
        <f t="shared" si="223"/>
        <v>$0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str">
        <f t="shared" si="223"/>
        <v>$0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str">
        <f t="shared" si="223"/>
        <v>$0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str">
        <f t="shared" si="223"/>
        <v>$0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7" t="str">
        <f t="shared" ref="P2435:P2498" si="229">IFERROR(E2435/L2435, "$0")</f>
        <v>$0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str">
        <f t="shared" si="229"/>
        <v>$0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str">
        <f t="shared" si="229"/>
        <v>$0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7">
        <f t="shared" ref="P2499:P2562" si="235">IFERROR(E2499/L2499, "$0")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str">
        <f t="shared" si="235"/>
        <v>$0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str">
        <f t="shared" si="235"/>
        <v>$0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str">
        <f t="shared" si="235"/>
        <v>$0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str">
        <f t="shared" si="235"/>
        <v>$0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str">
        <f t="shared" si="235"/>
        <v>$0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str">
        <f t="shared" si="235"/>
        <v>$0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str">
        <f t="shared" si="235"/>
        <v>$0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str">
        <f t="shared" si="235"/>
        <v>$0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str">
        <f t="shared" si="235"/>
        <v>$0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str">
        <f t="shared" si="235"/>
        <v>$0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str">
        <f t="shared" si="235"/>
        <v>$0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7" t="str">
        <f t="shared" ref="P2563:P2626" si="241">IFERROR(E2563/L2563, "$0")</f>
        <v>$0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str">
        <f t="shared" si="241"/>
        <v>$0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str">
        <f t="shared" si="241"/>
        <v>$0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str">
        <f t="shared" si="241"/>
        <v>$0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str">
        <f t="shared" si="241"/>
        <v>$0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str">
        <f t="shared" si="241"/>
        <v>$0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str">
        <f t="shared" si="241"/>
        <v>$0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str">
        <f t="shared" si="241"/>
        <v>$0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str">
        <f t="shared" si="241"/>
        <v>$0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str">
        <f t="shared" si="241"/>
        <v>$0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str">
        <f t="shared" si="241"/>
        <v>$0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str">
        <f t="shared" si="241"/>
        <v>$0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str">
        <f t="shared" si="241"/>
        <v>$0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str">
        <f t="shared" si="241"/>
        <v>$0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7">
        <f t="shared" ref="P2627:P2690" si="247">IFERROR(E2627/L2627, "$0")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str">
        <f t="shared" si="247"/>
        <v>$0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str">
        <f t="shared" si="247"/>
        <v>$0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str">
        <f t="shared" si="247"/>
        <v>$0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7">
        <f t="shared" ref="P2691:P2754" si="253">IFERROR(E2691/L2691, "$0")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str">
        <f t="shared" si="253"/>
        <v>$0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str">
        <f t="shared" si="253"/>
        <v>$0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str">
        <f t="shared" si="253"/>
        <v>$0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str">
        <f t="shared" si="253"/>
        <v>$0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7">
        <f t="shared" ref="P2755:P2818" si="259">IFERROR(E2755/L2755, "$0")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str">
        <f t="shared" si="259"/>
        <v>$0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str">
        <f t="shared" si="259"/>
        <v>$0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str">
        <f t="shared" si="259"/>
        <v>$0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str">
        <f t="shared" si="259"/>
        <v>$0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str">
        <f t="shared" si="259"/>
        <v>$0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str">
        <f t="shared" si="259"/>
        <v>$0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7">
        <f t="shared" ref="P2819:P2882" si="265">IFERROR(E2819/L2819, "$0")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str">
        <f t="shared" si="265"/>
        <v>$0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str">
        <f t="shared" si="265"/>
        <v>$0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str">
        <f t="shared" si="265"/>
        <v>$0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str">
        <f t="shared" si="265"/>
        <v>$0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str">
        <f t="shared" si="265"/>
        <v>$0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str">
        <f t="shared" si="265"/>
        <v>$0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str">
        <f t="shared" si="265"/>
        <v>$0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str">
        <f t="shared" si="265"/>
        <v>$0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str">
        <f t="shared" si="265"/>
        <v>$0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str">
        <f t="shared" si="265"/>
        <v>$0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7" t="str">
        <f t="shared" ref="P2883:P2946" si="271">IFERROR(E2883/L2883, "$0")</f>
        <v>$0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str">
        <f t="shared" si="271"/>
        <v>$0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str">
        <f t="shared" si="271"/>
        <v>$0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str">
        <f t="shared" si="271"/>
        <v>$0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str">
        <f t="shared" si="271"/>
        <v>$0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7" t="str">
        <f t="shared" ref="P2947:P3010" si="277">IFERROR(E2947/L2947, "$0")</f>
        <v>$0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str">
        <f t="shared" si="277"/>
        <v>$0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str">
        <f t="shared" si="277"/>
        <v>$0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str">
        <f t="shared" si="277"/>
        <v>$0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str">
        <f t="shared" si="277"/>
        <v>$0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str">
        <f t="shared" si="277"/>
        <v>$0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7">
        <f t="shared" ref="P3011:P3074" si="283">IFERROR(E3011/L3011, "$0")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str">
        <f t="shared" si="283"/>
        <v>$0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str">
        <f t="shared" si="283"/>
        <v>$0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str">
        <f t="shared" si="283"/>
        <v>$0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str">
        <f t="shared" si="283"/>
        <v>$0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7">
        <f t="shared" ref="P3075:P3138" si="289">IFERROR(E3075/L3075, "$0")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str">
        <f t="shared" si="289"/>
        <v>$0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str">
        <f t="shared" si="289"/>
        <v>$0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str">
        <f t="shared" si="289"/>
        <v>$0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str">
        <f t="shared" si="289"/>
        <v>$0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7">
        <f t="shared" ref="P3139:P3202" si="295">IFERROR(E3139/L3139, "$0")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str">
        <f t="shared" si="295"/>
        <v>$0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str">
        <f t="shared" si="295"/>
        <v>$0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str">
        <f t="shared" si="295"/>
        <v>$0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str">
        <f t="shared" si="295"/>
        <v>$0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str">
        <f t="shared" si="295"/>
        <v>$0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7">
        <f t="shared" ref="P3203:P3266" si="301">IFERROR(E3203/L3203, "$0")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str">
        <f t="shared" si="301"/>
        <v>$0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str">
        <f t="shared" si="301"/>
        <v>$0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7">
        <f t="shared" ref="P3267:P3330" si="307">IFERROR(E3267/L3267, "$0")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7">
        <f t="shared" ref="P3331:P3394" si="313">IFERROR(E3331/L3331, "$0")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7">
        <f t="shared" ref="P3395:P3458" si="319">IFERROR(E3395/L3395, "$0")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7">
        <f t="shared" ref="P3459:P3522" si="325">IFERROR(E3459/L3459, "$0")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7">
        <f t="shared" ref="P3523:P3586" si="331">IFERROR(E3523/L3523, "$0")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7">
        <f t="shared" ref="P3587:P3650" si="337">IFERROR(E3587/L3587, "$0")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str">
        <f t="shared" si="337"/>
        <v>$0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str">
        <f t="shared" si="337"/>
        <v>$0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str">
        <f t="shared" si="337"/>
        <v>$0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str">
        <f t="shared" si="337"/>
        <v>$0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7">
        <f t="shared" ref="P3651:P3714" si="343">IFERROR(E3651/L3651, "$0")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7">
        <f t="shared" ref="P3715:P3778" si="349">IFERROR(E3715/L3715, "$0")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str">
        <f t="shared" si="349"/>
        <v>$0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str">
        <f t="shared" si="349"/>
        <v>$0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str">
        <f t="shared" si="349"/>
        <v>$0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str">
        <f t="shared" si="349"/>
        <v>$0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7">
        <f t="shared" ref="P3779:P3842" si="355">IFERROR(E3779/L3779, "$0")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str">
        <f t="shared" si="355"/>
        <v>$0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str">
        <f t="shared" si="355"/>
        <v>$0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str">
        <f t="shared" si="355"/>
        <v>$0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str">
        <f t="shared" si="355"/>
        <v>$0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7">
        <f t="shared" ref="P3843:P3906" si="361">IFERROR(E3843/L3843, "$0")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str">
        <f t="shared" si="361"/>
        <v>$0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str">
        <f t="shared" si="361"/>
        <v>$0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str">
        <f t="shared" si="361"/>
        <v>$0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str">
        <f t="shared" si="361"/>
        <v>$0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str">
        <f t="shared" si="361"/>
        <v>$0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str">
        <f t="shared" si="361"/>
        <v>$0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str">
        <f t="shared" si="361"/>
        <v>$0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str">
        <f t="shared" si="361"/>
        <v>$0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str">
        <f t="shared" si="361"/>
        <v>$0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str">
        <f t="shared" si="361"/>
        <v>$0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str">
        <f t="shared" si="361"/>
        <v>$0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str">
        <f t="shared" si="361"/>
        <v>$0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str">
        <f t="shared" si="361"/>
        <v>$0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7">
        <f t="shared" ref="P3907:P3970" si="367">IFERROR(E3907/L3907, "$0")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str">
        <f t="shared" si="367"/>
        <v>$0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str">
        <f t="shared" si="367"/>
        <v>$0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str">
        <f t="shared" si="367"/>
        <v>$0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str">
        <f t="shared" si="367"/>
        <v>$0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str">
        <f t="shared" si="367"/>
        <v>$0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str">
        <f t="shared" si="367"/>
        <v>$0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str">
        <f t="shared" si="367"/>
        <v>$0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str">
        <f t="shared" si="367"/>
        <v>$0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str">
        <f t="shared" si="367"/>
        <v>$0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str">
        <f t="shared" si="367"/>
        <v>$0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str">
        <f t="shared" si="367"/>
        <v>$0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str">
        <f t="shared" si="367"/>
        <v>$0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7">
        <f t="shared" ref="P3971:P4034" si="373">IFERROR(E3971/L3971, "$0")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str">
        <f t="shared" si="373"/>
        <v>$0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str">
        <f t="shared" si="373"/>
        <v>$0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str">
        <f t="shared" si="373"/>
        <v>$0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str">
        <f t="shared" si="373"/>
        <v>$0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str">
        <f t="shared" si="373"/>
        <v>$0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str">
        <f t="shared" si="373"/>
        <v>$0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str">
        <f t="shared" si="373"/>
        <v>$0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str">
        <f t="shared" si="373"/>
        <v>$0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str">
        <f t="shared" si="373"/>
        <v>$0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7">
        <f t="shared" ref="P4035:P4098" si="379">IFERROR(E4035/L4035, "$0")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str">
        <f t="shared" si="379"/>
        <v>$0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str">
        <f t="shared" si="379"/>
        <v>$0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str">
        <f t="shared" si="379"/>
        <v>$0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str">
        <f t="shared" si="379"/>
        <v>$0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str">
        <f t="shared" si="379"/>
        <v>$0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str">
        <f t="shared" si="379"/>
        <v>$0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str">
        <f t="shared" si="379"/>
        <v>$0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str">
        <f t="shared" si="379"/>
        <v>$0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str">
        <f t="shared" si="379"/>
        <v>$0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7" t="str">
        <f t="shared" ref="P4099:P4115" si="385">IFERROR(E4099/L4099, "$0")</f>
        <v>$0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9">
        <f t="shared" ref="S4099:S4114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str">
        <f t="shared" si="385"/>
        <v>$0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str">
        <f t="shared" si="385"/>
        <v>$0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str">
        <f t="shared" si="385"/>
        <v>$0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str">
        <f t="shared" si="385"/>
        <v>$0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>(((J4115/60)/60)/24)+DATE(1970,1,1)</f>
        <v>42358.573182870372</v>
      </c>
      <c r="T4115" s="9">
        <f t="shared" si="389"/>
        <v>42377.273611111115</v>
      </c>
    </row>
  </sheetData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E9D6-0E6E-4977-A18D-C4815901973F}">
  <dimension ref="A1:F14"/>
  <sheetViews>
    <sheetView workbookViewId="0">
      <selection activeCell="F37" sqref="F3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8327</v>
      </c>
    </row>
    <row r="3" spans="1:6" x14ac:dyDescent="0.25">
      <c r="A3" s="11" t="s">
        <v>8329</v>
      </c>
      <c r="B3" s="11" t="s">
        <v>8312</v>
      </c>
    </row>
    <row r="4" spans="1:6" x14ac:dyDescent="0.25">
      <c r="A4" s="11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18" t="s">
        <v>8358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8" t="s">
        <v>8359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8" t="s">
        <v>8360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8" t="s">
        <v>8361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8" t="s">
        <v>8362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8" t="s">
        <v>8363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8" t="s">
        <v>8364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8" t="s">
        <v>8365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8" t="s">
        <v>8366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8" t="s">
        <v>8313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58172-3CD7-45D1-BD9E-63026783B3D4}">
  <dimension ref="A1:F47"/>
  <sheetViews>
    <sheetView workbookViewId="0">
      <selection activeCell="H52" sqref="H5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8327</v>
      </c>
    </row>
    <row r="2" spans="1:6" x14ac:dyDescent="0.25">
      <c r="A2" s="11" t="s">
        <v>8308</v>
      </c>
      <c r="B2" t="s">
        <v>8327</v>
      </c>
    </row>
    <row r="4" spans="1:6" x14ac:dyDescent="0.25">
      <c r="A4" s="11" t="s">
        <v>8329</v>
      </c>
      <c r="B4" s="11" t="s">
        <v>8312</v>
      </c>
    </row>
    <row r="5" spans="1:6" x14ac:dyDescent="0.25">
      <c r="A5" s="11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8" t="s">
        <v>8367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8" t="s">
        <v>8368</v>
      </c>
      <c r="B7" s="13">
        <v>20</v>
      </c>
      <c r="C7" s="13"/>
      <c r="D7" s="13"/>
      <c r="E7" s="13"/>
      <c r="F7" s="13">
        <v>20</v>
      </c>
    </row>
    <row r="8" spans="1:6" x14ac:dyDescent="0.25">
      <c r="A8" s="18" t="s">
        <v>8369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8" t="s">
        <v>8370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8" t="s">
        <v>8371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8" t="s">
        <v>8372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8" t="s">
        <v>8373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8" t="s">
        <v>8374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8" t="s">
        <v>8375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8" t="s">
        <v>8376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8" t="s">
        <v>8377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8" t="s">
        <v>8378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8" t="s">
        <v>8379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8" t="s">
        <v>8380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8" t="s">
        <v>8381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8" t="s">
        <v>8382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8" t="s">
        <v>8383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8" t="s">
        <v>8384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8" t="s">
        <v>8385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8" t="s">
        <v>8386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8" t="s">
        <v>8387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8" t="s">
        <v>8388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8" t="s">
        <v>8389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8" t="s">
        <v>8390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8" t="s">
        <v>8391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8" t="s">
        <v>8392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8" t="s">
        <v>8393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8" t="s">
        <v>8394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8" t="s">
        <v>8395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8" t="s">
        <v>8396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8" t="s">
        <v>8397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8" t="s">
        <v>8398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8" t="s">
        <v>8399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8" t="s">
        <v>8400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8" t="s">
        <v>8401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8" t="s">
        <v>8402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8" t="s">
        <v>8403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8" t="s">
        <v>8404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8" t="s">
        <v>8405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8" t="s">
        <v>8406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8" t="s">
        <v>8407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8" t="s">
        <v>8313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9B2C4-7F8C-438C-B03E-3CD417D5E757}">
  <dimension ref="A1:F18"/>
  <sheetViews>
    <sheetView workbookViewId="0">
      <selection activeCell="I39" sqref="I3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  <col min="8" max="8" width="17" bestFit="1" customWidth="1"/>
    <col min="9" max="9" width="14" bestFit="1" customWidth="1"/>
    <col min="10" max="10" width="22.140625" bestFit="1" customWidth="1"/>
    <col min="11" max="11" width="19" bestFit="1" customWidth="1"/>
  </cols>
  <sheetData>
    <row r="1" spans="1:6" x14ac:dyDescent="0.25">
      <c r="A1" s="11" t="s">
        <v>8308</v>
      </c>
      <c r="B1" t="s">
        <v>8327</v>
      </c>
    </row>
    <row r="2" spans="1:6" x14ac:dyDescent="0.25">
      <c r="A2" s="11" t="s">
        <v>8328</v>
      </c>
      <c r="B2" t="s">
        <v>8327</v>
      </c>
    </row>
    <row r="4" spans="1:6" x14ac:dyDescent="0.25">
      <c r="A4" s="11" t="s">
        <v>8329</v>
      </c>
      <c r="B4" s="11" t="s">
        <v>8312</v>
      </c>
    </row>
    <row r="5" spans="1:6" x14ac:dyDescent="0.25">
      <c r="A5" s="11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2" t="s">
        <v>8321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2" t="s">
        <v>8322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2" t="s">
        <v>8323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2" t="s">
        <v>8324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2" t="s">
        <v>8315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2" t="s">
        <v>8325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2" t="s">
        <v>8316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2" t="s">
        <v>8317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2" t="s">
        <v>8318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2" t="s">
        <v>8319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2" t="s">
        <v>8320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2" t="s">
        <v>8326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2" t="s">
        <v>8313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9406A-D852-4283-B925-0BF971E44E08}">
  <dimension ref="A1:H13"/>
  <sheetViews>
    <sheetView workbookViewId="0">
      <selection activeCell="A26" sqref="A2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6" bestFit="1" customWidth="1"/>
    <col min="7" max="7" width="17" style="16" bestFit="1" customWidth="1"/>
    <col min="8" max="8" width="19.85546875" style="16" bestFit="1" customWidth="1"/>
  </cols>
  <sheetData>
    <row r="1" spans="1:8" s="14" customFormat="1" x14ac:dyDescent="0.25">
      <c r="A1" s="14" t="s">
        <v>8330</v>
      </c>
      <c r="B1" s="14" t="s">
        <v>8331</v>
      </c>
      <c r="C1" s="14" t="s">
        <v>8332</v>
      </c>
      <c r="D1" s="14" t="s">
        <v>8333</v>
      </c>
      <c r="E1" s="14" t="s">
        <v>8334</v>
      </c>
      <c r="F1" s="15" t="s">
        <v>8335</v>
      </c>
      <c r="G1" s="15" t="s">
        <v>8336</v>
      </c>
      <c r="H1" s="15" t="s">
        <v>8337</v>
      </c>
    </row>
    <row r="2" spans="1:8" x14ac:dyDescent="0.25">
      <c r="A2" t="s">
        <v>8338</v>
      </c>
      <c r="B2">
        <f>COUNTIFS(Data!$F$1:$F$4115, "successful", Data!$D$1:$D$4115, "&lt;1000")</f>
        <v>322</v>
      </c>
      <c r="C2">
        <f>COUNTIFS(Data!$F$1:$F$4115, "failed", Data!$D$1:$D$4115, "&lt;1000")</f>
        <v>113</v>
      </c>
      <c r="D2">
        <f>COUNTIFS(Data!$F$1:$F$4115, "canceled", Data!$D$1:$D$4115, 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8339</v>
      </c>
      <c r="B3">
        <f>COUNTIFS(Data!$F$1:$F$4115, "successful", Data!$D$1:$D$4115, "&gt;=1000", Data!$D$1:$D$4115,"&lt;=4999")</f>
        <v>932</v>
      </c>
      <c r="C3">
        <f>COUNTIFS(Data!$F$1:$F$4115, "failed", Data!$D$1:$D$4115, "&gt;=1000", Data!$D$1:$D$4115,"&lt;=4999")</f>
        <v>420</v>
      </c>
      <c r="D3">
        <f>COUNTIFS(Data!$F$1:$F$4115, "canceled", Data!$D$1:$D$4115, "&gt;=1000", Data!$D$1:$D$4115,"&lt;=4999")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8340</v>
      </c>
      <c r="B4">
        <f>COUNTIFS(Data!$F$1:$F$4115, "successful", Data!$D$1:$D$4115, "&gt;=5000", Data!$D$1:$D$4115,"&lt;=9999")</f>
        <v>381</v>
      </c>
      <c r="C4">
        <f>COUNTIFS(Data!$F$1:$F$4115, "failed", Data!$D$1:$D$4115, "&gt;=5000", Data!$D$1:$D$4115,"&lt;=9999")</f>
        <v>283</v>
      </c>
      <c r="D4">
        <f>COUNTIFS(Data!$F$1:$F$4115, "canceled", Data!$D$1:$D$4115, "&gt;=5000", Data!$D$1:$D$4115,"&lt;=9999")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8341</v>
      </c>
      <c r="B5">
        <f>COUNTIFS(Data!$F$1:$F$4115, "successful", Data!$D$1:$D$4115, "&gt;=10000", Data!$D$1:$D$4115,"&lt;=14999")</f>
        <v>168</v>
      </c>
      <c r="C5">
        <f>COUNTIFS(Data!$F$1:$F$4115, "failed", Data!$D$1:$D$4115, "&gt;=10000", Data!$D$1:$D$4115,"&lt;=14999")</f>
        <v>144</v>
      </c>
      <c r="D5">
        <f>COUNTIFS(Data!$F$1:$F$4115, "canceled", Data!$D$1:$D$4115, "&gt;=10000", Data!$D$1:$D$4115,"&lt;=14999")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8342</v>
      </c>
      <c r="B6">
        <f>COUNTIFS(Data!$F$1:$F$4115, "successful", Data!$D$1:$D$4115, "&gt;=15000", Data!$D$1:$D$4115,"&lt;=19999")</f>
        <v>94</v>
      </c>
      <c r="C6">
        <f>COUNTIFS(Data!$F$1:$F$4115, "failed", Data!$D$1:$D$4115, "&gt;=15000", Data!$D$1:$D$4115,"&lt;=19999")</f>
        <v>90</v>
      </c>
      <c r="D6">
        <f>COUNTIFS(Data!$F$1:$F$4115, "canceled", Data!$D$1:$D$4115, "&gt;=15000", Data!$D$1:$D$4115,"&lt;=19999")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8343</v>
      </c>
      <c r="B7">
        <f>COUNTIFS(Data!$F$1:$F$4115, "successful", Data!$D$1:$D$4115, "&gt;=20000", Data!$D$1:$D$4115,"&lt;=24999")</f>
        <v>62</v>
      </c>
      <c r="C7">
        <f>COUNTIFS(Data!$F$1:$F$4115, "failed", Data!$D$1:$D$4115, "&gt;=20000", Data!$D$1:$D$4115,"&lt;=24999")</f>
        <v>72</v>
      </c>
      <c r="D7">
        <f>COUNTIFS(Data!$F$1:$F$4115, "canceled", Data!$D$1:$D$4115, "&gt;=20000", Data!$D$1:$D$4115,"&lt;=24999")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8344</v>
      </c>
      <c r="B8">
        <f>COUNTIFS(Data!$F$1:$F$4115, "successful", Data!$D$1:$D$4115, "&gt;=25000", Data!$D$1:$D$4115,"&lt;=29999")</f>
        <v>55</v>
      </c>
      <c r="C8">
        <f>COUNTIFS(Data!$F$1:$F$4115, "failed", Data!$D$1:$D$4115, "&gt;=25000", Data!$D$1:$D$4115,"&lt;=29999")</f>
        <v>64</v>
      </c>
      <c r="D8">
        <f>COUNTIFS(Data!$F$1:$F$4115, "canceled", Data!$D$1:$D$4115, "&gt;=25000", Data!$D$1:$D$4115,"&lt;=29999")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8345</v>
      </c>
      <c r="B9">
        <f>COUNTIFS(Data!$F$1:$F$4115, "successful", Data!$D$1:$D$4115, "&gt;=30000", Data!$D$1:$D$4115,"&lt;=34999")</f>
        <v>32</v>
      </c>
      <c r="C9">
        <f>COUNTIFS(Data!$F$1:$F$4115, "failed", Data!$D$1:$D$4115, "&gt;=30000", Data!$D$1:$D$4115,"&lt;=34999")</f>
        <v>37</v>
      </c>
      <c r="D9">
        <f>COUNTIFS(Data!$F$1:$F$4115, "canceled", Data!$D$1:$D$4115, "&gt;=30000", Data!$D$1:$D$4115,"&lt;=34999")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8346</v>
      </c>
      <c r="B10">
        <f>COUNTIFS(Data!$F$1:$F$4115, "successful", Data!$D$1:$D$4115, "&gt;=35000", Data!$D$1:$D$4115,"&lt;=39999")</f>
        <v>26</v>
      </c>
      <c r="C10">
        <f>COUNTIFS(Data!$F$1:$F$4115, "failed", Data!$D$1:$D$4115, "&gt;=35000", Data!$D$1:$D$4115,"&lt;=39999")</f>
        <v>22</v>
      </c>
      <c r="D10">
        <f>COUNTIFS(Data!$F$1:$F$4115, "canceled", Data!$D$1:$D$4115, "&gt;=35000", Data!$D$1:$D$4115,"&lt;=39999")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8347</v>
      </c>
      <c r="B11">
        <f>COUNTIFS(Data!$F$1:$F$4115, "successful", Data!$D$1:$D$4115, "&gt;=40000", Data!$D$1:$D$4115,"&lt;=44999")</f>
        <v>21</v>
      </c>
      <c r="C11">
        <f>COUNTIFS(Data!$F$1:$F$4115, "failed", Data!$D$1:$D$4115, "&gt;=40000", Data!$D$1:$D$4115,"&lt;=44999")</f>
        <v>16</v>
      </c>
      <c r="D11">
        <f>COUNTIFS(Data!$F$1:$F$4115, "canceled", Data!$D$1:$D$4115, "&gt;=40000", Data!$D$1:$D$4115,"&lt;=44999")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8348</v>
      </c>
      <c r="B12">
        <f>COUNTIFS(Data!$F$1:$F$4115, "successful", Data!$D$1:$D$4115, "&gt;=45000", Data!$D$1:$D$4115,"&lt;=49999")</f>
        <v>6</v>
      </c>
      <c r="C12">
        <f>COUNTIFS(Data!$F$1:$F$4115, "failed", Data!$D$1:$D$4115, "&gt;=45000", Data!$D$1:$D$4115,"&lt;=49999")</f>
        <v>11</v>
      </c>
      <c r="D12">
        <f>COUNTIFS(Data!$F$1:$F$4115, "canceled", Data!$D$1:$D$4115, "&gt;=45000", Data!$D$1:$D$4115,"&lt;=49999")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8349</v>
      </c>
      <c r="B13">
        <f>COUNTIFS(Data!$F$1:$F$4115, "successful", Data!$D$1:$D$4115, "&gt;=50000")</f>
        <v>86</v>
      </c>
      <c r="C13">
        <f>COUNTIFS(Data!$F$1:$F$4115, "failed", Data!$D$1:$D$4115, "&gt;=50000")</f>
        <v>258</v>
      </c>
      <c r="D13">
        <f>COUNTIFS(Data!$F$1:$F$4115, "canceled", Data!$D$1:$D$4115, 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ignoredErrors>
    <ignoredError sqref="D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D356-A975-4987-BD6A-087A5FE82409}">
  <dimension ref="A1:K2186"/>
  <sheetViews>
    <sheetView zoomScale="106" zoomScaleNormal="106" workbookViewId="0">
      <selection activeCell="J17" sqref="J17"/>
    </sheetView>
  </sheetViews>
  <sheetFormatPr defaultRowHeight="15" x14ac:dyDescent="0.25"/>
  <cols>
    <col min="1" max="1" width="10.140625" bestFit="1" customWidth="1"/>
    <col min="2" max="2" width="14.5703125" bestFit="1" customWidth="1"/>
    <col min="4" max="4" width="12.7109375" customWidth="1"/>
    <col min="5" max="5" width="14.5703125" bestFit="1" customWidth="1"/>
    <col min="7" max="7" width="9.85546875" bestFit="1" customWidth="1"/>
    <col min="8" max="8" width="10.7109375" customWidth="1"/>
    <col min="10" max="10" width="9.85546875" bestFit="1" customWidth="1"/>
    <col min="11" max="11" width="9.42578125" customWidth="1"/>
  </cols>
  <sheetData>
    <row r="1" spans="1:11" x14ac:dyDescent="0.2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1" x14ac:dyDescent="0.25">
      <c r="A2" t="s">
        <v>8219</v>
      </c>
      <c r="B2">
        <v>182</v>
      </c>
      <c r="D2" t="s">
        <v>8221</v>
      </c>
      <c r="E2">
        <v>0</v>
      </c>
      <c r="G2" s="19" t="s">
        <v>8350</v>
      </c>
      <c r="H2" s="19"/>
      <c r="J2" s="20" t="s">
        <v>8351</v>
      </c>
      <c r="K2" s="20"/>
    </row>
    <row r="3" spans="1:11" x14ac:dyDescent="0.25">
      <c r="A3" t="s">
        <v>8219</v>
      </c>
      <c r="B3">
        <v>79</v>
      </c>
      <c r="D3" t="s">
        <v>8221</v>
      </c>
      <c r="E3">
        <v>1</v>
      </c>
      <c r="G3" s="17" t="s">
        <v>8352</v>
      </c>
      <c r="H3" s="17">
        <f>AVERAGE(B:B)</f>
        <v>194.42517162471395</v>
      </c>
      <c r="J3" s="17" t="s">
        <v>8352</v>
      </c>
      <c r="K3" s="17">
        <f>AVERAGE(E:E)</f>
        <v>17.709803921568628</v>
      </c>
    </row>
    <row r="4" spans="1:11" x14ac:dyDescent="0.25">
      <c r="A4" t="s">
        <v>8219</v>
      </c>
      <c r="B4">
        <v>35</v>
      </c>
      <c r="D4" t="s">
        <v>8221</v>
      </c>
      <c r="E4">
        <v>10</v>
      </c>
      <c r="G4" s="17" t="s">
        <v>8353</v>
      </c>
      <c r="H4" s="17">
        <f>MEDIAN(B:B)</f>
        <v>62</v>
      </c>
      <c r="J4" s="17" t="s">
        <v>8353</v>
      </c>
      <c r="K4" s="17">
        <f>MEDIAN(E:E)</f>
        <v>4</v>
      </c>
    </row>
    <row r="5" spans="1:11" x14ac:dyDescent="0.25">
      <c r="A5" t="s">
        <v>8219</v>
      </c>
      <c r="B5">
        <v>150</v>
      </c>
      <c r="D5" t="s">
        <v>8221</v>
      </c>
      <c r="E5">
        <v>0</v>
      </c>
      <c r="G5" s="17" t="s">
        <v>8354</v>
      </c>
      <c r="H5" s="17">
        <f>MIN(B:B)</f>
        <v>1</v>
      </c>
      <c r="J5" s="17" t="s">
        <v>8354</v>
      </c>
      <c r="K5" s="17">
        <f>MIN(D:D)</f>
        <v>0</v>
      </c>
    </row>
    <row r="6" spans="1:11" x14ac:dyDescent="0.25">
      <c r="A6" t="s">
        <v>8219</v>
      </c>
      <c r="B6">
        <v>284</v>
      </c>
      <c r="D6" t="s">
        <v>8221</v>
      </c>
      <c r="E6">
        <v>7</v>
      </c>
      <c r="G6" s="17" t="s">
        <v>8355</v>
      </c>
      <c r="H6" s="17">
        <f>MAX(B:B)</f>
        <v>26457</v>
      </c>
      <c r="J6" s="17" t="s">
        <v>8355</v>
      </c>
      <c r="K6" s="17">
        <f>MAX(E:E)</f>
        <v>1293</v>
      </c>
    </row>
    <row r="7" spans="1:11" x14ac:dyDescent="0.25">
      <c r="A7" t="s">
        <v>8219</v>
      </c>
      <c r="B7">
        <v>47</v>
      </c>
      <c r="D7" t="s">
        <v>8221</v>
      </c>
      <c r="E7">
        <v>0</v>
      </c>
      <c r="G7" s="17" t="s">
        <v>8356</v>
      </c>
      <c r="H7" s="17">
        <f>_xlfn.VAR.S(B:B)</f>
        <v>713167.37912800396</v>
      </c>
      <c r="J7" s="17" t="s">
        <v>8356</v>
      </c>
      <c r="K7" s="17">
        <f>_xlfn.VAR.S(E:E)</f>
        <v>3775.6894394644714</v>
      </c>
    </row>
    <row r="8" spans="1:11" x14ac:dyDescent="0.25">
      <c r="A8" t="s">
        <v>8219</v>
      </c>
      <c r="B8">
        <v>58</v>
      </c>
      <c r="D8" t="s">
        <v>8221</v>
      </c>
      <c r="E8">
        <v>1</v>
      </c>
      <c r="G8" s="17" t="s">
        <v>8357</v>
      </c>
      <c r="H8" s="17">
        <f>_xlfn.STDEV.S(B:B)</f>
        <v>844.49237955591047</v>
      </c>
      <c r="J8" s="17" t="s">
        <v>8357</v>
      </c>
      <c r="K8" s="17">
        <f>_xlfn.STDEV.S(E:E)</f>
        <v>61.446638959868842</v>
      </c>
    </row>
    <row r="9" spans="1:11" x14ac:dyDescent="0.25">
      <c r="A9" t="s">
        <v>8219</v>
      </c>
      <c r="B9">
        <v>57</v>
      </c>
      <c r="D9" t="s">
        <v>8221</v>
      </c>
      <c r="E9">
        <v>2</v>
      </c>
    </row>
    <row r="10" spans="1:11" x14ac:dyDescent="0.25">
      <c r="A10" t="s">
        <v>8219</v>
      </c>
      <c r="B10">
        <v>12</v>
      </c>
      <c r="D10" t="s">
        <v>8221</v>
      </c>
      <c r="E10">
        <v>3</v>
      </c>
    </row>
    <row r="11" spans="1:11" x14ac:dyDescent="0.25">
      <c r="A11" t="s">
        <v>8219</v>
      </c>
      <c r="B11">
        <v>20</v>
      </c>
      <c r="D11" t="s">
        <v>8221</v>
      </c>
      <c r="E11">
        <v>10</v>
      </c>
    </row>
    <row r="12" spans="1:11" x14ac:dyDescent="0.25">
      <c r="A12" t="s">
        <v>8219</v>
      </c>
      <c r="B12">
        <v>19</v>
      </c>
      <c r="D12" t="s">
        <v>8221</v>
      </c>
      <c r="E12">
        <v>10</v>
      </c>
    </row>
    <row r="13" spans="1:11" x14ac:dyDescent="0.25">
      <c r="A13" t="s">
        <v>8219</v>
      </c>
      <c r="B13">
        <v>75</v>
      </c>
      <c r="D13" t="s">
        <v>8221</v>
      </c>
      <c r="E13">
        <v>1</v>
      </c>
    </row>
    <row r="14" spans="1:11" x14ac:dyDescent="0.25">
      <c r="A14" t="s">
        <v>8219</v>
      </c>
      <c r="B14">
        <v>827</v>
      </c>
      <c r="D14" t="s">
        <v>8221</v>
      </c>
      <c r="E14">
        <v>0</v>
      </c>
    </row>
    <row r="15" spans="1:11" x14ac:dyDescent="0.25">
      <c r="A15" t="s">
        <v>8219</v>
      </c>
      <c r="B15">
        <v>51</v>
      </c>
      <c r="D15" t="s">
        <v>8221</v>
      </c>
      <c r="E15">
        <v>0</v>
      </c>
    </row>
    <row r="16" spans="1:11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G2:H2"/>
    <mergeCell ref="J2:K2"/>
  </mergeCells>
  <conditionalFormatting sqref="A1:A1048576">
    <cfRule type="cellIs" dxfId="7" priority="6" operator="equal">
      <formula>"live"</formula>
    </cfRule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"successful"</formula>
    </cfRule>
  </conditionalFormatting>
  <conditionalFormatting sqref="D1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Success by Category</vt:lpstr>
      <vt:lpstr>Success by Subcategory</vt:lpstr>
      <vt:lpstr>Success by Date</vt:lpstr>
      <vt:lpstr>Bonus</vt:lpstr>
      <vt:lpstr>Bonus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Sumit Patel</cp:lastModifiedBy>
  <dcterms:created xsi:type="dcterms:W3CDTF">2017-04-20T15:17:24Z</dcterms:created>
  <dcterms:modified xsi:type="dcterms:W3CDTF">2020-09-15T21:06:36Z</dcterms:modified>
</cp:coreProperties>
</file>