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Initial Pop" sheetId="1" state="visible" r:id="rId2"/>
    <sheet name="Breeding &amp; Fall" sheetId="2" state="visible" r:id="rId3"/>
    <sheet name="Winter &amp; Spring" sheetId="3" state="visible" r:id="rId4"/>
    <sheet name="Spring Stopov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<sst xmlns="http://schemas.openxmlformats.org/spreadsheetml/2006/main" count="266" uniqueCount="47">
  <si>
    <t xml:space="preserve">Node</t>
  </si>
  <si>
    <t xml:space="preserve">N0 - initial population at start of breeding</t>
  </si>
  <si>
    <t xml:space="preserve">1, AK</t>
  </si>
  <si>
    <t xml:space="preserve">2, PR</t>
  </si>
  <si>
    <t xml:space="preserve">3, NU</t>
  </si>
  <si>
    <t xml:space="preserve">4, CA</t>
  </si>
  <si>
    <t xml:space="preserve">5, GC</t>
  </si>
  <si>
    <t xml:space="preserve">Node attributes ALPHA</t>
  </si>
  <si>
    <t xml:space="preserve">Juvenile survival</t>
  </si>
  <si>
    <t xml:space="preserve">Number of Ponds</t>
  </si>
  <si>
    <t xml:space="preserve">Reproduction</t>
  </si>
  <si>
    <t xml:space="preserve">Transitions</t>
  </si>
  <si>
    <t xml:space="preserve">Max Transition</t>
  </si>
  <si>
    <t xml:space="preserve">Survival</t>
  </si>
  <si>
    <t xml:space="preserve">Max Survival</t>
  </si>
  <si>
    <t xml:space="preserve">Min Survival</t>
  </si>
  <si>
    <t xml:space="preserve">Tell code to stop</t>
  </si>
  <si>
    <t xml:space="preserve">Base Harvest</t>
  </si>
  <si>
    <t xml:space="preserve">Variable Names</t>
  </si>
  <si>
    <t xml:space="preserve">S</t>
  </si>
  <si>
    <t xml:space="preserve">P</t>
  </si>
  <si>
    <t xml:space="preserve">a_0</t>
  </si>
  <si>
    <t xml:space="preserve">a_1</t>
  </si>
  <si>
    <t xml:space="preserve">a_2</t>
  </si>
  <si>
    <t xml:space="preserve">Delta_0</t>
  </si>
  <si>
    <t xml:space="preserve">Delta_1</t>
  </si>
  <si>
    <t xml:space="preserve">Delta_2</t>
  </si>
  <si>
    <t xml:space="preserve">psi_max</t>
  </si>
  <si>
    <t xml:space="preserve">b_0</t>
  </si>
  <si>
    <t xml:space="preserve">b_1</t>
  </si>
  <si>
    <t xml:space="preserve">S_max</t>
  </si>
  <si>
    <t xml:space="preserve">S_min</t>
  </si>
  <si>
    <t xml:space="preserve">STOP</t>
  </si>
  <si>
    <t xml:space="preserve">Destination</t>
  </si>
  <si>
    <t xml:space="preserve">pij</t>
  </si>
  <si>
    <t xml:space="preserve">AK</t>
  </si>
  <si>
    <t xml:space="preserve">PR</t>
  </si>
  <si>
    <t xml:space="preserve">NU</t>
  </si>
  <si>
    <t xml:space="preserve">CA</t>
  </si>
  <si>
    <t xml:space="preserve">GC</t>
  </si>
  <si>
    <t xml:space="preserve">Origin</t>
  </si>
  <si>
    <t xml:space="preserve">NOTES:</t>
  </si>
  <si>
    <t xml:space="preserve">sij</t>
  </si>
  <si>
    <t xml:space="preserve">Hunting Mortality</t>
  </si>
  <si>
    <t xml:space="preserve">kappa_ij</t>
  </si>
  <si>
    <t xml:space="preserve">Prob leaving from PR stopover </t>
  </si>
  <si>
    <t xml:space="preserve">psi_ij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</si>
</sst>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273240</xdr:colOff>
      <xdr:row>15</xdr:row>
      <xdr:rowOff>30960</xdr:rowOff>
    </xdr:from>
    <xdr:to>
      <xdr:col>14</xdr:col>
      <xdr:colOff>34200</xdr:colOff>
      <xdr:row>18</xdr:row>
      <xdr:rowOff>29520</xdr:rowOff>
    </xdr:to>
    <xdr:sp>
      <xdr:nvSpPr>
        <xdr:cNvPr id="0" name="CustomShape 1"/>
        <xdr:cNvSpPr/>
      </xdr:nvSpPr>
      <xdr:spPr>
        <a:xfrm>
          <a:off x="7435800" y="3062880"/>
          <a:ext cx="1532520" cy="485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233640</xdr:colOff>
      <xdr:row>10</xdr:row>
      <xdr:rowOff>157320</xdr:rowOff>
    </xdr:from>
    <xdr:to>
      <xdr:col>13</xdr:col>
      <xdr:colOff>585360</xdr:colOff>
      <xdr:row>14</xdr:row>
      <xdr:rowOff>113400</xdr:rowOff>
    </xdr:to>
    <xdr:sp>
      <xdr:nvSpPr>
        <xdr:cNvPr id="1" name="CustomShape 1"/>
        <xdr:cNvSpPr/>
      </xdr:nvSpPr>
      <xdr:spPr>
        <a:xfrm>
          <a:off x="7396200" y="2379600"/>
          <a:ext cx="1532880" cy="60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Note: Kappafemale=0.1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Kappafemale_juv=0.2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Linked to Kappamale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164160</xdr:colOff>
      <xdr:row>11</xdr:row>
      <xdr:rowOff>15120</xdr:rowOff>
    </xdr:from>
    <xdr:to>
      <xdr:col>13</xdr:col>
      <xdr:colOff>349560</xdr:colOff>
      <xdr:row>14</xdr:row>
      <xdr:rowOff>18360</xdr:rowOff>
    </xdr:to>
    <xdr:sp>
      <xdr:nvSpPr>
        <xdr:cNvPr id="2" name="CustomShape 1"/>
        <xdr:cNvSpPr/>
      </xdr:nvSpPr>
      <xdr:spPr>
        <a:xfrm>
          <a:off x="7422120" y="2396160"/>
          <a:ext cx="1385640" cy="488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104040</xdr:colOff>
      <xdr:row>11</xdr:row>
      <xdr:rowOff>16560</xdr:rowOff>
    </xdr:from>
    <xdr:to>
      <xdr:col>13</xdr:col>
      <xdr:colOff>72000</xdr:colOff>
      <xdr:row>14</xdr:row>
      <xdr:rowOff>18000</xdr:rowOff>
    </xdr:to>
    <xdr:sp>
      <xdr:nvSpPr>
        <xdr:cNvPr id="3" name="CustomShape 1"/>
        <xdr:cNvSpPr/>
      </xdr:nvSpPr>
      <xdr:spPr>
        <a:xfrm>
          <a:off x="7362000" y="2398320"/>
          <a:ext cx="1168200" cy="4870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7" activeCellId="0" sqref="C7"/>
    </sheetView>
  </sheetViews>
  <sheetFormatPr defaultRowHeight="12.75"/>
  <cols>
    <col collapsed="false" hidden="false" max="1025" min="1" style="1" width="12.9591836734694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n">
        <v>0</v>
      </c>
    </row>
    <row r="3" customFormat="false" ht="15.75" hidden="false" customHeight="true" outlineLevel="0" collapsed="false">
      <c r="A3" s="3" t="s">
        <v>3</v>
      </c>
      <c r="B3" s="2" t="n">
        <v>0</v>
      </c>
    </row>
    <row r="4" customFormat="false" ht="15.75" hidden="false" customHeight="true" outlineLevel="0" collapsed="false">
      <c r="A4" s="3" t="s">
        <v>4</v>
      </c>
      <c r="B4" s="2" t="n">
        <v>0</v>
      </c>
    </row>
    <row r="5" customFormat="false" ht="15.75" hidden="false" customHeight="true" outlineLevel="0" collapsed="false">
      <c r="A5" s="3" t="s">
        <v>5</v>
      </c>
      <c r="B5" s="2" t="n">
        <v>0</v>
      </c>
    </row>
    <row r="6" customFormat="false" ht="15.75" hidden="false" customHeight="true" outlineLevel="0" collapsed="false">
      <c r="A6" s="3" t="s">
        <v>6</v>
      </c>
      <c r="B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2.75"/>
  <cols>
    <col collapsed="false" hidden="false" max="1" min="1" style="5" width="17.8214285714286"/>
    <col collapsed="false" hidden="false" max="16" min="2" style="0" width="8.36734693877551"/>
    <col collapsed="false" hidden="false" max="17" min="17" style="0" width="19.0357142857143"/>
    <col collapsed="false" hidden="false" max="1025" min="18" style="0" width="8.50510204081633"/>
  </cols>
  <sheetData>
    <row r="1" s="5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Q1" s="5" t="s">
        <v>17</v>
      </c>
    </row>
    <row r="2" customFormat="false" ht="12.8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0" t="n">
        <v>0</v>
      </c>
    </row>
    <row r="3" customFormat="false" ht="12.8" hidden="false" customHeight="false" outlineLevel="0" collapsed="false">
      <c r="A3" s="17"/>
      <c r="B3" s="18" t="s">
        <v>2</v>
      </c>
      <c r="C3" s="19" t="n">
        <v>1</v>
      </c>
      <c r="D3" s="0" t="n">
        <v>0</v>
      </c>
      <c r="E3" s="3" t="n">
        <v>0</v>
      </c>
      <c r="F3" s="19" t="n">
        <f aca="false">-0.15*(10)^-6</f>
        <v>-1.5E-007</v>
      </c>
      <c r="G3" s="19" t="n">
        <v>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8" hidden="false" customHeight="false" outlineLevel="0" collapsed="false">
      <c r="A4" s="17"/>
      <c r="B4" s="18" t="s">
        <v>3</v>
      </c>
      <c r="C4" s="19" t="n">
        <v>1</v>
      </c>
      <c r="D4" s="0" t="n">
        <v>3.2</v>
      </c>
      <c r="E4" s="3" t="n">
        <v>0.1</v>
      </c>
      <c r="F4" s="19" t="n">
        <f aca="false">-0.12*(10)^-6</f>
        <v>-1.2E-007</v>
      </c>
      <c r="G4" s="19" t="n">
        <v>0.01</v>
      </c>
      <c r="H4" s="3" t="n">
        <v>-1000000</v>
      </c>
      <c r="I4" s="3" t="n">
        <v>-1000000</v>
      </c>
      <c r="J4" s="3" t="n">
        <v>-1000000</v>
      </c>
      <c r="K4" s="1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8" hidden="false" customHeight="false" outlineLevel="0" collapsed="false">
      <c r="A5" s="17"/>
      <c r="B5" s="18" t="s">
        <v>4</v>
      </c>
      <c r="C5" s="19" t="n">
        <v>1</v>
      </c>
      <c r="D5" s="0" t="n">
        <v>0</v>
      </c>
      <c r="E5" s="3" t="n">
        <v>-1</v>
      </c>
      <c r="F5" s="19" t="n">
        <f aca="false">-0.08*(10)^(-6)</f>
        <v>-8E-008</v>
      </c>
      <c r="G5" s="19" t="n">
        <v>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8" hidden="false" customHeight="false" outlineLevel="0" collapsed="false">
      <c r="A6" s="17"/>
      <c r="B6" s="18" t="s">
        <v>5</v>
      </c>
      <c r="C6" s="19" t="n">
        <v>0</v>
      </c>
      <c r="D6" s="0" t="n">
        <v>0</v>
      </c>
      <c r="E6" s="3" t="n">
        <v>0</v>
      </c>
      <c r="F6" s="19" t="n">
        <v>0</v>
      </c>
      <c r="G6" s="19" t="n">
        <v>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s="1" customFormat="true" ht="12.75" hidden="false" customHeight="false" outlineLevel="0" collapsed="false">
      <c r="A7" s="21"/>
      <c r="B7" s="22" t="s">
        <v>6</v>
      </c>
      <c r="C7" s="23" t="n">
        <v>0</v>
      </c>
      <c r="D7" s="24" t="n">
        <v>0</v>
      </c>
      <c r="E7" s="25" t="n">
        <v>0</v>
      </c>
      <c r="F7" s="23" t="n">
        <v>0</v>
      </c>
      <c r="G7" s="23" t="n">
        <v>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17"/>
      <c r="B8" s="2"/>
      <c r="C8" s="2"/>
    </row>
    <row r="9" customFormat="false" ht="12.75" hidden="false" customHeight="false" outlineLevel="0" collapsed="false">
      <c r="A9" s="6"/>
      <c r="B9" s="27"/>
      <c r="C9" s="28" t="s">
        <v>33</v>
      </c>
      <c r="D9" s="28"/>
      <c r="E9" s="28"/>
      <c r="F9" s="28"/>
      <c r="G9" s="29"/>
    </row>
    <row r="10" customFormat="false" ht="12.75" hidden="false" customHeight="false" outlineLevel="0" collapsed="false">
      <c r="A10" s="3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32" t="s">
        <v>39</v>
      </c>
    </row>
    <row r="11" customFormat="false" ht="12.75" hidden="false" customHeight="true" outlineLevel="0" collapsed="false">
      <c r="A11" s="33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0.9</v>
      </c>
      <c r="G11" s="36" t="n">
        <v>0.1</v>
      </c>
      <c r="L11" s="0" t="s">
        <v>41</v>
      </c>
    </row>
    <row r="12" customFormat="false" ht="12.75" hidden="false" customHeight="false" outlineLevel="0" collapsed="false">
      <c r="A12" s="33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0.5</v>
      </c>
      <c r="G12" s="36" t="n">
        <v>0.5</v>
      </c>
    </row>
    <row r="13" customFormat="false" ht="12.75" hidden="false" customHeight="false" outlineLevel="0" collapsed="false">
      <c r="A13" s="33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0.5</v>
      </c>
      <c r="G13" s="36" t="n">
        <v>0.5</v>
      </c>
    </row>
    <row r="14" customFormat="false" ht="12.75" hidden="false" customHeight="false" outlineLevel="0" collapsed="false">
      <c r="A14" s="33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s="1" customFormat="true" ht="12.75" hidden="false" customHeight="false" outlineLevel="0" collapsed="false">
      <c r="A15" s="37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7"/>
      <c r="B16" s="2"/>
      <c r="C16" s="2"/>
      <c r="D16" s="2"/>
      <c r="E16" s="2"/>
      <c r="F16" s="2"/>
    </row>
    <row r="17" customFormat="false" ht="12.8" hidden="false" customHeight="false" outlineLevel="0" collapsed="false">
      <c r="A17" s="39"/>
      <c r="B17" s="40"/>
      <c r="C17" s="28" t="s">
        <v>33</v>
      </c>
      <c r="D17" s="28"/>
      <c r="E17" s="28"/>
      <c r="F17" s="28"/>
      <c r="G17" s="29"/>
    </row>
    <row r="18" customFormat="false" ht="12.8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0</v>
      </c>
      <c r="D19" s="35" t="n">
        <v>0</v>
      </c>
      <c r="E19" s="35" t="n">
        <v>0</v>
      </c>
      <c r="F19" s="35" t="n">
        <f aca="false">0.8</f>
        <v>0.8</v>
      </c>
      <c r="G19" s="36" t="n">
        <f aca="false">0.75</f>
        <v>0.75</v>
      </c>
    </row>
    <row r="20" customFormat="false" ht="12.8" hidden="false" customHeight="false" outlineLevel="0" collapsed="false">
      <c r="A20" s="42"/>
      <c r="B20" s="34" t="s">
        <v>36</v>
      </c>
      <c r="C20" s="35" t="n">
        <v>0</v>
      </c>
      <c r="D20" s="35" t="n">
        <v>0</v>
      </c>
      <c r="E20" s="35" t="n">
        <v>0</v>
      </c>
      <c r="F20" s="35" t="n">
        <f aca="false">0.8</f>
        <v>0.8</v>
      </c>
      <c r="G20" s="36" t="n">
        <f aca="false">0.8</f>
        <v>0.8</v>
      </c>
    </row>
    <row r="21" customFormat="false" ht="12.8" hidden="false" customHeight="false" outlineLevel="0" collapsed="false">
      <c r="A21" s="42"/>
      <c r="B21" s="34" t="s">
        <v>37</v>
      </c>
      <c r="C21" s="35" t="n">
        <v>0</v>
      </c>
      <c r="D21" s="35" t="n">
        <v>0</v>
      </c>
      <c r="E21" s="35" t="n">
        <v>0</v>
      </c>
      <c r="F21" s="35" t="n">
        <f aca="false">0.8</f>
        <v>0.8</v>
      </c>
      <c r="G21" s="36" t="n">
        <f aca="false">0.8</f>
        <v>0.8</v>
      </c>
    </row>
    <row r="22" customFormat="false" ht="12.8" hidden="false" customHeight="false" outlineLevel="0" collapsed="false">
      <c r="A22" s="42"/>
      <c r="B22" s="34" t="s">
        <v>38</v>
      </c>
      <c r="C22" s="35" t="n">
        <v>0</v>
      </c>
      <c r="D22" s="35" t="n">
        <v>0</v>
      </c>
      <c r="E22" s="35" t="n">
        <v>0</v>
      </c>
      <c r="F22" s="35" t="n">
        <v>0</v>
      </c>
      <c r="G22" s="36" t="n">
        <v>0</v>
      </c>
    </row>
    <row r="23" customFormat="false" ht="12.8" hidden="false" customHeight="false" outlineLevel="0" collapsed="false">
      <c r="A23" s="43"/>
      <c r="B23" s="22" t="s">
        <v>39</v>
      </c>
      <c r="C23" s="23" t="n">
        <v>0</v>
      </c>
      <c r="D23" s="23" t="n">
        <v>0</v>
      </c>
      <c r="E23" s="23" t="n">
        <v>0</v>
      </c>
      <c r="F23" s="23" t="n">
        <v>0</v>
      </c>
      <c r="G23" s="38" t="n">
        <v>0</v>
      </c>
    </row>
    <row r="24" customFormat="false" ht="12.75" hidden="false" customHeight="false" outlineLevel="0" collapsed="false">
      <c r="A24" s="17"/>
      <c r="B24" s="2"/>
      <c r="C24" s="2"/>
      <c r="D24" s="2"/>
      <c r="E24" s="2"/>
      <c r="F24" s="2"/>
      <c r="G24" s="1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8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  <c r="I26" s="39"/>
      <c r="J26" s="40"/>
      <c r="K26" s="28"/>
      <c r="L26" s="28"/>
      <c r="M26" s="28"/>
      <c r="N26" s="28"/>
      <c r="O26" s="29"/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f aca="false">2*$Q$2</f>
        <v>0</v>
      </c>
      <c r="G27" s="35" t="n">
        <f aca="false">2*$Q$2</f>
        <v>0</v>
      </c>
      <c r="I27" s="10"/>
      <c r="J27" s="31"/>
      <c r="K27" s="31"/>
      <c r="L27" s="31"/>
      <c r="M27" s="31"/>
      <c r="N27" s="31"/>
      <c r="O27" s="41"/>
    </row>
    <row r="28" customFormat="false" ht="12.8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f aca="false">2*$Q$2</f>
        <v>0</v>
      </c>
      <c r="G28" s="35" t="n">
        <f aca="false">2*$Q$2</f>
        <v>0</v>
      </c>
      <c r="I28" s="42"/>
      <c r="J28" s="34"/>
      <c r="K28" s="35"/>
      <c r="L28" s="35"/>
      <c r="M28" s="35"/>
      <c r="N28" s="19"/>
      <c r="O28" s="36"/>
    </row>
    <row r="29" customFormat="false" ht="12.8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f aca="false">2*$Q$2</f>
        <v>0</v>
      </c>
      <c r="G29" s="35" t="n">
        <f aca="false">2*$Q$2</f>
        <v>0</v>
      </c>
      <c r="I29" s="42"/>
      <c r="J29" s="34"/>
      <c r="K29" s="35"/>
      <c r="L29" s="35"/>
      <c r="M29" s="35"/>
      <c r="N29" s="19"/>
      <c r="O29" s="36"/>
    </row>
    <row r="30" customFormat="false" ht="12.8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  <c r="I30" s="42"/>
      <c r="J30" s="34"/>
      <c r="K30" s="35"/>
      <c r="L30" s="35"/>
      <c r="M30" s="35"/>
      <c r="N30" s="19"/>
      <c r="O30" s="36"/>
    </row>
    <row r="31" customFormat="false" ht="12.8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  <c r="I31" s="42"/>
      <c r="J31" s="34"/>
      <c r="K31" s="35"/>
      <c r="L31" s="35"/>
      <c r="M31" s="35"/>
      <c r="N31" s="35"/>
      <c r="O31" s="36"/>
    </row>
    <row r="32" customFormat="false" ht="12.8" hidden="false" customHeight="false" outlineLevel="0" collapsed="false">
      <c r="A32" s="0"/>
      <c r="I32" s="43"/>
      <c r="J32" s="22"/>
      <c r="K32" s="23"/>
      <c r="L32" s="23"/>
      <c r="M32" s="23"/>
      <c r="N32" s="23"/>
      <c r="O32" s="38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3">
    <mergeCell ref="E1:G1"/>
    <mergeCell ref="H1:J1"/>
    <mergeCell ref="L1:M1"/>
    <mergeCell ref="C9:F9"/>
    <mergeCell ref="A11:A14"/>
    <mergeCell ref="C17:F17"/>
    <mergeCell ref="A19:A22"/>
    <mergeCell ref="C25:F25"/>
    <mergeCell ref="K26:N26"/>
    <mergeCell ref="A27:A30"/>
    <mergeCell ref="I28:I31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2" activeCellId="0" sqref="A42"/>
    </sheetView>
  </sheetViews>
  <sheetFormatPr defaultRowHeight="12.75"/>
  <cols>
    <col collapsed="false" hidden="false" max="1" min="1" style="1" width="17.8214285714286"/>
    <col collapsed="false" hidden="false" max="1023" min="2" style="1" width="8.50510204081633"/>
    <col collapsed="false" hidden="false" max="1025" min="1024" style="0" width="8.36734693877551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</row>
    <row r="3" customFormat="false" ht="12.75" hidden="false" customHeight="false" outlineLevel="0" collapsed="false">
      <c r="A3" s="2"/>
      <c r="B3" s="18" t="s">
        <v>2</v>
      </c>
      <c r="C3" s="19" t="n">
        <v>0</v>
      </c>
      <c r="D3" s="19" t="n">
        <v>0</v>
      </c>
      <c r="E3" s="0" t="n">
        <v>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3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2"/>
      <c r="B4" s="18" t="s">
        <v>3</v>
      </c>
      <c r="C4" s="19" t="n">
        <v>0</v>
      </c>
      <c r="D4" s="19" t="n">
        <v>0</v>
      </c>
      <c r="E4" s="0" t="n">
        <v>3.2</v>
      </c>
      <c r="F4" s="3" t="n">
        <v>-1000000</v>
      </c>
      <c r="G4" s="3" t="n">
        <v>-1000000</v>
      </c>
      <c r="H4" s="3" t="n">
        <v>-1000000</v>
      </c>
      <c r="I4" s="3" t="n">
        <v>-1000000</v>
      </c>
      <c r="J4" s="3" t="n">
        <v>-1000000</v>
      </c>
      <c r="K4" s="3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2"/>
      <c r="B5" s="18" t="s">
        <v>4</v>
      </c>
      <c r="C5" s="19" t="n">
        <v>0</v>
      </c>
      <c r="D5" s="19" t="n">
        <v>0</v>
      </c>
      <c r="E5" s="0" t="n">
        <v>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3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2"/>
      <c r="B6" s="18" t="s">
        <v>5</v>
      </c>
      <c r="C6" s="19" t="n">
        <v>0.9</v>
      </c>
      <c r="D6" s="19" t="n">
        <v>0</v>
      </c>
      <c r="E6" s="0" t="n">
        <v>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3" t="n">
        <v>0</v>
      </c>
      <c r="L6" s="3" t="n">
        <v>4</v>
      </c>
      <c r="M6" s="3" t="n">
        <v>-1.5E-006</v>
      </c>
      <c r="N6" s="1" t="n">
        <v>0.96</v>
      </c>
      <c r="O6" s="20" t="n">
        <v>0.84</v>
      </c>
    </row>
    <row r="7" customFormat="false" ht="12.75" hidden="false" customHeight="false" outlineLevel="0" collapsed="false">
      <c r="A7" s="47"/>
      <c r="B7" s="22" t="s">
        <v>6</v>
      </c>
      <c r="C7" s="23" t="n">
        <v>0.9</v>
      </c>
      <c r="D7" s="23" t="n">
        <v>0</v>
      </c>
      <c r="E7" s="24" t="n">
        <v>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5" t="n">
        <v>0</v>
      </c>
      <c r="L7" s="25" t="n">
        <v>4</v>
      </c>
      <c r="M7" s="25" t="n">
        <v>-1.5E-006</v>
      </c>
      <c r="N7" s="24" t="n">
        <v>0.96</v>
      </c>
      <c r="O7" s="26" t="n">
        <v>0.84</v>
      </c>
    </row>
    <row r="8" customFormat="false" ht="12.75" hidden="false" customHeight="false" outlineLevel="0" collapsed="false">
      <c r="A8" s="2"/>
      <c r="B8" s="2"/>
      <c r="C8" s="2"/>
      <c r="D8" s="2"/>
      <c r="E8" s="2"/>
      <c r="F8" s="2"/>
      <c r="G8" s="0"/>
      <c r="L8" s="0"/>
    </row>
    <row r="9" customFormat="false" ht="12.75" hidden="false" customHeight="false" outlineLevel="0" collapsed="false">
      <c r="A9" s="40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31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false" outlineLevel="0" collapsed="false">
      <c r="A11" s="48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8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8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8"/>
      <c r="B14" s="34" t="s">
        <v>38</v>
      </c>
      <c r="C14" s="35" t="n">
        <v>0.54</v>
      </c>
      <c r="D14" s="35" t="n">
        <v>0.46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49"/>
      <c r="B15" s="22" t="s">
        <v>39</v>
      </c>
      <c r="C15" s="23" t="n">
        <v>0.1</v>
      </c>
      <c r="D15" s="23" t="n">
        <v>0.9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31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false" outlineLevel="0" collapsed="false">
      <c r="A19" s="48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8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8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8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50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O28" activeCellId="0" sqref="O28"/>
    </sheetView>
  </sheetViews>
  <sheetFormatPr defaultRowHeight="12.75"/>
  <cols>
    <col collapsed="false" hidden="false" max="1" min="1" style="17" width="17.8214285714286"/>
    <col collapsed="false" hidden="false" max="1025" min="2" style="1" width="8.50510204081633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Format="false" ht="12.8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45"/>
      <c r="R2" s="12"/>
    </row>
    <row r="3" customFormat="false" ht="12.75" hidden="false" customHeight="false" outlineLevel="0" collapsed="false">
      <c r="A3" s="0"/>
      <c r="B3" s="18" t="s">
        <v>2</v>
      </c>
      <c r="C3" s="19" t="n">
        <v>1</v>
      </c>
      <c r="D3" s="0" t="n">
        <v>0</v>
      </c>
      <c r="E3" s="3" t="n">
        <v>-1000000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0"/>
      <c r="B4" s="18" t="s">
        <v>3</v>
      </c>
      <c r="C4" s="19" t="n">
        <v>1</v>
      </c>
      <c r="D4" s="0" t="n">
        <v>3.2</v>
      </c>
      <c r="E4" s="3" t="n">
        <v>-1000000</v>
      </c>
      <c r="F4" s="3" t="n">
        <v>-1000000</v>
      </c>
      <c r="G4" s="3" t="n">
        <v>-1000000</v>
      </c>
      <c r="H4" s="3" t="n">
        <v>-3</v>
      </c>
      <c r="I4" s="3" t="n">
        <v>1E-006</v>
      </c>
      <c r="J4" s="3" t="n">
        <v>0.1</v>
      </c>
      <c r="K4" s="1" t="n">
        <v>0.7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0"/>
      <c r="B5" s="18" t="s">
        <v>4</v>
      </c>
      <c r="C5" s="19" t="n">
        <v>0</v>
      </c>
      <c r="D5" s="0" t="n">
        <v>0</v>
      </c>
      <c r="E5" s="3" t="n">
        <v>-1000000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0"/>
      <c r="B6" s="18" t="s">
        <v>5</v>
      </c>
      <c r="C6" s="19" t="n">
        <v>0</v>
      </c>
      <c r="D6" s="0" t="n">
        <v>0</v>
      </c>
      <c r="E6" s="3" t="n">
        <v>-1000000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customFormat="false" ht="12.75" hidden="false" customHeight="false" outlineLevel="0" collapsed="false">
      <c r="A7" s="0"/>
      <c r="B7" s="22" t="s">
        <v>6</v>
      </c>
      <c r="C7" s="23" t="n">
        <v>0</v>
      </c>
      <c r="D7" s="24" t="n">
        <v>0</v>
      </c>
      <c r="E7" s="25" t="n">
        <v>-1000000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0"/>
      <c r="B8" s="2"/>
      <c r="C8" s="2"/>
      <c r="D8" s="2"/>
      <c r="E8" s="19"/>
      <c r="F8" s="2"/>
      <c r="G8" s="0"/>
      <c r="L8" s="0"/>
    </row>
    <row r="9" customFormat="false" ht="12.75" hidden="false" customHeight="false" outlineLevel="0" collapsed="false">
      <c r="A9" s="51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1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true" outlineLevel="0" collapsed="false">
      <c r="A11" s="42" t="s">
        <v>40</v>
      </c>
      <c r="B11" s="34" t="s">
        <v>35</v>
      </c>
      <c r="C11" s="35" t="n">
        <v>1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2"/>
      <c r="B12" s="34" t="s">
        <v>36</v>
      </c>
      <c r="C12" s="35" t="n">
        <f aca="false">0.7*0.1</f>
        <v>0.07</v>
      </c>
      <c r="D12" s="35" t="n">
        <v>0.3</v>
      </c>
      <c r="E12" s="35" t="n">
        <f aca="false">0.7*0.9</f>
        <v>0.63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2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2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52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2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2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2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43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0.1</v>
      </c>
      <c r="D36" s="35" t="n">
        <v>0</v>
      </c>
      <c r="E36" s="35" t="n">
        <v>0.9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2016-01-28T18:57:58Z</dcterms:created>
  <dc:creator>Christine Sample</dc:creator>
  <dc:description/>
  <dc:language>en-US</dc:language>
  <cp:lastModifiedBy/>
  <cp:lastPrinted>2016-01-27T22:26:48Z</cp:lastPrinted>
  <dcterms:modified xsi:type="dcterms:W3CDTF">2018-07-10T15:01:51Z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