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shields/Desktop/CAL STATE LONG BEACH/Fall 2021/I S 310 Sec 07 8472 Business Statistics I/"/>
    </mc:Choice>
  </mc:AlternateContent>
  <xr:revisionPtr revIDLastSave="0" documentId="13_ncr:1_{3836EFD7-AB6B-684E-9701-B305B007EEA1}" xr6:coauthVersionLast="47" xr6:coauthVersionMax="47" xr10:uidLastSave="{00000000-0000-0000-0000-000000000000}"/>
  <bookViews>
    <workbookView xWindow="160" yWindow="2320" windowWidth="25440" windowHeight="14500" xr2:uid="{0D35D053-43E7-574C-BB5B-29E16E9CE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" i="1" l="1"/>
  <c r="I60" i="1" s="1"/>
  <c r="G46" i="1"/>
  <c r="I46" i="1" s="1"/>
  <c r="G34" i="1"/>
  <c r="I34" i="1" s="1"/>
  <c r="G23" i="1"/>
  <c r="I23" i="1" s="1"/>
  <c r="G8" i="1"/>
  <c r="I8" i="1" s="1"/>
  <c r="G15" i="1" l="1"/>
  <c r="I15" i="1" s="1"/>
  <c r="G58" i="1"/>
  <c r="I58" i="1" s="1"/>
  <c r="G53" i="1"/>
  <c r="I53" i="1" s="1"/>
  <c r="G39" i="1"/>
  <c r="I39" i="1" s="1"/>
  <c r="G6" i="1"/>
  <c r="I6" i="1" s="1"/>
  <c r="G16" i="1"/>
  <c r="I16" i="1" s="1"/>
  <c r="G5" i="1"/>
  <c r="I5" i="1" s="1"/>
  <c r="G54" i="1"/>
  <c r="I54" i="1" s="1"/>
  <c r="G43" i="1"/>
  <c r="I43" i="1" s="1"/>
  <c r="G9" i="1"/>
  <c r="I9" i="1" s="1"/>
  <c r="G19" i="1"/>
  <c r="I19" i="1" s="1"/>
  <c r="G57" i="1"/>
  <c r="I57" i="1" s="1"/>
  <c r="G47" i="1"/>
  <c r="I47" i="1" s="1"/>
  <c r="G12" i="1"/>
  <c r="I12" i="1" s="1"/>
  <c r="G20" i="1"/>
  <c r="I20" i="1" s="1"/>
  <c r="G27" i="1"/>
  <c r="I27" i="1" s="1"/>
  <c r="G35" i="1"/>
  <c r="I35" i="1" s="1"/>
  <c r="G44" i="1"/>
  <c r="I44" i="1" s="1"/>
  <c r="G28" i="1"/>
  <c r="I28" i="1" s="1"/>
  <c r="G32" i="1"/>
  <c r="I32" i="1" s="1"/>
  <c r="G55" i="1"/>
  <c r="I55" i="1" s="1"/>
  <c r="G59" i="1"/>
  <c r="I59" i="1" s="1"/>
  <c r="G41" i="1"/>
  <c r="I41" i="1" s="1"/>
  <c r="G45" i="1"/>
  <c r="I45" i="1" s="1"/>
  <c r="G49" i="1"/>
  <c r="I49" i="1" s="1"/>
  <c r="G29" i="1"/>
  <c r="I29" i="1" s="1"/>
  <c r="G33" i="1"/>
  <c r="I33" i="1" s="1"/>
  <c r="G3" i="1"/>
  <c r="I3" i="1" s="1"/>
  <c r="K3" i="1" s="1" a="1"/>
  <c r="K3" i="1" s="1"/>
  <c r="M3" i="1" s="1"/>
  <c r="G7" i="1"/>
  <c r="I7" i="1" s="1"/>
  <c r="G13" i="1"/>
  <c r="I13" i="1" s="1"/>
  <c r="G17" i="1"/>
  <c r="I17" i="1" s="1"/>
  <c r="G21" i="1"/>
  <c r="I21" i="1" s="1"/>
  <c r="G31" i="1"/>
  <c r="I31" i="1" s="1"/>
  <c r="G40" i="1"/>
  <c r="I40" i="1" s="1"/>
  <c r="G48" i="1"/>
  <c r="I48" i="1" s="1"/>
  <c r="G36" i="1"/>
  <c r="I36" i="1" s="1"/>
  <c r="G52" i="1"/>
  <c r="I52" i="1" s="1"/>
  <c r="K52" i="1" s="1" a="1"/>
  <c r="K52" i="1" s="1"/>
  <c r="M52" i="1" s="1"/>
  <c r="G56" i="1"/>
  <c r="I56" i="1" s="1"/>
  <c r="G42" i="1"/>
  <c r="I42" i="1" s="1"/>
  <c r="G26" i="1"/>
  <c r="I26" i="1" s="1"/>
  <c r="G30" i="1"/>
  <c r="I30" i="1" s="1"/>
  <c r="G4" i="1"/>
  <c r="I4" i="1" s="1"/>
  <c r="G14" i="1"/>
  <c r="I14" i="1" s="1"/>
  <c r="G18" i="1"/>
  <c r="I18" i="1" s="1"/>
  <c r="G22" i="1"/>
  <c r="I22" i="1" s="1"/>
  <c r="K39" i="1" l="1" a="1"/>
  <c r="K39" i="1" s="1"/>
  <c r="M39" i="1" s="1"/>
  <c r="K26" i="1" a="1"/>
  <c r="K26" i="1" s="1"/>
  <c r="M26" i="1" s="1"/>
  <c r="K12" i="1" a="1"/>
  <c r="K12" i="1" s="1"/>
  <c r="M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<sst xmlns="http://schemas.openxmlformats.org/spreadsheetml/2006/main" count="78" uniqueCount="62">
  <si>
    <t>Baltimore, MD</t>
  </si>
  <si>
    <t>Boston, MA</t>
  </si>
  <si>
    <t>Hartford, CT</t>
  </si>
  <si>
    <t>New York, NY</t>
  </si>
  <si>
    <t>Philadelphia, PA</t>
  </si>
  <si>
    <t>Pittsburgh, PA</t>
  </si>
  <si>
    <t>Washington, DC</t>
  </si>
  <si>
    <t>Midwestern cities</t>
  </si>
  <si>
    <t>Chicago, IL</t>
  </si>
  <si>
    <t>Cincinnati, OH</t>
  </si>
  <si>
    <t>Cleveland, OH</t>
  </si>
  <si>
    <t>Columbus, OH</t>
  </si>
  <si>
    <t>Detroit, MI</t>
  </si>
  <si>
    <t>Indianapolis, IN</t>
  </si>
  <si>
    <t>Kansas City, MO</t>
  </si>
  <si>
    <t>Louisville, KY</t>
  </si>
  <si>
    <t>Milwaukee, WI</t>
  </si>
  <si>
    <t>Minneapolis-St. Paul, MN</t>
  </si>
  <si>
    <t>Oklahoma City, OK</t>
  </si>
  <si>
    <t>St. Louis, MO</t>
  </si>
  <si>
    <t>Southern cities</t>
  </si>
  <si>
    <t>Atlanta, GA</t>
  </si>
  <si>
    <t>Charlotte, NC</t>
  </si>
  <si>
    <t>Ft. Lauderdale, FL</t>
  </si>
  <si>
    <t>Jacksonville, FL</t>
  </si>
  <si>
    <t>Memphis, TN</t>
  </si>
  <si>
    <t>Miami, FL</t>
  </si>
  <si>
    <t>Nashville, TN</t>
  </si>
  <si>
    <t>New Orleans, LA</t>
  </si>
  <si>
    <t>Norfolk, VA</t>
  </si>
  <si>
    <t>Orlando, FL</t>
  </si>
  <si>
    <t>Tampa, FL</t>
  </si>
  <si>
    <t>Southwestern cities</t>
  </si>
  <si>
    <t>Albuquerque, NM</t>
  </si>
  <si>
    <t>Austin, TX</t>
  </si>
  <si>
    <t>Corpus Christi, TX</t>
  </si>
  <si>
    <t>Dallas, TX</t>
  </si>
  <si>
    <t>Denver, CO</t>
  </si>
  <si>
    <t>El Paso, TX</t>
  </si>
  <si>
    <t>Fort Worth, TX</t>
  </si>
  <si>
    <t>Houston, TX</t>
  </si>
  <si>
    <t>Phoenix, AZ</t>
  </si>
  <si>
    <t>Salt Lake City, UT</t>
  </si>
  <si>
    <t>San Antonio, TX</t>
  </si>
  <si>
    <t>Western cities</t>
  </si>
  <si>
    <t>Honolulu, HI</t>
  </si>
  <si>
    <t>Los Angeles, CA</t>
  </si>
  <si>
    <t>Portland, OR</t>
  </si>
  <si>
    <t>Sacramento, CA</t>
  </si>
  <si>
    <t>San Bernardino-River, CA</t>
  </si>
  <si>
    <t>San Diego, CA</t>
  </si>
  <si>
    <t>San Jose, CA</t>
  </si>
  <si>
    <t>Seattle-Everett, WA</t>
  </si>
  <si>
    <t>City</t>
  </si>
  <si>
    <t>Cost Traffic</t>
  </si>
  <si>
    <t>Northeast</t>
  </si>
  <si>
    <t>San Francisco-Oakland, CA</t>
  </si>
  <si>
    <t>Mean</t>
  </si>
  <si>
    <t>X^2</t>
  </si>
  <si>
    <t>s^2</t>
  </si>
  <si>
    <t>X - Mean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</si>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</sst>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353535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rgb="FF35353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0" borderId="0" xfId="0" applyFont="1"/>
    <xf numFmtId="1" fontId="0" fillId="0" borderId="0" xfId="0" applyNumberFormat="1" applyFont="1"/>
    <xf numFmtId="0" fontId="1" fillId="2" borderId="0" xfId="0" applyFont="1" applyFill="1" applyAlignment="1">
      <alignment horizontal="center"/>
    </xf>
    <xf numFmtId="0" fontId="5" fillId="4" borderId="0" xfId="0" applyFont="1" applyFill="1"/>
    <xf numFmtId="2" fontId="5" fillId="4" borderId="0" xfId="0" applyNumberFormat="1" applyFont="1" applyFill="1"/>
    <xf numFmtId="0" fontId="1" fillId="3" borderId="1" xfId="0" applyFont="1" applyFill="1" applyBorder="1"/>
    <xf numFmtId="0" fontId="5" fillId="4" borderId="1" xfId="0" applyFont="1" applyFill="1" applyBorder="1"/>
    <xf numFmtId="1" fontId="0" fillId="5" borderId="1" xfId="0" applyNumberFormat="1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6" borderId="1" xfId="0" applyFont="1" applyFill="1" applyBorder="1"/>
    <xf numFmtId="0" fontId="6" fillId="6" borderId="1" xfId="0" applyFont="1" applyFill="1" applyBorder="1"/>
    <xf numFmtId="0" fontId="5" fillId="6" borderId="1" xfId="0" applyFont="1" applyFill="1" applyBorder="1"/>
    <xf numFmtId="0" fontId="0" fillId="6" borderId="1" xfId="0" applyFont="1" applyFill="1" applyBorder="1"/>
    <xf numFmtId="0" fontId="4" fillId="3" borderId="1" xfId="0" applyFont="1" applyFill="1" applyBorder="1"/>
    <xf numFmtId="0" fontId="7" fillId="4" borderId="1" xfId="0" applyFont="1" applyFill="1" applyBorder="1"/>
    <xf numFmtId="0" fontId="2" fillId="5" borderId="1" xfId="0" applyFont="1" applyFill="1" applyBorder="1"/>
    <xf numFmtId="0" fontId="7" fillId="6" borderId="1" xfId="0" applyFont="1" applyFill="1" applyBorder="1"/>
    <xf numFmtId="0" fontId="2" fillId="6" borderId="1" xfId="0" applyFont="1" applyFill="1" applyBorder="1"/>
    <xf numFmtId="3" fontId="2" fillId="5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493B-592E-F54B-B3C3-17545FABB058}">
  <dimension ref="A2:M70"/>
  <sheetViews>
    <sheetView tabSelected="1" workbookViewId="0">
      <selection activeCell="A2" sqref="A2:C17"/>
    </sheetView>
  </sheetViews>
  <sheetFormatPr baseColWidth="10" defaultRowHeight="16" x14ac:dyDescent="0.2"/>
  <cols>
    <col min="1" max="1" width="19" style="1" bestFit="1" customWidth="1"/>
    <col min="2" max="2" width="26.83203125" style="1" bestFit="1" customWidth="1"/>
    <col min="3" max="3" width="12" style="1" bestFit="1" customWidth="1"/>
    <col min="4" max="4" width="10.83203125" style="1"/>
    <col min="5" max="5" width="11.6640625" style="1" bestFit="1" customWidth="1"/>
    <col min="6" max="6" width="10.83203125" style="1"/>
    <col min="7" max="7" width="22" style="1" hidden="1" customWidth="1"/>
    <col min="8" max="12" width="0" style="1" hidden="1" customWidth="1"/>
    <col min="13" max="13" width="11.6640625" style="1" bestFit="1" customWidth="1"/>
    <col min="14" max="16384" width="10.83203125" style="1"/>
  </cols>
  <sheetData>
    <row r="2" spans="1:13" x14ac:dyDescent="0.2">
      <c r="B2" s="22" t="s">
        <v>53</v>
      </c>
      <c r="C2" s="22" t="s">
        <v>54</v>
      </c>
      <c r="E2" s="4" t="s">
        <v>57</v>
      </c>
      <c r="F2" s="4"/>
      <c r="G2" s="4" t="s">
        <v>60</v>
      </c>
      <c r="H2" s="4"/>
      <c r="I2" s="4" t="s">
        <v>58</v>
      </c>
      <c r="J2" s="4"/>
      <c r="K2" s="4" t="s">
        <v>59</v>
      </c>
      <c r="L2" s="4"/>
      <c r="M2" s="4" t="s">
        <v>61</v>
      </c>
    </row>
    <row r="3" spans="1:13" x14ac:dyDescent="0.2">
      <c r="A3" s="7" t="s">
        <v>55</v>
      </c>
      <c r="B3" s="8" t="s">
        <v>0</v>
      </c>
      <c r="C3" s="9">
        <v>530</v>
      </c>
      <c r="E3" s="5">
        <v>713</v>
      </c>
      <c r="F3" s="5"/>
      <c r="G3" s="5">
        <f>C3-E3</f>
        <v>-183</v>
      </c>
      <c r="H3" s="5"/>
      <c r="I3" s="5">
        <f>G3*G3</f>
        <v>33489</v>
      </c>
      <c r="J3" s="5"/>
      <c r="K3" s="5" cm="1">
        <f t="array" ref="K3">SUM(I3:I9/6)</f>
        <v>183590.5</v>
      </c>
      <c r="L3" s="5"/>
      <c r="M3" s="6">
        <f>SQRTPI(K3)</f>
        <v>759.45149026707224</v>
      </c>
    </row>
    <row r="4" spans="1:13" x14ac:dyDescent="0.2">
      <c r="A4" s="7"/>
      <c r="B4" s="8" t="s">
        <v>1</v>
      </c>
      <c r="C4" s="10">
        <v>880</v>
      </c>
      <c r="G4" s="3">
        <f>C4-E3</f>
        <v>167</v>
      </c>
      <c r="I4" s="3">
        <f t="shared" ref="I4:I60" si="0">G4*G4</f>
        <v>27889</v>
      </c>
    </row>
    <row r="5" spans="1:13" x14ac:dyDescent="0.2">
      <c r="A5" s="7"/>
      <c r="B5" s="8" t="s">
        <v>2</v>
      </c>
      <c r="C5" s="10">
        <v>250</v>
      </c>
      <c r="G5" s="3">
        <f>C5-E3</f>
        <v>-463</v>
      </c>
      <c r="I5" s="3">
        <f t="shared" si="0"/>
        <v>214369</v>
      </c>
    </row>
    <row r="6" spans="1:13" x14ac:dyDescent="0.2">
      <c r="A6" s="7"/>
      <c r="B6" s="8" t="s">
        <v>3</v>
      </c>
      <c r="C6" s="11">
        <v>1090</v>
      </c>
      <c r="G6" s="3">
        <f>C6-E3</f>
        <v>377</v>
      </c>
      <c r="I6" s="3">
        <f t="shared" si="0"/>
        <v>142129</v>
      </c>
    </row>
    <row r="7" spans="1:13" x14ac:dyDescent="0.2">
      <c r="A7" s="7"/>
      <c r="B7" s="8" t="s">
        <v>4</v>
      </c>
      <c r="C7" s="10">
        <v>420</v>
      </c>
      <c r="G7" s="3">
        <f>C7-E3</f>
        <v>-293</v>
      </c>
      <c r="I7" s="3">
        <f t="shared" si="0"/>
        <v>85849</v>
      </c>
    </row>
    <row r="8" spans="1:13" x14ac:dyDescent="0.2">
      <c r="A8" s="7"/>
      <c r="B8" s="8" t="s">
        <v>5</v>
      </c>
      <c r="C8" s="10">
        <v>400</v>
      </c>
      <c r="G8" s="3">
        <f>C8-E3</f>
        <v>-313</v>
      </c>
      <c r="I8" s="3">
        <f t="shared" si="0"/>
        <v>97969</v>
      </c>
    </row>
    <row r="9" spans="1:13" x14ac:dyDescent="0.2">
      <c r="A9" s="7"/>
      <c r="B9" s="8" t="s">
        <v>6</v>
      </c>
      <c r="C9" s="11">
        <v>1420</v>
      </c>
      <c r="G9" s="3">
        <f>C9-E3</f>
        <v>707</v>
      </c>
      <c r="I9" s="3">
        <f t="shared" si="0"/>
        <v>499849</v>
      </c>
    </row>
    <row r="10" spans="1:13" x14ac:dyDescent="0.2">
      <c r="A10" s="12"/>
      <c r="B10" s="13"/>
      <c r="C10" s="12"/>
      <c r="G10" s="3"/>
      <c r="I10" s="3"/>
    </row>
    <row r="11" spans="1:13" x14ac:dyDescent="0.2">
      <c r="A11" s="12"/>
      <c r="B11" s="14"/>
      <c r="C11" s="15"/>
      <c r="E11" s="4" t="s">
        <v>57</v>
      </c>
      <c r="F11" s="4"/>
      <c r="G11" s="4" t="s">
        <v>60</v>
      </c>
      <c r="H11" s="4"/>
      <c r="I11" s="4"/>
      <c r="J11" s="4"/>
      <c r="K11" s="4" t="s">
        <v>59</v>
      </c>
      <c r="L11" s="4"/>
      <c r="M11" s="4" t="s">
        <v>61</v>
      </c>
    </row>
    <row r="12" spans="1:13" x14ac:dyDescent="0.2">
      <c r="A12" s="16" t="s">
        <v>7</v>
      </c>
      <c r="B12" s="17" t="s">
        <v>8</v>
      </c>
      <c r="C12" s="18">
        <v>570</v>
      </c>
      <c r="E12" s="5">
        <v>293</v>
      </c>
      <c r="F12" s="5"/>
      <c r="G12" s="5">
        <f>C12-E12</f>
        <v>277</v>
      </c>
      <c r="H12" s="5"/>
      <c r="I12" s="5">
        <f t="shared" si="0"/>
        <v>76729</v>
      </c>
      <c r="J12" s="5"/>
      <c r="K12" s="5" cm="1">
        <f t="array" ref="K12">SUM(I12:I23/11)</f>
        <v>27442.545454545449</v>
      </c>
      <c r="L12" s="5"/>
      <c r="M12" s="6">
        <f>SQRT(K12)</f>
        <v>165.65791696911273</v>
      </c>
    </row>
    <row r="13" spans="1:13" x14ac:dyDescent="0.2">
      <c r="A13" s="7"/>
      <c r="B13" s="17" t="s">
        <v>9</v>
      </c>
      <c r="C13" s="18">
        <v>200</v>
      </c>
      <c r="G13" s="3">
        <f>C13-E12</f>
        <v>-93</v>
      </c>
      <c r="I13" s="3">
        <f t="shared" si="0"/>
        <v>8649</v>
      </c>
    </row>
    <row r="14" spans="1:13" x14ac:dyDescent="0.2">
      <c r="A14" s="7"/>
      <c r="B14" s="17" t="s">
        <v>10</v>
      </c>
      <c r="C14" s="18">
        <v>140</v>
      </c>
      <c r="G14" s="3">
        <f>C14-E12</f>
        <v>-153</v>
      </c>
      <c r="I14" s="3">
        <f t="shared" si="0"/>
        <v>23409</v>
      </c>
    </row>
    <row r="15" spans="1:13" x14ac:dyDescent="0.2">
      <c r="A15" s="7"/>
      <c r="B15" s="17" t="s">
        <v>11</v>
      </c>
      <c r="C15" s="18">
        <v>230</v>
      </c>
      <c r="G15" s="3">
        <f>C15-E12</f>
        <v>-63</v>
      </c>
      <c r="I15" s="3">
        <f t="shared" si="0"/>
        <v>3969</v>
      </c>
    </row>
    <row r="16" spans="1:13" x14ac:dyDescent="0.2">
      <c r="A16" s="7"/>
      <c r="B16" s="17" t="s">
        <v>12</v>
      </c>
      <c r="C16" s="18">
        <v>530</v>
      </c>
      <c r="G16" s="3">
        <f>C16-E12</f>
        <v>237</v>
      </c>
      <c r="I16" s="3">
        <f t="shared" si="0"/>
        <v>56169</v>
      </c>
    </row>
    <row r="17" spans="1:13" x14ac:dyDescent="0.2">
      <c r="A17" s="7"/>
      <c r="B17" s="17" t="s">
        <v>13</v>
      </c>
      <c r="C17" s="18">
        <v>130</v>
      </c>
      <c r="G17" s="3">
        <f>C17-E12</f>
        <v>-163</v>
      </c>
      <c r="I17" s="3">
        <f t="shared" si="0"/>
        <v>26569</v>
      </c>
    </row>
    <row r="18" spans="1:13" x14ac:dyDescent="0.2">
      <c r="A18" s="7"/>
      <c r="B18" s="17" t="s">
        <v>14</v>
      </c>
      <c r="C18" s="18">
        <v>160</v>
      </c>
      <c r="G18" s="3">
        <f>C18-E12</f>
        <v>-133</v>
      </c>
      <c r="I18" s="3">
        <f t="shared" si="0"/>
        <v>17689</v>
      </c>
    </row>
    <row r="19" spans="1:13" x14ac:dyDescent="0.2">
      <c r="A19" s="7"/>
      <c r="B19" s="17" t="s">
        <v>15</v>
      </c>
      <c r="C19" s="18">
        <v>190</v>
      </c>
      <c r="G19" s="3">
        <f>C19-E12</f>
        <v>-103</v>
      </c>
      <c r="I19" s="3">
        <f t="shared" si="0"/>
        <v>10609</v>
      </c>
    </row>
    <row r="20" spans="1:13" x14ac:dyDescent="0.2">
      <c r="A20" s="7"/>
      <c r="B20" s="17" t="s">
        <v>16</v>
      </c>
      <c r="C20" s="18">
        <v>370</v>
      </c>
      <c r="G20" s="3">
        <f>C20-E12</f>
        <v>77</v>
      </c>
      <c r="I20" s="3">
        <f t="shared" si="0"/>
        <v>5929</v>
      </c>
    </row>
    <row r="21" spans="1:13" x14ac:dyDescent="0.2">
      <c r="A21" s="7"/>
      <c r="B21" s="17" t="s">
        <v>17</v>
      </c>
      <c r="C21" s="18">
        <v>270</v>
      </c>
      <c r="G21" s="3">
        <f>C21-E12</f>
        <v>-23</v>
      </c>
      <c r="I21" s="3">
        <f t="shared" si="0"/>
        <v>529</v>
      </c>
    </row>
    <row r="22" spans="1:13" x14ac:dyDescent="0.2">
      <c r="A22" s="7"/>
      <c r="B22" s="17" t="s">
        <v>18</v>
      </c>
      <c r="C22" s="18">
        <v>190</v>
      </c>
      <c r="G22" s="3">
        <f>C22-E12</f>
        <v>-103</v>
      </c>
      <c r="I22" s="3">
        <f t="shared" si="0"/>
        <v>10609</v>
      </c>
    </row>
    <row r="23" spans="1:13" x14ac:dyDescent="0.2">
      <c r="A23" s="7"/>
      <c r="B23" s="17" t="s">
        <v>19</v>
      </c>
      <c r="C23" s="18">
        <v>540</v>
      </c>
      <c r="G23" s="3">
        <f>C23-E12</f>
        <v>247</v>
      </c>
      <c r="I23" s="3">
        <f t="shared" si="0"/>
        <v>61009</v>
      </c>
    </row>
    <row r="24" spans="1:13" x14ac:dyDescent="0.2">
      <c r="A24" s="12"/>
      <c r="B24" s="13"/>
      <c r="C24" s="12"/>
      <c r="G24" s="3"/>
      <c r="I24" s="3"/>
    </row>
    <row r="25" spans="1:13" x14ac:dyDescent="0.2">
      <c r="A25" s="12"/>
      <c r="B25" s="19"/>
      <c r="C25" s="20"/>
      <c r="E25" s="4" t="s">
        <v>57</v>
      </c>
      <c r="F25" s="4"/>
      <c r="G25" s="4" t="s">
        <v>60</v>
      </c>
      <c r="H25" s="4"/>
      <c r="I25" s="4"/>
      <c r="J25" s="4"/>
      <c r="K25" s="4" t="s">
        <v>59</v>
      </c>
      <c r="L25" s="4"/>
      <c r="M25" s="4" t="s">
        <v>61</v>
      </c>
    </row>
    <row r="26" spans="1:13" x14ac:dyDescent="0.2">
      <c r="A26" s="16" t="s">
        <v>20</v>
      </c>
      <c r="B26" s="17" t="s">
        <v>21</v>
      </c>
      <c r="C26" s="18">
        <v>640</v>
      </c>
      <c r="E26" s="5">
        <v>395</v>
      </c>
      <c r="F26" s="5"/>
      <c r="G26" s="5">
        <f>C26-E26</f>
        <v>245</v>
      </c>
      <c r="H26" s="5"/>
      <c r="I26" s="5">
        <f t="shared" si="0"/>
        <v>60025</v>
      </c>
      <c r="J26" s="5"/>
      <c r="K26" s="5" cm="1">
        <f t="array" ref="K26">SUM(I26:I36/10)</f>
        <v>23127.5</v>
      </c>
      <c r="L26" s="5"/>
      <c r="M26" s="6">
        <f>SQRT(K26)</f>
        <v>152.07728298467197</v>
      </c>
    </row>
    <row r="27" spans="1:13" x14ac:dyDescent="0.2">
      <c r="A27" s="7"/>
      <c r="B27" s="17" t="s">
        <v>22</v>
      </c>
      <c r="C27" s="18">
        <v>390</v>
      </c>
      <c r="G27" s="3">
        <f>C27-E26</f>
        <v>-5</v>
      </c>
      <c r="I27" s="3">
        <f t="shared" si="0"/>
        <v>25</v>
      </c>
    </row>
    <row r="28" spans="1:13" x14ac:dyDescent="0.2">
      <c r="A28" s="7"/>
      <c r="B28" s="17" t="s">
        <v>23</v>
      </c>
      <c r="C28" s="18">
        <v>290</v>
      </c>
      <c r="G28" s="3">
        <f>C28-E26</f>
        <v>-105</v>
      </c>
      <c r="I28" s="3">
        <f t="shared" si="0"/>
        <v>11025</v>
      </c>
    </row>
    <row r="29" spans="1:13" x14ac:dyDescent="0.2">
      <c r="A29" s="7"/>
      <c r="B29" s="17" t="s">
        <v>24</v>
      </c>
      <c r="C29" s="18">
        <v>400</v>
      </c>
      <c r="G29" s="3">
        <f>C29-E26</f>
        <v>5</v>
      </c>
      <c r="I29" s="3">
        <f t="shared" si="0"/>
        <v>25</v>
      </c>
    </row>
    <row r="30" spans="1:13" x14ac:dyDescent="0.2">
      <c r="A30" s="7"/>
      <c r="B30" s="17" t="s">
        <v>25</v>
      </c>
      <c r="C30" s="18">
        <v>140</v>
      </c>
      <c r="G30" s="3">
        <f>C30-E26</f>
        <v>-255</v>
      </c>
      <c r="I30" s="3">
        <f t="shared" si="0"/>
        <v>65025</v>
      </c>
    </row>
    <row r="31" spans="1:13" x14ac:dyDescent="0.2">
      <c r="A31" s="7"/>
      <c r="B31" s="17" t="s">
        <v>26</v>
      </c>
      <c r="C31" s="18">
        <v>680</v>
      </c>
      <c r="G31" s="3">
        <f>C31-E26</f>
        <v>285</v>
      </c>
      <c r="I31" s="3">
        <f t="shared" si="0"/>
        <v>81225</v>
      </c>
    </row>
    <row r="32" spans="1:13" x14ac:dyDescent="0.2">
      <c r="A32" s="7"/>
      <c r="B32" s="17" t="s">
        <v>27</v>
      </c>
      <c r="C32" s="18">
        <v>340</v>
      </c>
      <c r="G32" s="3">
        <f>C32-E26</f>
        <v>-55</v>
      </c>
      <c r="I32" s="3">
        <f t="shared" si="0"/>
        <v>3025</v>
      </c>
    </row>
    <row r="33" spans="1:13" x14ac:dyDescent="0.2">
      <c r="A33" s="7"/>
      <c r="B33" s="17" t="s">
        <v>28</v>
      </c>
      <c r="C33" s="18">
        <v>340</v>
      </c>
      <c r="G33" s="3">
        <f>C33-E26</f>
        <v>-55</v>
      </c>
      <c r="I33" s="3">
        <f t="shared" si="0"/>
        <v>3025</v>
      </c>
    </row>
    <row r="34" spans="1:13" x14ac:dyDescent="0.2">
      <c r="A34" s="7"/>
      <c r="B34" s="17" t="s">
        <v>29</v>
      </c>
      <c r="C34" s="18">
        <v>390</v>
      </c>
      <c r="G34" s="3">
        <f>C34-E26</f>
        <v>-5</v>
      </c>
      <c r="I34" s="3">
        <f t="shared" si="0"/>
        <v>25</v>
      </c>
    </row>
    <row r="35" spans="1:13" x14ac:dyDescent="0.2">
      <c r="A35" s="7"/>
      <c r="B35" s="17" t="s">
        <v>30</v>
      </c>
      <c r="C35" s="18">
        <v>420</v>
      </c>
      <c r="G35" s="3">
        <f>C35-E26</f>
        <v>25</v>
      </c>
      <c r="I35" s="3">
        <f t="shared" si="0"/>
        <v>625</v>
      </c>
    </row>
    <row r="36" spans="1:13" x14ac:dyDescent="0.2">
      <c r="A36" s="7"/>
      <c r="B36" s="17" t="s">
        <v>31</v>
      </c>
      <c r="C36" s="18">
        <v>310</v>
      </c>
      <c r="G36" s="3">
        <f>C36-E26</f>
        <v>-85</v>
      </c>
      <c r="I36" s="3">
        <f t="shared" si="0"/>
        <v>7225</v>
      </c>
    </row>
    <row r="37" spans="1:13" x14ac:dyDescent="0.2">
      <c r="A37" s="12"/>
      <c r="B37" s="13"/>
      <c r="C37" s="12"/>
      <c r="G37" s="3"/>
      <c r="I37" s="3"/>
    </row>
    <row r="38" spans="1:13" x14ac:dyDescent="0.2">
      <c r="A38" s="12"/>
      <c r="B38" s="19"/>
      <c r="C38" s="20"/>
      <c r="E38" s="4" t="s">
        <v>57</v>
      </c>
      <c r="F38" s="4"/>
      <c r="G38" s="4" t="s">
        <v>60</v>
      </c>
      <c r="H38" s="4"/>
      <c r="I38" s="4"/>
      <c r="J38" s="4"/>
      <c r="K38" s="4" t="s">
        <v>59</v>
      </c>
      <c r="L38" s="4"/>
      <c r="M38" s="4" t="s">
        <v>61</v>
      </c>
    </row>
    <row r="39" spans="1:13" x14ac:dyDescent="0.2">
      <c r="A39" s="16" t="s">
        <v>32</v>
      </c>
      <c r="B39" s="17" t="s">
        <v>33</v>
      </c>
      <c r="C39" s="18">
        <v>210</v>
      </c>
      <c r="E39" s="5">
        <v>376</v>
      </c>
      <c r="F39" s="5"/>
      <c r="G39" s="5">
        <f>C39-E39</f>
        <v>-166</v>
      </c>
      <c r="H39" s="5"/>
      <c r="I39" s="5">
        <f t="shared" si="0"/>
        <v>27556</v>
      </c>
      <c r="J39" s="5"/>
      <c r="K39" s="5" cm="1">
        <f t="array" ref="K39">SUM(I39:I49/10)</f>
        <v>63785.599999999991</v>
      </c>
      <c r="L39" s="5"/>
      <c r="M39" s="6">
        <f>SQRT(K39)</f>
        <v>252.55811212471477</v>
      </c>
    </row>
    <row r="40" spans="1:13" x14ac:dyDescent="0.2">
      <c r="A40" s="7"/>
      <c r="B40" s="17" t="s">
        <v>34</v>
      </c>
      <c r="C40" s="18">
        <v>410</v>
      </c>
      <c r="G40" s="3">
        <f>C40-E39</f>
        <v>34</v>
      </c>
      <c r="I40" s="3">
        <f t="shared" si="0"/>
        <v>1156</v>
      </c>
    </row>
    <row r="41" spans="1:13" x14ac:dyDescent="0.2">
      <c r="A41" s="7"/>
      <c r="B41" s="17" t="s">
        <v>35</v>
      </c>
      <c r="C41" s="18">
        <v>50</v>
      </c>
      <c r="G41" s="3">
        <f>C41-E39</f>
        <v>-326</v>
      </c>
      <c r="I41" s="3">
        <f t="shared" si="0"/>
        <v>106276</v>
      </c>
    </row>
    <row r="42" spans="1:13" x14ac:dyDescent="0.2">
      <c r="A42" s="7"/>
      <c r="B42" s="17" t="s">
        <v>36</v>
      </c>
      <c r="C42" s="18">
        <v>750</v>
      </c>
      <c r="G42" s="3">
        <f>C42-E39</f>
        <v>374</v>
      </c>
      <c r="I42" s="3">
        <f t="shared" si="0"/>
        <v>139876</v>
      </c>
    </row>
    <row r="43" spans="1:13" x14ac:dyDescent="0.2">
      <c r="A43" s="7"/>
      <c r="B43" s="17" t="s">
        <v>37</v>
      </c>
      <c r="C43" s="18">
        <v>420</v>
      </c>
      <c r="G43" s="3">
        <f>C43-E39</f>
        <v>44</v>
      </c>
      <c r="I43" s="3">
        <f t="shared" si="0"/>
        <v>1936</v>
      </c>
    </row>
    <row r="44" spans="1:13" x14ac:dyDescent="0.2">
      <c r="A44" s="7"/>
      <c r="B44" s="17" t="s">
        <v>38</v>
      </c>
      <c r="C44" s="18">
        <v>120</v>
      </c>
      <c r="G44" s="3">
        <f>C44-E39</f>
        <v>-256</v>
      </c>
      <c r="I44" s="3">
        <f t="shared" si="0"/>
        <v>65536</v>
      </c>
    </row>
    <row r="45" spans="1:13" x14ac:dyDescent="0.2">
      <c r="A45" s="7"/>
      <c r="B45" s="17" t="s">
        <v>39</v>
      </c>
      <c r="C45" s="18">
        <v>420</v>
      </c>
      <c r="G45" s="3">
        <f>C45-E39</f>
        <v>44</v>
      </c>
      <c r="I45" s="3">
        <f t="shared" si="0"/>
        <v>1936</v>
      </c>
    </row>
    <row r="46" spans="1:13" x14ac:dyDescent="0.2">
      <c r="A46" s="7"/>
      <c r="B46" s="17" t="s">
        <v>40</v>
      </c>
      <c r="C46" s="18">
        <v>750</v>
      </c>
      <c r="G46" s="3">
        <f>C46-E39</f>
        <v>374</v>
      </c>
      <c r="I46" s="3">
        <f t="shared" si="0"/>
        <v>139876</v>
      </c>
    </row>
    <row r="47" spans="1:13" x14ac:dyDescent="0.2">
      <c r="A47" s="7"/>
      <c r="B47" s="17" t="s">
        <v>41</v>
      </c>
      <c r="C47" s="18">
        <v>630</v>
      </c>
      <c r="G47" s="3">
        <f>C47-E39</f>
        <v>254</v>
      </c>
      <c r="I47" s="3">
        <f t="shared" si="0"/>
        <v>64516</v>
      </c>
    </row>
    <row r="48" spans="1:13" x14ac:dyDescent="0.2">
      <c r="A48" s="7"/>
      <c r="B48" s="17" t="s">
        <v>42</v>
      </c>
      <c r="C48" s="18">
        <v>90</v>
      </c>
      <c r="G48" s="3">
        <f>C48-E39</f>
        <v>-286</v>
      </c>
      <c r="I48" s="3">
        <f t="shared" si="0"/>
        <v>81796</v>
      </c>
    </row>
    <row r="49" spans="1:13" x14ac:dyDescent="0.2">
      <c r="A49" s="7"/>
      <c r="B49" s="17" t="s">
        <v>43</v>
      </c>
      <c r="C49" s="18">
        <v>290</v>
      </c>
      <c r="G49" s="3">
        <f>C49-E39</f>
        <v>-86</v>
      </c>
      <c r="I49" s="3">
        <f t="shared" si="0"/>
        <v>7396</v>
      </c>
    </row>
    <row r="50" spans="1:13" x14ac:dyDescent="0.2">
      <c r="A50" s="12"/>
      <c r="B50" s="13"/>
      <c r="C50" s="12"/>
      <c r="G50" s="3"/>
      <c r="I50" s="3"/>
    </row>
    <row r="51" spans="1:13" x14ac:dyDescent="0.2">
      <c r="A51" s="12"/>
      <c r="B51" s="19"/>
      <c r="C51" s="20"/>
      <c r="E51" s="4" t="s">
        <v>57</v>
      </c>
      <c r="F51" s="4"/>
      <c r="G51" s="4" t="s">
        <v>60</v>
      </c>
      <c r="H51" s="4"/>
      <c r="I51" s="4"/>
      <c r="J51" s="4"/>
      <c r="K51" s="4" t="s">
        <v>59</v>
      </c>
      <c r="L51" s="4"/>
      <c r="M51" s="4" t="s">
        <v>61</v>
      </c>
    </row>
    <row r="52" spans="1:13" x14ac:dyDescent="0.2">
      <c r="A52" s="16" t="s">
        <v>44</v>
      </c>
      <c r="B52" s="17" t="s">
        <v>45</v>
      </c>
      <c r="C52" s="18">
        <v>470</v>
      </c>
      <c r="E52" s="5">
        <v>756</v>
      </c>
      <c r="F52" s="5"/>
      <c r="G52" s="5">
        <f>C52-E52</f>
        <v>-286</v>
      </c>
      <c r="H52" s="5"/>
      <c r="I52" s="5">
        <f t="shared" si="0"/>
        <v>81796</v>
      </c>
      <c r="J52" s="5"/>
      <c r="K52" s="5" cm="1">
        <f t="array" ref="K52">SUM(I52:I60/8)</f>
        <v>113203</v>
      </c>
      <c r="L52" s="5"/>
      <c r="M52" s="6">
        <f>SQRT(K52)</f>
        <v>336.45653508291377</v>
      </c>
    </row>
    <row r="53" spans="1:13" x14ac:dyDescent="0.2">
      <c r="A53" s="7"/>
      <c r="B53" s="17" t="s">
        <v>46</v>
      </c>
      <c r="C53" s="18">
        <v>980</v>
      </c>
      <c r="G53" s="3">
        <f>C53-E52</f>
        <v>224</v>
      </c>
      <c r="I53" s="3">
        <f t="shared" si="0"/>
        <v>50176</v>
      </c>
    </row>
    <row r="54" spans="1:13" x14ac:dyDescent="0.2">
      <c r="A54" s="7"/>
      <c r="B54" s="17" t="s">
        <v>47</v>
      </c>
      <c r="C54" s="18">
        <v>500</v>
      </c>
      <c r="G54" s="3">
        <f>C54-E52</f>
        <v>-256</v>
      </c>
      <c r="I54" s="3">
        <f t="shared" si="0"/>
        <v>65536</v>
      </c>
    </row>
    <row r="55" spans="1:13" x14ac:dyDescent="0.2">
      <c r="A55" s="7"/>
      <c r="B55" s="17" t="s">
        <v>48</v>
      </c>
      <c r="C55" s="18">
        <v>280</v>
      </c>
      <c r="G55" s="3">
        <f>C55-E52</f>
        <v>-476</v>
      </c>
      <c r="I55" s="3">
        <f t="shared" si="0"/>
        <v>226576</v>
      </c>
    </row>
    <row r="56" spans="1:13" x14ac:dyDescent="0.2">
      <c r="A56" s="7"/>
      <c r="B56" s="17" t="s">
        <v>49</v>
      </c>
      <c r="C56" s="21">
        <v>1320</v>
      </c>
      <c r="G56" s="3">
        <f>C56-E52</f>
        <v>564</v>
      </c>
      <c r="I56" s="3">
        <f t="shared" si="0"/>
        <v>318096</v>
      </c>
    </row>
    <row r="57" spans="1:13" x14ac:dyDescent="0.2">
      <c r="A57" s="7"/>
      <c r="B57" s="17" t="s">
        <v>50</v>
      </c>
      <c r="C57" s="18">
        <v>480</v>
      </c>
      <c r="G57" s="3">
        <f>C57-E52</f>
        <v>-276</v>
      </c>
      <c r="I57" s="3">
        <f t="shared" si="0"/>
        <v>76176</v>
      </c>
    </row>
    <row r="58" spans="1:13" x14ac:dyDescent="0.2">
      <c r="A58" s="7"/>
      <c r="B58" s="17" t="s">
        <v>56</v>
      </c>
      <c r="C58" s="18">
        <v>930</v>
      </c>
      <c r="G58" s="3">
        <f>C58-E52</f>
        <v>174</v>
      </c>
      <c r="I58" s="3">
        <f t="shared" si="0"/>
        <v>30276</v>
      </c>
    </row>
    <row r="59" spans="1:13" x14ac:dyDescent="0.2">
      <c r="A59" s="7"/>
      <c r="B59" s="17" t="s">
        <v>51</v>
      </c>
      <c r="C59" s="18">
        <v>960</v>
      </c>
      <c r="G59" s="3">
        <f>C59-E52</f>
        <v>204</v>
      </c>
      <c r="I59" s="3">
        <f t="shared" si="0"/>
        <v>41616</v>
      </c>
    </row>
    <row r="60" spans="1:13" x14ac:dyDescent="0.2">
      <c r="A60" s="7"/>
      <c r="B60" s="17" t="s">
        <v>52</v>
      </c>
      <c r="C60" s="18">
        <v>880</v>
      </c>
      <c r="G60" s="3">
        <f>C60-E52</f>
        <v>124</v>
      </c>
      <c r="I60" s="3">
        <f t="shared" si="0"/>
        <v>15376</v>
      </c>
    </row>
    <row r="70" spans="2:2" x14ac:dyDescent="0.2">
      <c r="B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2021-09-09T00:35:24Z</dcterms:created>
  <dcterms:modified xsi:type="dcterms:W3CDTF">2021-10-07T01:50:50Z</dcterms:modified>
</cp:coreProperties>
</file>