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bells2_qut_edu_au/Documents/EGB210/S2 2023/Lectures/Week 7/"/>
    </mc:Choice>
  </mc:AlternateContent>
  <xr:revisionPtr revIDLastSave="126" documentId="8_{83134953-316A-417E-B2FC-8901A215B625}" xr6:coauthVersionLast="47" xr6:coauthVersionMax="47" xr10:uidLastSave="{E3671FE1-9208-45E3-A37D-6191B974328A}"/>
  <bookViews>
    <workbookView xWindow="-120" yWindow="-120" windowWidth="29040" windowHeight="15840" xr2:uid="{ABE62113-3D53-45EA-8A4B-2F03C62B5397}"/>
  </bookViews>
  <sheets>
    <sheet name="In-Class Example (75X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3" i="2" l="1"/>
  <c r="C3" i="2"/>
  <c r="C4" i="2"/>
  <c r="D4" i="2"/>
  <c r="B4" i="2"/>
  <c r="C6" i="2" l="1"/>
  <c r="D6" i="2" s="1"/>
  <c r="E6" i="2" s="1"/>
  <c r="G6" i="2" s="1"/>
  <c r="B11" i="2"/>
  <c r="D11" i="2" l="1"/>
  <c r="E10" i="2"/>
  <c r="D10" i="2" s="1"/>
  <c r="E11" i="2"/>
  <c r="C11" i="2"/>
  <c r="D12" i="2" l="1"/>
  <c r="D9" i="2"/>
  <c r="E12" i="2"/>
  <c r="D13" i="2" l="1"/>
  <c r="D15" i="2"/>
  <c r="C10" i="2"/>
  <c r="E15" i="2"/>
  <c r="E17" i="2" s="1"/>
  <c r="E13" i="2"/>
  <c r="D17" i="2" l="1"/>
  <c r="C9" i="2"/>
  <c r="C12" i="2"/>
  <c r="B10" i="2"/>
  <c r="B9" i="2" l="1"/>
  <c r="B12" i="2"/>
  <c r="C15" i="2"/>
  <c r="C17" i="2" s="1"/>
  <c r="C13" i="2"/>
  <c r="B15" i="2" l="1"/>
  <c r="B17" i="2" s="1"/>
  <c r="B13" i="2"/>
</calcChain>
</file>

<file path=xl/sharedStrings.xml><?xml version="1.0" encoding="utf-8"?>
<sst xmlns="http://schemas.openxmlformats.org/spreadsheetml/2006/main" count="28" uniqueCount="24">
  <si>
    <t>Gearbox</t>
  </si>
  <si>
    <t>a</t>
  </si>
  <si>
    <t>b</t>
  </si>
  <si>
    <t>c</t>
  </si>
  <si>
    <t>d</t>
  </si>
  <si>
    <t>m (mm)</t>
  </si>
  <si>
    <t>Teeth</t>
  </si>
  <si>
    <t>d (mm)</t>
  </si>
  <si>
    <t>b (mm)</t>
  </si>
  <si>
    <t>rpm</t>
  </si>
  <si>
    <t>Efficiency</t>
  </si>
  <si>
    <t>Contact Angle</t>
  </si>
  <si>
    <t>T (Nm)</t>
  </si>
  <si>
    <t>W (w)</t>
  </si>
  <si>
    <t>V (m/s)</t>
  </si>
  <si>
    <t>Ft (N)</t>
  </si>
  <si>
    <t>Fr (N)</t>
  </si>
  <si>
    <t>Y</t>
  </si>
  <si>
    <t>Sigma (MPa)</t>
  </si>
  <si>
    <t>Sy (MPa)</t>
  </si>
  <si>
    <t>FOS</t>
  </si>
  <si>
    <t>*Must be read from graph</t>
  </si>
  <si>
    <t>*Choose</t>
  </si>
  <si>
    <t>Reduction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</si>
</sst>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0</xdr:rowOff>
    </xdr:from>
    <xdr:to>
      <xdr:col>20</xdr:col>
      <xdr:colOff>170890</xdr:colOff>
      <xdr:row>22</xdr:row>
      <xdr:rowOff>226665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3B0EAA-466C-4BE0-909F-CF2830C40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0"/>
          <a:ext cx="7476565" cy="546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2B0B-E8F6-411B-9C03-66DA3AF09DDB}">
  <dimension ref="A1:G17"/>
  <sheetViews>
    <sheetView tabSelected="1" workbookViewId="0">
      <selection activeCell="C22" sqref="C22"/>
    </sheetView>
  </sheetViews>
  <sheetFormatPr defaultRowHeight="18.75" x14ac:dyDescent="0.3"/>
  <cols>
    <col min="1" max="1" width="16.5703125" style="1" bestFit="1" customWidth="1"/>
    <col min="2" max="5" width="9.140625" style="1"/>
    <col min="6" max="6" width="14.5703125" style="1" customWidth="1"/>
    <col min="7" max="16384" width="9.140625" style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3">
      <c r="A2" s="3" t="s">
        <v>5</v>
      </c>
      <c r="B2" s="5">
        <v>1</v>
      </c>
      <c r="C2" s="5">
        <v>1</v>
      </c>
      <c r="D2" s="5">
        <v>1</v>
      </c>
      <c r="E2" s="5">
        <v>1</v>
      </c>
      <c r="F2" s="1" t="s">
        <v>22</v>
      </c>
    </row>
    <row r="3" spans="1:7" x14ac:dyDescent="0.3">
      <c r="A3" s="3" t="s">
        <v>6</v>
      </c>
      <c r="B3" s="5">
        <v>16</v>
      </c>
      <c r="C3" s="5">
        <f>ROUND(B3*8.66, 0)</f>
        <v>139</v>
      </c>
      <c r="D3" s="5">
        <v>16</v>
      </c>
      <c r="E3" s="5">
        <f>ROUND(D3*8.66,0)</f>
        <v>139</v>
      </c>
      <c r="F3" s="1" t="s">
        <v>22</v>
      </c>
    </row>
    <row r="4" spans="1:7" x14ac:dyDescent="0.3">
      <c r="A4" s="3" t="s">
        <v>7</v>
      </c>
      <c r="B4" s="3">
        <f>B2*B3</f>
        <v>16</v>
      </c>
      <c r="C4" s="3">
        <f t="shared" ref="C4:E4" si="0">C2*C3</f>
        <v>139</v>
      </c>
      <c r="D4" s="3">
        <f t="shared" si="0"/>
        <v>16</v>
      </c>
      <c r="E4" s="3">
        <f>E2*E3</f>
        <v>139</v>
      </c>
    </row>
    <row r="5" spans="1:7" x14ac:dyDescent="0.3">
      <c r="A5" s="3" t="s">
        <v>8</v>
      </c>
      <c r="B5" s="5">
        <v>3</v>
      </c>
      <c r="C5" s="5">
        <v>3</v>
      </c>
      <c r="D5" s="5">
        <v>3</v>
      </c>
      <c r="E5" s="5">
        <v>3</v>
      </c>
      <c r="F5" s="1" t="s">
        <v>22</v>
      </c>
    </row>
    <row r="6" spans="1:7" x14ac:dyDescent="0.3">
      <c r="A6" s="3" t="s">
        <v>9</v>
      </c>
      <c r="B6" s="6">
        <v>1500</v>
      </c>
      <c r="C6" s="3">
        <f>B6*B4/C4</f>
        <v>172.66187050359713</v>
      </c>
      <c r="D6" s="3">
        <f>C6</f>
        <v>172.66187050359713</v>
      </c>
      <c r="E6" s="3">
        <f>D6*D4/E4</f>
        <v>19.874747683867295</v>
      </c>
      <c r="F6" s="1" t="s">
        <v>23</v>
      </c>
      <c r="G6" s="1">
        <f>B6/E6</f>
        <v>75.47265625</v>
      </c>
    </row>
    <row r="7" spans="1:7" x14ac:dyDescent="0.3">
      <c r="A7" s="3" t="s">
        <v>11</v>
      </c>
      <c r="B7" s="3">
        <v>20</v>
      </c>
      <c r="C7" s="3">
        <v>20</v>
      </c>
      <c r="D7" s="3">
        <v>20</v>
      </c>
      <c r="E7" s="3">
        <v>20</v>
      </c>
    </row>
    <row r="8" spans="1:7" x14ac:dyDescent="0.3">
      <c r="A8" s="3" t="s">
        <v>10</v>
      </c>
      <c r="B8" s="5">
        <v>1</v>
      </c>
      <c r="C8" s="5">
        <v>0.75</v>
      </c>
      <c r="D8" s="5">
        <v>1</v>
      </c>
      <c r="E8" s="5">
        <v>0.75</v>
      </c>
      <c r="F8" s="1" t="s">
        <v>22</v>
      </c>
    </row>
    <row r="9" spans="1:7" x14ac:dyDescent="0.3">
      <c r="A9" s="3" t="s">
        <v>12</v>
      </c>
      <c r="B9" s="3">
        <f>B10*9.549/B6</f>
        <v>0.47110513028426182</v>
      </c>
      <c r="C9" s="3">
        <f>C10*9.549/C6</f>
        <v>3.0695443645083929</v>
      </c>
      <c r="D9" s="3">
        <f>D10*9.549/D6</f>
        <v>3.0695443645083929</v>
      </c>
      <c r="E9" s="6">
        <v>20</v>
      </c>
    </row>
    <row r="10" spans="1:7" x14ac:dyDescent="0.3">
      <c r="A10" s="3" t="s">
        <v>13</v>
      </c>
      <c r="B10" s="3">
        <f>C10/C8</f>
        <v>74.003319240380435</v>
      </c>
      <c r="C10" s="3">
        <f>D10/D8</f>
        <v>55.502489430285323</v>
      </c>
      <c r="D10" s="3">
        <f>E10/E8</f>
        <v>55.502489430285323</v>
      </c>
      <c r="E10" s="3">
        <f>E9*E6/9.549</f>
        <v>41.626867072713992</v>
      </c>
    </row>
    <row r="11" spans="1:7" x14ac:dyDescent="0.3">
      <c r="A11" s="3" t="s">
        <v>14</v>
      </c>
      <c r="B11" s="3">
        <f>PI()*B4*B6/60000</f>
        <v>1.2566370614359172</v>
      </c>
      <c r="C11" s="3">
        <f t="shared" ref="C11:E11" si="1">PI()*C4*C6/60000</f>
        <v>1.2566370614359172</v>
      </c>
      <c r="D11" s="3">
        <f t="shared" si="1"/>
        <v>0.14464887038111277</v>
      </c>
      <c r="E11" s="3">
        <f t="shared" si="1"/>
        <v>0.14464887038111277</v>
      </c>
    </row>
    <row r="12" spans="1:7" x14ac:dyDescent="0.3">
      <c r="A12" s="3" t="s">
        <v>15</v>
      </c>
      <c r="B12" s="3">
        <f>B10/B11</f>
        <v>58.889970311570558</v>
      </c>
      <c r="C12" s="3">
        <f t="shared" ref="C12:E12" si="2">C10/C11</f>
        <v>44.167477733677913</v>
      </c>
      <c r="D12" s="3">
        <f>D10/D11</f>
        <v>383.70496281132694</v>
      </c>
      <c r="E12" s="3">
        <f t="shared" si="2"/>
        <v>287.77872210849517</v>
      </c>
    </row>
    <row r="13" spans="1:7" x14ac:dyDescent="0.3">
      <c r="A13" s="3" t="s">
        <v>16</v>
      </c>
      <c r="B13" s="3">
        <f>B12*TAN(RADIANS(B7))</f>
        <v>21.434196290232038</v>
      </c>
      <c r="C13" s="3">
        <f>C12*TAN(RADIANS(C7))</f>
        <v>16.075647217674025</v>
      </c>
      <c r="D13" s="3">
        <f>D12*TAN(RADIANS(D7))</f>
        <v>139.65718520354312</v>
      </c>
      <c r="E13" s="3">
        <f>E12*TAN(RADIANS(E7))</f>
        <v>104.74288890265733</v>
      </c>
    </row>
    <row r="14" spans="1:7" x14ac:dyDescent="0.3">
      <c r="A14" s="4" t="s">
        <v>17</v>
      </c>
      <c r="B14" s="4">
        <v>0.29499999999999998</v>
      </c>
      <c r="C14" s="4">
        <v>0.45</v>
      </c>
      <c r="D14" s="4">
        <v>0.29499999999999998</v>
      </c>
      <c r="E14" s="4">
        <v>0.45</v>
      </c>
      <c r="F14" s="1" t="s">
        <v>21</v>
      </c>
    </row>
    <row r="15" spans="1:7" x14ac:dyDescent="0.3">
      <c r="A15" s="3" t="s">
        <v>18</v>
      </c>
      <c r="B15" s="3">
        <f>B12/(B2*B5*B14)</f>
        <v>66.542339335107968</v>
      </c>
      <c r="C15" s="3">
        <f>C12/(C2*C5*C14)</f>
        <v>32.716650173094749</v>
      </c>
      <c r="D15" s="3">
        <f>D12/(D2*D5*D14)</f>
        <v>433.56492973031294</v>
      </c>
      <c r="E15" s="3">
        <f>E12/(E2*E5*E14)</f>
        <v>213.16942378407049</v>
      </c>
    </row>
    <row r="16" spans="1:7" x14ac:dyDescent="0.3">
      <c r="A16" s="3" t="s">
        <v>19</v>
      </c>
      <c r="B16" s="5">
        <v>60</v>
      </c>
      <c r="C16" s="5">
        <v>60</v>
      </c>
      <c r="D16" s="5">
        <v>60</v>
      </c>
      <c r="E16" s="5">
        <v>60</v>
      </c>
      <c r="F16" s="1" t="s">
        <v>22</v>
      </c>
    </row>
    <row r="17" spans="1:5" x14ac:dyDescent="0.3">
      <c r="A17" s="3" t="s">
        <v>20</v>
      </c>
      <c r="B17" s="3">
        <f>B16/B15</f>
        <v>0.90168155492459212</v>
      </c>
      <c r="C17" s="3">
        <f>C16/C15</f>
        <v>1.833928586287306</v>
      </c>
      <c r="D17" s="3">
        <f>D16/D15</f>
        <v>0.13838757677499733</v>
      </c>
      <c r="E17" s="3">
        <f>E16/E15</f>
        <v>0.28146625784745222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In-Class Example (75X)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Holmes</dc:creator>
  <cp:lastModifiedBy>Stuart Bell</cp:lastModifiedBy>
  <dcterms:created xsi:type="dcterms:W3CDTF">2022-09-06T01:36:34Z</dcterms:created>
  <dcterms:modified xsi:type="dcterms:W3CDTF">2023-09-04T06:30:29Z</dcterms:modified>
</cp:coreProperties>
</file>