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55BFC5D4-A456-424C-9B49-F34D97FACAFC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MT" sheetId="9" r:id="rId1"/>
    <sheet name="PV" sheetId="10" r:id="rId2"/>
    <sheet name="FV" sheetId="11" r:id="rId3"/>
    <sheet name="fv-one-way-data-table" sheetId="14" r:id="rId4"/>
    <sheet name="fv-two-way-table" sheetId="15" r:id="rId5"/>
    <sheet name="RATE" sheetId="12" r:id="rId6"/>
    <sheet name="NPER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6" i="12"/>
  <c r="A5" i="13"/>
  <c r="B2" i="15"/>
  <c r="C2" i="15"/>
  <c r="D2" i="15"/>
  <c r="E2" i="15"/>
  <c r="F2" i="15"/>
  <c r="B3" i="15"/>
  <c r="C3" i="15"/>
  <c r="D3" i="15"/>
  <c r="E3" i="15"/>
  <c r="F3" i="15"/>
  <c r="B4" i="15"/>
  <c r="C4" i="15"/>
  <c r="D4" i="15"/>
  <c r="E4" i="15"/>
  <c r="F4" i="15"/>
  <c r="B6" i="15"/>
  <c r="C6" i="15"/>
  <c r="D6" i="15"/>
  <c r="E6" i="15"/>
  <c r="F6" i="15"/>
  <c r="B2" i="14"/>
  <c r="B3" i="14"/>
  <c r="B4" i="14"/>
  <c r="B6" i="14"/>
  <c r="A5" i="10"/>
  <c r="A6" i="9"/>
</calcChain>
</file>

<file path=xl/sharedStrings.xml><?xml version="1.0" encoding="utf-8"?>
<sst xmlns="http://schemas.openxmlformats.org/spreadsheetml/2006/main" count="33" uniqueCount="18">
  <si>
    <t>Loan amount</t>
  </si>
  <si>
    <t>Annual interest rate</t>
  </si>
  <si>
    <t>Loan term in years</t>
  </si>
  <si>
    <t>Payments per year</t>
  </si>
  <si>
    <t>Monthly payment</t>
  </si>
  <si>
    <t>Number of years</t>
  </si>
  <si>
    <t>Annual rate</t>
  </si>
  <si>
    <t>Monthly savings</t>
  </si>
  <si>
    <t>Periods per year</t>
  </si>
  <si>
    <t>Monthly payments</t>
  </si>
  <si>
    <t>Years</t>
  </si>
  <si>
    <t>Future Value</t>
  </si>
  <si>
    <t>...</t>
  </si>
  <si>
    <t>3%</t>
  </si>
  <si>
    <t>4%</t>
  </si>
  <si>
    <t>5%</t>
  </si>
  <si>
    <t>6%</t>
  </si>
  <si>
    <t>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</si>
</sst>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8" fontId="0" fillId="0" borderId="0" xfId="0" applyNumberForma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13" formatCode="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12" formatCode="&quot;$&quot;#,##0.00_);[Red]\(&quot;$&quot;#,##0.00\)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E08E9-650A-40C5-940B-4E07310BA162}" name="Table5" displayName="Table5" ref="A1:B6" totalsRowShown="0" headerRowDxfId="7">
  <autoFilter ref="A1:B6" xr:uid="{2B2E08E9-650A-40C5-940B-4E07310BA162}"/>
  <tableColumns count="2">
    <tableColumn id="1" xr3:uid="{2E3648A4-057E-4DB5-A962-6EFCDCC14A6D}" name="Years" dataDxfId="9"/>
    <tableColumn id="2" xr3:uid="{74CE956F-BE7E-471B-9B75-D68A34F9F1F1}" name="Future Valu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656E1D-D2DB-49CD-9D82-6722F47A6433}" name="Table6" displayName="Table6" ref="A1:F6" totalsRowShown="0" headerRowDxfId="0">
  <autoFilter ref="A1:F6" xr:uid="{97656E1D-D2DB-49CD-9D82-6722F47A6433}"/>
  <tableColumns count="6">
    <tableColumn id="1" xr3:uid="{2EBC0E8E-741C-48AE-9A2D-84EAD783192A}" name="Years" dataDxfId="6"/>
    <tableColumn id="2" xr3:uid="{067089EB-EA98-46EF-A9FC-E33868F4A1C0}" name="3%" dataDxfId="5"/>
    <tableColumn id="3" xr3:uid="{45654942-EDC1-49BB-B0E0-096445FA86FC}" name="4%" dataDxfId="4"/>
    <tableColumn id="4" xr3:uid="{B1038482-EDB0-4CA9-A60A-10B85C955649}" name="5%" dataDxfId="3"/>
    <tableColumn id="5" xr3:uid="{87CDEA07-381D-4B49-B878-E54D06F81D58}" name="6%" dataDxfId="2"/>
    <tableColumn id="6" xr3:uid="{42B450B3-C33E-47D0-AE9C-C552C846D90E}" name="7%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E5D4-78ED-4A42-A0F7-322C3EF8DF44}">
  <dimension ref="A1:B6"/>
  <sheetViews>
    <sheetView tabSelected="1" zoomScale="220" zoomScaleNormal="220" workbookViewId="0"/>
  </sheetViews>
  <sheetFormatPr defaultRowHeight="14.25" x14ac:dyDescent="0.45"/>
  <cols>
    <col min="1" max="1" width="16.53125" bestFit="1" customWidth="1"/>
  </cols>
  <sheetData>
    <row r="1" spans="1:2" x14ac:dyDescent="0.45">
      <c r="A1" t="s">
        <v>0</v>
      </c>
      <c r="B1" s="1">
        <v>50000</v>
      </c>
    </row>
    <row r="2" spans="1:2" x14ac:dyDescent="0.45">
      <c r="A2" t="s">
        <v>1</v>
      </c>
      <c r="B2" s="3">
        <v>0.05</v>
      </c>
    </row>
    <row r="3" spans="1:2" x14ac:dyDescent="0.45">
      <c r="A3" t="s">
        <v>2</v>
      </c>
      <c r="B3">
        <v>5</v>
      </c>
    </row>
    <row r="4" spans="1:2" x14ac:dyDescent="0.45">
      <c r="A4" t="s">
        <v>3</v>
      </c>
      <c r="B4">
        <v>12</v>
      </c>
    </row>
    <row r="6" spans="1:2" x14ac:dyDescent="0.45">
      <c r="A6" s="2">
        <f>PMT(B2/B4, B3*B4, B1)</f>
        <v>-943.56168220054678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5065-15D1-4873-A4E1-365C56088B58}">
  <dimension ref="A1:B5"/>
  <sheetViews>
    <sheetView zoomScale="220" zoomScaleNormal="220" workbookViewId="0">
      <selection activeCell="A5" sqref="A5"/>
    </sheetView>
  </sheetViews>
  <sheetFormatPr defaultRowHeight="14.25" x14ac:dyDescent="0.45"/>
  <cols>
    <col min="1" max="1" width="14.86328125" bestFit="1" customWidth="1"/>
    <col min="2" max="2" width="17.06640625" bestFit="1" customWidth="1"/>
    <col min="3" max="3" width="17.59765625" bestFit="1" customWidth="1"/>
    <col min="4" max="4" width="18.33203125" bestFit="1" customWidth="1"/>
  </cols>
  <sheetData>
    <row r="1" spans="1:2" x14ac:dyDescent="0.45">
      <c r="A1" t="s">
        <v>4</v>
      </c>
      <c r="B1" s="4">
        <v>500</v>
      </c>
    </row>
    <row r="2" spans="1:2" x14ac:dyDescent="0.45">
      <c r="A2" t="s">
        <v>5</v>
      </c>
      <c r="B2">
        <v>3</v>
      </c>
    </row>
    <row r="3" spans="1:2" x14ac:dyDescent="0.45">
      <c r="A3" t="s">
        <v>6</v>
      </c>
      <c r="B3" s="3">
        <v>0.04</v>
      </c>
    </row>
    <row r="5" spans="1:2" x14ac:dyDescent="0.45">
      <c r="A5" s="2">
        <f>PV(B3/12, B2*12, -B1, 0, 0)</f>
        <v>16935.383210772936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BC2-E0A9-4B8A-9009-6C8464E2B9A6}">
  <dimension ref="A1:B5"/>
  <sheetViews>
    <sheetView zoomScale="280" zoomScaleNormal="280" workbookViewId="0">
      <selection activeCell="A5" sqref="A5"/>
    </sheetView>
  </sheetViews>
  <sheetFormatPr defaultRowHeight="14.25" x14ac:dyDescent="0.45"/>
  <cols>
    <col min="1" max="1" width="13.86328125" bestFit="1" customWidth="1"/>
  </cols>
  <sheetData>
    <row r="1" spans="1:2" x14ac:dyDescent="0.45">
      <c r="A1" t="s">
        <v>7</v>
      </c>
      <c r="B1" s="4">
        <v>200</v>
      </c>
    </row>
    <row r="2" spans="1:2" x14ac:dyDescent="0.45">
      <c r="A2" t="s">
        <v>5</v>
      </c>
      <c r="B2">
        <v>3</v>
      </c>
    </row>
    <row r="3" spans="1:2" x14ac:dyDescent="0.45">
      <c r="A3" t="s">
        <v>6</v>
      </c>
      <c r="B3" s="3">
        <v>0.05</v>
      </c>
    </row>
    <row r="5" spans="1:2" x14ac:dyDescent="0.45">
      <c r="A5" s="2">
        <f>FV(B3/12, B2*12, -B1, 0, 0)</f>
        <v>7750.6671040065075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6CC5-A011-41FB-8AD6-89357A293495}">
  <dimension ref="A1:B6"/>
  <sheetViews>
    <sheetView zoomScale="160" zoomScaleNormal="160" workbookViewId="0">
      <selection activeCell="I22" sqref="I22"/>
    </sheetView>
  </sheetViews>
  <sheetFormatPr defaultRowHeight="14.25" x14ac:dyDescent="0.45"/>
  <cols>
    <col min="1" max="1" width="7.33203125" bestFit="1" customWidth="1"/>
    <col min="2" max="2" width="13.33203125" bestFit="1" customWidth="1"/>
  </cols>
  <sheetData>
    <row r="1" spans="1:2" x14ac:dyDescent="0.45">
      <c r="A1" s="7" t="s">
        <v>10</v>
      </c>
      <c r="B1" s="7" t="s">
        <v>11</v>
      </c>
    </row>
    <row r="2" spans="1:2" x14ac:dyDescent="0.45">
      <c r="A2" s="7">
        <v>3</v>
      </c>
      <c r="B2" s="2">
        <f>FV(0.05/12, 3*12, -200, 0, 0)</f>
        <v>7750.6671040065075</v>
      </c>
    </row>
    <row r="3" spans="1:2" x14ac:dyDescent="0.45">
      <c r="A3" s="7">
        <v>4</v>
      </c>
      <c r="B3" s="2">
        <f>FV(0.05/12, 4*12, -200, 0, 0)</f>
        <v>10602.977041220203</v>
      </c>
    </row>
    <row r="4" spans="1:2" x14ac:dyDescent="0.45">
      <c r="A4" s="7">
        <v>5</v>
      </c>
      <c r="B4" s="2">
        <f>FV(0.05/12, 5*12, -200, 0, 0)</f>
        <v>13601.216568168675</v>
      </c>
    </row>
    <row r="5" spans="1:2" x14ac:dyDescent="0.45">
      <c r="A5" s="7" t="s">
        <v>12</v>
      </c>
      <c r="B5" s="7" t="s">
        <v>12</v>
      </c>
    </row>
    <row r="6" spans="1:2" x14ac:dyDescent="0.45">
      <c r="A6" s="7">
        <v>20</v>
      </c>
      <c r="B6" s="2">
        <f>FV(0.05/12, 20*12, -200, 0, 0)</f>
        <v>82206.7337031364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524B-6C35-4C7D-B1F6-F862909B1834}">
  <dimension ref="A1:F6"/>
  <sheetViews>
    <sheetView workbookViewId="0">
      <selection sqref="A1:F6"/>
    </sheetView>
  </sheetViews>
  <sheetFormatPr defaultRowHeight="14.25" x14ac:dyDescent="0.45"/>
  <cols>
    <col min="1" max="1" width="7.33203125" bestFit="1" customWidth="1"/>
    <col min="2" max="5" width="10.265625" bestFit="1" customWidth="1"/>
    <col min="6" max="6" width="11.265625" bestFit="1" customWidth="1"/>
  </cols>
  <sheetData>
    <row r="1" spans="1:6" x14ac:dyDescent="0.45">
      <c r="A1" s="7" t="s">
        <v>10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</row>
    <row r="2" spans="1:6" x14ac:dyDescent="0.45">
      <c r="A2" s="7">
        <v>3</v>
      </c>
      <c r="B2" s="2">
        <f>FV(0.03/12, 3*12, -200, 0, 0)</f>
        <v>7524.1120618290042</v>
      </c>
      <c r="C2" s="2">
        <f>FV(0.04/12, 3*12, -200, 0, 0)</f>
        <v>7636.3124710748916</v>
      </c>
      <c r="D2" s="2">
        <f>FV(0.05/12, 3*12, -200, 0, 0)</f>
        <v>7750.6671040065075</v>
      </c>
      <c r="E2" s="2">
        <f>FV(0.06/12, 3*12, -200, 0, 0)</f>
        <v>7867.2209929365081</v>
      </c>
      <c r="F2" s="2">
        <f>FV(0.07/12, 3*12, -200, 0, 0)</f>
        <v>7986.020142066096</v>
      </c>
    </row>
    <row r="3" spans="1:6" x14ac:dyDescent="0.45">
      <c r="A3" s="7">
        <v>4</v>
      </c>
      <c r="B3" s="2">
        <f>FV(0.03/12, 4*12, -200, 0, 0)</f>
        <v>10186.241683194534</v>
      </c>
      <c r="C3" s="2">
        <f>FV(0.04/12, 4*12, -200, 0, 0)</f>
        <v>10391.920198551579</v>
      </c>
      <c r="D3" s="2">
        <f>FV(0.05/12, 4*12, -200, 0, 0)</f>
        <v>10602.977041220203</v>
      </c>
      <c r="E3" s="2">
        <f>FV(0.06/12, 4*12, -200, 0, 0)</f>
        <v>10819.566443815178</v>
      </c>
      <c r="F3" s="2">
        <f>FV(0.07/12, 4*12, -200, 0, 0)</f>
        <v>11041.847241783667</v>
      </c>
    </row>
    <row r="4" spans="1:6" x14ac:dyDescent="0.45">
      <c r="A4" s="7">
        <v>5</v>
      </c>
      <c r="B4" s="2">
        <f>FV(0.03/12, 5*12, -200, 0, 0)</f>
        <v>12929.342524421674</v>
      </c>
      <c r="C4" s="2">
        <f>FV(0.04/12, 5*12, -200, 0, 0)</f>
        <v>13259.795636527351</v>
      </c>
      <c r="D4" s="2">
        <f>FV(0.05/12, 5*12, -200, 0, 0)</f>
        <v>13601.216568168675</v>
      </c>
      <c r="E4" s="2">
        <f>FV(0.06/12, 5*12, -200, 0, 0)</f>
        <v>13954.006101972149</v>
      </c>
      <c r="F4" s="2">
        <f>FV(0.07/12, 5*12, -200, 0, 0)</f>
        <v>14318.580329622506</v>
      </c>
    </row>
    <row r="5" spans="1:6" x14ac:dyDescent="0.45">
      <c r="A5" s="7" t="s">
        <v>12</v>
      </c>
      <c r="B5" s="7" t="s">
        <v>12</v>
      </c>
      <c r="C5" s="7" t="s">
        <v>12</v>
      </c>
      <c r="D5" s="7" t="s">
        <v>12</v>
      </c>
      <c r="E5" s="7" t="s">
        <v>12</v>
      </c>
      <c r="F5" s="7" t="s">
        <v>12</v>
      </c>
    </row>
    <row r="6" spans="1:6" x14ac:dyDescent="0.45">
      <c r="A6" s="7">
        <v>20</v>
      </c>
      <c r="B6" s="2">
        <f>FV(0.03/12, 20*12, -200, 0, 0)</f>
        <v>65660.399625317223</v>
      </c>
      <c r="C6" s="2">
        <f>FV(0.04/12, 20*12, -200, 0, 0)</f>
        <v>73354.925217986223</v>
      </c>
      <c r="D6" s="2">
        <f>FV(0.05/12, 20*12, -200, 0, 0)</f>
        <v>82206.7337031364</v>
      </c>
      <c r="E6" s="2">
        <f>FV(0.06/12, 20*12, -200, 0, 0)</f>
        <v>92408.17903229309</v>
      </c>
      <c r="F6" s="2">
        <f>FV(0.07/12, 20*12, -200, 0, 0)</f>
        <v>104185.33196510337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06C6-6954-4109-B441-4C79F419C7E6}">
  <dimension ref="A1:B6"/>
  <sheetViews>
    <sheetView zoomScale="205" zoomScaleNormal="205" workbookViewId="0"/>
  </sheetViews>
  <sheetFormatPr defaultRowHeight="14.25" x14ac:dyDescent="0.45"/>
  <cols>
    <col min="1" max="1" width="15.59765625" bestFit="1" customWidth="1"/>
    <col min="2" max="2" width="17.06640625" bestFit="1" customWidth="1"/>
    <col min="3" max="3" width="17.59765625" bestFit="1" customWidth="1"/>
    <col min="4" max="4" width="18.33203125" bestFit="1" customWidth="1"/>
  </cols>
  <sheetData>
    <row r="1" spans="1:2" x14ac:dyDescent="0.45">
      <c r="A1" t="s">
        <v>0</v>
      </c>
      <c r="B1" s="4">
        <v>50000</v>
      </c>
    </row>
    <row r="2" spans="1:2" x14ac:dyDescent="0.45">
      <c r="A2" t="s">
        <v>5</v>
      </c>
      <c r="B2">
        <v>5</v>
      </c>
    </row>
    <row r="3" spans="1:2" x14ac:dyDescent="0.45">
      <c r="A3" t="s">
        <v>8</v>
      </c>
      <c r="B3">
        <v>12</v>
      </c>
    </row>
    <row r="4" spans="1:2" x14ac:dyDescent="0.45">
      <c r="A4" t="s">
        <v>9</v>
      </c>
      <c r="B4" s="4">
        <v>1000</v>
      </c>
    </row>
    <row r="6" spans="1:2" x14ac:dyDescent="0.45">
      <c r="A6" s="5">
        <f>RATE(B2*B3, -B4, B1) * 12</f>
        <v>7.4200957935045206E-2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DB96-7472-4B02-9FEA-A1130BB9220B}">
  <dimension ref="A1:B5"/>
  <sheetViews>
    <sheetView zoomScale="220" zoomScaleNormal="220" workbookViewId="0">
      <selection activeCell="A5" sqref="A5"/>
    </sheetView>
  </sheetViews>
  <sheetFormatPr defaultRowHeight="14.25" x14ac:dyDescent="0.45"/>
  <cols>
    <col min="1" max="1" width="15.59765625" bestFit="1" customWidth="1"/>
  </cols>
  <sheetData>
    <row r="1" spans="1:2" x14ac:dyDescent="0.45">
      <c r="A1" t="s">
        <v>0</v>
      </c>
      <c r="B1" s="4">
        <v>50000</v>
      </c>
    </row>
    <row r="2" spans="1:2" x14ac:dyDescent="0.45">
      <c r="A2" t="s">
        <v>9</v>
      </c>
      <c r="B2" s="4">
        <v>300</v>
      </c>
    </row>
    <row r="3" spans="1:2" x14ac:dyDescent="0.45">
      <c r="A3" t="s">
        <v>6</v>
      </c>
      <c r="B3" s="3">
        <v>0.06</v>
      </c>
    </row>
    <row r="5" spans="1:2" x14ac:dyDescent="0.45">
      <c r="A5" s="6">
        <f>NPER(B3/12, -B2, B1)</f>
        <v>359.24702887431386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PMT</vt:lpstr>
      <vt:lpstr>PV</vt:lpstr>
      <vt:lpstr>FV</vt:lpstr>
      <vt:lpstr>fv-one-way-data-table</vt:lpstr>
      <vt:lpstr>fv-two-way-table</vt:lpstr>
      <vt:lpstr>RATE</vt:lpstr>
      <vt:lpstr>NPER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2025-03-30T17:08:31Z</dcterms:created>
  <dcterms:modified xsi:type="dcterms:W3CDTF">2025-03-31T17:19:13Z</dcterms:modified>
</cp:coreProperties>
</file>