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49EF35F6-B785-4381-AFED-8B2C3709B77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Retail_Sales" sheetId="1" r:id="rId1"/>
    <sheet name="ETS Forecast" sheetId="3" r:id="rId2"/>
    <sheet name="Linear Forecast" sheetId="4" r:id="rId3"/>
  </sheets>
  <definedNames>
    <definedName name="test_set_n">'Retail_Sales'!#REF!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2" i="1" a="1"/>
  <c r="G2" i="1" s="1"/>
  <c r="L10" i="1"/>
  <c r="L11" i="1"/>
  <c r="L12" i="1"/>
  <c r="L13" i="1"/>
  <c r="L14" i="1"/>
  <c r="L15" i="1"/>
  <c r="L16" i="1"/>
  <c r="L17" i="1"/>
  <c r="L18" i="1"/>
  <c r="L19" i="1"/>
  <c r="L20" i="1"/>
  <c r="L9" i="1"/>
  <c r="F4" i="1" a="1"/>
  <c r="F4" i="1" s="1"/>
  <c r="F3" i="1" a="1"/>
  <c r="F3" i="1"/>
  <c r="F2" i="1" a="1"/>
  <c r="F2" i="1" s="1"/>
  <c r="I9" i="1" a="1"/>
  <c r="E9" i="1" a="1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I9" i="1" l="1"/>
  <c r="E9" i="1"/>
  <c r="K10" i="1"/>
  <c r="K11" i="1"/>
  <c r="K12" i="1"/>
  <c r="K13" i="1"/>
  <c r="K14" i="1"/>
  <c r="K15" i="1"/>
  <c r="K16" i="1"/>
  <c r="K17" i="1"/>
  <c r="K18" i="1"/>
  <c r="K19" i="1"/>
  <c r="K20" i="1"/>
  <c r="E169" i="3"/>
  <c r="D169" i="3"/>
  <c r="D170" i="3"/>
  <c r="E170" i="3"/>
  <c r="E171" i="3"/>
  <c r="D171" i="3"/>
  <c r="D172" i="3"/>
  <c r="E172" i="3"/>
  <c r="D173" i="3"/>
  <c r="E173" i="3"/>
  <c r="D174" i="3"/>
  <c r="E174" i="3"/>
  <c r="D175" i="3"/>
  <c r="E175" i="3"/>
  <c r="E176" i="3"/>
  <c r="D176" i="3"/>
  <c r="D177" i="3"/>
  <c r="E177" i="3"/>
  <c r="E178" i="3"/>
  <c r="D178" i="3"/>
  <c r="D179" i="3"/>
  <c r="E179" i="3"/>
  <c r="D180" i="3"/>
  <c r="E180" i="3"/>
  <c r="E181" i="3"/>
  <c r="D181" i="3"/>
  <c r="E182" i="3"/>
  <c r="D182" i="3"/>
  <c r="K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0C7D9-C9A1-4017-A79E-7A12E167BCDB}" keepAlive="1" name="Query - last_12_months" description="Connection to the 'last_12_months' query in the workbook." type="5" refreshedVersion="8" background="1" saveData="1">
    <dbPr connection="Provider=Microsoft.Mashup.OleDb.1;Data Source=$Workbook$;Location=last_12_months;Extended Properties=&quot;&quot;" command="SELECT * FROM [last_12_months]"/>
  </connection>
  <connection id="2" xr16:uid="{612AC67B-8339-42EF-A8BE-B8853E9FA893}" keepAlive="1" name="Query - rest_of_data" description="Connection to the 'rest_of_data' query in the workbook." type="5" refreshedVersion="8" background="1" saveData="1">
    <dbPr connection="Provider=Microsoft.Mashup.OleDb.1;Data Source=$Workbook$;Location=rest_of_data;Extended Properties=&quot;&quot;" command="SELECT * FROM [rest_of_data]"/>
  </connection>
  <connection id="3" xr16:uid="{BAAF6587-1FAA-401F-BF8F-A8DE4C11567E}" keepAlive="1" name="Query - retail_sales" description="Connection to the 'retail_sales' query in the workbook." type="5" refreshedVersion="8" background="1" saveData="1">
    <dbPr connection="Provider=Microsoft.Mashup.OleDb.1;Data Source=$Workbook$;Location=retail_sales;Extended Properties=&quot;&quot;" command="SELECT * FROM [retail_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<sst xmlns="http://schemas.openxmlformats.org/spreadsheetml/2006/main" count="23" uniqueCount="16">
  <si>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Date</t>
  </si>
  <si>
    <t>Retail_Sales</t>
  </si>
  <si>
    <t>Train set:</t>
  </si>
  <si>
    <t>Test set:</t>
  </si>
  <si>
    <t>Linear forecast</t>
  </si>
  <si>
    <t>MAE</t>
  </si>
  <si>
    <t>MAPE</t>
  </si>
  <si>
    <t>RMSE</t>
  </si>
  <si>
    <t>Timeline</t>
  </si>
  <si>
    <t>Values</t>
  </si>
  <si>
    <t>Forecast</t>
  </si>
  <si>
    <t>Lower Confidence Bound</t>
  </si>
  <si>
    <t>Upper Confidence Bound</t>
  </si>
  <si>
    <t>Actuals</t>
  </si>
  <si>
    <t>Actual</t>
  </si>
  <si>
    <t>ETS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</si>
</sst>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numFmt numFmtId="4" formatCode="#,##0.0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'ETS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'ETS Forecast'!$B$2:$B$182</c:f>
              <c:numCache>
                <c:formatCode>0.00</c:formatCode>
                <c:ptCount val="181"/>
                <c:pt idx="0">
                  <c:v>1000.999069747932</c:v>
                </c:pt>
                <c:pt idx="1">
                  <c:v>1093.086774125981</c:v>
                </c:pt>
                <c:pt idx="2">
                  <c:v>1086.149815163104</c:v>
                </c:pt>
                <c:pt idx="3">
                  <c:v>1011.101480231048</c:v>
                </c:pt>
                <c:pt idx="4">
                  <c:v>1053.802056721071</c:v>
                </c:pt>
                <c:pt idx="5">
                  <c:v>1147.924484842966</c:v>
                </c:pt>
                <c:pt idx="6">
                  <c:v>933.11126592622122</c:v>
                </c:pt>
                <c:pt idx="7">
                  <c:v>961.24463134703103</c:v>
                </c:pt>
                <c:pt idx="8">
                  <c:v>864.94241572691521</c:v>
                </c:pt>
                <c:pt idx="9">
                  <c:v>1082.514747825476</c:v>
                </c:pt>
                <c:pt idx="10">
                  <c:v>1036.9867296687521</c:v>
                </c:pt>
                <c:pt idx="11">
                  <c:v>1045.638987859684</c:v>
                </c:pt>
                <c:pt idx="12">
                  <c:v>1139.5864727195969</c:v>
                </c:pt>
                <c:pt idx="13">
                  <c:v>1122.566654941721</c:v>
                </c:pt>
                <c:pt idx="14">
                  <c:v>1166.5775382274551</c:v>
                </c:pt>
                <c:pt idx="15">
                  <c:v>1218.210323445591</c:v>
                </c:pt>
                <c:pt idx="16">
                  <c:v>1190.3503430292631</c:v>
                </c:pt>
                <c:pt idx="17">
                  <c:v>1053.1021971047369</c:v>
                </c:pt>
                <c:pt idx="18">
                  <c:v>1101.3506137715599</c:v>
                </c:pt>
                <c:pt idx="19">
                  <c:v>981.82402731467209</c:v>
                </c:pt>
                <c:pt idx="20">
                  <c:v>1010.502148370617</c:v>
                </c:pt>
                <c:pt idx="21">
                  <c:v>1056.4705824229691</c:v>
                </c:pt>
                <c:pt idx="22">
                  <c:v>1076.060973980299</c:v>
                </c:pt>
                <c:pt idx="23">
                  <c:v>1051.4849044601769</c:v>
                </c:pt>
                <c:pt idx="24">
                  <c:v>1218.1141845226109</c:v>
                </c:pt>
                <c:pt idx="25">
                  <c:v>1184.7885796190719</c:v>
                </c:pt>
                <c:pt idx="26">
                  <c:v>1320.56437487003</c:v>
                </c:pt>
                <c:pt idx="27">
                  <c:v>1116.89820392464</c:v>
                </c:pt>
                <c:pt idx="28">
                  <c:v>1248.9182319692129</c:v>
                </c:pt>
                <c:pt idx="29">
                  <c:v>1126.8267392345231</c:v>
                </c:pt>
                <c:pt idx="30">
                  <c:v>1093.392616357999</c:v>
                </c:pt>
                <c:pt idx="31">
                  <c:v>1094.0404358503081</c:v>
                </c:pt>
                <c:pt idx="32">
                  <c:v>995.27557759277443</c:v>
                </c:pt>
                <c:pt idx="33">
                  <c:v>1116.4816702103451</c:v>
                </c:pt>
                <c:pt idx="34">
                  <c:v>1087.482774951332</c:v>
                </c:pt>
                <c:pt idx="35">
                  <c:v>1161.5507562906309</c:v>
                </c:pt>
                <c:pt idx="36">
                  <c:v>1238.8125645273699</c:v>
                </c:pt>
                <c:pt idx="37">
                  <c:v>1274.3818868805861</c:v>
                </c:pt>
                <c:pt idx="38">
                  <c:v>1227.1940525330381</c:v>
                </c:pt>
                <c:pt idx="39">
                  <c:v>1334.506838336564</c:v>
                </c:pt>
                <c:pt idx="40">
                  <c:v>1377.002287199906</c:v>
                </c:pt>
                <c:pt idx="41">
                  <c:v>1218.767714365895</c:v>
                </c:pt>
                <c:pt idx="42">
                  <c:v>1160.8382822430181</c:v>
                </c:pt>
                <c:pt idx="43">
                  <c:v>1122.3164840215461</c:v>
                </c:pt>
                <c:pt idx="44">
                  <c:v>1238.735608265519</c:v>
                </c:pt>
                <c:pt idx="45">
                  <c:v>1144.888808045182</c:v>
                </c:pt>
                <c:pt idx="46">
                  <c:v>1169.3492409924099</c:v>
                </c:pt>
                <c:pt idx="47">
                  <c:v>1290.751624922347</c:v>
                </c:pt>
                <c:pt idx="48">
                  <c:v>1269.6834637091711</c:v>
                </c:pt>
                <c:pt idx="49">
                  <c:v>1417.1803300265999</c:v>
                </c:pt>
                <c:pt idx="50">
                  <c:v>1337.4750300777901</c:v>
                </c:pt>
                <c:pt idx="51">
                  <c:v>1332.9551068874221</c:v>
                </c:pt>
                <c:pt idx="52">
                  <c:v>1338.819839099705</c:v>
                </c:pt>
                <c:pt idx="53">
                  <c:v>1235.227399352586</c:v>
                </c:pt>
                <c:pt idx="54">
                  <c:v>1290.2127621792511</c:v>
                </c:pt>
                <c:pt idx="55">
                  <c:v>1322.789214463708</c:v>
                </c:pt>
                <c:pt idx="56">
                  <c:v>1199.7602327922179</c:v>
                </c:pt>
                <c:pt idx="57">
                  <c:v>1250.1667313059379</c:v>
                </c:pt>
                <c:pt idx="58">
                  <c:v>1426.390062486134</c:v>
                </c:pt>
                <c:pt idx="59">
                  <c:v>1341.226082345873</c:v>
                </c:pt>
                <c:pt idx="60">
                  <c:v>1413.7954487226</c:v>
                </c:pt>
                <c:pt idx="61">
                  <c:v>1336.718576492183</c:v>
                </c:pt>
                <c:pt idx="62">
                  <c:v>1503.416390543337</c:v>
                </c:pt>
                <c:pt idx="63">
                  <c:v>1481.6732380224259</c:v>
                </c:pt>
                <c:pt idx="64">
                  <c:v>1424.506286005374</c:v>
                </c:pt>
                <c:pt idx="65">
                  <c:v>1446.9397906067741</c:v>
                </c:pt>
                <c:pt idx="66">
                  <c:v>1279.0878195540281</c:v>
                </c:pt>
                <c:pt idx="67">
                  <c:v>1285.559353908041</c:v>
                </c:pt>
                <c:pt idx="68">
                  <c:v>1266.960752468485</c:v>
                </c:pt>
                <c:pt idx="69">
                  <c:v>1302.6009611614429</c:v>
                </c:pt>
                <c:pt idx="70">
                  <c:v>1289.2899022749209</c:v>
                </c:pt>
                <c:pt idx="71">
                  <c:v>1428.3186281074829</c:v>
                </c:pt>
                <c:pt idx="72">
                  <c:v>1438.9524981771519</c:v>
                </c:pt>
                <c:pt idx="73">
                  <c:v>1545.1041113438889</c:v>
                </c:pt>
                <c:pt idx="74">
                  <c:v>1508.9890400024749</c:v>
                </c:pt>
                <c:pt idx="75">
                  <c:v>1518.9227628181191</c:v>
                </c:pt>
                <c:pt idx="76">
                  <c:v>1491.293220934208</c:v>
                </c:pt>
                <c:pt idx="77">
                  <c:v>1511.3084785607659</c:v>
                </c:pt>
                <c:pt idx="78">
                  <c:v>1448.5589947291039</c:v>
                </c:pt>
                <c:pt idx="79">
                  <c:v>1439.1350546044939</c:v>
                </c:pt>
                <c:pt idx="80">
                  <c:v>1325.8269412981449</c:v>
                </c:pt>
                <c:pt idx="81">
                  <c:v>1386.538225279045</c:v>
                </c:pt>
                <c:pt idx="82">
                  <c:v>1314.7215896589801</c:v>
                </c:pt>
                <c:pt idx="83">
                  <c:v>1485.3990111878929</c:v>
                </c:pt>
                <c:pt idx="84">
                  <c:v>1480.733538000296</c:v>
                </c:pt>
                <c:pt idx="85">
                  <c:v>1570.209623852192</c:v>
                </c:pt>
                <c:pt idx="86">
                  <c:v>1576.145802925101</c:v>
                </c:pt>
                <c:pt idx="87">
                  <c:v>1611.692114556243</c:v>
                </c:pt>
                <c:pt idx="88">
                  <c:v>1508.0081013851959</c:v>
                </c:pt>
                <c:pt idx="89">
                  <c:v>1450.9233330274619</c:v>
                </c:pt>
                <c:pt idx="90">
                  <c:v>1578.3315776549241</c:v>
                </c:pt>
                <c:pt idx="91">
                  <c:v>1359.419201257366</c:v>
                </c:pt>
                <c:pt idx="92">
                  <c:v>1447.67142764406</c:v>
                </c:pt>
                <c:pt idx="93">
                  <c:v>1452.926402483057</c:v>
                </c:pt>
                <c:pt idx="94">
                  <c:v>1511.5132562100639</c:v>
                </c:pt>
                <c:pt idx="95">
                  <c:v>1592.177151639916</c:v>
                </c:pt>
                <c:pt idx="96">
                  <c:v>1569.206433125408</c:v>
                </c:pt>
                <c:pt idx="97">
                  <c:v>1603.0261203016521</c:v>
                </c:pt>
                <c:pt idx="98">
                  <c:v>1710.3169424500061</c:v>
                </c:pt>
                <c:pt idx="99">
                  <c:v>1553.497981550523</c:v>
                </c:pt>
                <c:pt idx="100">
                  <c:v>1650.7419995499181</c:v>
                </c:pt>
                <c:pt idx="101">
                  <c:v>1628.9940747594819</c:v>
                </c:pt>
                <c:pt idx="102">
                  <c:v>1462.640622885928</c:v>
                </c:pt>
                <c:pt idx="103">
                  <c:v>1440.862790658869</c:v>
                </c:pt>
                <c:pt idx="104">
                  <c:v>1484.1674132860389</c:v>
                </c:pt>
                <c:pt idx="105">
                  <c:v>1460.95157290718</c:v>
                </c:pt>
                <c:pt idx="106">
                  <c:v>1600.4785488969501</c:v>
                </c:pt>
                <c:pt idx="107">
                  <c:v>1545.632844501489</c:v>
                </c:pt>
                <c:pt idx="108">
                  <c:v>1686.097298702447</c:v>
                </c:pt>
                <c:pt idx="109">
                  <c:v>1667.6039170774609</c:v>
                </c:pt>
                <c:pt idx="110">
                  <c:v>1684.336818718436</c:v>
                </c:pt>
                <c:pt idx="111">
                  <c:v>1747.025142498069</c:v>
                </c:pt>
                <c:pt idx="112">
                  <c:v>1767.33357991345</c:v>
                </c:pt>
                <c:pt idx="113">
                  <c:v>1581.471653665207</c:v>
                </c:pt>
                <c:pt idx="114">
                  <c:v>1661.699829160169</c:v>
                </c:pt>
                <c:pt idx="115">
                  <c:v>1520.141648063008</c:v>
                </c:pt>
                <c:pt idx="116">
                  <c:v>1555.7319057763521</c:v>
                </c:pt>
                <c:pt idx="117">
                  <c:v>1646.754530497097</c:v>
                </c:pt>
                <c:pt idx="118">
                  <c:v>1646.0158292528849</c:v>
                </c:pt>
                <c:pt idx="119">
                  <c:v>1626.0291297040001</c:v>
                </c:pt>
                <c:pt idx="120">
                  <c:v>1744.0905819221241</c:v>
                </c:pt>
                <c:pt idx="121">
                  <c:v>1751.174301579488</c:v>
                </c:pt>
                <c:pt idx="122">
                  <c:v>1879.805282307085</c:v>
                </c:pt>
                <c:pt idx="123">
                  <c:v>1797.8969746985031</c:v>
                </c:pt>
                <c:pt idx="124">
                  <c:v>1752.801891534619</c:v>
                </c:pt>
                <c:pt idx="125">
                  <c:v>1708.215970158202</c:v>
                </c:pt>
                <c:pt idx="126">
                  <c:v>1651.8842018332559</c:v>
                </c:pt>
                <c:pt idx="127">
                  <c:v>1627.1199546908581</c:v>
                </c:pt>
                <c:pt idx="128">
                  <c:v>1555.7712389605331</c:v>
                </c:pt>
                <c:pt idx="129">
                  <c:v>1579.0490364343641</c:v>
                </c:pt>
                <c:pt idx="130">
                  <c:v>1641.8945223713811</c:v>
                </c:pt>
                <c:pt idx="131">
                  <c:v>1826.2620848470119</c:v>
                </c:pt>
                <c:pt idx="132">
                  <c:v>1721.2730006861341</c:v>
                </c:pt>
                <c:pt idx="133">
                  <c:v>1876.4186477804799</c:v>
                </c:pt>
                <c:pt idx="134">
                  <c:v>1991.714030327207</c:v>
                </c:pt>
                <c:pt idx="135">
                  <c:v>1823.0507407376519</c:v>
                </c:pt>
                <c:pt idx="136">
                  <c:v>1808.308733425044</c:v>
                </c:pt>
                <c:pt idx="137">
                  <c:v>1802.6568633293821</c:v>
                </c:pt>
                <c:pt idx="138">
                  <c:v>1683.794026072763</c:v>
                </c:pt>
                <c:pt idx="139">
                  <c:v>1659.984883073972</c:v>
                </c:pt>
                <c:pt idx="140">
                  <c:v>1669.9528097233419</c:v>
                </c:pt>
                <c:pt idx="141">
                  <c:v>1779.9752220546311</c:v>
                </c:pt>
                <c:pt idx="142">
                  <c:v>1771.80660894009</c:v>
                </c:pt>
                <c:pt idx="143">
                  <c:v>1793.928714249344</c:v>
                </c:pt>
                <c:pt idx="144">
                  <c:v>1826.666014093528</c:v>
                </c:pt>
                <c:pt idx="145">
                  <c:v>1880.459087727628</c:v>
                </c:pt>
                <c:pt idx="146">
                  <c:v>1930.730268694314</c:v>
                </c:pt>
                <c:pt idx="147">
                  <c:v>2015.6141354078679</c:v>
                </c:pt>
                <c:pt idx="148">
                  <c:v>1894.7138112189591</c:v>
                </c:pt>
                <c:pt idx="149">
                  <c:v>1873.1345363974481</c:v>
                </c:pt>
                <c:pt idx="150">
                  <c:v>1766.21128442497</c:v>
                </c:pt>
                <c:pt idx="151">
                  <c:v>1724.364654468086</c:v>
                </c:pt>
                <c:pt idx="152">
                  <c:v>1781.2190873900979</c:v>
                </c:pt>
                <c:pt idx="153">
                  <c:v>1768.729701348401</c:v>
                </c:pt>
                <c:pt idx="154">
                  <c:v>1814.7007141395179</c:v>
                </c:pt>
                <c:pt idx="155">
                  <c:v>1788.525394537593</c:v>
                </c:pt>
                <c:pt idx="156">
                  <c:v>1878.7073913930219</c:v>
                </c:pt>
                <c:pt idx="157">
                  <c:v>1924.436307694622</c:v>
                </c:pt>
                <c:pt idx="158">
                  <c:v>2081.3105533631669</c:v>
                </c:pt>
                <c:pt idx="159">
                  <c:v>2028.604540041965</c:v>
                </c:pt>
                <c:pt idx="160">
                  <c:v>1938.201508789414</c:v>
                </c:pt>
                <c:pt idx="161">
                  <c:v>1911.731814843863</c:v>
                </c:pt>
                <c:pt idx="162">
                  <c:v>1734.04646930433</c:v>
                </c:pt>
                <c:pt idx="163">
                  <c:v>1747.8493856235971</c:v>
                </c:pt>
                <c:pt idx="164">
                  <c:v>1865.923354867954</c:v>
                </c:pt>
                <c:pt idx="165">
                  <c:v>1813.707248750912</c:v>
                </c:pt>
                <c:pt idx="166">
                  <c:v>1935.903381879629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4-49CE-8064-04B3C6A23839}"/>
            </c:ext>
          </c:extLst>
        </c:ser>
        <c:ser>
          <c:idx val="1"/>
          <c:order val="1"/>
          <c:tx>
            <c:strRef>
              <c:f>'ETS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'ETS Forecast'!$A$2:$A$182</c:f>
              <c:numCache>
                <c:formatCode>m/d/yyyy</c:formatCode>
                <c:ptCount val="181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45290</c:v>
                </c:pt>
                <c:pt idx="168">
                  <c:v>45321</c:v>
                </c:pt>
                <c:pt idx="169">
                  <c:v>45352</c:v>
                </c:pt>
                <c:pt idx="170">
                  <c:v>45381</c:v>
                </c:pt>
                <c:pt idx="171">
                  <c:v>45412</c:v>
                </c:pt>
                <c:pt idx="172">
                  <c:v>45442</c:v>
                </c:pt>
                <c:pt idx="173">
                  <c:v>45473</c:v>
                </c:pt>
                <c:pt idx="174">
                  <c:v>45503</c:v>
                </c:pt>
                <c:pt idx="175">
                  <c:v>45534</c:v>
                </c:pt>
                <c:pt idx="176">
                  <c:v>45565</c:v>
                </c:pt>
                <c:pt idx="177">
                  <c:v>45595</c:v>
                </c:pt>
                <c:pt idx="178">
                  <c:v>45626</c:v>
                </c:pt>
                <c:pt idx="179">
                  <c:v>45656</c:v>
                </c:pt>
                <c:pt idx="180">
                  <c:v>45657</c:v>
                </c:pt>
              </c:numCache>
            </c:numRef>
          </c:cat>
          <c:val>
            <c:numRef>
              <c:f>'ETS Forecast'!$C$2:$C$182</c:f>
              <c:numCache>
                <c:formatCode>General</c:formatCode>
                <c:ptCount val="181"/>
                <c:pt idx="166" formatCode="0.00">
                  <c:v>1935.903381879629</c:v>
                </c:pt>
                <c:pt idx="167" formatCode="0.00">
                  <c:v>1891.859108973641</c:v>
                </c:pt>
                <c:pt idx="168" formatCode="0.00">
                  <c:v>2003.5104672059576</c:v>
                </c:pt>
                <c:pt idx="169" formatCode="0.00">
                  <c:v>1998.0587415344462</c:v>
                </c:pt>
                <c:pt idx="170" formatCode="0.00">
                  <c:v>2040.2550533729006</c:v>
                </c:pt>
                <c:pt idx="171" formatCode="0.00">
                  <c:v>2027.1893487383707</c:v>
                </c:pt>
                <c:pt idx="172" formatCode="0.00">
                  <c:v>2074.2233330351969</c:v>
                </c:pt>
                <c:pt idx="173" formatCode="0.00">
                  <c:v>1980.7973605511934</c:v>
                </c:pt>
                <c:pt idx="174" formatCode="0.00">
                  <c:v>1914.7835246126988</c:v>
                </c:pt>
                <c:pt idx="175" formatCode="0.00">
                  <c:v>1883.4846583921055</c:v>
                </c:pt>
                <c:pt idx="176" formatCode="0.00">
                  <c:v>1830.1167997980087</c:v>
                </c:pt>
                <c:pt idx="177" formatCode="0.00">
                  <c:v>1956.6793370914561</c:v>
                </c:pt>
                <c:pt idx="178" formatCode="0.00">
                  <c:v>1938.3275089719023</c:v>
                </c:pt>
                <c:pt idx="179" formatCode="0.00">
                  <c:v>1960.0997261579546</c:v>
                </c:pt>
                <c:pt idx="180" formatCode="0.00">
                  <c:v>1963.7013828751262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4-49CE-8064-04B3C6A23839}"/>
            </c:ext>
          </c:extLst>
        </c:ser>
        <c:ser>
          <c:idx val="2"/>
          <c:order val="2"/>
          <c:tx>
            <c:strRef>
              <c:f>'ETS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Forecast'!$A$2:$A$182</c:f>
              <c:numCache>
                <c:formatCode>m/d/yyyy</c:formatCode>
                <c:ptCount val="181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45290</c:v>
                </c:pt>
                <c:pt idx="168">
                  <c:v>45321</c:v>
                </c:pt>
                <c:pt idx="169">
                  <c:v>45352</c:v>
                </c:pt>
                <c:pt idx="170">
                  <c:v>45381</c:v>
                </c:pt>
                <c:pt idx="171">
                  <c:v>45412</c:v>
                </c:pt>
                <c:pt idx="172">
                  <c:v>45442</c:v>
                </c:pt>
                <c:pt idx="173">
                  <c:v>45473</c:v>
                </c:pt>
                <c:pt idx="174">
                  <c:v>45503</c:v>
                </c:pt>
                <c:pt idx="175">
                  <c:v>45534</c:v>
                </c:pt>
                <c:pt idx="176">
                  <c:v>45565</c:v>
                </c:pt>
                <c:pt idx="177">
                  <c:v>45595</c:v>
                </c:pt>
                <c:pt idx="178">
                  <c:v>45626</c:v>
                </c:pt>
                <c:pt idx="179">
                  <c:v>45656</c:v>
                </c:pt>
                <c:pt idx="180">
                  <c:v>45657</c:v>
                </c:pt>
              </c:numCache>
            </c:numRef>
          </c:cat>
          <c:val>
            <c:numRef>
              <c:f>'ETS Forecast'!$D$2:$D$182</c:f>
              <c:numCache>
                <c:formatCode>General</c:formatCode>
                <c:ptCount val="181"/>
                <c:pt idx="166" formatCode="0.00">
                  <c:v>1935.903381879629</c:v>
                </c:pt>
                <c:pt idx="167" formatCode="0.00">
                  <c:v>1770.1357555241925</c:v>
                </c:pt>
                <c:pt idx="168" formatCode="0.00">
                  <c:v>1880.8094023795877</c:v>
                </c:pt>
                <c:pt idx="169" formatCode="0.00">
                  <c:v>1874.372420259059</c:v>
                </c:pt>
                <c:pt idx="170" formatCode="0.00">
                  <c:v>1915.575990609866</c:v>
                </c:pt>
                <c:pt idx="171" formatCode="0.00">
                  <c:v>1901.5101189302363</c:v>
                </c:pt>
                <c:pt idx="172" formatCode="0.00">
                  <c:v>1947.5365695400342</c:v>
                </c:pt>
                <c:pt idx="173" formatCode="0.00">
                  <c:v>1853.0957550649721</c:v>
                </c:pt>
                <c:pt idx="174" formatCode="0.00">
                  <c:v>1786.0598265810111</c:v>
                </c:pt>
                <c:pt idx="175" formatCode="0.00">
                  <c:v>1753.7316744124967</c:v>
                </c:pt>
                <c:pt idx="176" formatCode="0.00">
                  <c:v>1699.3273930141004</c:v>
                </c:pt>
                <c:pt idx="177" formatCode="0.00">
                  <c:v>1824.8464265799882</c:v>
                </c:pt>
                <c:pt idx="178" formatCode="0.00">
                  <c:v>1805.4440691237546</c:v>
                </c:pt>
                <c:pt idx="179" formatCode="0.00">
                  <c:v>1826.143466031361</c:v>
                </c:pt>
                <c:pt idx="180" formatCode="0.00">
                  <c:v>1829.7106586557959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4-49CE-8064-04B3C6A23839}"/>
            </c:ext>
          </c:extLst>
        </c:ser>
        <c:ser>
          <c:idx val="3"/>
          <c:order val="3"/>
          <c:tx>
            <c:strRef>
              <c:f>'ETS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Forecast'!$A$2:$A$182</c:f>
              <c:numCache>
                <c:formatCode>m/d/yyyy</c:formatCode>
                <c:ptCount val="181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45290</c:v>
                </c:pt>
                <c:pt idx="168">
                  <c:v>45321</c:v>
                </c:pt>
                <c:pt idx="169">
                  <c:v>45352</c:v>
                </c:pt>
                <c:pt idx="170">
                  <c:v>45381</c:v>
                </c:pt>
                <c:pt idx="171">
                  <c:v>45412</c:v>
                </c:pt>
                <c:pt idx="172">
                  <c:v>45442</c:v>
                </c:pt>
                <c:pt idx="173">
                  <c:v>45473</c:v>
                </c:pt>
                <c:pt idx="174">
                  <c:v>45503</c:v>
                </c:pt>
                <c:pt idx="175">
                  <c:v>45534</c:v>
                </c:pt>
                <c:pt idx="176">
                  <c:v>45565</c:v>
                </c:pt>
                <c:pt idx="177">
                  <c:v>45595</c:v>
                </c:pt>
                <c:pt idx="178">
                  <c:v>45626</c:v>
                </c:pt>
                <c:pt idx="179">
                  <c:v>45656</c:v>
                </c:pt>
                <c:pt idx="180">
                  <c:v>45657</c:v>
                </c:pt>
              </c:numCache>
            </c:numRef>
          </c:cat>
          <c:val>
            <c:numRef>
              <c:f>'ETS Forecast'!$E$2:$E$182</c:f>
              <c:numCache>
                <c:formatCode>General</c:formatCode>
                <c:ptCount val="181"/>
                <c:pt idx="166" formatCode="0.00">
                  <c:v>1935.903381879629</c:v>
                </c:pt>
                <c:pt idx="167" formatCode="0.00">
                  <c:v>2013.5824624230895</c:v>
                </c:pt>
                <c:pt idx="168" formatCode="0.00">
                  <c:v>2126.2115320323273</c:v>
                </c:pt>
                <c:pt idx="169" formatCode="0.00">
                  <c:v>2121.7450628098331</c:v>
                </c:pt>
                <c:pt idx="170" formatCode="0.00">
                  <c:v>2164.9341161359353</c:v>
                </c:pt>
                <c:pt idx="171" formatCode="0.00">
                  <c:v>2152.868578546505</c:v>
                </c:pt>
                <c:pt idx="172" formatCode="0.00">
                  <c:v>2200.9100965303596</c:v>
                </c:pt>
                <c:pt idx="173" formatCode="0.00">
                  <c:v>2108.4989660374149</c:v>
                </c:pt>
                <c:pt idx="174" formatCode="0.00">
                  <c:v>2043.5072226443865</c:v>
                </c:pt>
                <c:pt idx="175" formatCode="0.00">
                  <c:v>2013.2376423717144</c:v>
                </c:pt>
                <c:pt idx="176" formatCode="0.00">
                  <c:v>1960.9062065819171</c:v>
                </c:pt>
                <c:pt idx="177" formatCode="0.00">
                  <c:v>2088.5122476029237</c:v>
                </c:pt>
                <c:pt idx="178" formatCode="0.00">
                  <c:v>2071.2109488200499</c:v>
                </c:pt>
                <c:pt idx="179" formatCode="0.00">
                  <c:v>2094.0559862845485</c:v>
                </c:pt>
                <c:pt idx="180" formatCode="0.00">
                  <c:v>2097.6921070944568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44-49CE-8064-04B3C6A23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21727"/>
        <c:axId val="66334687"/>
      </c:lineChart>
      <c:catAx>
        <c:axId val="6632172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4687"/>
        <c:crosses val="autoZero"/>
        <c:auto val="1"/>
        <c:lblAlgn val="ctr"/>
        <c:lblOffset val="100"/>
        <c:noMultiLvlLbl val="0"/>
      </c:catAx>
      <c:valAx>
        <c:axId val="6633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Forecast'!$B$1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'Linear Forecast'!$A$2:$A$181</c:f>
              <c:numCache>
                <c:formatCode>m/d/yyyy</c:formatCode>
                <c:ptCount val="18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</c:numCache>
            </c:numRef>
          </c:cat>
          <c:val>
            <c:numRef>
              <c:f>'Linear Forecast'!$B$2:$B$181</c:f>
              <c:numCache>
                <c:formatCode>General</c:formatCode>
                <c:ptCount val="180"/>
                <c:pt idx="0">
                  <c:v>1000.999069747932</c:v>
                </c:pt>
                <c:pt idx="1">
                  <c:v>1093.086774125981</c:v>
                </c:pt>
                <c:pt idx="2">
                  <c:v>1086.149815163104</c:v>
                </c:pt>
                <c:pt idx="3">
                  <c:v>1011.101480231048</c:v>
                </c:pt>
                <c:pt idx="4">
                  <c:v>1053.802056721071</c:v>
                </c:pt>
                <c:pt idx="5">
                  <c:v>1147.924484842966</c:v>
                </c:pt>
                <c:pt idx="6">
                  <c:v>933.11126592622122</c:v>
                </c:pt>
                <c:pt idx="7">
                  <c:v>961.24463134703103</c:v>
                </c:pt>
                <c:pt idx="8">
                  <c:v>864.94241572691521</c:v>
                </c:pt>
                <c:pt idx="9">
                  <c:v>1082.514747825476</c:v>
                </c:pt>
                <c:pt idx="10">
                  <c:v>1036.9867296687521</c:v>
                </c:pt>
                <c:pt idx="11">
                  <c:v>1045.638987859684</c:v>
                </c:pt>
                <c:pt idx="12">
                  <c:v>1139.5864727195969</c:v>
                </c:pt>
                <c:pt idx="13">
                  <c:v>1122.566654941721</c:v>
                </c:pt>
                <c:pt idx="14">
                  <c:v>1166.5775382274551</c:v>
                </c:pt>
                <c:pt idx="15">
                  <c:v>1218.210323445591</c:v>
                </c:pt>
                <c:pt idx="16">
                  <c:v>1190.3503430292631</c:v>
                </c:pt>
                <c:pt idx="17">
                  <c:v>1053.1021971047369</c:v>
                </c:pt>
                <c:pt idx="18">
                  <c:v>1101.3506137715599</c:v>
                </c:pt>
                <c:pt idx="19">
                  <c:v>981.82402731467209</c:v>
                </c:pt>
                <c:pt idx="20">
                  <c:v>1010.502148370617</c:v>
                </c:pt>
                <c:pt idx="21">
                  <c:v>1056.4705824229691</c:v>
                </c:pt>
                <c:pt idx="22">
                  <c:v>1076.060973980299</c:v>
                </c:pt>
                <c:pt idx="23">
                  <c:v>1051.4849044601769</c:v>
                </c:pt>
                <c:pt idx="24">
                  <c:v>1218.1141845226109</c:v>
                </c:pt>
                <c:pt idx="25">
                  <c:v>1184.7885796190719</c:v>
                </c:pt>
                <c:pt idx="26">
                  <c:v>1320.56437487003</c:v>
                </c:pt>
                <c:pt idx="27">
                  <c:v>1116.89820392464</c:v>
                </c:pt>
                <c:pt idx="28">
                  <c:v>1248.9182319692129</c:v>
                </c:pt>
                <c:pt idx="29">
                  <c:v>1126.8267392345231</c:v>
                </c:pt>
                <c:pt idx="30">
                  <c:v>1093.392616357999</c:v>
                </c:pt>
                <c:pt idx="31">
                  <c:v>1094.0404358503081</c:v>
                </c:pt>
                <c:pt idx="32">
                  <c:v>995.27557759277443</c:v>
                </c:pt>
                <c:pt idx="33">
                  <c:v>1116.4816702103451</c:v>
                </c:pt>
                <c:pt idx="34">
                  <c:v>1087.482774951332</c:v>
                </c:pt>
                <c:pt idx="35">
                  <c:v>1161.5507562906309</c:v>
                </c:pt>
                <c:pt idx="36">
                  <c:v>1238.8125645273699</c:v>
                </c:pt>
                <c:pt idx="37">
                  <c:v>1274.3818868805861</c:v>
                </c:pt>
                <c:pt idx="38">
                  <c:v>1227.1940525330381</c:v>
                </c:pt>
                <c:pt idx="39">
                  <c:v>1334.506838336564</c:v>
                </c:pt>
                <c:pt idx="40">
                  <c:v>1377.002287199906</c:v>
                </c:pt>
                <c:pt idx="41">
                  <c:v>1218.767714365895</c:v>
                </c:pt>
                <c:pt idx="42">
                  <c:v>1160.8382822430181</c:v>
                </c:pt>
                <c:pt idx="43">
                  <c:v>1122.3164840215461</c:v>
                </c:pt>
                <c:pt idx="44">
                  <c:v>1238.735608265519</c:v>
                </c:pt>
                <c:pt idx="45">
                  <c:v>1144.888808045182</c:v>
                </c:pt>
                <c:pt idx="46">
                  <c:v>1169.3492409924099</c:v>
                </c:pt>
                <c:pt idx="47">
                  <c:v>1290.751624922347</c:v>
                </c:pt>
                <c:pt idx="48">
                  <c:v>1269.6834637091711</c:v>
                </c:pt>
                <c:pt idx="49">
                  <c:v>1417.1803300265999</c:v>
                </c:pt>
                <c:pt idx="50">
                  <c:v>1337.4750300777901</c:v>
                </c:pt>
                <c:pt idx="51">
                  <c:v>1332.9551068874221</c:v>
                </c:pt>
                <c:pt idx="52">
                  <c:v>1338.819839099705</c:v>
                </c:pt>
                <c:pt idx="53">
                  <c:v>1235.227399352586</c:v>
                </c:pt>
                <c:pt idx="54">
                  <c:v>1290.2127621792511</c:v>
                </c:pt>
                <c:pt idx="55">
                  <c:v>1322.789214463708</c:v>
                </c:pt>
                <c:pt idx="56">
                  <c:v>1199.7602327922179</c:v>
                </c:pt>
                <c:pt idx="57">
                  <c:v>1250.1667313059379</c:v>
                </c:pt>
                <c:pt idx="58">
                  <c:v>1426.390062486134</c:v>
                </c:pt>
                <c:pt idx="59">
                  <c:v>1341.226082345873</c:v>
                </c:pt>
                <c:pt idx="60">
                  <c:v>1413.7954487226</c:v>
                </c:pt>
                <c:pt idx="61">
                  <c:v>1336.718576492183</c:v>
                </c:pt>
                <c:pt idx="62">
                  <c:v>1503.416390543337</c:v>
                </c:pt>
                <c:pt idx="63">
                  <c:v>1481.6732380224259</c:v>
                </c:pt>
                <c:pt idx="64">
                  <c:v>1424.506286005374</c:v>
                </c:pt>
                <c:pt idx="65">
                  <c:v>1446.9397906067741</c:v>
                </c:pt>
                <c:pt idx="66">
                  <c:v>1279.0878195540281</c:v>
                </c:pt>
                <c:pt idx="67">
                  <c:v>1285.559353908041</c:v>
                </c:pt>
                <c:pt idx="68">
                  <c:v>1266.960752468485</c:v>
                </c:pt>
                <c:pt idx="69">
                  <c:v>1302.6009611614429</c:v>
                </c:pt>
                <c:pt idx="70">
                  <c:v>1289.2899022749209</c:v>
                </c:pt>
                <c:pt idx="71">
                  <c:v>1428.3186281074829</c:v>
                </c:pt>
                <c:pt idx="72">
                  <c:v>1438.9524981771519</c:v>
                </c:pt>
                <c:pt idx="73">
                  <c:v>1545.1041113438889</c:v>
                </c:pt>
                <c:pt idx="74">
                  <c:v>1508.9890400024749</c:v>
                </c:pt>
                <c:pt idx="75">
                  <c:v>1518.9227628181191</c:v>
                </c:pt>
                <c:pt idx="76">
                  <c:v>1491.293220934208</c:v>
                </c:pt>
                <c:pt idx="77">
                  <c:v>1511.3084785607659</c:v>
                </c:pt>
                <c:pt idx="78">
                  <c:v>1448.5589947291039</c:v>
                </c:pt>
                <c:pt idx="79">
                  <c:v>1439.1350546044939</c:v>
                </c:pt>
                <c:pt idx="80">
                  <c:v>1325.8269412981449</c:v>
                </c:pt>
                <c:pt idx="81">
                  <c:v>1386.538225279045</c:v>
                </c:pt>
                <c:pt idx="82">
                  <c:v>1314.7215896589801</c:v>
                </c:pt>
                <c:pt idx="83">
                  <c:v>1485.3990111878929</c:v>
                </c:pt>
                <c:pt idx="84">
                  <c:v>1480.733538000296</c:v>
                </c:pt>
                <c:pt idx="85">
                  <c:v>1570.209623852192</c:v>
                </c:pt>
                <c:pt idx="86">
                  <c:v>1576.145802925101</c:v>
                </c:pt>
                <c:pt idx="87">
                  <c:v>1611.692114556243</c:v>
                </c:pt>
                <c:pt idx="88">
                  <c:v>1508.0081013851959</c:v>
                </c:pt>
                <c:pt idx="89">
                  <c:v>1450.9233330274619</c:v>
                </c:pt>
                <c:pt idx="90">
                  <c:v>1578.3315776549241</c:v>
                </c:pt>
                <c:pt idx="91">
                  <c:v>1359.419201257366</c:v>
                </c:pt>
                <c:pt idx="92">
                  <c:v>1447.67142764406</c:v>
                </c:pt>
                <c:pt idx="93">
                  <c:v>1452.926402483057</c:v>
                </c:pt>
                <c:pt idx="94">
                  <c:v>1511.5132562100639</c:v>
                </c:pt>
                <c:pt idx="95">
                  <c:v>1592.177151639916</c:v>
                </c:pt>
                <c:pt idx="96">
                  <c:v>1569.206433125408</c:v>
                </c:pt>
                <c:pt idx="97">
                  <c:v>1603.0261203016521</c:v>
                </c:pt>
                <c:pt idx="98">
                  <c:v>1710.3169424500061</c:v>
                </c:pt>
                <c:pt idx="99">
                  <c:v>1553.497981550523</c:v>
                </c:pt>
                <c:pt idx="100">
                  <c:v>1650.7419995499181</c:v>
                </c:pt>
                <c:pt idx="101">
                  <c:v>1628.9940747594819</c:v>
                </c:pt>
                <c:pt idx="102">
                  <c:v>1462.640622885928</c:v>
                </c:pt>
                <c:pt idx="103">
                  <c:v>1440.862790658869</c:v>
                </c:pt>
                <c:pt idx="104">
                  <c:v>1484.1674132860389</c:v>
                </c:pt>
                <c:pt idx="105">
                  <c:v>1460.95157290718</c:v>
                </c:pt>
                <c:pt idx="106">
                  <c:v>1600.4785488969501</c:v>
                </c:pt>
                <c:pt idx="107">
                  <c:v>1545.632844501489</c:v>
                </c:pt>
                <c:pt idx="108">
                  <c:v>1686.097298702447</c:v>
                </c:pt>
                <c:pt idx="109">
                  <c:v>1667.6039170774609</c:v>
                </c:pt>
                <c:pt idx="110">
                  <c:v>1684.336818718436</c:v>
                </c:pt>
                <c:pt idx="111">
                  <c:v>1747.025142498069</c:v>
                </c:pt>
                <c:pt idx="112">
                  <c:v>1767.33357991345</c:v>
                </c:pt>
                <c:pt idx="113">
                  <c:v>1581.471653665207</c:v>
                </c:pt>
                <c:pt idx="114">
                  <c:v>1661.699829160169</c:v>
                </c:pt>
                <c:pt idx="115">
                  <c:v>1520.141648063008</c:v>
                </c:pt>
                <c:pt idx="116">
                  <c:v>1555.7319057763521</c:v>
                </c:pt>
                <c:pt idx="117">
                  <c:v>1646.754530497097</c:v>
                </c:pt>
                <c:pt idx="118">
                  <c:v>1646.0158292528849</c:v>
                </c:pt>
                <c:pt idx="119">
                  <c:v>1626.0291297040001</c:v>
                </c:pt>
                <c:pt idx="120">
                  <c:v>1744.0905819221241</c:v>
                </c:pt>
                <c:pt idx="121">
                  <c:v>1751.174301579488</c:v>
                </c:pt>
                <c:pt idx="122">
                  <c:v>1879.805282307085</c:v>
                </c:pt>
                <c:pt idx="123">
                  <c:v>1797.8969746985031</c:v>
                </c:pt>
                <c:pt idx="124">
                  <c:v>1752.801891534619</c:v>
                </c:pt>
                <c:pt idx="125">
                  <c:v>1708.215970158202</c:v>
                </c:pt>
                <c:pt idx="126">
                  <c:v>1651.8842018332559</c:v>
                </c:pt>
                <c:pt idx="127">
                  <c:v>1627.1199546908581</c:v>
                </c:pt>
                <c:pt idx="128">
                  <c:v>1555.7712389605331</c:v>
                </c:pt>
                <c:pt idx="129">
                  <c:v>1579.0490364343641</c:v>
                </c:pt>
                <c:pt idx="130">
                  <c:v>1641.8945223713811</c:v>
                </c:pt>
                <c:pt idx="131">
                  <c:v>1826.2620848470119</c:v>
                </c:pt>
                <c:pt idx="132">
                  <c:v>1721.2730006861341</c:v>
                </c:pt>
                <c:pt idx="133">
                  <c:v>1876.4186477804799</c:v>
                </c:pt>
                <c:pt idx="134">
                  <c:v>1991.714030327207</c:v>
                </c:pt>
                <c:pt idx="135">
                  <c:v>1823.0507407376519</c:v>
                </c:pt>
                <c:pt idx="136">
                  <c:v>1808.308733425044</c:v>
                </c:pt>
                <c:pt idx="137">
                  <c:v>1802.6568633293821</c:v>
                </c:pt>
                <c:pt idx="138">
                  <c:v>1683.794026072763</c:v>
                </c:pt>
                <c:pt idx="139">
                  <c:v>1659.984883073972</c:v>
                </c:pt>
                <c:pt idx="140">
                  <c:v>1669.9528097233419</c:v>
                </c:pt>
                <c:pt idx="141">
                  <c:v>1779.9752220546311</c:v>
                </c:pt>
                <c:pt idx="142">
                  <c:v>1771.80660894009</c:v>
                </c:pt>
                <c:pt idx="143">
                  <c:v>1793.928714249344</c:v>
                </c:pt>
                <c:pt idx="144">
                  <c:v>1826.666014093528</c:v>
                </c:pt>
                <c:pt idx="145">
                  <c:v>1880.459087727628</c:v>
                </c:pt>
                <c:pt idx="146">
                  <c:v>1930.730268694314</c:v>
                </c:pt>
                <c:pt idx="147">
                  <c:v>2015.6141354078679</c:v>
                </c:pt>
                <c:pt idx="148">
                  <c:v>1894.7138112189591</c:v>
                </c:pt>
                <c:pt idx="149">
                  <c:v>1873.1345363974481</c:v>
                </c:pt>
                <c:pt idx="150">
                  <c:v>1766.21128442497</c:v>
                </c:pt>
                <c:pt idx="151">
                  <c:v>1724.364654468086</c:v>
                </c:pt>
                <c:pt idx="152">
                  <c:v>1781.2190873900979</c:v>
                </c:pt>
                <c:pt idx="153">
                  <c:v>1768.729701348401</c:v>
                </c:pt>
                <c:pt idx="154">
                  <c:v>1814.7007141395179</c:v>
                </c:pt>
                <c:pt idx="155">
                  <c:v>1788.525394537593</c:v>
                </c:pt>
                <c:pt idx="156">
                  <c:v>1878.7073913930219</c:v>
                </c:pt>
                <c:pt idx="157">
                  <c:v>1924.436307694622</c:v>
                </c:pt>
                <c:pt idx="158">
                  <c:v>2081.3105533631669</c:v>
                </c:pt>
                <c:pt idx="159">
                  <c:v>2028.604540041965</c:v>
                </c:pt>
                <c:pt idx="160">
                  <c:v>1938.201508789414</c:v>
                </c:pt>
                <c:pt idx="161">
                  <c:v>1911.731814843863</c:v>
                </c:pt>
                <c:pt idx="162">
                  <c:v>1734.04646930433</c:v>
                </c:pt>
                <c:pt idx="163">
                  <c:v>1747.8493856235971</c:v>
                </c:pt>
                <c:pt idx="164">
                  <c:v>1865.923354867954</c:v>
                </c:pt>
                <c:pt idx="165">
                  <c:v>1813.707248750912</c:v>
                </c:pt>
                <c:pt idx="166">
                  <c:v>1935.903381879629</c:v>
                </c:pt>
                <c:pt idx="167">
                  <c:v>1970.1714297652129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A-4015-A190-271AA2E54A9C}"/>
            </c:ext>
          </c:extLst>
        </c:ser>
        <c:ser>
          <c:idx val="1"/>
          <c:order val="1"/>
          <c:tx>
            <c:strRef>
              <c:f>'Linear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Forecast'!$A$2:$A$181</c:f>
              <c:numCache>
                <c:formatCode>m/d/yyyy</c:formatCode>
                <c:ptCount val="18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</c:numCache>
            </c:numRef>
          </c:cat>
          <c:val>
            <c:numRef>
              <c:f>'Linear Forecast'!$C$2:$C$181</c:f>
              <c:numCache>
                <c:formatCode>General</c:formatCode>
                <c:ptCount val="180"/>
                <c:pt idx="167">
                  <c:v>1970.1714297652129</c:v>
                </c:pt>
                <c:pt idx="168" formatCode="0.00">
                  <c:v>1937.1087532087477</c:v>
                </c:pt>
                <c:pt idx="169" formatCode="0.00">
                  <c:v>1942.3765925206444</c:v>
                </c:pt>
                <c:pt idx="170" formatCode="0.00">
                  <c:v>1948.0077310954312</c:v>
                </c:pt>
                <c:pt idx="171" formatCode="0.00">
                  <c:v>1953.457220038772</c:v>
                </c:pt>
                <c:pt idx="172" formatCode="0.00">
                  <c:v>1959.0883586135587</c:v>
                </c:pt>
                <c:pt idx="173" formatCode="0.00">
                  <c:v>1964.5378475568996</c:v>
                </c:pt>
                <c:pt idx="174" formatCode="0.00">
                  <c:v>1970.1689861316863</c:v>
                </c:pt>
                <c:pt idx="175" formatCode="0.00">
                  <c:v>1975.8001247064731</c:v>
                </c:pt>
                <c:pt idx="176" formatCode="0.00">
                  <c:v>1981.2496136498157</c:v>
                </c:pt>
                <c:pt idx="177" formatCode="0.00">
                  <c:v>1986.8807522246007</c:v>
                </c:pt>
                <c:pt idx="178" formatCode="0.00">
                  <c:v>1992.3302411679433</c:v>
                </c:pt>
                <c:pt idx="179" formatCode="0.00">
                  <c:v>1997.9613797427301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A-4015-A190-271AA2E54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52447"/>
        <c:axId val="66359647"/>
      </c:lineChart>
      <c:dateAx>
        <c:axId val="66352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9647"/>
        <c:crosses val="autoZero"/>
        <c:auto val="1"/>
        <c:lblOffset val="100"/>
        <c:baseTimeUnit val="months"/>
      </c:dateAx>
      <c:valAx>
        <c:axId val="663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1383505</xdr:colOff>
      <xdr:row>7</xdr:row>
      <xdr:rowOff>150018</xdr:rowOff>
    </xdr:from>
    <xdr:to>
      <xdr:col>20</xdr:col>
      <xdr:colOff>645318</xdr:colOff>
      <xdr:row>40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6C20C-8353-88CF-0F6D-53207329F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364329</xdr:colOff>
      <xdr:row>0</xdr:row>
      <xdr:rowOff>92867</xdr:rowOff>
    </xdr:from>
    <xdr:to>
      <xdr:col>12</xdr:col>
      <xdr:colOff>371474</xdr:colOff>
      <xdr:row>18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858AE7-4094-3C5F-664E-8C7076E13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F3DAA-5CA7-4DF4-B6B6-B941CB18AB52}" name="retail_sales" displayName="retail_sales" ref="A1:B181" totalsRowShown="0" headerRowBorderDxfId="3" tableBorderDxfId="2">
  <autoFilter ref="A1:B181" xr:uid="{783F3DAA-5CA7-4DF4-B6B6-B941CB18AB52}"/>
  <tableColumns count="2">
    <tableColumn id="1" xr3:uid="{8F7020E1-2CA4-4530-8A58-F9C3FBCE4BC6}" name="Date" dataDxfId="1"/>
    <tableColumn id="2" xr3:uid="{85BF054D-E46A-4491-A0DD-5E664BBB2BFF}" name="Retail_Sale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C0B000-27E6-44AB-92B8-D3754370156F}" name="Table3" displayName="Table3" ref="A1:E182" totalsRowShown="0">
  <autoFilter ref="A1:E182" xr:uid="{81C0B000-27E6-44AB-92B8-D3754370156F}"/>
  <tableColumns count="5">
    <tableColumn id="1" xr3:uid="{C07D6134-5543-429E-BC3C-52F46444ED2A}" name="Timeline" dataDxfId="7"/>
    <tableColumn id="2" xr3:uid="{E402E916-CFA3-4F08-A87C-83D8E66050F5}" name="Values"/>
    <tableColumn id="3" xr3:uid="{5846C547-72EC-484D-9A35-B6366BA55CED}" name="Forecast" dataDxfId="6">
      <calculatedColumnFormula>_xlfn.FORECAST.ETS(A2,$B$2:$B$168,$A$2:$A$168,1,1)</calculatedColumnFormula>
    </tableColumn>
    <tableColumn id="4" xr3:uid="{A89E33AD-989A-428A-8D5C-DEA8944DAFEB}" name="Lower Confidence Bound" dataDxfId="5">
      <calculatedColumnFormula>C2-_xlfn.FORECAST.ETS.CONFINT(A2,$B$2:$B$168,$A$2:$A$168,0.95,1,1)</calculatedColumnFormula>
    </tableColumn>
    <tableColumn id="5" xr3:uid="{F8325EB8-4C54-4111-81D3-B4BE6AA2B2DD}" name="Upper Confidence Bound" dataDxfId="4">
      <calculatedColumnFormula>C2+_xlfn.FORECAST.ETS.CONFINT(A2,$B$2:$B$168,$A$2:$A$168,0.95,1,1)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zoomScale="110" zoomScaleNormal="110" workbookViewId="0"/>
  </sheetViews>
  <sheetFormatPr defaultRowHeight="14.25" x14ac:dyDescent="0.45"/>
  <cols>
    <col min="1" max="1" width="17.59765625" style="1" bestFit="1" customWidth="1"/>
    <col min="2" max="2" width="12.265625" style="3" customWidth="1"/>
    <col min="5" max="5" width="14.53125" style="1" customWidth="1"/>
    <col min="6" max="6" width="12.3984375" style="2" bestFit="1" customWidth="1"/>
    <col min="9" max="9" width="10.19921875" style="1" bestFit="1" customWidth="1"/>
    <col min="10" max="11" width="12.33203125" style="2" bestFit="1" customWidth="1"/>
    <col min="12" max="12" width="11.1328125" customWidth="1"/>
  </cols>
  <sheetData>
    <row r="1" spans="1:12" x14ac:dyDescent="0.45">
      <c r="A1" s="4" t="s">
        <v>0</v>
      </c>
      <c r="B1" s="5" t="s">
        <v>1</v>
      </c>
      <c r="F1" s="2" t="s">
        <v>4</v>
      </c>
      <c r="G1" t="s">
        <v>15</v>
      </c>
    </row>
    <row r="2" spans="1:12" x14ac:dyDescent="0.45">
      <c r="A2" s="1">
        <v>40209</v>
      </c>
      <c r="B2" s="3">
        <v>1000.999069747932</v>
      </c>
      <c r="E2" s="1" t="s">
        <v>5</v>
      </c>
      <c r="F2" s="2" cm="1">
        <f t="array" ref="F2">AVERAGE(ABS(J9:J20 - K9:K20))</f>
        <v>81.007093607940064</v>
      </c>
      <c r="G2" s="2" cm="1">
        <f t="array" ref="G2">AVERAGE(ABS(J9:J20 - L9:L20))</f>
        <v>30.741612062926986</v>
      </c>
      <c r="J2"/>
    </row>
    <row r="3" spans="1:12" x14ac:dyDescent="0.45">
      <c r="A3" s="1">
        <v>40237</v>
      </c>
      <c r="B3" s="3">
        <v>1093.086774125981</v>
      </c>
      <c r="E3" s="1" t="s">
        <v>7</v>
      </c>
      <c r="F3" s="2" cm="1">
        <f t="array" ref="F3">SQRT(AVERAGE((J9:J20 - K9:K20)^2))</f>
        <v>91.233777386830681</v>
      </c>
      <c r="G3" s="2" cm="1">
        <f t="array" ref="G3">SQRT(AVERAGE((J9:J20 - L9:L20)^2))</f>
        <v>35.334178877050149</v>
      </c>
      <c r="J3"/>
    </row>
    <row r="4" spans="1:12" x14ac:dyDescent="0.45">
      <c r="A4" s="1">
        <v>40268</v>
      </c>
      <c r="B4" s="3">
        <v>1086.149815163104</v>
      </c>
      <c r="E4" s="1" t="s">
        <v>6</v>
      </c>
      <c r="F4" s="2" cm="1">
        <f t="array" ref="F4">AVERAGE(ABS((J9:J20 - K9:K20) / J9:J20))</f>
        <v>4.1998442679706739E-2</v>
      </c>
      <c r="G4" s="2" cm="1">
        <f t="array" ref="G4">AVERAGE(ABS((J9:J20 - L9:L20) / J9:J20))</f>
        <v>1.5600365021467865E-2</v>
      </c>
      <c r="J4"/>
    </row>
    <row r="5" spans="1:12" x14ac:dyDescent="0.45">
      <c r="A5" s="1">
        <v>40298</v>
      </c>
      <c r="B5" s="3">
        <v>1011.101480231048</v>
      </c>
      <c r="J5"/>
    </row>
    <row r="6" spans="1:12" x14ac:dyDescent="0.45">
      <c r="A6" s="1">
        <v>40329</v>
      </c>
      <c r="B6" s="3">
        <v>1053.802056721071</v>
      </c>
    </row>
    <row r="7" spans="1:12" x14ac:dyDescent="0.45">
      <c r="A7" s="1">
        <v>40359</v>
      </c>
      <c r="B7" s="3">
        <v>1147.924484842966</v>
      </c>
      <c r="E7" s="1" t="s">
        <v>2</v>
      </c>
      <c r="I7" s="1" t="s">
        <v>3</v>
      </c>
    </row>
    <row r="8" spans="1:12" x14ac:dyDescent="0.45">
      <c r="A8" s="1">
        <v>40390</v>
      </c>
      <c r="B8" s="3">
        <v>933.11126592622122</v>
      </c>
      <c r="E8" s="1" t="s">
        <v>0</v>
      </c>
      <c r="F8" s="2" t="s">
        <v>13</v>
      </c>
      <c r="I8" s="1" t="s">
        <v>0</v>
      </c>
      <c r="J8" s="2" t="s">
        <v>13</v>
      </c>
      <c r="K8" s="2" t="s">
        <v>4</v>
      </c>
      <c r="L8" t="s">
        <v>15</v>
      </c>
    </row>
    <row r="9" spans="1:12" x14ac:dyDescent="0.45">
      <c r="A9" s="1">
        <v>40421</v>
      </c>
      <c r="B9" s="3">
        <v>961.24463134703103</v>
      </c>
      <c r="E9" s="1" cm="1">
        <f t="array" ref="E9:F176">_xlfn._xlws.FILTER(
    retail_sales[],
    retail_sales[Date] &lt; EDATE(MAX(retail_sales[Date]), -11)
)</f>
        <v>40209</v>
      </c>
      <c r="F9" s="2">
        <v>1000.999069747932</v>
      </c>
      <c r="I9" s="1" cm="1">
        <f t="array" ref="I9:J20">_xlfn._xlws.FILTER(
    retail_sales[],
    (retail_sales[Date] &gt;= EDATE(MAX(retail_sales[Date]), -11)) *
    (retail_sales[Date] &lt;= MAX(retail_sales[Date]))
)</f>
        <v>45322</v>
      </c>
      <c r="J9" s="2">
        <v>2055.8097992156481</v>
      </c>
      <c r="K9" s="2">
        <f>_xlfn.FORECAST.LINEAR(I9, retail_sales[Retail_Sales], retail_sales[Date])</f>
        <v>1937.1087532087477</v>
      </c>
      <c r="L9" s="2">
        <f>_xlfn.FORECAST.ETS(I9, retail_sales[Retail_Sales], retail_sales[Date])</f>
        <v>1983.833372571579</v>
      </c>
    </row>
    <row r="10" spans="1:12" x14ac:dyDescent="0.45">
      <c r="A10" s="1">
        <v>40451</v>
      </c>
      <c r="B10" s="3">
        <v>864.94241572691521</v>
      </c>
      <c r="E10" s="1">
        <v>40237</v>
      </c>
      <c r="F10" s="2">
        <v>1093.086774125981</v>
      </c>
      <c r="I10" s="1">
        <v>45351</v>
      </c>
      <c r="J10" s="2">
        <v>1964.634237088502</v>
      </c>
      <c r="K10" s="2">
        <f>_xlfn.FORECAST.LINEAR(I10, retail_sales[Retail_Sales], retail_sales[Date])</f>
        <v>1942.3765925206444</v>
      </c>
      <c r="L10" s="2">
        <f>_xlfn.FORECAST.ETS(I10, retail_sales[Retail_Sales], retail_sales[Date])</f>
        <v>1995.0631336149534</v>
      </c>
    </row>
    <row r="11" spans="1:12" x14ac:dyDescent="0.45">
      <c r="A11" s="1">
        <v>40482</v>
      </c>
      <c r="B11" s="3">
        <v>1082.514747825476</v>
      </c>
      <c r="E11" s="1">
        <v>40268</v>
      </c>
      <c r="F11" s="2">
        <v>1086.149815163104</v>
      </c>
      <c r="I11" s="1">
        <v>45382</v>
      </c>
      <c r="J11" s="2">
        <v>2041.921638734643</v>
      </c>
      <c r="K11" s="2">
        <f>_xlfn.FORECAST.LINEAR(I11, retail_sales[Retail_Sales], retail_sales[Date])</f>
        <v>1948.0077310954312</v>
      </c>
      <c r="L11" s="2">
        <f>_xlfn.FORECAST.ETS(I11, retail_sales[Retail_Sales], retail_sales[Date])</f>
        <v>2086.7760151389098</v>
      </c>
    </row>
    <row r="12" spans="1:12" x14ac:dyDescent="0.45">
      <c r="A12" s="1">
        <v>40512</v>
      </c>
      <c r="B12" s="3">
        <v>1036.9867296687521</v>
      </c>
      <c r="E12" s="1">
        <v>40298</v>
      </c>
      <c r="F12" s="2">
        <v>1011.101480231048</v>
      </c>
      <c r="I12" s="1">
        <v>45412</v>
      </c>
      <c r="J12" s="2">
        <v>2038.151859867447</v>
      </c>
      <c r="K12" s="2">
        <f>_xlfn.FORECAST.LINEAR(I12, retail_sales[Retail_Sales], retail_sales[Date])</f>
        <v>1953.457220038772</v>
      </c>
      <c r="L12" s="2">
        <f>_xlfn.FORECAST.ETS(I12, retail_sales[Retail_Sales], retail_sales[Date])</f>
        <v>2061.8169073930826</v>
      </c>
    </row>
    <row r="13" spans="1:12" x14ac:dyDescent="0.45">
      <c r="A13" s="1">
        <v>40543</v>
      </c>
      <c r="B13" s="3">
        <v>1045.638987859684</v>
      </c>
      <c r="E13" s="1">
        <v>40329</v>
      </c>
      <c r="F13" s="2">
        <v>1053.802056721071</v>
      </c>
      <c r="I13" s="1">
        <v>45443</v>
      </c>
      <c r="J13" s="2">
        <v>1982.0813815055819</v>
      </c>
      <c r="K13" s="2">
        <f>_xlfn.FORECAST.LINEAR(I13, retail_sales[Retail_Sales], retail_sales[Date])</f>
        <v>1959.0883586135587</v>
      </c>
      <c r="L13" s="2">
        <f>_xlfn.FORECAST.ETS(I13, retail_sales[Retail_Sales], retail_sales[Date])</f>
        <v>2009.1316442607383</v>
      </c>
    </row>
    <row r="14" spans="1:12" x14ac:dyDescent="0.45">
      <c r="A14" s="1">
        <v>40574</v>
      </c>
      <c r="B14" s="3">
        <v>1139.5864727195969</v>
      </c>
      <c r="E14" s="1">
        <v>40359</v>
      </c>
      <c r="F14" s="2">
        <v>1147.924484842966</v>
      </c>
      <c r="I14" s="1">
        <v>45473</v>
      </c>
      <c r="J14" s="2">
        <v>1925.6458901650669</v>
      </c>
      <c r="K14" s="2">
        <f>_xlfn.FORECAST.LINEAR(I14, retail_sales[Retail_Sales], retail_sales[Date])</f>
        <v>1964.5378475568996</v>
      </c>
      <c r="L14" s="2">
        <f>_xlfn.FORECAST.ETS(I14, retail_sales[Retail_Sales], retail_sales[Date])</f>
        <v>1966.7871883578282</v>
      </c>
    </row>
    <row r="15" spans="1:12" x14ac:dyDescent="0.45">
      <c r="A15" s="1">
        <v>40602</v>
      </c>
      <c r="B15" s="3">
        <v>1122.566654941721</v>
      </c>
      <c r="E15" s="1">
        <v>40390</v>
      </c>
      <c r="F15" s="2">
        <v>933.11126592622122</v>
      </c>
      <c r="I15" s="1">
        <v>45504</v>
      </c>
      <c r="J15" s="2">
        <v>1834.2877113228419</v>
      </c>
      <c r="K15" s="2">
        <f>_xlfn.FORECAST.LINEAR(I15, retail_sales[Retail_Sales], retail_sales[Date])</f>
        <v>1970.1689861316863</v>
      </c>
      <c r="L15" s="2">
        <f>_xlfn.FORECAST.ETS(I15, retail_sales[Retail_Sales], retail_sales[Date])</f>
        <v>1870.4180851124902</v>
      </c>
    </row>
    <row r="16" spans="1:12" x14ac:dyDescent="0.45">
      <c r="A16" s="1">
        <v>40633</v>
      </c>
      <c r="B16" s="3">
        <v>1166.5775382274551</v>
      </c>
      <c r="E16" s="1">
        <v>40421</v>
      </c>
      <c r="F16" s="2">
        <v>961.24463134703103</v>
      </c>
      <c r="I16" s="1">
        <v>45535</v>
      </c>
      <c r="J16" s="2">
        <v>1855.4057871558391</v>
      </c>
      <c r="K16" s="2">
        <f>_xlfn.FORECAST.LINEAR(I16, retail_sales[Retail_Sales], retail_sales[Date])</f>
        <v>1975.8001247064731</v>
      </c>
      <c r="L16" s="2">
        <f>_xlfn.FORECAST.ETS(I16, retail_sales[Retail_Sales], retail_sales[Date])</f>
        <v>1849.9085159598624</v>
      </c>
    </row>
    <row r="17" spans="1:12" x14ac:dyDescent="0.45">
      <c r="A17" s="1">
        <v>40663</v>
      </c>
      <c r="B17" s="3">
        <v>1218.210323445591</v>
      </c>
      <c r="E17" s="1">
        <v>40451</v>
      </c>
      <c r="F17" s="2">
        <v>864.94241572691521</v>
      </c>
      <c r="I17" s="1">
        <v>45565</v>
      </c>
      <c r="J17" s="2">
        <v>1851.0538452756809</v>
      </c>
      <c r="K17" s="2">
        <f>_xlfn.FORECAST.LINEAR(I17, retail_sales[Retail_Sales], retail_sales[Date])</f>
        <v>1981.2496136498157</v>
      </c>
      <c r="L17" s="2">
        <f>_xlfn.FORECAST.ETS(I17, retail_sales[Retail_Sales], retail_sales[Date])</f>
        <v>1875.0280146169259</v>
      </c>
    </row>
    <row r="18" spans="1:12" x14ac:dyDescent="0.45">
      <c r="A18" s="1">
        <v>40694</v>
      </c>
      <c r="B18" s="3">
        <v>1190.3503430292631</v>
      </c>
      <c r="E18" s="1">
        <v>40482</v>
      </c>
      <c r="F18" s="2">
        <v>1082.514747825476</v>
      </c>
      <c r="I18" s="1">
        <v>45596</v>
      </c>
      <c r="J18" s="2">
        <v>1870.811413149361</v>
      </c>
      <c r="K18" s="2">
        <f>_xlfn.FORECAST.LINEAR(I18, retail_sales[Retail_Sales], retail_sales[Date])</f>
        <v>1986.8807522246007</v>
      </c>
      <c r="L18" s="2">
        <f>_xlfn.FORECAST.ETS(I18, retail_sales[Retail_Sales], retail_sales[Date])</f>
        <v>1892.3937705503522</v>
      </c>
    </row>
    <row r="19" spans="1:12" x14ac:dyDescent="0.45">
      <c r="A19" s="1">
        <v>40724</v>
      </c>
      <c r="B19" s="3">
        <v>1053.1021971047369</v>
      </c>
      <c r="E19" s="1">
        <v>40512</v>
      </c>
      <c r="F19" s="2">
        <v>1036.9867296687521</v>
      </c>
      <c r="I19" s="1">
        <v>45626</v>
      </c>
      <c r="J19" s="2">
        <v>1947.29582217761</v>
      </c>
      <c r="K19" s="2">
        <f>_xlfn.FORECAST.LINEAR(I19, retail_sales[Retail_Sales], retail_sales[Date])</f>
        <v>1992.3302411679433</v>
      </c>
      <c r="L19" s="2">
        <f>_xlfn.FORECAST.ETS(I19, retail_sales[Retail_Sales], retail_sales[Date])</f>
        <v>1951.3363520152773</v>
      </c>
    </row>
    <row r="20" spans="1:12" x14ac:dyDescent="0.45">
      <c r="A20" s="1">
        <v>40755</v>
      </c>
      <c r="B20" s="3">
        <v>1101.3506137715599</v>
      </c>
      <c r="E20" s="1">
        <v>40543</v>
      </c>
      <c r="F20" s="2">
        <v>1045.638987859684</v>
      </c>
      <c r="I20" s="1">
        <v>45657</v>
      </c>
      <c r="J20" s="2">
        <v>2041.0191459123239</v>
      </c>
      <c r="K20" s="2">
        <f>_xlfn.FORECAST.LINEAR(I20, retail_sales[Retail_Sales], retail_sales[Date])</f>
        <v>1997.9613797427301</v>
      </c>
      <c r="L20" s="2">
        <f>_xlfn.FORECAST.ETS(I20, retail_sales[Retail_Sales], retail_sales[Date])</f>
        <v>2002.460810771069</v>
      </c>
    </row>
    <row r="21" spans="1:12" x14ac:dyDescent="0.45">
      <c r="A21" s="1">
        <v>40786</v>
      </c>
      <c r="B21" s="3">
        <v>981.82402731467209</v>
      </c>
      <c r="E21" s="1">
        <v>40574</v>
      </c>
      <c r="F21" s="2">
        <v>1139.5864727195969</v>
      </c>
    </row>
    <row r="22" spans="1:12" x14ac:dyDescent="0.45">
      <c r="A22" s="1">
        <v>40816</v>
      </c>
      <c r="B22" s="3">
        <v>1010.502148370617</v>
      </c>
      <c r="E22" s="1">
        <v>40602</v>
      </c>
      <c r="F22" s="2">
        <v>1122.566654941721</v>
      </c>
    </row>
    <row r="23" spans="1:12" x14ac:dyDescent="0.45">
      <c r="A23" s="1">
        <v>40847</v>
      </c>
      <c r="B23" s="3">
        <v>1056.4705824229691</v>
      </c>
      <c r="E23" s="1">
        <v>40633</v>
      </c>
      <c r="F23" s="2">
        <v>1166.5775382274551</v>
      </c>
    </row>
    <row r="24" spans="1:12" x14ac:dyDescent="0.45">
      <c r="A24" s="1">
        <v>40877</v>
      </c>
      <c r="B24" s="3">
        <v>1076.060973980299</v>
      </c>
      <c r="E24" s="1">
        <v>40663</v>
      </c>
      <c r="F24" s="2">
        <v>1218.210323445591</v>
      </c>
    </row>
    <row r="25" spans="1:12" x14ac:dyDescent="0.45">
      <c r="A25" s="1">
        <v>40908</v>
      </c>
      <c r="B25" s="3">
        <v>1051.4849044601769</v>
      </c>
      <c r="E25" s="1">
        <v>40694</v>
      </c>
      <c r="F25" s="2">
        <v>1190.3503430292631</v>
      </c>
      <c r="I25"/>
    </row>
    <row r="26" spans="1:12" x14ac:dyDescent="0.45">
      <c r="A26" s="1">
        <v>40939</v>
      </c>
      <c r="B26" s="3">
        <v>1218.1141845226109</v>
      </c>
      <c r="E26" s="1">
        <v>40724</v>
      </c>
      <c r="F26" s="2">
        <v>1053.1021971047369</v>
      </c>
    </row>
    <row r="27" spans="1:12" x14ac:dyDescent="0.45">
      <c r="A27" s="1">
        <v>40968</v>
      </c>
      <c r="B27" s="3">
        <v>1184.7885796190719</v>
      </c>
      <c r="E27" s="1">
        <v>40755</v>
      </c>
      <c r="F27" s="2">
        <v>1101.3506137715599</v>
      </c>
    </row>
    <row r="28" spans="1:12" x14ac:dyDescent="0.45">
      <c r="A28" s="1">
        <v>40999</v>
      </c>
      <c r="B28" s="3">
        <v>1320.56437487003</v>
      </c>
      <c r="E28" s="1">
        <v>40786</v>
      </c>
      <c r="F28" s="2">
        <v>981.82402731467209</v>
      </c>
    </row>
    <row r="29" spans="1:12" x14ac:dyDescent="0.45">
      <c r="A29" s="1">
        <v>41029</v>
      </c>
      <c r="B29" s="3">
        <v>1116.89820392464</v>
      </c>
      <c r="E29" s="1">
        <v>40816</v>
      </c>
      <c r="F29" s="2">
        <v>1010.502148370617</v>
      </c>
    </row>
    <row r="30" spans="1:12" x14ac:dyDescent="0.45">
      <c r="A30" s="1">
        <v>41060</v>
      </c>
      <c r="B30" s="3">
        <v>1248.9182319692129</v>
      </c>
      <c r="E30" s="1">
        <v>40847</v>
      </c>
      <c r="F30" s="2">
        <v>1056.4705824229691</v>
      </c>
    </row>
    <row r="31" spans="1:12" x14ac:dyDescent="0.45">
      <c r="A31" s="1">
        <v>41090</v>
      </c>
      <c r="B31" s="3">
        <v>1126.8267392345231</v>
      </c>
      <c r="E31" s="1">
        <v>40877</v>
      </c>
      <c r="F31" s="2">
        <v>1076.060973980299</v>
      </c>
    </row>
    <row r="32" spans="1:12" x14ac:dyDescent="0.45">
      <c r="A32" s="1">
        <v>41121</v>
      </c>
      <c r="B32" s="3">
        <v>1093.392616357999</v>
      </c>
      <c r="E32" s="1">
        <v>40908</v>
      </c>
      <c r="F32" s="2">
        <v>1051.4849044601769</v>
      </c>
    </row>
    <row r="33" spans="1:6" x14ac:dyDescent="0.45">
      <c r="A33" s="1">
        <v>41152</v>
      </c>
      <c r="B33" s="3">
        <v>1094.0404358503081</v>
      </c>
      <c r="E33" s="1">
        <v>40939</v>
      </c>
      <c r="F33" s="2">
        <v>1218.1141845226109</v>
      </c>
    </row>
    <row r="34" spans="1:6" x14ac:dyDescent="0.45">
      <c r="A34" s="1">
        <v>41182</v>
      </c>
      <c r="B34" s="3">
        <v>995.27557759277443</v>
      </c>
      <c r="E34" s="1">
        <v>40968</v>
      </c>
      <c r="F34" s="2">
        <v>1184.7885796190719</v>
      </c>
    </row>
    <row r="35" spans="1:6" x14ac:dyDescent="0.45">
      <c r="A35" s="1">
        <v>41213</v>
      </c>
      <c r="B35" s="3">
        <v>1116.4816702103451</v>
      </c>
      <c r="E35" s="1">
        <v>40999</v>
      </c>
      <c r="F35" s="2">
        <v>1320.56437487003</v>
      </c>
    </row>
    <row r="36" spans="1:6" x14ac:dyDescent="0.45">
      <c r="A36" s="1">
        <v>41243</v>
      </c>
      <c r="B36" s="3">
        <v>1087.482774951332</v>
      </c>
      <c r="E36" s="1">
        <v>41029</v>
      </c>
      <c r="F36" s="2">
        <v>1116.89820392464</v>
      </c>
    </row>
    <row r="37" spans="1:6" x14ac:dyDescent="0.45">
      <c r="A37" s="1">
        <v>41274</v>
      </c>
      <c r="B37" s="3">
        <v>1161.5507562906309</v>
      </c>
      <c r="E37" s="1">
        <v>41060</v>
      </c>
      <c r="F37" s="2">
        <v>1248.9182319692129</v>
      </c>
    </row>
    <row r="38" spans="1:6" x14ac:dyDescent="0.45">
      <c r="A38" s="1">
        <v>41305</v>
      </c>
      <c r="B38" s="3">
        <v>1238.8125645273699</v>
      </c>
      <c r="E38" s="1">
        <v>41090</v>
      </c>
      <c r="F38" s="2">
        <v>1126.8267392345231</v>
      </c>
    </row>
    <row r="39" spans="1:6" x14ac:dyDescent="0.45">
      <c r="A39" s="1">
        <v>41333</v>
      </c>
      <c r="B39" s="3">
        <v>1274.3818868805861</v>
      </c>
      <c r="E39" s="1">
        <v>41121</v>
      </c>
      <c r="F39" s="2">
        <v>1093.392616357999</v>
      </c>
    </row>
    <row r="40" spans="1:6" x14ac:dyDescent="0.45">
      <c r="A40" s="1">
        <v>41364</v>
      </c>
      <c r="B40" s="3">
        <v>1227.1940525330381</v>
      </c>
      <c r="E40" s="1">
        <v>41152</v>
      </c>
      <c r="F40" s="2">
        <v>1094.0404358503081</v>
      </c>
    </row>
    <row r="41" spans="1:6" x14ac:dyDescent="0.45">
      <c r="A41" s="1">
        <v>41394</v>
      </c>
      <c r="B41" s="3">
        <v>1334.506838336564</v>
      </c>
      <c r="E41" s="1">
        <v>41182</v>
      </c>
      <c r="F41" s="2">
        <v>995.27557759277443</v>
      </c>
    </row>
    <row r="42" spans="1:6" x14ac:dyDescent="0.45">
      <c r="A42" s="1">
        <v>41425</v>
      </c>
      <c r="B42" s="3">
        <v>1377.002287199906</v>
      </c>
      <c r="E42" s="1">
        <v>41213</v>
      </c>
      <c r="F42" s="2">
        <v>1116.4816702103451</v>
      </c>
    </row>
    <row r="43" spans="1:6" x14ac:dyDescent="0.45">
      <c r="A43" s="1">
        <v>41455</v>
      </c>
      <c r="B43" s="3">
        <v>1218.767714365895</v>
      </c>
      <c r="E43" s="1">
        <v>41243</v>
      </c>
      <c r="F43" s="2">
        <v>1087.482774951332</v>
      </c>
    </row>
    <row r="44" spans="1:6" x14ac:dyDescent="0.45">
      <c r="A44" s="1">
        <v>41486</v>
      </c>
      <c r="B44" s="3">
        <v>1160.8382822430181</v>
      </c>
      <c r="E44" s="1">
        <v>41274</v>
      </c>
      <c r="F44" s="2">
        <v>1161.5507562906309</v>
      </c>
    </row>
    <row r="45" spans="1:6" x14ac:dyDescent="0.45">
      <c r="A45" s="1">
        <v>41517</v>
      </c>
      <c r="B45" s="3">
        <v>1122.3164840215461</v>
      </c>
      <c r="E45" s="1">
        <v>41305</v>
      </c>
      <c r="F45" s="2">
        <v>1238.8125645273699</v>
      </c>
    </row>
    <row r="46" spans="1:6" x14ac:dyDescent="0.45">
      <c r="A46" s="1">
        <v>41547</v>
      </c>
      <c r="B46" s="3">
        <v>1238.735608265519</v>
      </c>
      <c r="E46" s="1">
        <v>41333</v>
      </c>
      <c r="F46" s="2">
        <v>1274.3818868805861</v>
      </c>
    </row>
    <row r="47" spans="1:6" x14ac:dyDescent="0.45">
      <c r="A47" s="1">
        <v>41578</v>
      </c>
      <c r="B47" s="3">
        <v>1144.888808045182</v>
      </c>
      <c r="E47" s="1">
        <v>41364</v>
      </c>
      <c r="F47" s="2">
        <v>1227.1940525330381</v>
      </c>
    </row>
    <row r="48" spans="1:6" x14ac:dyDescent="0.45">
      <c r="A48" s="1">
        <v>41608</v>
      </c>
      <c r="B48" s="3">
        <v>1169.3492409924099</v>
      </c>
      <c r="E48" s="1">
        <v>41394</v>
      </c>
      <c r="F48" s="2">
        <v>1334.506838336564</v>
      </c>
    </row>
    <row r="49" spans="1:6" x14ac:dyDescent="0.45">
      <c r="A49" s="1">
        <v>41639</v>
      </c>
      <c r="B49" s="3">
        <v>1290.751624922347</v>
      </c>
      <c r="E49" s="1">
        <v>41425</v>
      </c>
      <c r="F49" s="2">
        <v>1377.002287199906</v>
      </c>
    </row>
    <row r="50" spans="1:6" x14ac:dyDescent="0.45">
      <c r="A50" s="1">
        <v>41670</v>
      </c>
      <c r="B50" s="3">
        <v>1269.6834637091711</v>
      </c>
      <c r="E50" s="1">
        <v>41455</v>
      </c>
      <c r="F50" s="2">
        <v>1218.767714365895</v>
      </c>
    </row>
    <row r="51" spans="1:6" x14ac:dyDescent="0.45">
      <c r="A51" s="1">
        <v>41698</v>
      </c>
      <c r="B51" s="3">
        <v>1417.1803300265999</v>
      </c>
      <c r="E51" s="1">
        <v>41486</v>
      </c>
      <c r="F51" s="2">
        <v>1160.8382822430181</v>
      </c>
    </row>
    <row r="52" spans="1:6" x14ac:dyDescent="0.45">
      <c r="A52" s="1">
        <v>41729</v>
      </c>
      <c r="B52" s="3">
        <v>1337.4750300777901</v>
      </c>
      <c r="E52" s="1">
        <v>41517</v>
      </c>
      <c r="F52" s="2">
        <v>1122.3164840215461</v>
      </c>
    </row>
    <row r="53" spans="1:6" x14ac:dyDescent="0.45">
      <c r="A53" s="1">
        <v>41759</v>
      </c>
      <c r="B53" s="3">
        <v>1332.9551068874221</v>
      </c>
      <c r="E53" s="1">
        <v>41547</v>
      </c>
      <c r="F53" s="2">
        <v>1238.735608265519</v>
      </c>
    </row>
    <row r="54" spans="1:6" x14ac:dyDescent="0.45">
      <c r="A54" s="1">
        <v>41790</v>
      </c>
      <c r="B54" s="3">
        <v>1338.819839099705</v>
      </c>
      <c r="E54" s="1">
        <v>41578</v>
      </c>
      <c r="F54" s="2">
        <v>1144.888808045182</v>
      </c>
    </row>
    <row r="55" spans="1:6" x14ac:dyDescent="0.45">
      <c r="A55" s="1">
        <v>41820</v>
      </c>
      <c r="B55" s="3">
        <v>1235.227399352586</v>
      </c>
      <c r="E55" s="1">
        <v>41608</v>
      </c>
      <c r="F55" s="2">
        <v>1169.3492409924099</v>
      </c>
    </row>
    <row r="56" spans="1:6" x14ac:dyDescent="0.45">
      <c r="A56" s="1">
        <v>41851</v>
      </c>
      <c r="B56" s="3">
        <v>1290.2127621792511</v>
      </c>
      <c r="E56" s="1">
        <v>41639</v>
      </c>
      <c r="F56" s="2">
        <v>1290.751624922347</v>
      </c>
    </row>
    <row r="57" spans="1:6" x14ac:dyDescent="0.45">
      <c r="A57" s="1">
        <v>41882</v>
      </c>
      <c r="B57" s="3">
        <v>1322.789214463708</v>
      </c>
      <c r="E57" s="1">
        <v>41670</v>
      </c>
      <c r="F57" s="2">
        <v>1269.6834637091711</v>
      </c>
    </row>
    <row r="58" spans="1:6" x14ac:dyDescent="0.45">
      <c r="A58" s="1">
        <v>41912</v>
      </c>
      <c r="B58" s="3">
        <v>1199.7602327922179</v>
      </c>
      <c r="E58" s="1">
        <v>41698</v>
      </c>
      <c r="F58" s="2">
        <v>1417.1803300265999</v>
      </c>
    </row>
    <row r="59" spans="1:6" x14ac:dyDescent="0.45">
      <c r="A59" s="1">
        <v>41943</v>
      </c>
      <c r="B59" s="3">
        <v>1250.1667313059379</v>
      </c>
      <c r="E59" s="1">
        <v>41729</v>
      </c>
      <c r="F59" s="2">
        <v>1337.4750300777901</v>
      </c>
    </row>
    <row r="60" spans="1:6" x14ac:dyDescent="0.45">
      <c r="A60" s="1">
        <v>41973</v>
      </c>
      <c r="B60" s="3">
        <v>1426.390062486134</v>
      </c>
      <c r="E60" s="1">
        <v>41759</v>
      </c>
      <c r="F60" s="2">
        <v>1332.9551068874221</v>
      </c>
    </row>
    <row r="61" spans="1:6" x14ac:dyDescent="0.45">
      <c r="A61" s="1">
        <v>42004</v>
      </c>
      <c r="B61" s="3">
        <v>1341.226082345873</v>
      </c>
      <c r="E61" s="1">
        <v>41790</v>
      </c>
      <c r="F61" s="2">
        <v>1338.819839099705</v>
      </c>
    </row>
    <row r="62" spans="1:6" x14ac:dyDescent="0.45">
      <c r="A62" s="1">
        <v>42035</v>
      </c>
      <c r="B62" s="3">
        <v>1413.7954487226</v>
      </c>
      <c r="E62" s="1">
        <v>41820</v>
      </c>
      <c r="F62" s="2">
        <v>1235.227399352586</v>
      </c>
    </row>
    <row r="63" spans="1:6" x14ac:dyDescent="0.45">
      <c r="A63" s="1">
        <v>42063</v>
      </c>
      <c r="B63" s="3">
        <v>1336.718576492183</v>
      </c>
      <c r="E63" s="1">
        <v>41851</v>
      </c>
      <c r="F63" s="2">
        <v>1290.2127621792511</v>
      </c>
    </row>
    <row r="64" spans="1:6" x14ac:dyDescent="0.45">
      <c r="A64" s="1">
        <v>42094</v>
      </c>
      <c r="B64" s="3">
        <v>1503.416390543337</v>
      </c>
      <c r="E64" s="1">
        <v>41882</v>
      </c>
      <c r="F64" s="2">
        <v>1322.789214463708</v>
      </c>
    </row>
    <row r="65" spans="1:6" x14ac:dyDescent="0.45">
      <c r="A65" s="1">
        <v>42124</v>
      </c>
      <c r="B65" s="3">
        <v>1481.6732380224259</v>
      </c>
      <c r="E65" s="1">
        <v>41912</v>
      </c>
      <c r="F65" s="2">
        <v>1199.7602327922179</v>
      </c>
    </row>
    <row r="66" spans="1:6" x14ac:dyDescent="0.45">
      <c r="A66" s="1">
        <v>42155</v>
      </c>
      <c r="B66" s="3">
        <v>1424.506286005374</v>
      </c>
      <c r="E66" s="1">
        <v>41943</v>
      </c>
      <c r="F66" s="2">
        <v>1250.1667313059379</v>
      </c>
    </row>
    <row r="67" spans="1:6" x14ac:dyDescent="0.45">
      <c r="A67" s="1">
        <v>42185</v>
      </c>
      <c r="B67" s="3">
        <v>1446.9397906067741</v>
      </c>
      <c r="E67" s="1">
        <v>41973</v>
      </c>
      <c r="F67" s="2">
        <v>1426.390062486134</v>
      </c>
    </row>
    <row r="68" spans="1:6" x14ac:dyDescent="0.45">
      <c r="A68" s="1">
        <v>42216</v>
      </c>
      <c r="B68" s="3">
        <v>1279.0878195540281</v>
      </c>
      <c r="E68" s="1">
        <v>42004</v>
      </c>
      <c r="F68" s="2">
        <v>1341.226082345873</v>
      </c>
    </row>
    <row r="69" spans="1:6" x14ac:dyDescent="0.45">
      <c r="A69" s="1">
        <v>42247</v>
      </c>
      <c r="B69" s="3">
        <v>1285.559353908041</v>
      </c>
      <c r="E69" s="1">
        <v>42035</v>
      </c>
      <c r="F69" s="2">
        <v>1413.7954487226</v>
      </c>
    </row>
    <row r="70" spans="1:6" x14ac:dyDescent="0.45">
      <c r="A70" s="1">
        <v>42277</v>
      </c>
      <c r="B70" s="3">
        <v>1266.960752468485</v>
      </c>
      <c r="E70" s="1">
        <v>42063</v>
      </c>
      <c r="F70" s="2">
        <v>1336.718576492183</v>
      </c>
    </row>
    <row r="71" spans="1:6" x14ac:dyDescent="0.45">
      <c r="A71" s="1">
        <v>42308</v>
      </c>
      <c r="B71" s="3">
        <v>1302.6009611614429</v>
      </c>
      <c r="E71" s="1">
        <v>42094</v>
      </c>
      <c r="F71" s="2">
        <v>1503.416390543337</v>
      </c>
    </row>
    <row r="72" spans="1:6" x14ac:dyDescent="0.45">
      <c r="A72" s="1">
        <v>42338</v>
      </c>
      <c r="B72" s="3">
        <v>1289.2899022749209</v>
      </c>
      <c r="E72" s="1">
        <v>42124</v>
      </c>
      <c r="F72" s="2">
        <v>1481.6732380224259</v>
      </c>
    </row>
    <row r="73" spans="1:6" x14ac:dyDescent="0.45">
      <c r="A73" s="1">
        <v>42369</v>
      </c>
      <c r="B73" s="3">
        <v>1428.3186281074829</v>
      </c>
      <c r="E73" s="1">
        <v>42155</v>
      </c>
      <c r="F73" s="2">
        <v>1424.506286005374</v>
      </c>
    </row>
    <row r="74" spans="1:6" x14ac:dyDescent="0.45">
      <c r="A74" s="1">
        <v>42400</v>
      </c>
      <c r="B74" s="3">
        <v>1438.9524981771519</v>
      </c>
      <c r="E74" s="1">
        <v>42185</v>
      </c>
      <c r="F74" s="2">
        <v>1446.9397906067741</v>
      </c>
    </row>
    <row r="75" spans="1:6" x14ac:dyDescent="0.45">
      <c r="A75" s="1">
        <v>42429</v>
      </c>
      <c r="B75" s="3">
        <v>1545.1041113438889</v>
      </c>
      <c r="E75" s="1">
        <v>42216</v>
      </c>
      <c r="F75" s="2">
        <v>1279.0878195540281</v>
      </c>
    </row>
    <row r="76" spans="1:6" x14ac:dyDescent="0.45">
      <c r="A76" s="1">
        <v>42460</v>
      </c>
      <c r="B76" s="3">
        <v>1508.9890400024749</v>
      </c>
      <c r="E76" s="1">
        <v>42247</v>
      </c>
      <c r="F76" s="2">
        <v>1285.559353908041</v>
      </c>
    </row>
    <row r="77" spans="1:6" x14ac:dyDescent="0.45">
      <c r="A77" s="1">
        <v>42490</v>
      </c>
      <c r="B77" s="3">
        <v>1518.9227628181191</v>
      </c>
      <c r="E77" s="1">
        <v>42277</v>
      </c>
      <c r="F77" s="2">
        <v>1266.960752468485</v>
      </c>
    </row>
    <row r="78" spans="1:6" x14ac:dyDescent="0.45">
      <c r="A78" s="1">
        <v>42521</v>
      </c>
      <c r="B78" s="3">
        <v>1491.293220934208</v>
      </c>
      <c r="E78" s="1">
        <v>42308</v>
      </c>
      <c r="F78" s="2">
        <v>1302.6009611614429</v>
      </c>
    </row>
    <row r="79" spans="1:6" x14ac:dyDescent="0.45">
      <c r="A79" s="1">
        <v>42551</v>
      </c>
      <c r="B79" s="3">
        <v>1511.3084785607659</v>
      </c>
      <c r="E79" s="1">
        <v>42338</v>
      </c>
      <c r="F79" s="2">
        <v>1289.2899022749209</v>
      </c>
    </row>
    <row r="80" spans="1:6" x14ac:dyDescent="0.45">
      <c r="A80" s="1">
        <v>42582</v>
      </c>
      <c r="B80" s="3">
        <v>1448.5589947291039</v>
      </c>
      <c r="E80" s="1">
        <v>42369</v>
      </c>
      <c r="F80" s="2">
        <v>1428.3186281074829</v>
      </c>
    </row>
    <row r="81" spans="1:6" x14ac:dyDescent="0.45">
      <c r="A81" s="1">
        <v>42613</v>
      </c>
      <c r="B81" s="3">
        <v>1439.1350546044939</v>
      </c>
      <c r="E81" s="1">
        <v>42400</v>
      </c>
      <c r="F81" s="2">
        <v>1438.9524981771519</v>
      </c>
    </row>
    <row r="82" spans="1:6" x14ac:dyDescent="0.45">
      <c r="A82" s="1">
        <v>42643</v>
      </c>
      <c r="B82" s="3">
        <v>1325.8269412981449</v>
      </c>
      <c r="E82" s="1">
        <v>42429</v>
      </c>
      <c r="F82" s="2">
        <v>1545.1041113438889</v>
      </c>
    </row>
    <row r="83" spans="1:6" x14ac:dyDescent="0.45">
      <c r="A83" s="1">
        <v>42674</v>
      </c>
      <c r="B83" s="3">
        <v>1386.538225279045</v>
      </c>
      <c r="E83" s="1">
        <v>42460</v>
      </c>
      <c r="F83" s="2">
        <v>1508.9890400024749</v>
      </c>
    </row>
    <row r="84" spans="1:6" x14ac:dyDescent="0.45">
      <c r="A84" s="1">
        <v>42704</v>
      </c>
      <c r="B84" s="3">
        <v>1314.7215896589801</v>
      </c>
      <c r="E84" s="1">
        <v>42490</v>
      </c>
      <c r="F84" s="2">
        <v>1518.9227628181191</v>
      </c>
    </row>
    <row r="85" spans="1:6" x14ac:dyDescent="0.45">
      <c r="A85" s="1">
        <v>42735</v>
      </c>
      <c r="B85" s="3">
        <v>1485.3990111878929</v>
      </c>
      <c r="E85" s="1">
        <v>42521</v>
      </c>
      <c r="F85" s="2">
        <v>1491.293220934208</v>
      </c>
    </row>
    <row r="86" spans="1:6" x14ac:dyDescent="0.45">
      <c r="A86" s="1">
        <v>42766</v>
      </c>
      <c r="B86" s="3">
        <v>1480.733538000296</v>
      </c>
      <c r="E86" s="1">
        <v>42551</v>
      </c>
      <c r="F86" s="2">
        <v>1511.3084785607659</v>
      </c>
    </row>
    <row r="87" spans="1:6" x14ac:dyDescent="0.45">
      <c r="A87" s="1">
        <v>42794</v>
      </c>
      <c r="B87" s="3">
        <v>1570.209623852192</v>
      </c>
      <c r="E87" s="1">
        <v>42582</v>
      </c>
      <c r="F87" s="2">
        <v>1448.5589947291039</v>
      </c>
    </row>
    <row r="88" spans="1:6" x14ac:dyDescent="0.45">
      <c r="A88" s="1">
        <v>42825</v>
      </c>
      <c r="B88" s="3">
        <v>1576.145802925101</v>
      </c>
      <c r="E88" s="1">
        <v>42613</v>
      </c>
      <c r="F88" s="2">
        <v>1439.1350546044939</v>
      </c>
    </row>
    <row r="89" spans="1:6" x14ac:dyDescent="0.45">
      <c r="A89" s="1">
        <v>42855</v>
      </c>
      <c r="B89" s="3">
        <v>1611.692114556243</v>
      </c>
      <c r="E89" s="1">
        <v>42643</v>
      </c>
      <c r="F89" s="2">
        <v>1325.8269412981449</v>
      </c>
    </row>
    <row r="90" spans="1:6" x14ac:dyDescent="0.45">
      <c r="A90" s="1">
        <v>42886</v>
      </c>
      <c r="B90" s="3">
        <v>1508.0081013851959</v>
      </c>
      <c r="E90" s="1">
        <v>42674</v>
      </c>
      <c r="F90" s="2">
        <v>1386.538225279045</v>
      </c>
    </row>
    <row r="91" spans="1:6" x14ac:dyDescent="0.45">
      <c r="A91" s="1">
        <v>42916</v>
      </c>
      <c r="B91" s="3">
        <v>1450.9233330274619</v>
      </c>
      <c r="E91" s="1">
        <v>42704</v>
      </c>
      <c r="F91" s="2">
        <v>1314.7215896589801</v>
      </c>
    </row>
    <row r="92" spans="1:6" x14ac:dyDescent="0.45">
      <c r="A92" s="1">
        <v>42947</v>
      </c>
      <c r="B92" s="3">
        <v>1578.3315776549241</v>
      </c>
      <c r="E92" s="1">
        <v>42735</v>
      </c>
      <c r="F92" s="2">
        <v>1485.3990111878929</v>
      </c>
    </row>
    <row r="93" spans="1:6" x14ac:dyDescent="0.45">
      <c r="A93" s="1">
        <v>42978</v>
      </c>
      <c r="B93" s="3">
        <v>1359.419201257366</v>
      </c>
      <c r="E93" s="1">
        <v>42766</v>
      </c>
      <c r="F93" s="2">
        <v>1480.733538000296</v>
      </c>
    </row>
    <row r="94" spans="1:6" x14ac:dyDescent="0.45">
      <c r="A94" s="1">
        <v>43008</v>
      </c>
      <c r="B94" s="3">
        <v>1447.67142764406</v>
      </c>
      <c r="E94" s="1">
        <v>42794</v>
      </c>
      <c r="F94" s="2">
        <v>1570.209623852192</v>
      </c>
    </row>
    <row r="95" spans="1:6" x14ac:dyDescent="0.45">
      <c r="A95" s="1">
        <v>43039</v>
      </c>
      <c r="B95" s="3">
        <v>1452.926402483057</v>
      </c>
      <c r="E95" s="1">
        <v>42825</v>
      </c>
      <c r="F95" s="2">
        <v>1576.145802925101</v>
      </c>
    </row>
    <row r="96" spans="1:6" x14ac:dyDescent="0.45">
      <c r="A96" s="1">
        <v>43069</v>
      </c>
      <c r="B96" s="3">
        <v>1511.5132562100639</v>
      </c>
      <c r="E96" s="1">
        <v>42855</v>
      </c>
      <c r="F96" s="2">
        <v>1611.692114556243</v>
      </c>
    </row>
    <row r="97" spans="1:6" x14ac:dyDescent="0.45">
      <c r="A97" s="1">
        <v>43100</v>
      </c>
      <c r="B97" s="3">
        <v>1592.177151639916</v>
      </c>
      <c r="E97" s="1">
        <v>42886</v>
      </c>
      <c r="F97" s="2">
        <v>1508.0081013851959</v>
      </c>
    </row>
    <row r="98" spans="1:6" x14ac:dyDescent="0.45">
      <c r="A98" s="1">
        <v>43131</v>
      </c>
      <c r="B98" s="3">
        <v>1569.206433125408</v>
      </c>
      <c r="E98" s="1">
        <v>42916</v>
      </c>
      <c r="F98" s="2">
        <v>1450.9233330274619</v>
      </c>
    </row>
    <row r="99" spans="1:6" x14ac:dyDescent="0.45">
      <c r="A99" s="1">
        <v>43159</v>
      </c>
      <c r="B99" s="3">
        <v>1603.0261203016521</v>
      </c>
      <c r="E99" s="1">
        <v>42947</v>
      </c>
      <c r="F99" s="2">
        <v>1578.3315776549241</v>
      </c>
    </row>
    <row r="100" spans="1:6" x14ac:dyDescent="0.45">
      <c r="A100" s="1">
        <v>43190</v>
      </c>
      <c r="B100" s="3">
        <v>1710.3169424500061</v>
      </c>
      <c r="E100" s="1">
        <v>42978</v>
      </c>
      <c r="F100" s="2">
        <v>1359.419201257366</v>
      </c>
    </row>
    <row r="101" spans="1:6" x14ac:dyDescent="0.45">
      <c r="A101" s="1">
        <v>43220</v>
      </c>
      <c r="B101" s="3">
        <v>1553.497981550523</v>
      </c>
      <c r="E101" s="1">
        <v>43008</v>
      </c>
      <c r="F101" s="2">
        <v>1447.67142764406</v>
      </c>
    </row>
    <row r="102" spans="1:6" x14ac:dyDescent="0.45">
      <c r="A102" s="1">
        <v>43251</v>
      </c>
      <c r="B102" s="3">
        <v>1650.7419995499181</v>
      </c>
      <c r="E102" s="1">
        <v>43039</v>
      </c>
      <c r="F102" s="2">
        <v>1452.926402483057</v>
      </c>
    </row>
    <row r="103" spans="1:6" x14ac:dyDescent="0.45">
      <c r="A103" s="1">
        <v>43281</v>
      </c>
      <c r="B103" s="3">
        <v>1628.9940747594819</v>
      </c>
      <c r="E103" s="1">
        <v>43069</v>
      </c>
      <c r="F103" s="2">
        <v>1511.5132562100639</v>
      </c>
    </row>
    <row r="104" spans="1:6" x14ac:dyDescent="0.45">
      <c r="A104" s="1">
        <v>43312</v>
      </c>
      <c r="B104" s="3">
        <v>1462.640622885928</v>
      </c>
      <c r="E104" s="1">
        <v>43100</v>
      </c>
      <c r="F104" s="2">
        <v>1592.177151639916</v>
      </c>
    </row>
    <row r="105" spans="1:6" x14ac:dyDescent="0.45">
      <c r="A105" s="1">
        <v>43343</v>
      </c>
      <c r="B105" s="3">
        <v>1440.862790658869</v>
      </c>
      <c r="E105" s="1">
        <v>43131</v>
      </c>
      <c r="F105" s="2">
        <v>1569.206433125408</v>
      </c>
    </row>
    <row r="106" spans="1:6" x14ac:dyDescent="0.45">
      <c r="A106" s="1">
        <v>43373</v>
      </c>
      <c r="B106" s="3">
        <v>1484.1674132860389</v>
      </c>
      <c r="E106" s="1">
        <v>43159</v>
      </c>
      <c r="F106" s="2">
        <v>1603.0261203016521</v>
      </c>
    </row>
    <row r="107" spans="1:6" x14ac:dyDescent="0.45">
      <c r="A107" s="1">
        <v>43404</v>
      </c>
      <c r="B107" s="3">
        <v>1460.95157290718</v>
      </c>
      <c r="E107" s="1">
        <v>43190</v>
      </c>
      <c r="F107" s="2">
        <v>1710.3169424500061</v>
      </c>
    </row>
    <row r="108" spans="1:6" x14ac:dyDescent="0.45">
      <c r="A108" s="1">
        <v>43434</v>
      </c>
      <c r="B108" s="3">
        <v>1600.4785488969501</v>
      </c>
      <c r="E108" s="1">
        <v>43220</v>
      </c>
      <c r="F108" s="2">
        <v>1553.497981550523</v>
      </c>
    </row>
    <row r="109" spans="1:6" x14ac:dyDescent="0.45">
      <c r="A109" s="1">
        <v>43465</v>
      </c>
      <c r="B109" s="3">
        <v>1545.632844501489</v>
      </c>
      <c r="E109" s="1">
        <v>43251</v>
      </c>
      <c r="F109" s="2">
        <v>1650.7419995499181</v>
      </c>
    </row>
    <row r="110" spans="1:6" x14ac:dyDescent="0.45">
      <c r="A110" s="1">
        <v>43496</v>
      </c>
      <c r="B110" s="3">
        <v>1686.097298702447</v>
      </c>
      <c r="E110" s="1">
        <v>43281</v>
      </c>
      <c r="F110" s="2">
        <v>1628.9940747594819</v>
      </c>
    </row>
    <row r="111" spans="1:6" x14ac:dyDescent="0.45">
      <c r="A111" s="1">
        <v>43524</v>
      </c>
      <c r="B111" s="3">
        <v>1667.6039170774609</v>
      </c>
      <c r="E111" s="1">
        <v>43312</v>
      </c>
      <c r="F111" s="2">
        <v>1462.640622885928</v>
      </c>
    </row>
    <row r="112" spans="1:6" x14ac:dyDescent="0.45">
      <c r="A112" s="1">
        <v>43555</v>
      </c>
      <c r="B112" s="3">
        <v>1684.336818718436</v>
      </c>
      <c r="E112" s="1">
        <v>43343</v>
      </c>
      <c r="F112" s="2">
        <v>1440.862790658869</v>
      </c>
    </row>
    <row r="113" spans="1:6" x14ac:dyDescent="0.45">
      <c r="A113" s="1">
        <v>43585</v>
      </c>
      <c r="B113" s="3">
        <v>1747.025142498069</v>
      </c>
      <c r="E113" s="1">
        <v>43373</v>
      </c>
      <c r="F113" s="2">
        <v>1484.1674132860389</v>
      </c>
    </row>
    <row r="114" spans="1:6" x14ac:dyDescent="0.45">
      <c r="A114" s="1">
        <v>43616</v>
      </c>
      <c r="B114" s="3">
        <v>1767.33357991345</v>
      </c>
      <c r="E114" s="1">
        <v>43404</v>
      </c>
      <c r="F114" s="2">
        <v>1460.95157290718</v>
      </c>
    </row>
    <row r="115" spans="1:6" x14ac:dyDescent="0.45">
      <c r="A115" s="1">
        <v>43646</v>
      </c>
      <c r="B115" s="3">
        <v>1581.471653665207</v>
      </c>
      <c r="E115" s="1">
        <v>43434</v>
      </c>
      <c r="F115" s="2">
        <v>1600.4785488969501</v>
      </c>
    </row>
    <row r="116" spans="1:6" x14ac:dyDescent="0.45">
      <c r="A116" s="1">
        <v>43677</v>
      </c>
      <c r="B116" s="3">
        <v>1661.699829160169</v>
      </c>
      <c r="E116" s="1">
        <v>43465</v>
      </c>
      <c r="F116" s="2">
        <v>1545.632844501489</v>
      </c>
    </row>
    <row r="117" spans="1:6" x14ac:dyDescent="0.45">
      <c r="A117" s="1">
        <v>43708</v>
      </c>
      <c r="B117" s="3">
        <v>1520.141648063008</v>
      </c>
      <c r="E117" s="1">
        <v>43496</v>
      </c>
      <c r="F117" s="2">
        <v>1686.097298702447</v>
      </c>
    </row>
    <row r="118" spans="1:6" x14ac:dyDescent="0.45">
      <c r="A118" s="1">
        <v>43738</v>
      </c>
      <c r="B118" s="3">
        <v>1555.7319057763521</v>
      </c>
      <c r="E118" s="1">
        <v>43524</v>
      </c>
      <c r="F118" s="2">
        <v>1667.6039170774609</v>
      </c>
    </row>
    <row r="119" spans="1:6" x14ac:dyDescent="0.45">
      <c r="A119" s="1">
        <v>43769</v>
      </c>
      <c r="B119" s="3">
        <v>1646.754530497097</v>
      </c>
      <c r="E119" s="1">
        <v>43555</v>
      </c>
      <c r="F119" s="2">
        <v>1684.336818718436</v>
      </c>
    </row>
    <row r="120" spans="1:6" x14ac:dyDescent="0.45">
      <c r="A120" s="1">
        <v>43799</v>
      </c>
      <c r="B120" s="3">
        <v>1646.0158292528849</v>
      </c>
      <c r="E120" s="1">
        <v>43585</v>
      </c>
      <c r="F120" s="2">
        <v>1747.025142498069</v>
      </c>
    </row>
    <row r="121" spans="1:6" x14ac:dyDescent="0.45">
      <c r="A121" s="1">
        <v>43830</v>
      </c>
      <c r="B121" s="3">
        <v>1626.0291297040001</v>
      </c>
      <c r="E121" s="1">
        <v>43616</v>
      </c>
      <c r="F121" s="2">
        <v>1767.33357991345</v>
      </c>
    </row>
    <row r="122" spans="1:6" x14ac:dyDescent="0.45">
      <c r="A122" s="1">
        <v>43861</v>
      </c>
      <c r="B122" s="3">
        <v>1744.0905819221241</v>
      </c>
      <c r="E122" s="1">
        <v>43646</v>
      </c>
      <c r="F122" s="2">
        <v>1581.471653665207</v>
      </c>
    </row>
    <row r="123" spans="1:6" x14ac:dyDescent="0.45">
      <c r="A123" s="1">
        <v>43890</v>
      </c>
      <c r="B123" s="3">
        <v>1751.174301579488</v>
      </c>
      <c r="E123" s="1">
        <v>43677</v>
      </c>
      <c r="F123" s="2">
        <v>1661.699829160169</v>
      </c>
    </row>
    <row r="124" spans="1:6" x14ac:dyDescent="0.45">
      <c r="A124" s="1">
        <v>43921</v>
      </c>
      <c r="B124" s="3">
        <v>1879.805282307085</v>
      </c>
      <c r="E124" s="1">
        <v>43708</v>
      </c>
      <c r="F124" s="2">
        <v>1520.141648063008</v>
      </c>
    </row>
    <row r="125" spans="1:6" x14ac:dyDescent="0.45">
      <c r="A125" s="1">
        <v>43951</v>
      </c>
      <c r="B125" s="3">
        <v>1797.8969746985031</v>
      </c>
      <c r="E125" s="1">
        <v>43738</v>
      </c>
      <c r="F125" s="2">
        <v>1555.7319057763521</v>
      </c>
    </row>
    <row r="126" spans="1:6" x14ac:dyDescent="0.45">
      <c r="A126" s="1">
        <v>43982</v>
      </c>
      <c r="B126" s="3">
        <v>1752.801891534619</v>
      </c>
      <c r="E126" s="1">
        <v>43769</v>
      </c>
      <c r="F126" s="2">
        <v>1646.754530497097</v>
      </c>
    </row>
    <row r="127" spans="1:6" x14ac:dyDescent="0.45">
      <c r="A127" s="1">
        <v>44012</v>
      </c>
      <c r="B127" s="3">
        <v>1708.215970158202</v>
      </c>
      <c r="E127" s="1">
        <v>43799</v>
      </c>
      <c r="F127" s="2">
        <v>1646.0158292528849</v>
      </c>
    </row>
    <row r="128" spans="1:6" x14ac:dyDescent="0.45">
      <c r="A128" s="1">
        <v>44043</v>
      </c>
      <c r="B128" s="3">
        <v>1651.8842018332559</v>
      </c>
      <c r="E128" s="1">
        <v>43830</v>
      </c>
      <c r="F128" s="2">
        <v>1626.0291297040001</v>
      </c>
    </row>
    <row r="129" spans="1:6" x14ac:dyDescent="0.45">
      <c r="A129" s="1">
        <v>44074</v>
      </c>
      <c r="B129" s="3">
        <v>1627.1199546908581</v>
      </c>
      <c r="E129" s="1">
        <v>43861</v>
      </c>
      <c r="F129" s="2">
        <v>1744.0905819221241</v>
      </c>
    </row>
    <row r="130" spans="1:6" x14ac:dyDescent="0.45">
      <c r="A130" s="1">
        <v>44104</v>
      </c>
      <c r="B130" s="3">
        <v>1555.7712389605331</v>
      </c>
      <c r="E130" s="1">
        <v>43890</v>
      </c>
      <c r="F130" s="2">
        <v>1751.174301579488</v>
      </c>
    </row>
    <row r="131" spans="1:6" x14ac:dyDescent="0.45">
      <c r="A131" s="1">
        <v>44135</v>
      </c>
      <c r="B131" s="3">
        <v>1579.0490364343641</v>
      </c>
      <c r="E131" s="1">
        <v>43921</v>
      </c>
      <c r="F131" s="2">
        <v>1879.805282307085</v>
      </c>
    </row>
    <row r="132" spans="1:6" x14ac:dyDescent="0.45">
      <c r="A132" s="1">
        <v>44165</v>
      </c>
      <c r="B132" s="3">
        <v>1641.8945223713811</v>
      </c>
      <c r="E132" s="1">
        <v>43951</v>
      </c>
      <c r="F132" s="2">
        <v>1797.8969746985031</v>
      </c>
    </row>
    <row r="133" spans="1:6" x14ac:dyDescent="0.45">
      <c r="A133" s="1">
        <v>44196</v>
      </c>
      <c r="B133" s="3">
        <v>1826.2620848470119</v>
      </c>
      <c r="E133" s="1">
        <v>43982</v>
      </c>
      <c r="F133" s="2">
        <v>1752.801891534619</v>
      </c>
    </row>
    <row r="134" spans="1:6" x14ac:dyDescent="0.45">
      <c r="A134" s="1">
        <v>44227</v>
      </c>
      <c r="B134" s="3">
        <v>1721.2730006861341</v>
      </c>
      <c r="E134" s="1">
        <v>44012</v>
      </c>
      <c r="F134" s="2">
        <v>1708.215970158202</v>
      </c>
    </row>
    <row r="135" spans="1:6" x14ac:dyDescent="0.45">
      <c r="A135" s="1">
        <v>44255</v>
      </c>
      <c r="B135" s="3">
        <v>1876.4186477804799</v>
      </c>
      <c r="E135" s="1">
        <v>44043</v>
      </c>
      <c r="F135" s="2">
        <v>1651.8842018332559</v>
      </c>
    </row>
    <row r="136" spans="1:6" x14ac:dyDescent="0.45">
      <c r="A136" s="1">
        <v>44286</v>
      </c>
      <c r="B136" s="3">
        <v>1991.714030327207</v>
      </c>
      <c r="E136" s="1">
        <v>44074</v>
      </c>
      <c r="F136" s="2">
        <v>1627.1199546908581</v>
      </c>
    </row>
    <row r="137" spans="1:6" x14ac:dyDescent="0.45">
      <c r="A137" s="1">
        <v>44316</v>
      </c>
      <c r="B137" s="3">
        <v>1823.0507407376519</v>
      </c>
      <c r="E137" s="1">
        <v>44104</v>
      </c>
      <c r="F137" s="2">
        <v>1555.7712389605331</v>
      </c>
    </row>
    <row r="138" spans="1:6" x14ac:dyDescent="0.45">
      <c r="A138" s="1">
        <v>44347</v>
      </c>
      <c r="B138" s="3">
        <v>1808.308733425044</v>
      </c>
      <c r="E138" s="1">
        <v>44135</v>
      </c>
      <c r="F138" s="2">
        <v>1579.0490364343641</v>
      </c>
    </row>
    <row r="139" spans="1:6" x14ac:dyDescent="0.45">
      <c r="A139" s="1">
        <v>44377</v>
      </c>
      <c r="B139" s="3">
        <v>1802.6568633293821</v>
      </c>
      <c r="E139" s="1">
        <v>44165</v>
      </c>
      <c r="F139" s="2">
        <v>1641.8945223713811</v>
      </c>
    </row>
    <row r="140" spans="1:6" x14ac:dyDescent="0.45">
      <c r="A140" s="1">
        <v>44408</v>
      </c>
      <c r="B140" s="3">
        <v>1683.794026072763</v>
      </c>
      <c r="E140" s="1">
        <v>44196</v>
      </c>
      <c r="F140" s="2">
        <v>1826.2620848470119</v>
      </c>
    </row>
    <row r="141" spans="1:6" x14ac:dyDescent="0.45">
      <c r="A141" s="1">
        <v>44439</v>
      </c>
      <c r="B141" s="3">
        <v>1659.984883073972</v>
      </c>
      <c r="E141" s="1">
        <v>44227</v>
      </c>
      <c r="F141" s="2">
        <v>1721.2730006861341</v>
      </c>
    </row>
    <row r="142" spans="1:6" x14ac:dyDescent="0.45">
      <c r="A142" s="1">
        <v>44469</v>
      </c>
      <c r="B142" s="3">
        <v>1669.9528097233419</v>
      </c>
      <c r="E142" s="1">
        <v>44255</v>
      </c>
      <c r="F142" s="2">
        <v>1876.4186477804799</v>
      </c>
    </row>
    <row r="143" spans="1:6" x14ac:dyDescent="0.45">
      <c r="A143" s="1">
        <v>44500</v>
      </c>
      <c r="B143" s="3">
        <v>1779.9752220546311</v>
      </c>
      <c r="E143" s="1">
        <v>44286</v>
      </c>
      <c r="F143" s="2">
        <v>1991.714030327207</v>
      </c>
    </row>
    <row r="144" spans="1:6" x14ac:dyDescent="0.45">
      <c r="A144" s="1">
        <v>44530</v>
      </c>
      <c r="B144" s="3">
        <v>1771.80660894009</v>
      </c>
      <c r="E144" s="1">
        <v>44316</v>
      </c>
      <c r="F144" s="2">
        <v>1823.0507407376519</v>
      </c>
    </row>
    <row r="145" spans="1:6" x14ac:dyDescent="0.45">
      <c r="A145" s="1">
        <v>44561</v>
      </c>
      <c r="B145" s="3">
        <v>1793.928714249344</v>
      </c>
      <c r="E145" s="1">
        <v>44347</v>
      </c>
      <c r="F145" s="2">
        <v>1808.308733425044</v>
      </c>
    </row>
    <row r="146" spans="1:6" x14ac:dyDescent="0.45">
      <c r="A146" s="1">
        <v>44592</v>
      </c>
      <c r="B146" s="3">
        <v>1826.666014093528</v>
      </c>
      <c r="E146" s="1">
        <v>44377</v>
      </c>
      <c r="F146" s="2">
        <v>1802.6568633293821</v>
      </c>
    </row>
    <row r="147" spans="1:6" x14ac:dyDescent="0.45">
      <c r="A147" s="1">
        <v>44620</v>
      </c>
      <c r="B147" s="3">
        <v>1880.459087727628</v>
      </c>
      <c r="E147" s="1">
        <v>44408</v>
      </c>
      <c r="F147" s="2">
        <v>1683.794026072763</v>
      </c>
    </row>
    <row r="148" spans="1:6" x14ac:dyDescent="0.45">
      <c r="A148" s="1">
        <v>44651</v>
      </c>
      <c r="B148" s="3">
        <v>1930.730268694314</v>
      </c>
      <c r="E148" s="1">
        <v>44439</v>
      </c>
      <c r="F148" s="2">
        <v>1659.984883073972</v>
      </c>
    </row>
    <row r="149" spans="1:6" x14ac:dyDescent="0.45">
      <c r="A149" s="1">
        <v>44681</v>
      </c>
      <c r="B149" s="3">
        <v>2015.6141354078679</v>
      </c>
      <c r="E149" s="1">
        <v>44469</v>
      </c>
      <c r="F149" s="2">
        <v>1669.9528097233419</v>
      </c>
    </row>
    <row r="150" spans="1:6" x14ac:dyDescent="0.45">
      <c r="A150" s="1">
        <v>44712</v>
      </c>
      <c r="B150" s="3">
        <v>1894.7138112189591</v>
      </c>
      <c r="E150" s="1">
        <v>44500</v>
      </c>
      <c r="F150" s="2">
        <v>1779.9752220546311</v>
      </c>
    </row>
    <row r="151" spans="1:6" x14ac:dyDescent="0.45">
      <c r="A151" s="1">
        <v>44742</v>
      </c>
      <c r="B151" s="3">
        <v>1873.1345363974481</v>
      </c>
      <c r="E151" s="1">
        <v>44530</v>
      </c>
      <c r="F151" s="2">
        <v>1771.80660894009</v>
      </c>
    </row>
    <row r="152" spans="1:6" x14ac:dyDescent="0.45">
      <c r="A152" s="1">
        <v>44773</v>
      </c>
      <c r="B152" s="3">
        <v>1766.21128442497</v>
      </c>
      <c r="E152" s="1">
        <v>44561</v>
      </c>
      <c r="F152" s="2">
        <v>1793.928714249344</v>
      </c>
    </row>
    <row r="153" spans="1:6" x14ac:dyDescent="0.45">
      <c r="A153" s="1">
        <v>44804</v>
      </c>
      <c r="B153" s="3">
        <v>1724.364654468086</v>
      </c>
      <c r="E153" s="1">
        <v>44592</v>
      </c>
      <c r="F153" s="2">
        <v>1826.666014093528</v>
      </c>
    </row>
    <row r="154" spans="1:6" x14ac:dyDescent="0.45">
      <c r="A154" s="1">
        <v>44834</v>
      </c>
      <c r="B154" s="3">
        <v>1781.2190873900979</v>
      </c>
      <c r="E154" s="1">
        <v>44620</v>
      </c>
      <c r="F154" s="2">
        <v>1880.459087727628</v>
      </c>
    </row>
    <row r="155" spans="1:6" x14ac:dyDescent="0.45">
      <c r="A155" s="1">
        <v>44865</v>
      </c>
      <c r="B155" s="3">
        <v>1768.729701348401</v>
      </c>
      <c r="E155" s="1">
        <v>44651</v>
      </c>
      <c r="F155" s="2">
        <v>1930.730268694314</v>
      </c>
    </row>
    <row r="156" spans="1:6" x14ac:dyDescent="0.45">
      <c r="A156" s="1">
        <v>44895</v>
      </c>
      <c r="B156" s="3">
        <v>1814.7007141395179</v>
      </c>
      <c r="E156" s="1">
        <v>44681</v>
      </c>
      <c r="F156" s="2">
        <v>2015.6141354078679</v>
      </c>
    </row>
    <row r="157" spans="1:6" x14ac:dyDescent="0.45">
      <c r="A157" s="1">
        <v>44926</v>
      </c>
      <c r="B157" s="3">
        <v>1788.525394537593</v>
      </c>
      <c r="E157" s="1">
        <v>44712</v>
      </c>
      <c r="F157" s="2">
        <v>1894.7138112189591</v>
      </c>
    </row>
    <row r="158" spans="1:6" x14ac:dyDescent="0.45">
      <c r="A158" s="1">
        <v>44957</v>
      </c>
      <c r="B158" s="3">
        <v>1878.7073913930219</v>
      </c>
      <c r="E158" s="1">
        <v>44742</v>
      </c>
      <c r="F158" s="2">
        <v>1873.1345363974481</v>
      </c>
    </row>
    <row r="159" spans="1:6" x14ac:dyDescent="0.45">
      <c r="A159" s="1">
        <v>44985</v>
      </c>
      <c r="B159" s="3">
        <v>1924.436307694622</v>
      </c>
      <c r="E159" s="1">
        <v>44773</v>
      </c>
      <c r="F159" s="2">
        <v>1766.21128442497</v>
      </c>
    </row>
    <row r="160" spans="1:6" x14ac:dyDescent="0.45">
      <c r="A160" s="1">
        <v>45016</v>
      </c>
      <c r="B160" s="3">
        <v>2081.3105533631669</v>
      </c>
      <c r="E160" s="1">
        <v>44804</v>
      </c>
      <c r="F160" s="2">
        <v>1724.364654468086</v>
      </c>
    </row>
    <row r="161" spans="1:6" x14ac:dyDescent="0.45">
      <c r="A161" s="1">
        <v>45046</v>
      </c>
      <c r="B161" s="3">
        <v>2028.604540041965</v>
      </c>
      <c r="E161" s="1">
        <v>44834</v>
      </c>
      <c r="F161" s="2">
        <v>1781.2190873900979</v>
      </c>
    </row>
    <row r="162" spans="1:6" x14ac:dyDescent="0.45">
      <c r="A162" s="1">
        <v>45077</v>
      </c>
      <c r="B162" s="3">
        <v>1938.201508789414</v>
      </c>
      <c r="E162" s="1">
        <v>44865</v>
      </c>
      <c r="F162" s="2">
        <v>1768.729701348401</v>
      </c>
    </row>
    <row r="163" spans="1:6" x14ac:dyDescent="0.45">
      <c r="A163" s="1">
        <v>45107</v>
      </c>
      <c r="B163" s="3">
        <v>1911.731814843863</v>
      </c>
      <c r="E163" s="1">
        <v>44895</v>
      </c>
      <c r="F163" s="2">
        <v>1814.7007141395179</v>
      </c>
    </row>
    <row r="164" spans="1:6" x14ac:dyDescent="0.45">
      <c r="A164" s="1">
        <v>45138</v>
      </c>
      <c r="B164" s="3">
        <v>1734.04646930433</v>
      </c>
      <c r="E164" s="1">
        <v>44926</v>
      </c>
      <c r="F164" s="2">
        <v>1788.525394537593</v>
      </c>
    </row>
    <row r="165" spans="1:6" x14ac:dyDescent="0.45">
      <c r="A165" s="1">
        <v>45169</v>
      </c>
      <c r="B165" s="3">
        <v>1747.8493856235971</v>
      </c>
      <c r="E165" s="1">
        <v>44957</v>
      </c>
      <c r="F165" s="2">
        <v>1878.7073913930219</v>
      </c>
    </row>
    <row r="166" spans="1:6" x14ac:dyDescent="0.45">
      <c r="A166" s="1">
        <v>45199</v>
      </c>
      <c r="B166" s="3">
        <v>1865.923354867954</v>
      </c>
      <c r="E166" s="1">
        <v>44985</v>
      </c>
      <c r="F166" s="2">
        <v>1924.436307694622</v>
      </c>
    </row>
    <row r="167" spans="1:6" x14ac:dyDescent="0.45">
      <c r="A167" s="1">
        <v>45230</v>
      </c>
      <c r="B167" s="3">
        <v>1813.707248750912</v>
      </c>
      <c r="E167" s="1">
        <v>45016</v>
      </c>
      <c r="F167" s="2">
        <v>2081.3105533631669</v>
      </c>
    </row>
    <row r="168" spans="1:6" x14ac:dyDescent="0.45">
      <c r="A168" s="1">
        <v>45260</v>
      </c>
      <c r="B168" s="3">
        <v>1935.903381879629</v>
      </c>
      <c r="E168" s="1">
        <v>45046</v>
      </c>
      <c r="F168" s="2">
        <v>2028.604540041965</v>
      </c>
    </row>
    <row r="169" spans="1:6" x14ac:dyDescent="0.45">
      <c r="A169" s="1">
        <v>45291</v>
      </c>
      <c r="B169" s="3">
        <v>1970.1714297652129</v>
      </c>
      <c r="E169" s="1">
        <v>45077</v>
      </c>
      <c r="F169" s="2">
        <v>1938.201508789414</v>
      </c>
    </row>
    <row r="170" spans="1:6" x14ac:dyDescent="0.45">
      <c r="A170" s="1">
        <v>45322</v>
      </c>
      <c r="B170" s="3">
        <v>2055.8097992156481</v>
      </c>
      <c r="E170" s="1">
        <v>45107</v>
      </c>
      <c r="F170" s="2">
        <v>1911.731814843863</v>
      </c>
    </row>
    <row r="171" spans="1:6" x14ac:dyDescent="0.45">
      <c r="A171" s="1">
        <v>45351</v>
      </c>
      <c r="B171" s="3">
        <v>1964.634237088502</v>
      </c>
      <c r="E171" s="1">
        <v>45138</v>
      </c>
      <c r="F171" s="2">
        <v>1734.04646930433</v>
      </c>
    </row>
    <row r="172" spans="1:6" x14ac:dyDescent="0.45">
      <c r="A172" s="1">
        <v>45382</v>
      </c>
      <c r="B172" s="3">
        <v>2041.921638734643</v>
      </c>
      <c r="E172" s="1">
        <v>45169</v>
      </c>
      <c r="F172" s="2">
        <v>1747.8493856235971</v>
      </c>
    </row>
    <row r="173" spans="1:6" x14ac:dyDescent="0.45">
      <c r="A173" s="1">
        <v>45412</v>
      </c>
      <c r="B173" s="3">
        <v>2038.151859867447</v>
      </c>
      <c r="E173" s="1">
        <v>45199</v>
      </c>
      <c r="F173" s="2">
        <v>1865.923354867954</v>
      </c>
    </row>
    <row r="174" spans="1:6" x14ac:dyDescent="0.45">
      <c r="A174" s="1">
        <v>45443</v>
      </c>
      <c r="B174" s="3">
        <v>1982.0813815055819</v>
      </c>
      <c r="E174" s="1">
        <v>45230</v>
      </c>
      <c r="F174" s="2">
        <v>1813.707248750912</v>
      </c>
    </row>
    <row r="175" spans="1:6" x14ac:dyDescent="0.45">
      <c r="A175" s="1">
        <v>45473</v>
      </c>
      <c r="B175" s="3">
        <v>1925.6458901650669</v>
      </c>
      <c r="E175" s="1">
        <v>45260</v>
      </c>
      <c r="F175" s="2">
        <v>1935.903381879629</v>
      </c>
    </row>
    <row r="176" spans="1:6" x14ac:dyDescent="0.45">
      <c r="A176" s="1">
        <v>45504</v>
      </c>
      <c r="B176" s="3">
        <v>1834.2877113228419</v>
      </c>
      <c r="E176" s="1">
        <v>45291</v>
      </c>
      <c r="F176" s="2">
        <v>1970.1714297652129</v>
      </c>
    </row>
    <row r="177" spans="1:2" x14ac:dyDescent="0.45">
      <c r="A177" s="1">
        <v>45535</v>
      </c>
      <c r="B177" s="3">
        <v>1855.4057871558391</v>
      </c>
    </row>
    <row r="178" spans="1:2" x14ac:dyDescent="0.45">
      <c r="A178" s="1">
        <v>45565</v>
      </c>
      <c r="B178" s="3">
        <v>1851.0538452756809</v>
      </c>
    </row>
    <row r="179" spans="1:2" x14ac:dyDescent="0.45">
      <c r="A179" s="1">
        <v>45596</v>
      </c>
      <c r="B179" s="3">
        <v>1870.811413149361</v>
      </c>
    </row>
    <row r="180" spans="1:2" x14ac:dyDescent="0.45">
      <c r="A180" s="1">
        <v>45626</v>
      </c>
      <c r="B180" s="3">
        <v>1947.29582217761</v>
      </c>
    </row>
    <row r="181" spans="1:2" x14ac:dyDescent="0.45">
      <c r="A181" s="1">
        <v>45657</v>
      </c>
      <c r="B181" s="3">
        <v>2041.0191459123239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B2F1-E24A-4506-9B94-B3463B7A70B0}">
  <dimension ref="A1:E182"/>
  <sheetViews>
    <sheetView topLeftCell="E1" workbookViewId="0">
      <pane ySplit="1" topLeftCell="A2" activePane="bottomLeft" state="frozen"/>
      <selection pane="bottomLeft" activeCell="C4" sqref="C4"/>
    </sheetView>
  </sheetViews>
  <sheetFormatPr defaultRowHeight="14.25" x14ac:dyDescent="0.45"/>
  <cols>
    <col min="1" max="1" width="10.19921875" bestFit="1" customWidth="1"/>
    <col min="2" max="2" width="9.1328125" bestFit="1" customWidth="1"/>
    <col min="3" max="3" width="9.3984375" customWidth="1"/>
    <col min="4" max="4" width="23" customWidth="1"/>
    <col min="5" max="5" width="23.06640625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s="1">
        <v>40209</v>
      </c>
      <c r="B2" s="2">
        <v>1000.999069747932</v>
      </c>
    </row>
    <row r="3" spans="1:5" x14ac:dyDescent="0.45">
      <c r="A3" s="1">
        <v>40237</v>
      </c>
      <c r="B3" s="2">
        <v>1093.086774125981</v>
      </c>
    </row>
    <row r="4" spans="1:5" x14ac:dyDescent="0.45">
      <c r="A4" s="1">
        <v>40268</v>
      </c>
      <c r="B4" s="2">
        <v>1086.149815163104</v>
      </c>
    </row>
    <row r="5" spans="1:5" x14ac:dyDescent="0.45">
      <c r="A5" s="1">
        <v>40298</v>
      </c>
      <c r="B5" s="2">
        <v>1011.101480231048</v>
      </c>
    </row>
    <row r="6" spans="1:5" x14ac:dyDescent="0.45">
      <c r="A6" s="1">
        <v>40329</v>
      </c>
      <c r="B6" s="2">
        <v>1053.802056721071</v>
      </c>
    </row>
    <row r="7" spans="1:5" x14ac:dyDescent="0.45">
      <c r="A7" s="1">
        <v>40359</v>
      </c>
      <c r="B7" s="2">
        <v>1147.924484842966</v>
      </c>
    </row>
    <row r="8" spans="1:5" x14ac:dyDescent="0.45">
      <c r="A8" s="1">
        <v>40390</v>
      </c>
      <c r="B8" s="2">
        <v>933.11126592622122</v>
      </c>
    </row>
    <row r="9" spans="1:5" x14ac:dyDescent="0.45">
      <c r="A9" s="1">
        <v>40421</v>
      </c>
      <c r="B9" s="2">
        <v>961.24463134703103</v>
      </c>
    </row>
    <row r="10" spans="1:5" x14ac:dyDescent="0.45">
      <c r="A10" s="1">
        <v>40451</v>
      </c>
      <c r="B10" s="2">
        <v>864.94241572691521</v>
      </c>
    </row>
    <row r="11" spans="1:5" x14ac:dyDescent="0.45">
      <c r="A11" s="1">
        <v>40482</v>
      </c>
      <c r="B11" s="2">
        <v>1082.514747825476</v>
      </c>
    </row>
    <row r="12" spans="1:5" x14ac:dyDescent="0.45">
      <c r="A12" s="1">
        <v>40512</v>
      </c>
      <c r="B12" s="2">
        <v>1036.9867296687521</v>
      </c>
    </row>
    <row r="13" spans="1:5" x14ac:dyDescent="0.45">
      <c r="A13" s="1">
        <v>40543</v>
      </c>
      <c r="B13" s="2">
        <v>1045.638987859684</v>
      </c>
    </row>
    <row r="14" spans="1:5" x14ac:dyDescent="0.45">
      <c r="A14" s="1">
        <v>40574</v>
      </c>
      <c r="B14" s="2">
        <v>1139.5864727195969</v>
      </c>
    </row>
    <row r="15" spans="1:5" x14ac:dyDescent="0.45">
      <c r="A15" s="1">
        <v>40602</v>
      </c>
      <c r="B15" s="2">
        <v>1122.566654941721</v>
      </c>
    </row>
    <row r="16" spans="1:5" x14ac:dyDescent="0.45">
      <c r="A16" s="1">
        <v>40633</v>
      </c>
      <c r="B16" s="2">
        <v>1166.5775382274551</v>
      </c>
    </row>
    <row r="17" spans="1:2" x14ac:dyDescent="0.45">
      <c r="A17" s="1">
        <v>40663</v>
      </c>
      <c r="B17" s="2">
        <v>1218.210323445591</v>
      </c>
    </row>
    <row r="18" spans="1:2" x14ac:dyDescent="0.45">
      <c r="A18" s="1">
        <v>40694</v>
      </c>
      <c r="B18" s="2">
        <v>1190.3503430292631</v>
      </c>
    </row>
    <row r="19" spans="1:2" x14ac:dyDescent="0.45">
      <c r="A19" s="1">
        <v>40724</v>
      </c>
      <c r="B19" s="2">
        <v>1053.1021971047369</v>
      </c>
    </row>
    <row r="20" spans="1:2" x14ac:dyDescent="0.45">
      <c r="A20" s="1">
        <v>40755</v>
      </c>
      <c r="B20" s="2">
        <v>1101.3506137715599</v>
      </c>
    </row>
    <row r="21" spans="1:2" x14ac:dyDescent="0.45">
      <c r="A21" s="1">
        <v>40786</v>
      </c>
      <c r="B21" s="2">
        <v>981.82402731467209</v>
      </c>
    </row>
    <row r="22" spans="1:2" x14ac:dyDescent="0.45">
      <c r="A22" s="1">
        <v>40816</v>
      </c>
      <c r="B22" s="2">
        <v>1010.502148370617</v>
      </c>
    </row>
    <row r="23" spans="1:2" x14ac:dyDescent="0.45">
      <c r="A23" s="1">
        <v>40847</v>
      </c>
      <c r="B23" s="2">
        <v>1056.4705824229691</v>
      </c>
    </row>
    <row r="24" spans="1:2" x14ac:dyDescent="0.45">
      <c r="A24" s="1">
        <v>40877</v>
      </c>
      <c r="B24" s="2">
        <v>1076.060973980299</v>
      </c>
    </row>
    <row r="25" spans="1:2" x14ac:dyDescent="0.45">
      <c r="A25" s="1">
        <v>40908</v>
      </c>
      <c r="B25" s="2">
        <v>1051.4849044601769</v>
      </c>
    </row>
    <row r="26" spans="1:2" x14ac:dyDescent="0.45">
      <c r="A26" s="1">
        <v>40939</v>
      </c>
      <c r="B26" s="2">
        <v>1218.1141845226109</v>
      </c>
    </row>
    <row r="27" spans="1:2" x14ac:dyDescent="0.45">
      <c r="A27" s="1">
        <v>40968</v>
      </c>
      <c r="B27" s="2">
        <v>1184.7885796190719</v>
      </c>
    </row>
    <row r="28" spans="1:2" x14ac:dyDescent="0.45">
      <c r="A28" s="1">
        <v>40999</v>
      </c>
      <c r="B28" s="2">
        <v>1320.56437487003</v>
      </c>
    </row>
    <row r="29" spans="1:2" x14ac:dyDescent="0.45">
      <c r="A29" s="1">
        <v>41029</v>
      </c>
      <c r="B29" s="2">
        <v>1116.89820392464</v>
      </c>
    </row>
    <row r="30" spans="1:2" x14ac:dyDescent="0.45">
      <c r="A30" s="1">
        <v>41060</v>
      </c>
      <c r="B30" s="2">
        <v>1248.9182319692129</v>
      </c>
    </row>
    <row r="31" spans="1:2" x14ac:dyDescent="0.45">
      <c r="A31" s="1">
        <v>41090</v>
      </c>
      <c r="B31" s="2">
        <v>1126.8267392345231</v>
      </c>
    </row>
    <row r="32" spans="1:2" x14ac:dyDescent="0.45">
      <c r="A32" s="1">
        <v>41121</v>
      </c>
      <c r="B32" s="2">
        <v>1093.392616357999</v>
      </c>
    </row>
    <row r="33" spans="1:2" x14ac:dyDescent="0.45">
      <c r="A33" s="1">
        <v>41152</v>
      </c>
      <c r="B33" s="2">
        <v>1094.0404358503081</v>
      </c>
    </row>
    <row r="34" spans="1:2" x14ac:dyDescent="0.45">
      <c r="A34" s="1">
        <v>41182</v>
      </c>
      <c r="B34" s="2">
        <v>995.27557759277443</v>
      </c>
    </row>
    <row r="35" spans="1:2" x14ac:dyDescent="0.45">
      <c r="A35" s="1">
        <v>41213</v>
      </c>
      <c r="B35" s="2">
        <v>1116.4816702103451</v>
      </c>
    </row>
    <row r="36" spans="1:2" x14ac:dyDescent="0.45">
      <c r="A36" s="1">
        <v>41243</v>
      </c>
      <c r="B36" s="2">
        <v>1087.482774951332</v>
      </c>
    </row>
    <row r="37" spans="1:2" x14ac:dyDescent="0.45">
      <c r="A37" s="1">
        <v>41274</v>
      </c>
      <c r="B37" s="2">
        <v>1161.5507562906309</v>
      </c>
    </row>
    <row r="38" spans="1:2" x14ac:dyDescent="0.45">
      <c r="A38" s="1">
        <v>41305</v>
      </c>
      <c r="B38" s="2">
        <v>1238.8125645273699</v>
      </c>
    </row>
    <row r="39" spans="1:2" x14ac:dyDescent="0.45">
      <c r="A39" s="1">
        <v>41333</v>
      </c>
      <c r="B39" s="2">
        <v>1274.3818868805861</v>
      </c>
    </row>
    <row r="40" spans="1:2" x14ac:dyDescent="0.45">
      <c r="A40" s="1">
        <v>41364</v>
      </c>
      <c r="B40" s="2">
        <v>1227.1940525330381</v>
      </c>
    </row>
    <row r="41" spans="1:2" x14ac:dyDescent="0.45">
      <c r="A41" s="1">
        <v>41394</v>
      </c>
      <c r="B41" s="2">
        <v>1334.506838336564</v>
      </c>
    </row>
    <row r="42" spans="1:2" x14ac:dyDescent="0.45">
      <c r="A42" s="1">
        <v>41425</v>
      </c>
      <c r="B42" s="2">
        <v>1377.002287199906</v>
      </c>
    </row>
    <row r="43" spans="1:2" x14ac:dyDescent="0.45">
      <c r="A43" s="1">
        <v>41455</v>
      </c>
      <c r="B43" s="2">
        <v>1218.767714365895</v>
      </c>
    </row>
    <row r="44" spans="1:2" x14ac:dyDescent="0.45">
      <c r="A44" s="1">
        <v>41486</v>
      </c>
      <c r="B44" s="2">
        <v>1160.8382822430181</v>
      </c>
    </row>
    <row r="45" spans="1:2" x14ac:dyDescent="0.45">
      <c r="A45" s="1">
        <v>41517</v>
      </c>
      <c r="B45" s="2">
        <v>1122.3164840215461</v>
      </c>
    </row>
    <row r="46" spans="1:2" x14ac:dyDescent="0.45">
      <c r="A46" s="1">
        <v>41547</v>
      </c>
      <c r="B46" s="2">
        <v>1238.735608265519</v>
      </c>
    </row>
    <row r="47" spans="1:2" x14ac:dyDescent="0.45">
      <c r="A47" s="1">
        <v>41578</v>
      </c>
      <c r="B47" s="2">
        <v>1144.888808045182</v>
      </c>
    </row>
    <row r="48" spans="1:2" x14ac:dyDescent="0.45">
      <c r="A48" s="1">
        <v>41608</v>
      </c>
      <c r="B48" s="2">
        <v>1169.3492409924099</v>
      </c>
    </row>
    <row r="49" spans="1:2" x14ac:dyDescent="0.45">
      <c r="A49" s="1">
        <v>41639</v>
      </c>
      <c r="B49" s="2">
        <v>1290.751624922347</v>
      </c>
    </row>
    <row r="50" spans="1:2" x14ac:dyDescent="0.45">
      <c r="A50" s="1">
        <v>41670</v>
      </c>
      <c r="B50" s="2">
        <v>1269.6834637091711</v>
      </c>
    </row>
    <row r="51" spans="1:2" x14ac:dyDescent="0.45">
      <c r="A51" s="1">
        <v>41698</v>
      </c>
      <c r="B51" s="2">
        <v>1417.1803300265999</v>
      </c>
    </row>
    <row r="52" spans="1:2" x14ac:dyDescent="0.45">
      <c r="A52" s="1">
        <v>41729</v>
      </c>
      <c r="B52" s="2">
        <v>1337.4750300777901</v>
      </c>
    </row>
    <row r="53" spans="1:2" x14ac:dyDescent="0.45">
      <c r="A53" s="1">
        <v>41759</v>
      </c>
      <c r="B53" s="2">
        <v>1332.9551068874221</v>
      </c>
    </row>
    <row r="54" spans="1:2" x14ac:dyDescent="0.45">
      <c r="A54" s="1">
        <v>41790</v>
      </c>
      <c r="B54" s="2">
        <v>1338.819839099705</v>
      </c>
    </row>
    <row r="55" spans="1:2" x14ac:dyDescent="0.45">
      <c r="A55" s="1">
        <v>41820</v>
      </c>
      <c r="B55" s="2">
        <v>1235.227399352586</v>
      </c>
    </row>
    <row r="56" spans="1:2" x14ac:dyDescent="0.45">
      <c r="A56" s="1">
        <v>41851</v>
      </c>
      <c r="B56" s="2">
        <v>1290.2127621792511</v>
      </c>
    </row>
    <row r="57" spans="1:2" x14ac:dyDescent="0.45">
      <c r="A57" s="1">
        <v>41882</v>
      </c>
      <c r="B57" s="2">
        <v>1322.789214463708</v>
      </c>
    </row>
    <row r="58" spans="1:2" x14ac:dyDescent="0.45">
      <c r="A58" s="1">
        <v>41912</v>
      </c>
      <c r="B58" s="2">
        <v>1199.7602327922179</v>
      </c>
    </row>
    <row r="59" spans="1:2" x14ac:dyDescent="0.45">
      <c r="A59" s="1">
        <v>41943</v>
      </c>
      <c r="B59" s="2">
        <v>1250.1667313059379</v>
      </c>
    </row>
    <row r="60" spans="1:2" x14ac:dyDescent="0.45">
      <c r="A60" s="1">
        <v>41973</v>
      </c>
      <c r="B60" s="2">
        <v>1426.390062486134</v>
      </c>
    </row>
    <row r="61" spans="1:2" x14ac:dyDescent="0.45">
      <c r="A61" s="1">
        <v>42004</v>
      </c>
      <c r="B61" s="2">
        <v>1341.226082345873</v>
      </c>
    </row>
    <row r="62" spans="1:2" x14ac:dyDescent="0.45">
      <c r="A62" s="1">
        <v>42035</v>
      </c>
      <c r="B62" s="2">
        <v>1413.7954487226</v>
      </c>
    </row>
    <row r="63" spans="1:2" x14ac:dyDescent="0.45">
      <c r="A63" s="1">
        <v>42063</v>
      </c>
      <c r="B63" s="2">
        <v>1336.718576492183</v>
      </c>
    </row>
    <row r="64" spans="1:2" x14ac:dyDescent="0.45">
      <c r="A64" s="1">
        <v>42094</v>
      </c>
      <c r="B64" s="2">
        <v>1503.416390543337</v>
      </c>
    </row>
    <row r="65" spans="1:2" x14ac:dyDescent="0.45">
      <c r="A65" s="1">
        <v>42124</v>
      </c>
      <c r="B65" s="2">
        <v>1481.6732380224259</v>
      </c>
    </row>
    <row r="66" spans="1:2" x14ac:dyDescent="0.45">
      <c r="A66" s="1">
        <v>42155</v>
      </c>
      <c r="B66" s="2">
        <v>1424.506286005374</v>
      </c>
    </row>
    <row r="67" spans="1:2" x14ac:dyDescent="0.45">
      <c r="A67" s="1">
        <v>42185</v>
      </c>
      <c r="B67" s="2">
        <v>1446.9397906067741</v>
      </c>
    </row>
    <row r="68" spans="1:2" x14ac:dyDescent="0.45">
      <c r="A68" s="1">
        <v>42216</v>
      </c>
      <c r="B68" s="2">
        <v>1279.0878195540281</v>
      </c>
    </row>
    <row r="69" spans="1:2" x14ac:dyDescent="0.45">
      <c r="A69" s="1">
        <v>42247</v>
      </c>
      <c r="B69" s="2">
        <v>1285.559353908041</v>
      </c>
    </row>
    <row r="70" spans="1:2" x14ac:dyDescent="0.45">
      <c r="A70" s="1">
        <v>42277</v>
      </c>
      <c r="B70" s="2">
        <v>1266.960752468485</v>
      </c>
    </row>
    <row r="71" spans="1:2" x14ac:dyDescent="0.45">
      <c r="A71" s="1">
        <v>42308</v>
      </c>
      <c r="B71" s="2">
        <v>1302.6009611614429</v>
      </c>
    </row>
    <row r="72" spans="1:2" x14ac:dyDescent="0.45">
      <c r="A72" s="1">
        <v>42338</v>
      </c>
      <c r="B72" s="2">
        <v>1289.2899022749209</v>
      </c>
    </row>
    <row r="73" spans="1:2" x14ac:dyDescent="0.45">
      <c r="A73" s="1">
        <v>42369</v>
      </c>
      <c r="B73" s="2">
        <v>1428.3186281074829</v>
      </c>
    </row>
    <row r="74" spans="1:2" x14ac:dyDescent="0.45">
      <c r="A74" s="1">
        <v>42400</v>
      </c>
      <c r="B74" s="2">
        <v>1438.9524981771519</v>
      </c>
    </row>
    <row r="75" spans="1:2" x14ac:dyDescent="0.45">
      <c r="A75" s="1">
        <v>42429</v>
      </c>
      <c r="B75" s="2">
        <v>1545.1041113438889</v>
      </c>
    </row>
    <row r="76" spans="1:2" x14ac:dyDescent="0.45">
      <c r="A76" s="1">
        <v>42460</v>
      </c>
      <c r="B76" s="2">
        <v>1508.9890400024749</v>
      </c>
    </row>
    <row r="77" spans="1:2" x14ac:dyDescent="0.45">
      <c r="A77" s="1">
        <v>42490</v>
      </c>
      <c r="B77" s="2">
        <v>1518.9227628181191</v>
      </c>
    </row>
    <row r="78" spans="1:2" x14ac:dyDescent="0.45">
      <c r="A78" s="1">
        <v>42521</v>
      </c>
      <c r="B78" s="2">
        <v>1491.293220934208</v>
      </c>
    </row>
    <row r="79" spans="1:2" x14ac:dyDescent="0.45">
      <c r="A79" s="1">
        <v>42551</v>
      </c>
      <c r="B79" s="2">
        <v>1511.3084785607659</v>
      </c>
    </row>
    <row r="80" spans="1:2" x14ac:dyDescent="0.45">
      <c r="A80" s="1">
        <v>42582</v>
      </c>
      <c r="B80" s="2">
        <v>1448.5589947291039</v>
      </c>
    </row>
    <row r="81" spans="1:2" x14ac:dyDescent="0.45">
      <c r="A81" s="1">
        <v>42613</v>
      </c>
      <c r="B81" s="2">
        <v>1439.1350546044939</v>
      </c>
    </row>
    <row r="82" spans="1:2" x14ac:dyDescent="0.45">
      <c r="A82" s="1">
        <v>42643</v>
      </c>
      <c r="B82" s="2">
        <v>1325.8269412981449</v>
      </c>
    </row>
    <row r="83" spans="1:2" x14ac:dyDescent="0.45">
      <c r="A83" s="1">
        <v>42674</v>
      </c>
      <c r="B83" s="2">
        <v>1386.538225279045</v>
      </c>
    </row>
    <row r="84" spans="1:2" x14ac:dyDescent="0.45">
      <c r="A84" s="1">
        <v>42704</v>
      </c>
      <c r="B84" s="2">
        <v>1314.7215896589801</v>
      </c>
    </row>
    <row r="85" spans="1:2" x14ac:dyDescent="0.45">
      <c r="A85" s="1">
        <v>42735</v>
      </c>
      <c r="B85" s="2">
        <v>1485.3990111878929</v>
      </c>
    </row>
    <row r="86" spans="1:2" x14ac:dyDescent="0.45">
      <c r="A86" s="1">
        <v>42766</v>
      </c>
      <c r="B86" s="2">
        <v>1480.733538000296</v>
      </c>
    </row>
    <row r="87" spans="1:2" x14ac:dyDescent="0.45">
      <c r="A87" s="1">
        <v>42794</v>
      </c>
      <c r="B87" s="2">
        <v>1570.209623852192</v>
      </c>
    </row>
    <row r="88" spans="1:2" x14ac:dyDescent="0.45">
      <c r="A88" s="1">
        <v>42825</v>
      </c>
      <c r="B88" s="2">
        <v>1576.145802925101</v>
      </c>
    </row>
    <row r="89" spans="1:2" x14ac:dyDescent="0.45">
      <c r="A89" s="1">
        <v>42855</v>
      </c>
      <c r="B89" s="2">
        <v>1611.692114556243</v>
      </c>
    </row>
    <row r="90" spans="1:2" x14ac:dyDescent="0.45">
      <c r="A90" s="1">
        <v>42886</v>
      </c>
      <c r="B90" s="2">
        <v>1508.0081013851959</v>
      </c>
    </row>
    <row r="91" spans="1:2" x14ac:dyDescent="0.45">
      <c r="A91" s="1">
        <v>42916</v>
      </c>
      <c r="B91" s="2">
        <v>1450.9233330274619</v>
      </c>
    </row>
    <row r="92" spans="1:2" x14ac:dyDescent="0.45">
      <c r="A92" s="1">
        <v>42947</v>
      </c>
      <c r="B92" s="2">
        <v>1578.3315776549241</v>
      </c>
    </row>
    <row r="93" spans="1:2" x14ac:dyDescent="0.45">
      <c r="A93" s="1">
        <v>42978</v>
      </c>
      <c r="B93" s="2">
        <v>1359.419201257366</v>
      </c>
    </row>
    <row r="94" spans="1:2" x14ac:dyDescent="0.45">
      <c r="A94" s="1">
        <v>43008</v>
      </c>
      <c r="B94" s="2">
        <v>1447.67142764406</v>
      </c>
    </row>
    <row r="95" spans="1:2" x14ac:dyDescent="0.45">
      <c r="A95" s="1">
        <v>43039</v>
      </c>
      <c r="B95" s="2">
        <v>1452.926402483057</v>
      </c>
    </row>
    <row r="96" spans="1:2" x14ac:dyDescent="0.45">
      <c r="A96" s="1">
        <v>43069</v>
      </c>
      <c r="B96" s="2">
        <v>1511.5132562100639</v>
      </c>
    </row>
    <row r="97" spans="1:2" x14ac:dyDescent="0.45">
      <c r="A97" s="1">
        <v>43100</v>
      </c>
      <c r="B97" s="2">
        <v>1592.177151639916</v>
      </c>
    </row>
    <row r="98" spans="1:2" x14ac:dyDescent="0.45">
      <c r="A98" s="1">
        <v>43131</v>
      </c>
      <c r="B98" s="2">
        <v>1569.206433125408</v>
      </c>
    </row>
    <row r="99" spans="1:2" x14ac:dyDescent="0.45">
      <c r="A99" s="1">
        <v>43159</v>
      </c>
      <c r="B99" s="2">
        <v>1603.0261203016521</v>
      </c>
    </row>
    <row r="100" spans="1:2" x14ac:dyDescent="0.45">
      <c r="A100" s="1">
        <v>43190</v>
      </c>
      <c r="B100" s="2">
        <v>1710.3169424500061</v>
      </c>
    </row>
    <row r="101" spans="1:2" x14ac:dyDescent="0.45">
      <c r="A101" s="1">
        <v>43220</v>
      </c>
      <c r="B101" s="2">
        <v>1553.497981550523</v>
      </c>
    </row>
    <row r="102" spans="1:2" x14ac:dyDescent="0.45">
      <c r="A102" s="1">
        <v>43251</v>
      </c>
      <c r="B102" s="2">
        <v>1650.7419995499181</v>
      </c>
    </row>
    <row r="103" spans="1:2" x14ac:dyDescent="0.45">
      <c r="A103" s="1">
        <v>43281</v>
      </c>
      <c r="B103" s="2">
        <v>1628.9940747594819</v>
      </c>
    </row>
    <row r="104" spans="1:2" x14ac:dyDescent="0.45">
      <c r="A104" s="1">
        <v>43312</v>
      </c>
      <c r="B104" s="2">
        <v>1462.640622885928</v>
      </c>
    </row>
    <row r="105" spans="1:2" x14ac:dyDescent="0.45">
      <c r="A105" s="1">
        <v>43343</v>
      </c>
      <c r="B105" s="2">
        <v>1440.862790658869</v>
      </c>
    </row>
    <row r="106" spans="1:2" x14ac:dyDescent="0.45">
      <c r="A106" s="1">
        <v>43373</v>
      </c>
      <c r="B106" s="2">
        <v>1484.1674132860389</v>
      </c>
    </row>
    <row r="107" spans="1:2" x14ac:dyDescent="0.45">
      <c r="A107" s="1">
        <v>43404</v>
      </c>
      <c r="B107" s="2">
        <v>1460.95157290718</v>
      </c>
    </row>
    <row r="108" spans="1:2" x14ac:dyDescent="0.45">
      <c r="A108" s="1">
        <v>43434</v>
      </c>
      <c r="B108" s="2">
        <v>1600.4785488969501</v>
      </c>
    </row>
    <row r="109" spans="1:2" x14ac:dyDescent="0.45">
      <c r="A109" s="1">
        <v>43465</v>
      </c>
      <c r="B109" s="2">
        <v>1545.632844501489</v>
      </c>
    </row>
    <row r="110" spans="1:2" x14ac:dyDescent="0.45">
      <c r="A110" s="1">
        <v>43496</v>
      </c>
      <c r="B110" s="2">
        <v>1686.097298702447</v>
      </c>
    </row>
    <row r="111" spans="1:2" x14ac:dyDescent="0.45">
      <c r="A111" s="1">
        <v>43524</v>
      </c>
      <c r="B111" s="2">
        <v>1667.6039170774609</v>
      </c>
    </row>
    <row r="112" spans="1:2" x14ac:dyDescent="0.45">
      <c r="A112" s="1">
        <v>43555</v>
      </c>
      <c r="B112" s="2">
        <v>1684.336818718436</v>
      </c>
    </row>
    <row r="113" spans="1:2" x14ac:dyDescent="0.45">
      <c r="A113" s="1">
        <v>43585</v>
      </c>
      <c r="B113" s="2">
        <v>1747.025142498069</v>
      </c>
    </row>
    <row r="114" spans="1:2" x14ac:dyDescent="0.45">
      <c r="A114" s="1">
        <v>43616</v>
      </c>
      <c r="B114" s="2">
        <v>1767.33357991345</v>
      </c>
    </row>
    <row r="115" spans="1:2" x14ac:dyDescent="0.45">
      <c r="A115" s="1">
        <v>43646</v>
      </c>
      <c r="B115" s="2">
        <v>1581.471653665207</v>
      </c>
    </row>
    <row r="116" spans="1:2" x14ac:dyDescent="0.45">
      <c r="A116" s="1">
        <v>43677</v>
      </c>
      <c r="B116" s="2">
        <v>1661.699829160169</v>
      </c>
    </row>
    <row r="117" spans="1:2" x14ac:dyDescent="0.45">
      <c r="A117" s="1">
        <v>43708</v>
      </c>
      <c r="B117" s="2">
        <v>1520.141648063008</v>
      </c>
    </row>
    <row r="118" spans="1:2" x14ac:dyDescent="0.45">
      <c r="A118" s="1">
        <v>43738</v>
      </c>
      <c r="B118" s="2">
        <v>1555.7319057763521</v>
      </c>
    </row>
    <row r="119" spans="1:2" x14ac:dyDescent="0.45">
      <c r="A119" s="1">
        <v>43769</v>
      </c>
      <c r="B119" s="2">
        <v>1646.754530497097</v>
      </c>
    </row>
    <row r="120" spans="1:2" x14ac:dyDescent="0.45">
      <c r="A120" s="1">
        <v>43799</v>
      </c>
      <c r="B120" s="2">
        <v>1646.0158292528849</v>
      </c>
    </row>
    <row r="121" spans="1:2" x14ac:dyDescent="0.45">
      <c r="A121" s="1">
        <v>43830</v>
      </c>
      <c r="B121" s="2">
        <v>1626.0291297040001</v>
      </c>
    </row>
    <row r="122" spans="1:2" x14ac:dyDescent="0.45">
      <c r="A122" s="1">
        <v>43861</v>
      </c>
      <c r="B122" s="2">
        <v>1744.0905819221241</v>
      </c>
    </row>
    <row r="123" spans="1:2" x14ac:dyDescent="0.45">
      <c r="A123" s="1">
        <v>43890</v>
      </c>
      <c r="B123" s="2">
        <v>1751.174301579488</v>
      </c>
    </row>
    <row r="124" spans="1:2" x14ac:dyDescent="0.45">
      <c r="A124" s="1">
        <v>43921</v>
      </c>
      <c r="B124" s="2">
        <v>1879.805282307085</v>
      </c>
    </row>
    <row r="125" spans="1:2" x14ac:dyDescent="0.45">
      <c r="A125" s="1">
        <v>43951</v>
      </c>
      <c r="B125" s="2">
        <v>1797.8969746985031</v>
      </c>
    </row>
    <row r="126" spans="1:2" x14ac:dyDescent="0.45">
      <c r="A126" s="1">
        <v>43982</v>
      </c>
      <c r="B126" s="2">
        <v>1752.801891534619</v>
      </c>
    </row>
    <row r="127" spans="1:2" x14ac:dyDescent="0.45">
      <c r="A127" s="1">
        <v>44012</v>
      </c>
      <c r="B127" s="2">
        <v>1708.215970158202</v>
      </c>
    </row>
    <row r="128" spans="1:2" x14ac:dyDescent="0.45">
      <c r="A128" s="1">
        <v>44043</v>
      </c>
      <c r="B128" s="2">
        <v>1651.8842018332559</v>
      </c>
    </row>
    <row r="129" spans="1:2" x14ac:dyDescent="0.45">
      <c r="A129" s="1">
        <v>44074</v>
      </c>
      <c r="B129" s="2">
        <v>1627.1199546908581</v>
      </c>
    </row>
    <row r="130" spans="1:2" x14ac:dyDescent="0.45">
      <c r="A130" s="1">
        <v>44104</v>
      </c>
      <c r="B130" s="2">
        <v>1555.7712389605331</v>
      </c>
    </row>
    <row r="131" spans="1:2" x14ac:dyDescent="0.45">
      <c r="A131" s="1">
        <v>44135</v>
      </c>
      <c r="B131" s="2">
        <v>1579.0490364343641</v>
      </c>
    </row>
    <row r="132" spans="1:2" x14ac:dyDescent="0.45">
      <c r="A132" s="1">
        <v>44165</v>
      </c>
      <c r="B132" s="2">
        <v>1641.8945223713811</v>
      </c>
    </row>
    <row r="133" spans="1:2" x14ac:dyDescent="0.45">
      <c r="A133" s="1">
        <v>44196</v>
      </c>
      <c r="B133" s="2">
        <v>1826.2620848470119</v>
      </c>
    </row>
    <row r="134" spans="1:2" x14ac:dyDescent="0.45">
      <c r="A134" s="1">
        <v>44227</v>
      </c>
      <c r="B134" s="2">
        <v>1721.2730006861341</v>
      </c>
    </row>
    <row r="135" spans="1:2" x14ac:dyDescent="0.45">
      <c r="A135" s="1">
        <v>44255</v>
      </c>
      <c r="B135" s="2">
        <v>1876.4186477804799</v>
      </c>
    </row>
    <row r="136" spans="1:2" x14ac:dyDescent="0.45">
      <c r="A136" s="1">
        <v>44286</v>
      </c>
      <c r="B136" s="2">
        <v>1991.714030327207</v>
      </c>
    </row>
    <row r="137" spans="1:2" x14ac:dyDescent="0.45">
      <c r="A137" s="1">
        <v>44316</v>
      </c>
      <c r="B137" s="2">
        <v>1823.0507407376519</v>
      </c>
    </row>
    <row r="138" spans="1:2" x14ac:dyDescent="0.45">
      <c r="A138" s="1">
        <v>44347</v>
      </c>
      <c r="B138" s="2">
        <v>1808.308733425044</v>
      </c>
    </row>
    <row r="139" spans="1:2" x14ac:dyDescent="0.45">
      <c r="A139" s="1">
        <v>44377</v>
      </c>
      <c r="B139" s="2">
        <v>1802.6568633293821</v>
      </c>
    </row>
    <row r="140" spans="1:2" x14ac:dyDescent="0.45">
      <c r="A140" s="1">
        <v>44408</v>
      </c>
      <c r="B140" s="2">
        <v>1683.794026072763</v>
      </c>
    </row>
    <row r="141" spans="1:2" x14ac:dyDescent="0.45">
      <c r="A141" s="1">
        <v>44439</v>
      </c>
      <c r="B141" s="2">
        <v>1659.984883073972</v>
      </c>
    </row>
    <row r="142" spans="1:2" x14ac:dyDescent="0.45">
      <c r="A142" s="1">
        <v>44469</v>
      </c>
      <c r="B142" s="2">
        <v>1669.9528097233419</v>
      </c>
    </row>
    <row r="143" spans="1:2" x14ac:dyDescent="0.45">
      <c r="A143" s="1">
        <v>44500</v>
      </c>
      <c r="B143" s="2">
        <v>1779.9752220546311</v>
      </c>
    </row>
    <row r="144" spans="1:2" x14ac:dyDescent="0.45">
      <c r="A144" s="1">
        <v>44530</v>
      </c>
      <c r="B144" s="2">
        <v>1771.80660894009</v>
      </c>
    </row>
    <row r="145" spans="1:2" x14ac:dyDescent="0.45">
      <c r="A145" s="1">
        <v>44561</v>
      </c>
      <c r="B145" s="2">
        <v>1793.928714249344</v>
      </c>
    </row>
    <row r="146" spans="1:2" x14ac:dyDescent="0.45">
      <c r="A146" s="1">
        <v>44592</v>
      </c>
      <c r="B146" s="2">
        <v>1826.666014093528</v>
      </c>
    </row>
    <row r="147" spans="1:2" x14ac:dyDescent="0.45">
      <c r="A147" s="1">
        <v>44620</v>
      </c>
      <c r="B147" s="2">
        <v>1880.459087727628</v>
      </c>
    </row>
    <row r="148" spans="1:2" x14ac:dyDescent="0.45">
      <c r="A148" s="1">
        <v>44651</v>
      </c>
      <c r="B148" s="2">
        <v>1930.730268694314</v>
      </c>
    </row>
    <row r="149" spans="1:2" x14ac:dyDescent="0.45">
      <c r="A149" s="1">
        <v>44681</v>
      </c>
      <c r="B149" s="2">
        <v>2015.6141354078679</v>
      </c>
    </row>
    <row r="150" spans="1:2" x14ac:dyDescent="0.45">
      <c r="A150" s="1">
        <v>44712</v>
      </c>
      <c r="B150" s="2">
        <v>1894.7138112189591</v>
      </c>
    </row>
    <row r="151" spans="1:2" x14ac:dyDescent="0.45">
      <c r="A151" s="1">
        <v>44742</v>
      </c>
      <c r="B151" s="2">
        <v>1873.1345363974481</v>
      </c>
    </row>
    <row r="152" spans="1:2" x14ac:dyDescent="0.45">
      <c r="A152" s="1">
        <v>44773</v>
      </c>
      <c r="B152" s="2">
        <v>1766.21128442497</v>
      </c>
    </row>
    <row r="153" spans="1:2" x14ac:dyDescent="0.45">
      <c r="A153" s="1">
        <v>44804</v>
      </c>
      <c r="B153" s="2">
        <v>1724.364654468086</v>
      </c>
    </row>
    <row r="154" spans="1:2" x14ac:dyDescent="0.45">
      <c r="A154" s="1">
        <v>44834</v>
      </c>
      <c r="B154" s="2">
        <v>1781.2190873900979</v>
      </c>
    </row>
    <row r="155" spans="1:2" x14ac:dyDescent="0.45">
      <c r="A155" s="1">
        <v>44865</v>
      </c>
      <c r="B155" s="2">
        <v>1768.729701348401</v>
      </c>
    </row>
    <row r="156" spans="1:2" x14ac:dyDescent="0.45">
      <c r="A156" s="1">
        <v>44895</v>
      </c>
      <c r="B156" s="2">
        <v>1814.7007141395179</v>
      </c>
    </row>
    <row r="157" spans="1:2" x14ac:dyDescent="0.45">
      <c r="A157" s="1">
        <v>44926</v>
      </c>
      <c r="B157" s="2">
        <v>1788.525394537593</v>
      </c>
    </row>
    <row r="158" spans="1:2" x14ac:dyDescent="0.45">
      <c r="A158" s="1">
        <v>44957</v>
      </c>
      <c r="B158" s="2">
        <v>1878.7073913930219</v>
      </c>
    </row>
    <row r="159" spans="1:2" x14ac:dyDescent="0.45">
      <c r="A159" s="1">
        <v>44985</v>
      </c>
      <c r="B159" s="2">
        <v>1924.436307694622</v>
      </c>
    </row>
    <row r="160" spans="1:2" x14ac:dyDescent="0.45">
      <c r="A160" s="1">
        <v>45016</v>
      </c>
      <c r="B160" s="2">
        <v>2081.3105533631669</v>
      </c>
    </row>
    <row r="161" spans="1:5" x14ac:dyDescent="0.45">
      <c r="A161" s="1">
        <v>45046</v>
      </c>
      <c r="B161" s="2">
        <v>2028.604540041965</v>
      </c>
    </row>
    <row r="162" spans="1:5" x14ac:dyDescent="0.45">
      <c r="A162" s="1">
        <v>45077</v>
      </c>
      <c r="B162" s="2">
        <v>1938.201508789414</v>
      </c>
    </row>
    <row r="163" spans="1:5" x14ac:dyDescent="0.45">
      <c r="A163" s="1">
        <v>45107</v>
      </c>
      <c r="B163" s="2">
        <v>1911.731814843863</v>
      </c>
    </row>
    <row r="164" spans="1:5" x14ac:dyDescent="0.45">
      <c r="A164" s="1">
        <v>45138</v>
      </c>
      <c r="B164" s="2">
        <v>1734.04646930433</v>
      </c>
    </row>
    <row r="165" spans="1:5" x14ac:dyDescent="0.45">
      <c r="A165" s="1">
        <v>45169</v>
      </c>
      <c r="B165" s="2">
        <v>1747.8493856235971</v>
      </c>
    </row>
    <row r="166" spans="1:5" x14ac:dyDescent="0.45">
      <c r="A166" s="1">
        <v>45199</v>
      </c>
      <c r="B166" s="2">
        <v>1865.923354867954</v>
      </c>
    </row>
    <row r="167" spans="1:5" x14ac:dyDescent="0.45">
      <c r="A167" s="1">
        <v>45230</v>
      </c>
      <c r="B167" s="2">
        <v>1813.707248750912</v>
      </c>
    </row>
    <row r="168" spans="1:5" x14ac:dyDescent="0.45">
      <c r="A168" s="1">
        <v>45260</v>
      </c>
      <c r="B168" s="2">
        <v>1935.903381879629</v>
      </c>
      <c r="C168" s="2">
        <v>1935.903381879629</v>
      </c>
      <c r="D168" s="2">
        <v>1935.903381879629</v>
      </c>
      <c r="E168" s="2">
        <v>1935.903381879629</v>
      </c>
    </row>
    <row r="169" spans="1:5" x14ac:dyDescent="0.45">
      <c r="A169" s="1">
        <v>45290</v>
      </c>
      <c r="C169" s="2">
        <f t="shared" ref="C169:C182" si="0">_xlfn.FORECAST.ETS(A169,$B$2:$B$168,$A$2:$A$168,1,1)</f>
        <v>1891.859108973641</v>
      </c>
      <c r="D169" s="2">
        <f t="shared" ref="D169:D182" si="1">C169-_xlfn.FORECAST.ETS.CONFINT(A169,$B$2:$B$168,$A$2:$A$168,0.95,1,1)</f>
        <v>1770.1357555241925</v>
      </c>
      <c r="E169" s="2">
        <f t="shared" ref="E169:E182" si="2">C169+_xlfn.FORECAST.ETS.CONFINT(A169,$B$2:$B$168,$A$2:$A$168,0.95,1,1)</f>
        <v>2013.5824624230895</v>
      </c>
    </row>
    <row r="170" spans="1:5" x14ac:dyDescent="0.45">
      <c r="A170" s="1">
        <v>45321</v>
      </c>
      <c r="C170" s="2">
        <f t="shared" si="0"/>
        <v>2003.5104672059576</v>
      </c>
      <c r="D170" s="2">
        <f t="shared" si="1"/>
        <v>1880.8094023795877</v>
      </c>
      <c r="E170" s="2">
        <f t="shared" si="2"/>
        <v>2126.2115320323273</v>
      </c>
    </row>
    <row r="171" spans="1:5" x14ac:dyDescent="0.45">
      <c r="A171" s="1">
        <v>45352</v>
      </c>
      <c r="C171" s="2">
        <f t="shared" si="0"/>
        <v>1998.0587415344462</v>
      </c>
      <c r="D171" s="2">
        <f t="shared" si="1"/>
        <v>1874.372420259059</v>
      </c>
      <c r="E171" s="2">
        <f t="shared" si="2"/>
        <v>2121.7450628098331</v>
      </c>
    </row>
    <row r="172" spans="1:5" x14ac:dyDescent="0.45">
      <c r="A172" s="1">
        <v>45381</v>
      </c>
      <c r="C172" s="2">
        <f t="shared" si="0"/>
        <v>2040.2550533729006</v>
      </c>
      <c r="D172" s="2">
        <f t="shared" si="1"/>
        <v>1915.575990609866</v>
      </c>
      <c r="E172" s="2">
        <f t="shared" si="2"/>
        <v>2164.9341161359353</v>
      </c>
    </row>
    <row r="173" spans="1:5" x14ac:dyDescent="0.45">
      <c r="A173" s="1">
        <v>45412</v>
      </c>
      <c r="C173" s="2">
        <f t="shared" si="0"/>
        <v>2027.1893487383707</v>
      </c>
      <c r="D173" s="2">
        <f t="shared" si="1"/>
        <v>1901.5101189302363</v>
      </c>
      <c r="E173" s="2">
        <f t="shared" si="2"/>
        <v>2152.868578546505</v>
      </c>
    </row>
    <row r="174" spans="1:5" x14ac:dyDescent="0.45">
      <c r="A174" s="1">
        <v>45442</v>
      </c>
      <c r="C174" s="2">
        <f t="shared" si="0"/>
        <v>2074.2233330351969</v>
      </c>
      <c r="D174" s="2">
        <f t="shared" si="1"/>
        <v>1947.5365695400342</v>
      </c>
      <c r="E174" s="2">
        <f t="shared" si="2"/>
        <v>2200.9100965303596</v>
      </c>
    </row>
    <row r="175" spans="1:5" x14ac:dyDescent="0.45">
      <c r="A175" s="1">
        <v>45473</v>
      </c>
      <c r="C175" s="2">
        <f t="shared" si="0"/>
        <v>1980.7973605511934</v>
      </c>
      <c r="D175" s="2">
        <f t="shared" si="1"/>
        <v>1853.0957550649721</v>
      </c>
      <c r="E175" s="2">
        <f t="shared" si="2"/>
        <v>2108.4989660374149</v>
      </c>
    </row>
    <row r="176" spans="1:5" x14ac:dyDescent="0.45">
      <c r="A176" s="1">
        <v>45503</v>
      </c>
      <c r="C176" s="2">
        <f t="shared" si="0"/>
        <v>1914.7835246126988</v>
      </c>
      <c r="D176" s="2">
        <f t="shared" si="1"/>
        <v>1786.0598265810111</v>
      </c>
      <c r="E176" s="2">
        <f t="shared" si="2"/>
        <v>2043.5072226443865</v>
      </c>
    </row>
    <row r="177" spans="1:5" x14ac:dyDescent="0.45">
      <c r="A177" s="1">
        <v>45534</v>
      </c>
      <c r="C177" s="2">
        <f t="shared" si="0"/>
        <v>1883.4846583921055</v>
      </c>
      <c r="D177" s="2">
        <f t="shared" si="1"/>
        <v>1753.7316744124967</v>
      </c>
      <c r="E177" s="2">
        <f t="shared" si="2"/>
        <v>2013.2376423717144</v>
      </c>
    </row>
    <row r="178" spans="1:5" x14ac:dyDescent="0.45">
      <c r="A178" s="1">
        <v>45565</v>
      </c>
      <c r="C178" s="2">
        <f t="shared" si="0"/>
        <v>1830.1167997980087</v>
      </c>
      <c r="D178" s="2">
        <f t="shared" si="1"/>
        <v>1699.3273930141004</v>
      </c>
      <c r="E178" s="2">
        <f t="shared" si="2"/>
        <v>1960.9062065819171</v>
      </c>
    </row>
    <row r="179" spans="1:5" x14ac:dyDescent="0.45">
      <c r="A179" s="1">
        <v>45595</v>
      </c>
      <c r="C179" s="2">
        <f t="shared" si="0"/>
        <v>1956.6793370914561</v>
      </c>
      <c r="D179" s="2">
        <f t="shared" si="1"/>
        <v>1824.8464265799882</v>
      </c>
      <c r="E179" s="2">
        <f t="shared" si="2"/>
        <v>2088.5122476029237</v>
      </c>
    </row>
    <row r="180" spans="1:5" x14ac:dyDescent="0.45">
      <c r="A180" s="1">
        <v>45626</v>
      </c>
      <c r="C180" s="2">
        <f t="shared" si="0"/>
        <v>1938.3275089719023</v>
      </c>
      <c r="D180" s="2">
        <f t="shared" si="1"/>
        <v>1805.4440691237546</v>
      </c>
      <c r="E180" s="2">
        <f t="shared" si="2"/>
        <v>2071.2109488200499</v>
      </c>
    </row>
    <row r="181" spans="1:5" x14ac:dyDescent="0.45">
      <c r="A181" s="1">
        <v>45656</v>
      </c>
      <c r="C181" s="2">
        <f t="shared" si="0"/>
        <v>1960.0997261579546</v>
      </c>
      <c r="D181" s="2">
        <f t="shared" si="1"/>
        <v>1826.143466031361</v>
      </c>
      <c r="E181" s="2">
        <f t="shared" si="2"/>
        <v>2094.0559862845485</v>
      </c>
    </row>
    <row r="182" spans="1:5" x14ac:dyDescent="0.45">
      <c r="A182" s="1">
        <v>45657</v>
      </c>
      <c r="C182" s="2">
        <f t="shared" si="0"/>
        <v>1963.7013828751262</v>
      </c>
      <c r="D182" s="2">
        <f t="shared" si="1"/>
        <v>1829.7106586557959</v>
      </c>
      <c r="E182" s="2">
        <f t="shared" si="2"/>
        <v>2097.6921070944568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DB7F-D9C8-40B5-AD41-A3D49167B6B8}">
  <dimension ref="A1:C181"/>
  <sheetViews>
    <sheetView workbookViewId="0">
      <selection activeCell="C1" sqref="C1"/>
    </sheetView>
  </sheetViews>
  <sheetFormatPr defaultRowHeight="14.25" x14ac:dyDescent="0.45"/>
  <cols>
    <col min="1" max="1" width="10.19921875" style="1" bestFit="1" customWidth="1"/>
  </cols>
  <sheetData>
    <row r="1" spans="1:3" x14ac:dyDescent="0.45">
      <c r="A1" s="1" t="s">
        <v>0</v>
      </c>
      <c r="B1" t="s">
        <v>14</v>
      </c>
      <c r="C1" t="s">
        <v>10</v>
      </c>
    </row>
    <row r="2" spans="1:3" x14ac:dyDescent="0.45">
      <c r="A2" s="1">
        <v>40209</v>
      </c>
      <c r="B2">
        <v>1000.999069747932</v>
      </c>
    </row>
    <row r="3" spans="1:3" x14ac:dyDescent="0.45">
      <c r="A3" s="1">
        <v>40237</v>
      </c>
      <c r="B3">
        <v>1093.086774125981</v>
      </c>
    </row>
    <row r="4" spans="1:3" x14ac:dyDescent="0.45">
      <c r="A4" s="1">
        <v>40268</v>
      </c>
      <c r="B4">
        <v>1086.149815163104</v>
      </c>
    </row>
    <row r="5" spans="1:3" x14ac:dyDescent="0.45">
      <c r="A5" s="1">
        <v>40298</v>
      </c>
      <c r="B5">
        <v>1011.101480231048</v>
      </c>
    </row>
    <row r="6" spans="1:3" x14ac:dyDescent="0.45">
      <c r="A6" s="1">
        <v>40329</v>
      </c>
      <c r="B6">
        <v>1053.802056721071</v>
      </c>
    </row>
    <row r="7" spans="1:3" x14ac:dyDescent="0.45">
      <c r="A7" s="1">
        <v>40359</v>
      </c>
      <c r="B7">
        <v>1147.924484842966</v>
      </c>
    </row>
    <row r="8" spans="1:3" x14ac:dyDescent="0.45">
      <c r="A8" s="1">
        <v>40390</v>
      </c>
      <c r="B8">
        <v>933.11126592622122</v>
      </c>
    </row>
    <row r="9" spans="1:3" x14ac:dyDescent="0.45">
      <c r="A9" s="1">
        <v>40421</v>
      </c>
      <c r="B9">
        <v>961.24463134703103</v>
      </c>
    </row>
    <row r="10" spans="1:3" x14ac:dyDescent="0.45">
      <c r="A10" s="1">
        <v>40451</v>
      </c>
      <c r="B10">
        <v>864.94241572691521</v>
      </c>
    </row>
    <row r="11" spans="1:3" x14ac:dyDescent="0.45">
      <c r="A11" s="1">
        <v>40482</v>
      </c>
      <c r="B11">
        <v>1082.514747825476</v>
      </c>
    </row>
    <row r="12" spans="1:3" x14ac:dyDescent="0.45">
      <c r="A12" s="1">
        <v>40512</v>
      </c>
      <c r="B12">
        <v>1036.9867296687521</v>
      </c>
    </row>
    <row r="13" spans="1:3" x14ac:dyDescent="0.45">
      <c r="A13" s="1">
        <v>40543</v>
      </c>
      <c r="B13">
        <v>1045.638987859684</v>
      </c>
    </row>
    <row r="14" spans="1:3" x14ac:dyDescent="0.45">
      <c r="A14" s="1">
        <v>40574</v>
      </c>
      <c r="B14">
        <v>1139.5864727195969</v>
      </c>
    </row>
    <row r="15" spans="1:3" x14ac:dyDescent="0.45">
      <c r="A15" s="1">
        <v>40602</v>
      </c>
      <c r="B15">
        <v>1122.566654941721</v>
      </c>
    </row>
    <row r="16" spans="1:3" x14ac:dyDescent="0.45">
      <c r="A16" s="1">
        <v>40633</v>
      </c>
      <c r="B16">
        <v>1166.5775382274551</v>
      </c>
    </row>
    <row r="17" spans="1:2" x14ac:dyDescent="0.45">
      <c r="A17" s="1">
        <v>40663</v>
      </c>
      <c r="B17">
        <v>1218.210323445591</v>
      </c>
    </row>
    <row r="18" spans="1:2" x14ac:dyDescent="0.45">
      <c r="A18" s="1">
        <v>40694</v>
      </c>
      <c r="B18">
        <v>1190.3503430292631</v>
      </c>
    </row>
    <row r="19" spans="1:2" x14ac:dyDescent="0.45">
      <c r="A19" s="1">
        <v>40724</v>
      </c>
      <c r="B19">
        <v>1053.1021971047369</v>
      </c>
    </row>
    <row r="20" spans="1:2" x14ac:dyDescent="0.45">
      <c r="A20" s="1">
        <v>40755</v>
      </c>
      <c r="B20">
        <v>1101.3506137715599</v>
      </c>
    </row>
    <row r="21" spans="1:2" x14ac:dyDescent="0.45">
      <c r="A21" s="1">
        <v>40786</v>
      </c>
      <c r="B21">
        <v>981.82402731467209</v>
      </c>
    </row>
    <row r="22" spans="1:2" x14ac:dyDescent="0.45">
      <c r="A22" s="1">
        <v>40816</v>
      </c>
      <c r="B22">
        <v>1010.502148370617</v>
      </c>
    </row>
    <row r="23" spans="1:2" x14ac:dyDescent="0.45">
      <c r="A23" s="1">
        <v>40847</v>
      </c>
      <c r="B23">
        <v>1056.4705824229691</v>
      </c>
    </row>
    <row r="24" spans="1:2" x14ac:dyDescent="0.45">
      <c r="A24" s="1">
        <v>40877</v>
      </c>
      <c r="B24">
        <v>1076.060973980299</v>
      </c>
    </row>
    <row r="25" spans="1:2" x14ac:dyDescent="0.45">
      <c r="A25" s="1">
        <v>40908</v>
      </c>
      <c r="B25">
        <v>1051.4849044601769</v>
      </c>
    </row>
    <row r="26" spans="1:2" x14ac:dyDescent="0.45">
      <c r="A26" s="1">
        <v>40939</v>
      </c>
      <c r="B26">
        <v>1218.1141845226109</v>
      </c>
    </row>
    <row r="27" spans="1:2" x14ac:dyDescent="0.45">
      <c r="A27" s="1">
        <v>40968</v>
      </c>
      <c r="B27">
        <v>1184.7885796190719</v>
      </c>
    </row>
    <row r="28" spans="1:2" x14ac:dyDescent="0.45">
      <c r="A28" s="1">
        <v>40999</v>
      </c>
      <c r="B28">
        <v>1320.56437487003</v>
      </c>
    </row>
    <row r="29" spans="1:2" x14ac:dyDescent="0.45">
      <c r="A29" s="1">
        <v>41029</v>
      </c>
      <c r="B29">
        <v>1116.89820392464</v>
      </c>
    </row>
    <row r="30" spans="1:2" x14ac:dyDescent="0.45">
      <c r="A30" s="1">
        <v>41060</v>
      </c>
      <c r="B30">
        <v>1248.9182319692129</v>
      </c>
    </row>
    <row r="31" spans="1:2" x14ac:dyDescent="0.45">
      <c r="A31" s="1">
        <v>41090</v>
      </c>
      <c r="B31">
        <v>1126.8267392345231</v>
      </c>
    </row>
    <row r="32" spans="1:2" x14ac:dyDescent="0.45">
      <c r="A32" s="1">
        <v>41121</v>
      </c>
      <c r="B32">
        <v>1093.392616357999</v>
      </c>
    </row>
    <row r="33" spans="1:2" x14ac:dyDescent="0.45">
      <c r="A33" s="1">
        <v>41152</v>
      </c>
      <c r="B33">
        <v>1094.0404358503081</v>
      </c>
    </row>
    <row r="34" spans="1:2" x14ac:dyDescent="0.45">
      <c r="A34" s="1">
        <v>41182</v>
      </c>
      <c r="B34">
        <v>995.27557759277443</v>
      </c>
    </row>
    <row r="35" spans="1:2" x14ac:dyDescent="0.45">
      <c r="A35" s="1">
        <v>41213</v>
      </c>
      <c r="B35">
        <v>1116.4816702103451</v>
      </c>
    </row>
    <row r="36" spans="1:2" x14ac:dyDescent="0.45">
      <c r="A36" s="1">
        <v>41243</v>
      </c>
      <c r="B36">
        <v>1087.482774951332</v>
      </c>
    </row>
    <row r="37" spans="1:2" x14ac:dyDescent="0.45">
      <c r="A37" s="1">
        <v>41274</v>
      </c>
      <c r="B37">
        <v>1161.5507562906309</v>
      </c>
    </row>
    <row r="38" spans="1:2" x14ac:dyDescent="0.45">
      <c r="A38" s="1">
        <v>41305</v>
      </c>
      <c r="B38">
        <v>1238.8125645273699</v>
      </c>
    </row>
    <row r="39" spans="1:2" x14ac:dyDescent="0.45">
      <c r="A39" s="1">
        <v>41333</v>
      </c>
      <c r="B39">
        <v>1274.3818868805861</v>
      </c>
    </row>
    <row r="40" spans="1:2" x14ac:dyDescent="0.45">
      <c r="A40" s="1">
        <v>41364</v>
      </c>
      <c r="B40">
        <v>1227.1940525330381</v>
      </c>
    </row>
    <row r="41" spans="1:2" x14ac:dyDescent="0.45">
      <c r="A41" s="1">
        <v>41394</v>
      </c>
      <c r="B41">
        <v>1334.506838336564</v>
      </c>
    </row>
    <row r="42" spans="1:2" x14ac:dyDescent="0.45">
      <c r="A42" s="1">
        <v>41425</v>
      </c>
      <c r="B42">
        <v>1377.002287199906</v>
      </c>
    </row>
    <row r="43" spans="1:2" x14ac:dyDescent="0.45">
      <c r="A43" s="1">
        <v>41455</v>
      </c>
      <c r="B43">
        <v>1218.767714365895</v>
      </c>
    </row>
    <row r="44" spans="1:2" x14ac:dyDescent="0.45">
      <c r="A44" s="1">
        <v>41486</v>
      </c>
      <c r="B44">
        <v>1160.8382822430181</v>
      </c>
    </row>
    <row r="45" spans="1:2" x14ac:dyDescent="0.45">
      <c r="A45" s="1">
        <v>41517</v>
      </c>
      <c r="B45">
        <v>1122.3164840215461</v>
      </c>
    </row>
    <row r="46" spans="1:2" x14ac:dyDescent="0.45">
      <c r="A46" s="1">
        <v>41547</v>
      </c>
      <c r="B46">
        <v>1238.735608265519</v>
      </c>
    </row>
    <row r="47" spans="1:2" x14ac:dyDescent="0.45">
      <c r="A47" s="1">
        <v>41578</v>
      </c>
      <c r="B47">
        <v>1144.888808045182</v>
      </c>
    </row>
    <row r="48" spans="1:2" x14ac:dyDescent="0.45">
      <c r="A48" s="1">
        <v>41608</v>
      </c>
      <c r="B48">
        <v>1169.3492409924099</v>
      </c>
    </row>
    <row r="49" spans="1:2" x14ac:dyDescent="0.45">
      <c r="A49" s="1">
        <v>41639</v>
      </c>
      <c r="B49">
        <v>1290.751624922347</v>
      </c>
    </row>
    <row r="50" spans="1:2" x14ac:dyDescent="0.45">
      <c r="A50" s="1">
        <v>41670</v>
      </c>
      <c r="B50">
        <v>1269.6834637091711</v>
      </c>
    </row>
    <row r="51" spans="1:2" x14ac:dyDescent="0.45">
      <c r="A51" s="1">
        <v>41698</v>
      </c>
      <c r="B51">
        <v>1417.1803300265999</v>
      </c>
    </row>
    <row r="52" spans="1:2" x14ac:dyDescent="0.45">
      <c r="A52" s="1">
        <v>41729</v>
      </c>
      <c r="B52">
        <v>1337.4750300777901</v>
      </c>
    </row>
    <row r="53" spans="1:2" x14ac:dyDescent="0.45">
      <c r="A53" s="1">
        <v>41759</v>
      </c>
      <c r="B53">
        <v>1332.9551068874221</v>
      </c>
    </row>
    <row r="54" spans="1:2" x14ac:dyDescent="0.45">
      <c r="A54" s="1">
        <v>41790</v>
      </c>
      <c r="B54">
        <v>1338.819839099705</v>
      </c>
    </row>
    <row r="55" spans="1:2" x14ac:dyDescent="0.45">
      <c r="A55" s="1">
        <v>41820</v>
      </c>
      <c r="B55">
        <v>1235.227399352586</v>
      </c>
    </row>
    <row r="56" spans="1:2" x14ac:dyDescent="0.45">
      <c r="A56" s="1">
        <v>41851</v>
      </c>
      <c r="B56">
        <v>1290.2127621792511</v>
      </c>
    </row>
    <row r="57" spans="1:2" x14ac:dyDescent="0.45">
      <c r="A57" s="1">
        <v>41882</v>
      </c>
      <c r="B57">
        <v>1322.789214463708</v>
      </c>
    </row>
    <row r="58" spans="1:2" x14ac:dyDescent="0.45">
      <c r="A58" s="1">
        <v>41912</v>
      </c>
      <c r="B58">
        <v>1199.7602327922179</v>
      </c>
    </row>
    <row r="59" spans="1:2" x14ac:dyDescent="0.45">
      <c r="A59" s="1">
        <v>41943</v>
      </c>
      <c r="B59">
        <v>1250.1667313059379</v>
      </c>
    </row>
    <row r="60" spans="1:2" x14ac:dyDescent="0.45">
      <c r="A60" s="1">
        <v>41973</v>
      </c>
      <c r="B60">
        <v>1426.390062486134</v>
      </c>
    </row>
    <row r="61" spans="1:2" x14ac:dyDescent="0.45">
      <c r="A61" s="1">
        <v>42004</v>
      </c>
      <c r="B61">
        <v>1341.226082345873</v>
      </c>
    </row>
    <row r="62" spans="1:2" x14ac:dyDescent="0.45">
      <c r="A62" s="1">
        <v>42035</v>
      </c>
      <c r="B62">
        <v>1413.7954487226</v>
      </c>
    </row>
    <row r="63" spans="1:2" x14ac:dyDescent="0.45">
      <c r="A63" s="1">
        <v>42063</v>
      </c>
      <c r="B63">
        <v>1336.718576492183</v>
      </c>
    </row>
    <row r="64" spans="1:2" x14ac:dyDescent="0.45">
      <c r="A64" s="1">
        <v>42094</v>
      </c>
      <c r="B64">
        <v>1503.416390543337</v>
      </c>
    </row>
    <row r="65" spans="1:2" x14ac:dyDescent="0.45">
      <c r="A65" s="1">
        <v>42124</v>
      </c>
      <c r="B65">
        <v>1481.6732380224259</v>
      </c>
    </row>
    <row r="66" spans="1:2" x14ac:dyDescent="0.45">
      <c r="A66" s="1">
        <v>42155</v>
      </c>
      <c r="B66">
        <v>1424.506286005374</v>
      </c>
    </row>
    <row r="67" spans="1:2" x14ac:dyDescent="0.45">
      <c r="A67" s="1">
        <v>42185</v>
      </c>
      <c r="B67">
        <v>1446.9397906067741</v>
      </c>
    </row>
    <row r="68" spans="1:2" x14ac:dyDescent="0.45">
      <c r="A68" s="1">
        <v>42216</v>
      </c>
      <c r="B68">
        <v>1279.0878195540281</v>
      </c>
    </row>
    <row r="69" spans="1:2" x14ac:dyDescent="0.45">
      <c r="A69" s="1">
        <v>42247</v>
      </c>
      <c r="B69">
        <v>1285.559353908041</v>
      </c>
    </row>
    <row r="70" spans="1:2" x14ac:dyDescent="0.45">
      <c r="A70" s="1">
        <v>42277</v>
      </c>
      <c r="B70">
        <v>1266.960752468485</v>
      </c>
    </row>
    <row r="71" spans="1:2" x14ac:dyDescent="0.45">
      <c r="A71" s="1">
        <v>42308</v>
      </c>
      <c r="B71">
        <v>1302.6009611614429</v>
      </c>
    </row>
    <row r="72" spans="1:2" x14ac:dyDescent="0.45">
      <c r="A72" s="1">
        <v>42338</v>
      </c>
      <c r="B72">
        <v>1289.2899022749209</v>
      </c>
    </row>
    <row r="73" spans="1:2" x14ac:dyDescent="0.45">
      <c r="A73" s="1">
        <v>42369</v>
      </c>
      <c r="B73">
        <v>1428.3186281074829</v>
      </c>
    </row>
    <row r="74" spans="1:2" x14ac:dyDescent="0.45">
      <c r="A74" s="1">
        <v>42400</v>
      </c>
      <c r="B74">
        <v>1438.9524981771519</v>
      </c>
    </row>
    <row r="75" spans="1:2" x14ac:dyDescent="0.45">
      <c r="A75" s="1">
        <v>42429</v>
      </c>
      <c r="B75">
        <v>1545.1041113438889</v>
      </c>
    </row>
    <row r="76" spans="1:2" x14ac:dyDescent="0.45">
      <c r="A76" s="1">
        <v>42460</v>
      </c>
      <c r="B76">
        <v>1508.9890400024749</v>
      </c>
    </row>
    <row r="77" spans="1:2" x14ac:dyDescent="0.45">
      <c r="A77" s="1">
        <v>42490</v>
      </c>
      <c r="B77">
        <v>1518.9227628181191</v>
      </c>
    </row>
    <row r="78" spans="1:2" x14ac:dyDescent="0.45">
      <c r="A78" s="1">
        <v>42521</v>
      </c>
      <c r="B78">
        <v>1491.293220934208</v>
      </c>
    </row>
    <row r="79" spans="1:2" x14ac:dyDescent="0.45">
      <c r="A79" s="1">
        <v>42551</v>
      </c>
      <c r="B79">
        <v>1511.3084785607659</v>
      </c>
    </row>
    <row r="80" spans="1:2" x14ac:dyDescent="0.45">
      <c r="A80" s="1">
        <v>42582</v>
      </c>
      <c r="B80">
        <v>1448.5589947291039</v>
      </c>
    </row>
    <row r="81" spans="1:2" x14ac:dyDescent="0.45">
      <c r="A81" s="1">
        <v>42613</v>
      </c>
      <c r="B81">
        <v>1439.1350546044939</v>
      </c>
    </row>
    <row r="82" spans="1:2" x14ac:dyDescent="0.45">
      <c r="A82" s="1">
        <v>42643</v>
      </c>
      <c r="B82">
        <v>1325.8269412981449</v>
      </c>
    </row>
    <row r="83" spans="1:2" x14ac:dyDescent="0.45">
      <c r="A83" s="1">
        <v>42674</v>
      </c>
      <c r="B83">
        <v>1386.538225279045</v>
      </c>
    </row>
    <row r="84" spans="1:2" x14ac:dyDescent="0.45">
      <c r="A84" s="1">
        <v>42704</v>
      </c>
      <c r="B84">
        <v>1314.7215896589801</v>
      </c>
    </row>
    <row r="85" spans="1:2" x14ac:dyDescent="0.45">
      <c r="A85" s="1">
        <v>42735</v>
      </c>
      <c r="B85">
        <v>1485.3990111878929</v>
      </c>
    </row>
    <row r="86" spans="1:2" x14ac:dyDescent="0.45">
      <c r="A86" s="1">
        <v>42766</v>
      </c>
      <c r="B86">
        <v>1480.733538000296</v>
      </c>
    </row>
    <row r="87" spans="1:2" x14ac:dyDescent="0.45">
      <c r="A87" s="1">
        <v>42794</v>
      </c>
      <c r="B87">
        <v>1570.209623852192</v>
      </c>
    </row>
    <row r="88" spans="1:2" x14ac:dyDescent="0.45">
      <c r="A88" s="1">
        <v>42825</v>
      </c>
      <c r="B88">
        <v>1576.145802925101</v>
      </c>
    </row>
    <row r="89" spans="1:2" x14ac:dyDescent="0.45">
      <c r="A89" s="1">
        <v>42855</v>
      </c>
      <c r="B89">
        <v>1611.692114556243</v>
      </c>
    </row>
    <row r="90" spans="1:2" x14ac:dyDescent="0.45">
      <c r="A90" s="1">
        <v>42886</v>
      </c>
      <c r="B90">
        <v>1508.0081013851959</v>
      </c>
    </row>
    <row r="91" spans="1:2" x14ac:dyDescent="0.45">
      <c r="A91" s="1">
        <v>42916</v>
      </c>
      <c r="B91">
        <v>1450.9233330274619</v>
      </c>
    </row>
    <row r="92" spans="1:2" x14ac:dyDescent="0.45">
      <c r="A92" s="1">
        <v>42947</v>
      </c>
      <c r="B92">
        <v>1578.3315776549241</v>
      </c>
    </row>
    <row r="93" spans="1:2" x14ac:dyDescent="0.45">
      <c r="A93" s="1">
        <v>42978</v>
      </c>
      <c r="B93">
        <v>1359.419201257366</v>
      </c>
    </row>
    <row r="94" spans="1:2" x14ac:dyDescent="0.45">
      <c r="A94" s="1">
        <v>43008</v>
      </c>
      <c r="B94">
        <v>1447.67142764406</v>
      </c>
    </row>
    <row r="95" spans="1:2" x14ac:dyDescent="0.45">
      <c r="A95" s="1">
        <v>43039</v>
      </c>
      <c r="B95">
        <v>1452.926402483057</v>
      </c>
    </row>
    <row r="96" spans="1:2" x14ac:dyDescent="0.45">
      <c r="A96" s="1">
        <v>43069</v>
      </c>
      <c r="B96">
        <v>1511.5132562100639</v>
      </c>
    </row>
    <row r="97" spans="1:2" x14ac:dyDescent="0.45">
      <c r="A97" s="1">
        <v>43100</v>
      </c>
      <c r="B97">
        <v>1592.177151639916</v>
      </c>
    </row>
    <row r="98" spans="1:2" x14ac:dyDescent="0.45">
      <c r="A98" s="1">
        <v>43131</v>
      </c>
      <c r="B98">
        <v>1569.206433125408</v>
      </c>
    </row>
    <row r="99" spans="1:2" x14ac:dyDescent="0.45">
      <c r="A99" s="1">
        <v>43159</v>
      </c>
      <c r="B99">
        <v>1603.0261203016521</v>
      </c>
    </row>
    <row r="100" spans="1:2" x14ac:dyDescent="0.45">
      <c r="A100" s="1">
        <v>43190</v>
      </c>
      <c r="B100">
        <v>1710.3169424500061</v>
      </c>
    </row>
    <row r="101" spans="1:2" x14ac:dyDescent="0.45">
      <c r="A101" s="1">
        <v>43220</v>
      </c>
      <c r="B101">
        <v>1553.497981550523</v>
      </c>
    </row>
    <row r="102" spans="1:2" x14ac:dyDescent="0.45">
      <c r="A102" s="1">
        <v>43251</v>
      </c>
      <c r="B102">
        <v>1650.7419995499181</v>
      </c>
    </row>
    <row r="103" spans="1:2" x14ac:dyDescent="0.45">
      <c r="A103" s="1">
        <v>43281</v>
      </c>
      <c r="B103">
        <v>1628.9940747594819</v>
      </c>
    </row>
    <row r="104" spans="1:2" x14ac:dyDescent="0.45">
      <c r="A104" s="1">
        <v>43312</v>
      </c>
      <c r="B104">
        <v>1462.640622885928</v>
      </c>
    </row>
    <row r="105" spans="1:2" x14ac:dyDescent="0.45">
      <c r="A105" s="1">
        <v>43343</v>
      </c>
      <c r="B105">
        <v>1440.862790658869</v>
      </c>
    </row>
    <row r="106" spans="1:2" x14ac:dyDescent="0.45">
      <c r="A106" s="1">
        <v>43373</v>
      </c>
      <c r="B106">
        <v>1484.1674132860389</v>
      </c>
    </row>
    <row r="107" spans="1:2" x14ac:dyDescent="0.45">
      <c r="A107" s="1">
        <v>43404</v>
      </c>
      <c r="B107">
        <v>1460.95157290718</v>
      </c>
    </row>
    <row r="108" spans="1:2" x14ac:dyDescent="0.45">
      <c r="A108" s="1">
        <v>43434</v>
      </c>
      <c r="B108">
        <v>1600.4785488969501</v>
      </c>
    </row>
    <row r="109" spans="1:2" x14ac:dyDescent="0.45">
      <c r="A109" s="1">
        <v>43465</v>
      </c>
      <c r="B109">
        <v>1545.632844501489</v>
      </c>
    </row>
    <row r="110" spans="1:2" x14ac:dyDescent="0.45">
      <c r="A110" s="1">
        <v>43496</v>
      </c>
      <c r="B110">
        <v>1686.097298702447</v>
      </c>
    </row>
    <row r="111" spans="1:2" x14ac:dyDescent="0.45">
      <c r="A111" s="1">
        <v>43524</v>
      </c>
      <c r="B111">
        <v>1667.6039170774609</v>
      </c>
    </row>
    <row r="112" spans="1:2" x14ac:dyDescent="0.45">
      <c r="A112" s="1">
        <v>43555</v>
      </c>
      <c r="B112">
        <v>1684.336818718436</v>
      </c>
    </row>
    <row r="113" spans="1:2" x14ac:dyDescent="0.45">
      <c r="A113" s="1">
        <v>43585</v>
      </c>
      <c r="B113">
        <v>1747.025142498069</v>
      </c>
    </row>
    <row r="114" spans="1:2" x14ac:dyDescent="0.45">
      <c r="A114" s="1">
        <v>43616</v>
      </c>
      <c r="B114">
        <v>1767.33357991345</v>
      </c>
    </row>
    <row r="115" spans="1:2" x14ac:dyDescent="0.45">
      <c r="A115" s="1">
        <v>43646</v>
      </c>
      <c r="B115">
        <v>1581.471653665207</v>
      </c>
    </row>
    <row r="116" spans="1:2" x14ac:dyDescent="0.45">
      <c r="A116" s="1">
        <v>43677</v>
      </c>
      <c r="B116">
        <v>1661.699829160169</v>
      </c>
    </row>
    <row r="117" spans="1:2" x14ac:dyDescent="0.45">
      <c r="A117" s="1">
        <v>43708</v>
      </c>
      <c r="B117">
        <v>1520.141648063008</v>
      </c>
    </row>
    <row r="118" spans="1:2" x14ac:dyDescent="0.45">
      <c r="A118" s="1">
        <v>43738</v>
      </c>
      <c r="B118">
        <v>1555.7319057763521</v>
      </c>
    </row>
    <row r="119" spans="1:2" x14ac:dyDescent="0.45">
      <c r="A119" s="1">
        <v>43769</v>
      </c>
      <c r="B119">
        <v>1646.754530497097</v>
      </c>
    </row>
    <row r="120" spans="1:2" x14ac:dyDescent="0.45">
      <c r="A120" s="1">
        <v>43799</v>
      </c>
      <c r="B120">
        <v>1646.0158292528849</v>
      </c>
    </row>
    <row r="121" spans="1:2" x14ac:dyDescent="0.45">
      <c r="A121" s="1">
        <v>43830</v>
      </c>
      <c r="B121">
        <v>1626.0291297040001</v>
      </c>
    </row>
    <row r="122" spans="1:2" x14ac:dyDescent="0.45">
      <c r="A122" s="1">
        <v>43861</v>
      </c>
      <c r="B122">
        <v>1744.0905819221241</v>
      </c>
    </row>
    <row r="123" spans="1:2" x14ac:dyDescent="0.45">
      <c r="A123" s="1">
        <v>43890</v>
      </c>
      <c r="B123">
        <v>1751.174301579488</v>
      </c>
    </row>
    <row r="124" spans="1:2" x14ac:dyDescent="0.45">
      <c r="A124" s="1">
        <v>43921</v>
      </c>
      <c r="B124">
        <v>1879.805282307085</v>
      </c>
    </row>
    <row r="125" spans="1:2" x14ac:dyDescent="0.45">
      <c r="A125" s="1">
        <v>43951</v>
      </c>
      <c r="B125">
        <v>1797.8969746985031</v>
      </c>
    </row>
    <row r="126" spans="1:2" x14ac:dyDescent="0.45">
      <c r="A126" s="1">
        <v>43982</v>
      </c>
      <c r="B126">
        <v>1752.801891534619</v>
      </c>
    </row>
    <row r="127" spans="1:2" x14ac:dyDescent="0.45">
      <c r="A127" s="1">
        <v>44012</v>
      </c>
      <c r="B127">
        <v>1708.215970158202</v>
      </c>
    </row>
    <row r="128" spans="1:2" x14ac:dyDescent="0.45">
      <c r="A128" s="1">
        <v>44043</v>
      </c>
      <c r="B128">
        <v>1651.8842018332559</v>
      </c>
    </row>
    <row r="129" spans="1:2" x14ac:dyDescent="0.45">
      <c r="A129" s="1">
        <v>44074</v>
      </c>
      <c r="B129">
        <v>1627.1199546908581</v>
      </c>
    </row>
    <row r="130" spans="1:2" x14ac:dyDescent="0.45">
      <c r="A130" s="1">
        <v>44104</v>
      </c>
      <c r="B130">
        <v>1555.7712389605331</v>
      </c>
    </row>
    <row r="131" spans="1:2" x14ac:dyDescent="0.45">
      <c r="A131" s="1">
        <v>44135</v>
      </c>
      <c r="B131">
        <v>1579.0490364343641</v>
      </c>
    </row>
    <row r="132" spans="1:2" x14ac:dyDescent="0.45">
      <c r="A132" s="1">
        <v>44165</v>
      </c>
      <c r="B132">
        <v>1641.8945223713811</v>
      </c>
    </row>
    <row r="133" spans="1:2" x14ac:dyDescent="0.45">
      <c r="A133" s="1">
        <v>44196</v>
      </c>
      <c r="B133">
        <v>1826.2620848470119</v>
      </c>
    </row>
    <row r="134" spans="1:2" x14ac:dyDescent="0.45">
      <c r="A134" s="1">
        <v>44227</v>
      </c>
      <c r="B134">
        <v>1721.2730006861341</v>
      </c>
    </row>
    <row r="135" spans="1:2" x14ac:dyDescent="0.45">
      <c r="A135" s="1">
        <v>44255</v>
      </c>
      <c r="B135">
        <v>1876.4186477804799</v>
      </c>
    </row>
    <row r="136" spans="1:2" x14ac:dyDescent="0.45">
      <c r="A136" s="1">
        <v>44286</v>
      </c>
      <c r="B136">
        <v>1991.714030327207</v>
      </c>
    </row>
    <row r="137" spans="1:2" x14ac:dyDescent="0.45">
      <c r="A137" s="1">
        <v>44316</v>
      </c>
      <c r="B137">
        <v>1823.0507407376519</v>
      </c>
    </row>
    <row r="138" spans="1:2" x14ac:dyDescent="0.45">
      <c r="A138" s="1">
        <v>44347</v>
      </c>
      <c r="B138">
        <v>1808.308733425044</v>
      </c>
    </row>
    <row r="139" spans="1:2" x14ac:dyDescent="0.45">
      <c r="A139" s="1">
        <v>44377</v>
      </c>
      <c r="B139">
        <v>1802.6568633293821</v>
      </c>
    </row>
    <row r="140" spans="1:2" x14ac:dyDescent="0.45">
      <c r="A140" s="1">
        <v>44408</v>
      </c>
      <c r="B140">
        <v>1683.794026072763</v>
      </c>
    </row>
    <row r="141" spans="1:2" x14ac:dyDescent="0.45">
      <c r="A141" s="1">
        <v>44439</v>
      </c>
      <c r="B141">
        <v>1659.984883073972</v>
      </c>
    </row>
    <row r="142" spans="1:2" x14ac:dyDescent="0.45">
      <c r="A142" s="1">
        <v>44469</v>
      </c>
      <c r="B142">
        <v>1669.9528097233419</v>
      </c>
    </row>
    <row r="143" spans="1:2" x14ac:dyDescent="0.45">
      <c r="A143" s="1">
        <v>44500</v>
      </c>
      <c r="B143">
        <v>1779.9752220546311</v>
      </c>
    </row>
    <row r="144" spans="1:2" x14ac:dyDescent="0.45">
      <c r="A144" s="1">
        <v>44530</v>
      </c>
      <c r="B144">
        <v>1771.80660894009</v>
      </c>
    </row>
    <row r="145" spans="1:2" x14ac:dyDescent="0.45">
      <c r="A145" s="1">
        <v>44561</v>
      </c>
      <c r="B145">
        <v>1793.928714249344</v>
      </c>
    </row>
    <row r="146" spans="1:2" x14ac:dyDescent="0.45">
      <c r="A146" s="1">
        <v>44592</v>
      </c>
      <c r="B146">
        <v>1826.666014093528</v>
      </c>
    </row>
    <row r="147" spans="1:2" x14ac:dyDescent="0.45">
      <c r="A147" s="1">
        <v>44620</v>
      </c>
      <c r="B147">
        <v>1880.459087727628</v>
      </c>
    </row>
    <row r="148" spans="1:2" x14ac:dyDescent="0.45">
      <c r="A148" s="1">
        <v>44651</v>
      </c>
      <c r="B148">
        <v>1930.730268694314</v>
      </c>
    </row>
    <row r="149" spans="1:2" x14ac:dyDescent="0.45">
      <c r="A149" s="1">
        <v>44681</v>
      </c>
      <c r="B149">
        <v>2015.6141354078679</v>
      </c>
    </row>
    <row r="150" spans="1:2" x14ac:dyDescent="0.45">
      <c r="A150" s="1">
        <v>44712</v>
      </c>
      <c r="B150">
        <v>1894.7138112189591</v>
      </c>
    </row>
    <row r="151" spans="1:2" x14ac:dyDescent="0.45">
      <c r="A151" s="1">
        <v>44742</v>
      </c>
      <c r="B151">
        <v>1873.1345363974481</v>
      </c>
    </row>
    <row r="152" spans="1:2" x14ac:dyDescent="0.45">
      <c r="A152" s="1">
        <v>44773</v>
      </c>
      <c r="B152">
        <v>1766.21128442497</v>
      </c>
    </row>
    <row r="153" spans="1:2" x14ac:dyDescent="0.45">
      <c r="A153" s="1">
        <v>44804</v>
      </c>
      <c r="B153">
        <v>1724.364654468086</v>
      </c>
    </row>
    <row r="154" spans="1:2" x14ac:dyDescent="0.45">
      <c r="A154" s="1">
        <v>44834</v>
      </c>
      <c r="B154">
        <v>1781.2190873900979</v>
      </c>
    </row>
    <row r="155" spans="1:2" x14ac:dyDescent="0.45">
      <c r="A155" s="1">
        <v>44865</v>
      </c>
      <c r="B155">
        <v>1768.729701348401</v>
      </c>
    </row>
    <row r="156" spans="1:2" x14ac:dyDescent="0.45">
      <c r="A156" s="1">
        <v>44895</v>
      </c>
      <c r="B156">
        <v>1814.7007141395179</v>
      </c>
    </row>
    <row r="157" spans="1:2" x14ac:dyDescent="0.45">
      <c r="A157" s="1">
        <v>44926</v>
      </c>
      <c r="B157">
        <v>1788.525394537593</v>
      </c>
    </row>
    <row r="158" spans="1:2" x14ac:dyDescent="0.45">
      <c r="A158" s="1">
        <v>44957</v>
      </c>
      <c r="B158">
        <v>1878.7073913930219</v>
      </c>
    </row>
    <row r="159" spans="1:2" x14ac:dyDescent="0.45">
      <c r="A159" s="1">
        <v>44985</v>
      </c>
      <c r="B159">
        <v>1924.436307694622</v>
      </c>
    </row>
    <row r="160" spans="1:2" x14ac:dyDescent="0.45">
      <c r="A160" s="1">
        <v>45016</v>
      </c>
      <c r="B160">
        <v>2081.3105533631669</v>
      </c>
    </row>
    <row r="161" spans="1:3" x14ac:dyDescent="0.45">
      <c r="A161" s="1">
        <v>45046</v>
      </c>
      <c r="B161">
        <v>2028.604540041965</v>
      </c>
    </row>
    <row r="162" spans="1:3" x14ac:dyDescent="0.45">
      <c r="A162" s="1">
        <v>45077</v>
      </c>
      <c r="B162">
        <v>1938.201508789414</v>
      </c>
    </row>
    <row r="163" spans="1:3" x14ac:dyDescent="0.45">
      <c r="A163" s="1">
        <v>45107</v>
      </c>
      <c r="B163">
        <v>1911.731814843863</v>
      </c>
    </row>
    <row r="164" spans="1:3" x14ac:dyDescent="0.45">
      <c r="A164" s="1">
        <v>45138</v>
      </c>
      <c r="B164">
        <v>1734.04646930433</v>
      </c>
    </row>
    <row r="165" spans="1:3" x14ac:dyDescent="0.45">
      <c r="A165" s="1">
        <v>45169</v>
      </c>
      <c r="B165">
        <v>1747.8493856235971</v>
      </c>
    </row>
    <row r="166" spans="1:3" x14ac:dyDescent="0.45">
      <c r="A166" s="1">
        <v>45199</v>
      </c>
      <c r="B166">
        <v>1865.923354867954</v>
      </c>
    </row>
    <row r="167" spans="1:3" x14ac:dyDescent="0.45">
      <c r="A167" s="1">
        <v>45230</v>
      </c>
      <c r="B167">
        <v>1813.707248750912</v>
      </c>
    </row>
    <row r="168" spans="1:3" x14ac:dyDescent="0.45">
      <c r="A168" s="1">
        <v>45260</v>
      </c>
      <c r="B168">
        <v>1935.903381879629</v>
      </c>
    </row>
    <row r="169" spans="1:3" x14ac:dyDescent="0.45">
      <c r="A169" s="1">
        <v>45291</v>
      </c>
      <c r="B169">
        <v>1970.1714297652129</v>
      </c>
      <c r="C169">
        <v>1970.1714297652129</v>
      </c>
    </row>
    <row r="170" spans="1:3" x14ac:dyDescent="0.45">
      <c r="A170" s="1">
        <v>45322</v>
      </c>
      <c r="C170" s="2">
        <v>1937.1087532087477</v>
      </c>
    </row>
    <row r="171" spans="1:3" x14ac:dyDescent="0.45">
      <c r="A171" s="1">
        <v>45351</v>
      </c>
      <c r="C171" s="2">
        <v>1942.3765925206444</v>
      </c>
    </row>
    <row r="172" spans="1:3" x14ac:dyDescent="0.45">
      <c r="A172" s="1">
        <v>45382</v>
      </c>
      <c r="C172" s="2">
        <v>1948.0077310954312</v>
      </c>
    </row>
    <row r="173" spans="1:3" x14ac:dyDescent="0.45">
      <c r="A173" s="1">
        <v>45412</v>
      </c>
      <c r="C173" s="2">
        <v>1953.457220038772</v>
      </c>
    </row>
    <row r="174" spans="1:3" x14ac:dyDescent="0.45">
      <c r="A174" s="1">
        <v>45443</v>
      </c>
      <c r="C174" s="2">
        <v>1959.0883586135587</v>
      </c>
    </row>
    <row r="175" spans="1:3" x14ac:dyDescent="0.45">
      <c r="A175" s="1">
        <v>45473</v>
      </c>
      <c r="C175" s="2">
        <v>1964.5378475568996</v>
      </c>
    </row>
    <row r="176" spans="1:3" x14ac:dyDescent="0.45">
      <c r="A176" s="1">
        <v>45504</v>
      </c>
      <c r="C176" s="2">
        <v>1970.1689861316863</v>
      </c>
    </row>
    <row r="177" spans="1:3" x14ac:dyDescent="0.45">
      <c r="A177" s="1">
        <v>45535</v>
      </c>
      <c r="C177" s="2">
        <v>1975.8001247064731</v>
      </c>
    </row>
    <row r="178" spans="1:3" x14ac:dyDescent="0.45">
      <c r="A178" s="1">
        <v>45565</v>
      </c>
      <c r="C178" s="2">
        <v>1981.2496136498157</v>
      </c>
    </row>
    <row r="179" spans="1:3" x14ac:dyDescent="0.45">
      <c r="A179" s="1">
        <v>45596</v>
      </c>
      <c r="C179" s="2">
        <v>1986.8807522246007</v>
      </c>
    </row>
    <row r="180" spans="1:3" x14ac:dyDescent="0.45">
      <c r="A180" s="1">
        <v>45626</v>
      </c>
      <c r="C180" s="2">
        <v>1992.3302411679433</v>
      </c>
    </row>
    <row r="181" spans="1:3" x14ac:dyDescent="0.45">
      <c r="A181" s="1">
        <v>45657</v>
      </c>
      <c r="C181" s="2">
        <v>1997.9613797427301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1E019-7BC9-4176-A6AD-2B16707EB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</vt:lpstr>
      <vt:lpstr>ETS Forecast</vt:lpstr>
      <vt:lpstr>Linear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2025-09-17T15:28:11Z</dcterms:created>
  <dcterms:modified xsi:type="dcterms:W3CDTF">2025-09-22T19:58:53Z</dcterms:modified>
</cp:coreProperties>
</file>