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copilot-demo-files/copilot-advanced-analytics/advanced-analysis-inferential-stats/"/>
    </mc:Choice>
  </mc:AlternateContent>
  <xr:revisionPtr revIDLastSave="165" documentId="8_{A43B950C-75CA-4EE1-8CAD-951F0E7A9871}" xr6:coauthVersionLast="47" xr6:coauthVersionMax="47" xr10:uidLastSave="{D45FBDD7-CE15-4777-A1E5-B9EE7A929705}"/>
  <bookViews>
    <workbookView xWindow="-98" yWindow="-98" windowWidth="18915" windowHeight="12676" xr2:uid="{00000000-000D-0000-FFFF-FFFF00000000}"/>
  </bookViews>
  <sheets>
    <sheet name="start" sheetId="5" r:id="rId1"/>
    <sheet name="Analysis1" sheetId="6" r:id="rId2"/>
    <sheet name="Analysis2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2" i="7" l="1" a="1"/>
  <c r="A72" i="7" s="1"/>
  <c r="A69" i="7" a="1"/>
  <c r="A69" i="7" s="1"/>
  <c r="A64" i="7" a="1"/>
  <c r="A64" i="7" s="1"/>
  <c r="A61" i="7" a="1"/>
  <c r="A61" i="7" s="1"/>
  <c r="A51" i="7" a="1"/>
  <c r="A51" i="7" s="1"/>
  <c r="A48" i="7" a="1"/>
  <c r="A48" i="7" s="1"/>
  <c r="A43" i="7" a="1"/>
  <c r="A43" i="7" s="1"/>
  <c r="A40" i="7" a="1"/>
  <c r="A40" i="7" s="1"/>
  <c r="A6" i="6" a="1"/>
  <c r="A6" i="6" s="1"/>
  <c r="A9" i="6" l="1" a="1"/>
  <c r="A24" i="6" a="1"/>
  <c r="A24" i="6" s="1"/>
  <c r="A9" i="6" l="1"/>
  <c r="A27" i="6" a="1"/>
  <c r="A32" i="6" a="1"/>
  <c r="A32" i="6" s="1"/>
  <c r="A27" i="6" l="1"/>
  <c r="A35" i="6" a="1"/>
  <c r="A41" i="6" a="1"/>
  <c r="A41" i="6" s="1"/>
  <c r="A35" i="6" l="1"/>
  <c r="A44" i="6" a="1"/>
  <c r="A49" i="6" a="1"/>
  <c r="A49" i="6" s="1"/>
  <c r="A44" i="6" l="1"/>
  <c r="A52" i="6" a="1"/>
  <c r="A57" i="6" a="1"/>
  <c r="A57" i="6" s="1"/>
  <c r="A52" i="6" l="1"/>
  <c r="A60" i="6" a="1"/>
  <c r="A68" i="6" a="1"/>
  <c r="A68" i="6" s="1"/>
  <c r="A60" i="6" l="1"/>
  <c r="A71" i="6" a="1"/>
  <c r="A6" i="7" a="1"/>
  <c r="A6" i="7" s="1"/>
  <c r="A71" i="6" l="1"/>
  <c r="A24" i="7" a="1"/>
  <c r="A24" i="7" s="1"/>
  <c r="A9" i="7" a="1"/>
  <c r="A9" i="7" l="1"/>
  <c r="A32" i="7" a="1"/>
  <c r="A32" i="7" s="1"/>
  <c r="A35" i="7" s="1" a="1"/>
  <c r="A27" i="7" a="1"/>
  <c r="A27" i="7" l="1"/>
  <c r="A35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6"/>
        </ext>
      </extLst>
    </bk>
  </futureMetadata>
  <cellMetadata count="1">
    <bk>
      <rc t="1" v="0"/>
    </bk>
  </cellMetadata>
  <valueMetadata count="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housing_df=xl(%P2%, headers=True)</code>
    </pythonScript>
    <pythonScript>
      <code>#Perform independent samples t-test for house prices by preferred area
from scipy.stats import ttest_ind
group_yes = housing_df[housing_df['prefarea'] == 'yes']['price']
group_no = housing_df[housing_df['prefarea'] == 'no']['price']
# Perform independent samples t-test (assume unequal variances)
t_stat, p_value = ttest_ind(group_yes, group_no, equal_var=False)
pd.DataFrame({
    'Group': ['Preferred Area', 'Non-Preferred Area'],
    'Mean Price': [group_yes.mean(), group_no.mean()],
    'Sample Size': [group_yes.count(), group_no.count()]
}), pd.DataFrame({'t-statistic': [t_stat], 'p-value': [p_value]})</code>
    </pythonScript>
    <pythonScript>
      <code>#Show group statistics for house prices by preferred area
# Show group statistics: mean price and sample size for each group
pd.DataFrame({
    'Group': ['Preferred Area', 'Non-Preferred Area'],
    'Mean Price': [group_yes.mean(), group_no.mean()],
    'Sample Size': [group_yes.count(), group_no.count()]
})</code>
    </pythonScript>
    <pythonScript>
      <code>#Show t-test results for house prices by preferred area
#Show t-test results for house prices by preferred area
# Show t-test results: t-statistic and p-value
pd.DataFrame({'t-statistic': [t_stat], 'p-value': [p_value]})</code>
    </pythonScript>
    <pythonScript>
      <code>#ANOVA and group means for house prices by number of stories
# Run one-way ANOVA for house prices by number of stories
from scipy.stats import f_oneway
# Get unique story counts
story_groups = [housing_df[housing_df['stories'] == s]['price'] for s in sorted(housing_df['stories'].unique())]
# Perform ANOVA
f_stat, p_val = f_oneway(*story_groups)
# Prepare group means for display
group_means = housing_df.groupby('stories')['price'].mean().reset_index().rename(columns={'price':'Mean Price'})
# Output group means and ANOVA results separately
group_means, pd.DataFrame({'F-statistic': [f_stat], 'p-value': [p_val]})</code>
    </pythonScript>
    <pythonScript>
      <code>#Mean house price by number of stories
# Show mean house price for each number of stories
group_means = housing_df.groupby('stories')['price'].mean().reset_index().rename(columns={'price':'Mean Price'})
group_means</code>
    </pythonScript>
    <pythonScript>
      <code>#ANOVA results for house prices by number of stories
#ANOVA results for house prices by number of stories
# Show ANOVA results: F-statistic and p-value
pd.DataFrame({'F-statistic': [f_stat], 'p-value': [p_val]})</code>
    </pythonScript>
    <pythonScript>
      <code>#Independent samples t-test for house prices by preferred area
from scipy.stats import ttest_ind
group_yes = housing_df[housing_df['prefarea'] == 'yes']['price']
group_no = housing_df[housing_df['prefarea'] == 'no']['price']
# Perform independent samples t-test (assume unequal variances)
t_stat, p_value = ttest_ind(group_yes, group_no, equal_var=False)
# Output t-statistic and p-value as a DataFrame for Excel compatibility
pd.DataFrame({'t_statistic': [t_stat], 'p_value': [p_value]})</code>
    </pythonScript>
    <pythonScript>
      <code>#Calculate Cohen's d effect size for price difference by neighborhood preference
# Calculate means and standard deviations for both groups
yes_mean = group_yes.mean()
no_mean = group_no.mean()
yes_std = group_yes.std(ddof=1)
no_std = group_no.std(ddof=1)
# Calculate pooled standard deviation
n_yes = group_yes.count()
n_no = group_no.count()
pooled_std = (((n_yes - 1) * yes_std ** 2 + (n_no - 1) * no_std ** 2) / (n_yes + n_no - 2)) ** 0.5
# Calculate Cohen's d
d = (yes_mean - no_mean) / pooled_std
# Output Cohen's d as a DataFrame for Excel compatibility
pd.DataFrame({'cohens_d': [d]})</code>
    </pythonScript>
    <pythonScript>
      <code>#ANOVA test for price by number of stories
# Run one-way ANOVA for house prices by number of stories
from scipy.stats import f_oneway
# Group prices by number of stories
groups = [group['price'].values for name, group in housing_df.groupby('stories')]
# Perform ANOVA
af_stat, p_value = f_oneway(*groups)
# Output F-statistic and p-value as a DataFrame for Excel compatibility
pd.DataFrame({'F_statistic': [af_stat], 'p_value': [p_value]})</code>
    </pythonScript>
    <pythonScript>
      <code>#Tukey HSD post-hoc test for price by stories
from statsmodels.stats.multicomp import pairwise_tukeyhsd
# Run Tukey's HSD post-hoc test for price by number of stories
tukey = pairwise_tukeyhsd(endog=housing_df['price'], groups=housing_df['stories'], alpha=0.05)
# Convert Tukey HSD summary to DataFrame for Excel compatibility
tukey_df = pd.DataFrame(data=tukey.summary().data[1:], columns=tukey.summary().data[0])
tukey_df</code>
    </pythonScript>
    <pythonScript>
      <code>#Chi-square test for airco and prefarea
#Chi-square test of independence between airco and prefarea
from scipy.stats import chi2_contingency
# Create a contingency table
contingency_table = pd.crosstab(housing_df['airco'], housing_df['prefarea'])
# Perform Chi-square test
chi2, p, dof, expected = chi2_contingency(contingency_table)
# Output Chi-square statistic and p-value as a DataFrame for Excel compatibility
pd.DataFrame({'chi2_statistic': [chi2], 'p_value': [p]})</code>
    </pythonScript>
    <pythonScript>
      <code>#Cramér's V calculation for airco and prefarea association
# Calculate Cramér's V for association strength
import numpy as np
# Use the previously computed chi2 statistic and contingency table
n = contingency_table.values.sum()
min_dim = min(contingency_table.shape) - 1
cramers_v = np.sqrt(chi2 / (n * min_dim))
# Output Cramér's V as a DataFrame for Excel compatibility
pd.DataFrame({'cramers_v': [cramers_v]})</code>
    </pythonScript>
  </pythonScripts>
</python>
</file>

<file path=xl/sharedStrings.xml><?xml version="1.0" encoding="utf-8"?>
<sst xmlns="http://schemas.openxmlformats.org/spreadsheetml/2006/main" count="3320" uniqueCount="30">
  <si>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</si>
  <si>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</si>
  <si>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</si>
  <si>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</si>
  <si>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</si>
  <si>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</si>
  <si>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</si>
  <si>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</si>
  <si>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</si>
  <si>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</si>
  <si>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</si>
  <si>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</si>
  <si>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</si>
  <si>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</si>
  <si>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Analysis Sheet</t>
  </si>
  <si>
    <t>This sheet will include all the Python formulas generated by Copilot.</t>
  </si>
  <si>
    <t>Load data from start, housing</t>
  </si>
  <si>
    <t>Preview</t>
  </si>
  <si>
    <t>Perform independent samples t-test for house prices by preferred area</t>
  </si>
  <si>
    <t>Show group statistics for house prices by preferred area</t>
  </si>
  <si>
    <t>Show t-test results for house prices by preferred area</t>
  </si>
  <si>
    <t>ANOVA and group means for house prices by number of stories</t>
  </si>
  <si>
    <t>Mean house price by number of stories</t>
  </si>
  <si>
    <t>ANOVA results for house prices by number of stories</t>
  </si>
  <si>
    <t>Independent samples t-test for house prices by preferred area</t>
  </si>
  <si>
    <t>Calculate Cohen's d effect size for price difference by neighborhood preference</t>
  </si>
  <si>
    <t>ANOVA test for price by number of stories</t>
  </si>
  <si>
    <t>Tukey HSD post-hoc test for price by stories</t>
  </si>
  <si>
    <t>Chi-square test for airco and prefarea</t>
  </si>
  <si>
    <t>Cramér's V calculation for airco and prefarea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</si>
</sst>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19" Type="http://schemas.microsoft.com/office/2023/09/relationships/Python" Target="python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2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  <a r="2">
    <v t="s">&lt;DataFrame&gt;</v>
    <v t="s">&lt;DataFrame&gt;</v>
  </a>
  <a r="3" c="4">
    <v t="s"/>
    <v t="s">Group</v>
    <v t="s">Mean Price</v>
    <v t="s">Sample Size</v>
    <v>0</v>
    <v t="s">Preferred Area</v>
    <v>83986.3671875</v>
    <v>128</v>
    <v>1</v>
    <v t="s">Non-Preferred Area</v>
    <v>63263.485645933011</v>
    <v>418</v>
  </a>
  <a r="2" c="3">
    <v t="s"/>
    <v t="s">t-statistic</v>
    <v t="s">p-value</v>
    <v>0</v>
    <v>7.4783830243081031</v>
    <v>2.8213211066696132E-12</v>
  </a>
  <a r="5" c="3">
    <v t="s"/>
    <v t="s">stories</v>
    <v t="s">Mean Price</v>
    <v>0</v>
    <v>1</v>
    <v>59580.837004405286</v>
    <v>1</v>
    <v>2</v>
    <v>68058.193277310929</v>
    <v>2</v>
    <v>3</v>
    <v>81240</v>
    <v>3</v>
    <v>4</v>
    <v>102977.85365853658</v>
  </a>
  <a r="2" c="3">
    <v t="s"/>
    <v t="s">F-statistic</v>
    <v t="s">p-value</v>
    <v>0</v>
    <v>41.969674695389273</v>
    <v>2.1184674754352921E-24</v>
  </a>
  <a r="2" c="3">
    <v t="s"/>
    <v t="s">t_statistic</v>
    <v t="s">p_value</v>
    <v>0</v>
    <v>7.4783830243081031</v>
    <v>2.8213211066696132E-12</v>
  </a>
  <a r="2" c="2">
    <v t="s"/>
    <v t="s">cohens_d</v>
    <v>0</v>
    <v>0.82107872400683579</v>
  </a>
  <a r="2" c="3">
    <v t="s"/>
    <v t="s">F_statistic</v>
    <v t="s">p_value</v>
    <v>0</v>
    <v>41.969674695389273</v>
    <v>2.1184674754352921E-24</v>
  </a>
  <a r="7" c="8">
    <v t="s"/>
    <v t="s">group1</v>
    <v t="s">group2</v>
    <v t="s">meandiff</v>
    <v t="s">p-adj</v>
    <v t="s">lower</v>
    <v t="s">upper</v>
    <v t="s">reject</v>
    <v>0</v>
    <v>1</v>
    <v>2</v>
    <v>8477.3562999999995</v>
    <v>1E-3</v>
    <v>2710.5288999999998</v>
    <v>14244.1836</v>
    <v t="b">1</v>
    <v>1</v>
    <v>1</v>
    <v>3</v>
    <v>21659.163</v>
    <v>0</v>
    <v>10999.963599999999</v>
    <v>32318.362400000002</v>
    <v t="b">1</v>
    <v>2</v>
    <v>1</v>
    <v>4</v>
    <v>43397.0167</v>
    <v>0</v>
    <v>32848.912300000004</v>
    <v>53945.120999999999</v>
    <v t="b">1</v>
    <v>3</v>
    <v>2</v>
    <v>3</v>
    <v>13181.806699999999</v>
    <v>8.0000000000000002E-3</v>
    <v>2559.5742</v>
    <v>23804.039199999999</v>
    <v t="b">1</v>
    <v>4</v>
    <v>2</v>
    <v>4</v>
    <v>34919.660400000001</v>
    <v>0</v>
    <v>24408.9136</v>
    <v>45430.407200000001</v>
    <v t="b">1</v>
    <v>5</v>
    <v>3</v>
    <v>4</v>
    <v>21737.8537</v>
    <v>2.9999999999999997E-4</v>
    <v>7923.4396999999999</v>
    <v>35552.267599999999</v>
    <v t="b">1</v>
  </a>
  <a r="2" c="3">
    <v t="s"/>
    <v t="s">chi2_statistic</v>
    <v t="s">p_value</v>
    <v>0</v>
    <v>6.7248074959815565</v>
    <v>9.5080992313847802E-3</v>
  </a>
  <a r="2" c="2">
    <v t="s"/>
    <v t="s">cramers_v</v>
    <v>0</v>
    <v>0.11097971546813168</v>
  </a>
</arrayData>
</file>

<file path=xl/richData/rdrichvalue.xml><?xml version="1.0" encoding="utf-8"?>
<rvData xmlns="http://schemas.microsoft.com/office/spreadsheetml/2017/richdata" count="37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</rv>
  <rv s="0">
    <v>1</v>
  </rv>
  <rv s="1">
    <v>tuple</v>
    <v>4</v>
    <v>3</v>
  </rv>
  <rv s="2">
    <v>&lt;class 'tuple'&gt;</v>
    <v>tuple</v>
    <v>(                Group    Mean Price  Sample Size
0      Preferred Area  83986.367188          128
1  Non-Preferred Area  63263.485646          418,    t-statistic       p-value
0     7.478383  2.821321e-12)</v>
    <v>4</v>
    <v>2</v>
  </rv>
  <rv s="0">
    <v>2</v>
  </rv>
  <rv s="1">
    <v>DataFrame</v>
    <v>6</v>
    <v>6</v>
  </rv>
  <rv s="2">
    <v>&lt;class 'pandas.core.frame.DataFrame'&gt;</v>
    <v>DataFrame</v>
    <v xml:space="preserve">                Group    Mean Price  Sample Size
0      Preferred Area  83986.367188          128
1  Non-Preferred Area  63263.485646          418</v>
    <v>7</v>
    <v>2</v>
  </rv>
  <rv s="0">
    <v>3</v>
  </rv>
  <rv s="1">
    <v>DataFrame</v>
    <v>8</v>
    <v>9</v>
  </rv>
  <rv s="2">
    <v>&lt;class 'pandas.core.frame.DataFrame'&gt;</v>
    <v>DataFrame</v>
    <v xml:space="preserve">   t-statistic       p-value
0     7.478383  2.821321e-12</v>
    <v>10</v>
    <v>2</v>
  </rv>
  <rv s="2">
    <v>&lt;class 'tuple'&gt;</v>
    <v>tuple</v>
    <v>(   stories     Mean Price
0        1   59580.837004
1        2   68058.193277
2        3   81240.000000
3        4  102977.853659,    F-statistic       p-value
0    41.969675  2.118467e-24)</v>
    <v>4</v>
    <v>2</v>
  </rv>
  <rv s="0">
    <v>4</v>
  </rv>
  <rv s="1">
    <v>DataFrame</v>
    <v>10</v>
    <v>13</v>
  </rv>
  <rv s="2">
    <v>&lt;class 'pandas.core.frame.DataFrame'&gt;</v>
    <v>DataFrame</v>
    <v xml:space="preserve">   stories     Mean Price
0        1   59580.837004
1        2   68058.193277
2        3   81240.000000
3        4  102977.853659</v>
    <v>14</v>
    <v>2</v>
  </rv>
  <rv s="0">
    <v>5</v>
  </rv>
  <rv s="1">
    <v>DataFrame</v>
    <v>8</v>
    <v>16</v>
  </rv>
  <rv s="2">
    <v>&lt;class 'pandas.core.frame.DataFrame'&gt;</v>
    <v>DataFrame</v>
    <v xml:space="preserve">   F-statistic       p-value
0    41.969675  2.118467e-24</v>
    <v>17</v>
    <v>2</v>
  </rv>
  <rv s="0">
    <v>6</v>
  </rv>
  <rv s="1">
    <v>DataFrame</v>
    <v>8</v>
    <v>19</v>
  </rv>
  <rv s="2">
    <v>&lt;class 'pandas.core.frame.DataFrame'&gt;</v>
    <v>DataFrame</v>
    <v xml:space="preserve">   t_statistic       p_value
0     7.478383  2.821321e-12</v>
    <v>20</v>
    <v>2</v>
  </rv>
  <rv s="0">
    <v>7</v>
  </rv>
  <rv s="1">
    <v>DataFrame</v>
    <v>12</v>
    <v>22</v>
  </rv>
  <rv s="2">
    <v>&lt;class 'pandas.core.frame.DataFrame'&gt;</v>
    <v>DataFrame</v>
    <v xml:space="preserve">   cohens_d
0  0.821079</v>
    <v>23</v>
    <v>2</v>
  </rv>
  <rv s="0">
    <v>8</v>
  </rv>
  <rv s="1">
    <v>DataFrame</v>
    <v>8</v>
    <v>25</v>
  </rv>
  <rv s="2">
    <v>&lt;class 'pandas.core.frame.DataFrame'&gt;</v>
    <v>DataFrame</v>
    <v xml:space="preserve">   F_statistic       p_value
0    41.969675  2.118467e-24</v>
    <v>26</v>
    <v>2</v>
  </rv>
  <rv s="0">
    <v>9</v>
  </rv>
  <rv s="1">
    <v>DataFrame</v>
    <v>14</v>
    <v>28</v>
  </rv>
  <rv s="2">
    <v>&lt;class 'pandas.core.frame.DataFrame'&gt;</v>
    <v>DataFrame</v>
    <v xml:space="preserve">   group1  group2    meandiff   p-adj       lower       upper  reject
0       1       2   8477.3563  0.0010   2710.5289  14244.1836    True
1       1       3  21659.1630  0.0000  10999.9636  32318.3624    True
2       1       4  43397.0167  0.0000  328...</v>
    <v>29</v>
    <v>2</v>
  </rv>
  <rv s="0">
    <v>10</v>
  </rv>
  <rv s="1">
    <v>DataFrame</v>
    <v>8</v>
    <v>31</v>
  </rv>
  <rv s="2">
    <v>&lt;class 'pandas.core.frame.DataFrame'&gt;</v>
    <v>DataFrame</v>
    <v xml:space="preserve">   chi2_statistic   p_value
0        6.724807  0.009508</v>
    <v>32</v>
    <v>2</v>
  </rv>
  <rv s="0">
    <v>11</v>
  </rv>
  <rv s="1">
    <v>DataFrame</v>
    <v>12</v>
    <v>34</v>
  </rv>
  <rv s="2">
    <v>&lt;class 'pandas.core.frame.DataFrame'&gt;</v>
    <v>DataFrame</v>
    <v xml:space="preserve">   cramers_v
0    0.11098</v>
    <v>35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15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2</v>
      <v>1</v>
      <v>tuple</v>
      <v>arrayPreview</v>
    </spb>
    <spb s="1">
      <v>3</v>
    </spb>
    <spb s="0">
      <v>2</v>
      <v>3</v>
      <v>DataFrame</v>
      <v>arrayPreview</v>
      <v>1</v>
    </spb>
    <spb s="1">
      <v>5</v>
    </spb>
    <spb s="0">
      <v>1</v>
      <v>2</v>
      <v>DataFrame</v>
      <v>arrayPreview</v>
      <v>1</v>
    </spb>
    <spb s="1">
      <v>7</v>
    </spb>
    <spb s="0">
      <v>4</v>
      <v>2</v>
      <v>DataFrame</v>
      <v>arrayPreview</v>
      <v>1</v>
    </spb>
    <spb s="1">
      <v>9</v>
    </spb>
    <spb s="0">
      <v>1</v>
      <v>1</v>
      <v>DataFrame</v>
      <v>arrayPreview</v>
      <v>1</v>
    </spb>
    <spb s="1">
      <v>11</v>
    </spb>
    <spb s="0">
      <v>6</v>
      <v>7</v>
      <v>DataFrame</v>
      <v>arrayPreview</v>
      <v>1</v>
    </spb>
    <spb s="1">
      <v>13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drw" t="i"/>
    <k n="dcol" t="i"/>
    <k n="name" t="s"/>
    <k n="array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4BF141-5A5B-480A-9D99-66A83D09AC04}" name="housing" displayName="housing" ref="A1:L547" totalsRowShown="0">
  <autoFilter ref="A1:L547" xr:uid="{0C4BF141-5A5B-480A-9D99-66A83D09AC04}"/>
  <tableColumns count="12">
    <tableColumn id="1" xr3:uid="{C2793C09-C977-4B2E-BDD0-7C3098B8852B}" name="price"/>
    <tableColumn id="2" xr3:uid="{EC6B120D-6517-450C-827A-61FD5858E5A7}" name="lotsize"/>
    <tableColumn id="3" xr3:uid="{F1EBC96C-B859-442A-84D2-BB53BE6BC425}" name="bedrooms"/>
    <tableColumn id="4" xr3:uid="{EEA9582A-8034-41CE-B4BF-4FFDEF50F6F7}" name="bathrms"/>
    <tableColumn id="5" xr3:uid="{617B2FDF-3BDD-4DDB-AC73-29E23AF6DDB0}" name="stories"/>
    <tableColumn id="6" xr3:uid="{664F7A44-AA50-470A-A86F-8AF422C8882A}" name="driveway"/>
    <tableColumn id="7" xr3:uid="{3545949D-2680-4D71-99F6-7E24ED969A67}" name="recroom"/>
    <tableColumn id="8" xr3:uid="{73EF1925-1A66-45EF-8F0E-DD8CC71D5A19}" name="fullbase"/>
    <tableColumn id="9" xr3:uid="{6C69B0B1-F1E9-495F-BFDA-70F4E522554D}" name="gashw"/>
    <tableColumn id="10" xr3:uid="{7CC17860-73E1-49F1-9627-250B475E7D10}" name="airco"/>
    <tableColumn id="11" xr3:uid="{65AC91D3-D28C-4400-B0E8-4C9916C77CA8}" name="garagepl"/>
    <tableColumn id="12" xr3:uid="{0D059803-AC43-4A24-84BB-1B0F63F32BBE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L547"/>
  <sheetViews>
    <sheetView tabSelected="1" workbookViewId="0">
      <selection activeCell="A2" sqref="A2"/>
    </sheetView>
  </sheetViews>
  <sheetFormatPr defaultRowHeight="23.25" x14ac:dyDescent="0.7"/>
  <cols>
    <col min="3" max="3" width="10.08203125" customWidth="1"/>
    <col min="6" max="6" width="9.33203125" customWidth="1"/>
    <col min="11" max="11" width="8.83203125" customWidth="1"/>
    <col min="12" max="12" width="8.75" customWidth="1"/>
  </cols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7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7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7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7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7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7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7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7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7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7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7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7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7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7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7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7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7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7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7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7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7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7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7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7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7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7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7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7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7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7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7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7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7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7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7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7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7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7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7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7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7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7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7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7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7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7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7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7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7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7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7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7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7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7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7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7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7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7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7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7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7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7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7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7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7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7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7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7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7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7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7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7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7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7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7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7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7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7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7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7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7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7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7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7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7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7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7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7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7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7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7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7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7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7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7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7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7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7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7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7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7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7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7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7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7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7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7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7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7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7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7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7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7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7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7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7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7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7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7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7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7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7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7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7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7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7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7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7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7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7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7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7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7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7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7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7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7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7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7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7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7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7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7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7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7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7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7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7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7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7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7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7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7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7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7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7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7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7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7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7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7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7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7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7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7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7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7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7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7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7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7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7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7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7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7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7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7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7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7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7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7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7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7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7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7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7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7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7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7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7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7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7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7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7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7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7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7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7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7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7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7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7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7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7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7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7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7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7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7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7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7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7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7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7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7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7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7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7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7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7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7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7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7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7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7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7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7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7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7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7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7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7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7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7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7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7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7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7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7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7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7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7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7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7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7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7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7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7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7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7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7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7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7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7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7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7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7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7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7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7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7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7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7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7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7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7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7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7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7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7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7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7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7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7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7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7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7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7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7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7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7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7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7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7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7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7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7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7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7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7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7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7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7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7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7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7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7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7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7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7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7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7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7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7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7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7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7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7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7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7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7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7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7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7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7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7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7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7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7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7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7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7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7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7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7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7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7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7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7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7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7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7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7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7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7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7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7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7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7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7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7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7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7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7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7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7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7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7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7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7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7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7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7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7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7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7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7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7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7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7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7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7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7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7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7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7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7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7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7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7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7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7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7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7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7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7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7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7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7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7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7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7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7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7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7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7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7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7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7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7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7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7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7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7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7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7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7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7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7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7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7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7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7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7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7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7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7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7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7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7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7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7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7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7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7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7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7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7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7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7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7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7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7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7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7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7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7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7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7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7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7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7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7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7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7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7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7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7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7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7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7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7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7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7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7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7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7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7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7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7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7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7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7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7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7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7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7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7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7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7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7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7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7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7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7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7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7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7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7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7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7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7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7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7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7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7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7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7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7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7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7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7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7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7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7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7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7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7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7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7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7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7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7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7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7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7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7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7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7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7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7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7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7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7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7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7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7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7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7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7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7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7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7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7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7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7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7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7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7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7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7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7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7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7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7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7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7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7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7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7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7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7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7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7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7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7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7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7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7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7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7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7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7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7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7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4034-1DFE-4479-A017-0285F3428BF9}">
  <dimension ref="A1:L72"/>
  <sheetViews>
    <sheetView workbookViewId="0">
      <selection activeCell="A2" sqref="A2"/>
    </sheetView>
  </sheetViews>
  <sheetFormatPr defaultRowHeight="23.25" x14ac:dyDescent="0.7"/>
  <sheetData>
    <row r="1" spans="1:12" ht="30.75" x14ac:dyDescent="0.9">
      <c r="A1" s="1" t="s">
        <v>14</v>
      </c>
    </row>
    <row r="2" spans="1:12" x14ac:dyDescent="0.7">
      <c r="A2" t="s">
        <v>15</v>
      </c>
    </row>
    <row r="5" spans="1:12" x14ac:dyDescent="0.7">
      <c r="A5" s="2" t="s">
        <v>16</v>
      </c>
    </row>
    <row r="6" spans="1:12" x14ac:dyDescent="0.7">
      <c r="A6" t="e" cm="1" vm="1">
        <f t="array" ref="A6">_xlfn._xlws.PY(0,1,housing[[#Headers],[#Data]])</f>
        <v>#VALUE!</v>
      </c>
    </row>
    <row r="8" spans="1:12" x14ac:dyDescent="0.7">
      <c r="A8" s="3" t="s">
        <v>17</v>
      </c>
    </row>
    <row r="9" spans="1:12" x14ac:dyDescent="0.7">
      <c r="A9" t="str" cm="1">
        <f t="array" ref="A9:L20">IFERROR(_FV(A6,"arrayPreview"),_xlfn._DF_Python_str(A6))</f>
        <v/>
      </c>
      <c r="B9" t="str">
        <v>price</v>
      </c>
      <c r="C9" t="str">
        <v>lotsize</v>
      </c>
      <c r="D9" t="str">
        <v>bedrooms</v>
      </c>
      <c r="E9" t="str">
        <v>bathrms</v>
      </c>
      <c r="F9" t="str">
        <v>stories</v>
      </c>
      <c r="G9" t="str">
        <v>...</v>
      </c>
      <c r="H9" t="str">
        <v>fullbase</v>
      </c>
      <c r="I9" t="str">
        <v>gashw</v>
      </c>
      <c r="J9" t="str">
        <v>airco</v>
      </c>
      <c r="K9" t="str">
        <v>garagepl</v>
      </c>
      <c r="L9" t="str">
        <v>prefarea</v>
      </c>
    </row>
    <row r="10" spans="1:12" x14ac:dyDescent="0.7">
      <c r="A10">
        <v>0</v>
      </c>
      <c r="B10">
        <v>42000</v>
      </c>
      <c r="C10">
        <v>5850</v>
      </c>
      <c r="D10">
        <v>3</v>
      </c>
      <c r="E10">
        <v>1</v>
      </c>
      <c r="F10">
        <v>2</v>
      </c>
      <c r="G10" t="str">
        <v>...</v>
      </c>
      <c r="H10" t="str">
        <v>yes</v>
      </c>
      <c r="I10" t="str">
        <v>no</v>
      </c>
      <c r="J10" t="str">
        <v>no</v>
      </c>
      <c r="K10">
        <v>1</v>
      </c>
      <c r="L10" t="str">
        <v>no</v>
      </c>
    </row>
    <row r="11" spans="1:12" x14ac:dyDescent="0.7">
      <c r="A11">
        <v>1</v>
      </c>
      <c r="B11">
        <v>38500</v>
      </c>
      <c r="C11">
        <v>4000</v>
      </c>
      <c r="D11">
        <v>2</v>
      </c>
      <c r="E11">
        <v>1</v>
      </c>
      <c r="F11">
        <v>1</v>
      </c>
      <c r="G11" t="str">
        <v>...</v>
      </c>
      <c r="H11" t="str">
        <v>no</v>
      </c>
      <c r="I11" t="str">
        <v>no</v>
      </c>
      <c r="J11" t="str">
        <v>no</v>
      </c>
      <c r="K11">
        <v>0</v>
      </c>
      <c r="L11" t="str">
        <v>no</v>
      </c>
    </row>
    <row r="12" spans="1:12" x14ac:dyDescent="0.7">
      <c r="A12">
        <v>2</v>
      </c>
      <c r="B12">
        <v>49500</v>
      </c>
      <c r="C12">
        <v>3060</v>
      </c>
      <c r="D12">
        <v>3</v>
      </c>
      <c r="E12">
        <v>1</v>
      </c>
      <c r="F12">
        <v>1</v>
      </c>
      <c r="G12" t="str">
        <v>...</v>
      </c>
      <c r="H12" t="str">
        <v>no</v>
      </c>
      <c r="I12" t="str">
        <v>no</v>
      </c>
      <c r="J12" t="str">
        <v>no</v>
      </c>
      <c r="K12">
        <v>0</v>
      </c>
      <c r="L12" t="str">
        <v>no</v>
      </c>
    </row>
    <row r="13" spans="1:12" x14ac:dyDescent="0.7">
      <c r="A13">
        <v>3</v>
      </c>
      <c r="B13">
        <v>60500</v>
      </c>
      <c r="C13">
        <v>6650</v>
      </c>
      <c r="D13">
        <v>3</v>
      </c>
      <c r="E13">
        <v>1</v>
      </c>
      <c r="F13">
        <v>2</v>
      </c>
      <c r="G13" t="str">
        <v>...</v>
      </c>
      <c r="H13" t="str">
        <v>no</v>
      </c>
      <c r="I13" t="str">
        <v>no</v>
      </c>
      <c r="J13" t="str">
        <v>no</v>
      </c>
      <c r="K13">
        <v>0</v>
      </c>
      <c r="L13" t="str">
        <v>no</v>
      </c>
    </row>
    <row r="14" spans="1:12" x14ac:dyDescent="0.7">
      <c r="A14">
        <v>4</v>
      </c>
      <c r="B14">
        <v>61000</v>
      </c>
      <c r="C14">
        <v>6360</v>
      </c>
      <c r="D14">
        <v>2</v>
      </c>
      <c r="E14">
        <v>1</v>
      </c>
      <c r="F14">
        <v>1</v>
      </c>
      <c r="G14" t="str">
        <v>...</v>
      </c>
      <c r="H14" t="str">
        <v>no</v>
      </c>
      <c r="I14" t="str">
        <v>no</v>
      </c>
      <c r="J14" t="str">
        <v>no</v>
      </c>
      <c r="K14">
        <v>0</v>
      </c>
      <c r="L14" t="str">
        <v>no</v>
      </c>
    </row>
    <row r="15" spans="1:12" x14ac:dyDescent="0.7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  <c r="K15" t="str">
        <v>...</v>
      </c>
      <c r="L15" t="str">
        <v>...</v>
      </c>
    </row>
    <row r="16" spans="1:12" x14ac:dyDescent="0.7">
      <c r="A16">
        <v>541</v>
      </c>
      <c r="B16">
        <v>91500</v>
      </c>
      <c r="C16">
        <v>4800</v>
      </c>
      <c r="D16">
        <v>3</v>
      </c>
      <c r="E16">
        <v>2</v>
      </c>
      <c r="F16">
        <v>4</v>
      </c>
      <c r="G16" t="str">
        <v>...</v>
      </c>
      <c r="H16" t="str">
        <v>no</v>
      </c>
      <c r="I16" t="str">
        <v>no</v>
      </c>
      <c r="J16" t="str">
        <v>yes</v>
      </c>
      <c r="K16">
        <v>0</v>
      </c>
      <c r="L16" t="str">
        <v>no</v>
      </c>
    </row>
    <row r="17" spans="1:12" x14ac:dyDescent="0.7">
      <c r="A17">
        <v>542</v>
      </c>
      <c r="B17">
        <v>94000</v>
      </c>
      <c r="C17">
        <v>6000</v>
      </c>
      <c r="D17">
        <v>3</v>
      </c>
      <c r="E17">
        <v>2</v>
      </c>
      <c r="F17">
        <v>4</v>
      </c>
      <c r="G17" t="str">
        <v>...</v>
      </c>
      <c r="H17" t="str">
        <v>no</v>
      </c>
      <c r="I17" t="str">
        <v>no</v>
      </c>
      <c r="J17" t="str">
        <v>yes</v>
      </c>
      <c r="K17">
        <v>0</v>
      </c>
      <c r="L17" t="str">
        <v>no</v>
      </c>
    </row>
    <row r="18" spans="1:12" x14ac:dyDescent="0.7">
      <c r="A18">
        <v>543</v>
      </c>
      <c r="B18">
        <v>103000</v>
      </c>
      <c r="C18">
        <v>6000</v>
      </c>
      <c r="D18">
        <v>3</v>
      </c>
      <c r="E18">
        <v>2</v>
      </c>
      <c r="F18">
        <v>4</v>
      </c>
      <c r="G18" t="str">
        <v>...</v>
      </c>
      <c r="H18" t="str">
        <v>no</v>
      </c>
      <c r="I18" t="str">
        <v>no</v>
      </c>
      <c r="J18" t="str">
        <v>yes</v>
      </c>
      <c r="K18">
        <v>1</v>
      </c>
      <c r="L18" t="str">
        <v>no</v>
      </c>
    </row>
    <row r="19" spans="1:12" x14ac:dyDescent="0.7">
      <c r="A19">
        <v>544</v>
      </c>
      <c r="B19">
        <v>105000</v>
      </c>
      <c r="C19">
        <v>6000</v>
      </c>
      <c r="D19">
        <v>3</v>
      </c>
      <c r="E19">
        <v>2</v>
      </c>
      <c r="F19">
        <v>2</v>
      </c>
      <c r="G19" t="str">
        <v>...</v>
      </c>
      <c r="H19" t="str">
        <v>no</v>
      </c>
      <c r="I19" t="str">
        <v>no</v>
      </c>
      <c r="J19" t="str">
        <v>yes</v>
      </c>
      <c r="K19">
        <v>1</v>
      </c>
      <c r="L19" t="str">
        <v>no</v>
      </c>
    </row>
    <row r="20" spans="1:12" x14ac:dyDescent="0.7">
      <c r="A20">
        <v>545</v>
      </c>
      <c r="B20">
        <v>105000</v>
      </c>
      <c r="C20">
        <v>6000</v>
      </c>
      <c r="D20">
        <v>3</v>
      </c>
      <c r="E20">
        <v>1</v>
      </c>
      <c r="F20">
        <v>2</v>
      </c>
      <c r="G20" t="str">
        <v>...</v>
      </c>
      <c r="H20" t="str">
        <v>no</v>
      </c>
      <c r="I20" t="str">
        <v>no</v>
      </c>
      <c r="J20" t="str">
        <v>yes</v>
      </c>
      <c r="K20">
        <v>1</v>
      </c>
      <c r="L20" t="str">
        <v>no</v>
      </c>
    </row>
    <row r="23" spans="1:12" x14ac:dyDescent="0.7">
      <c r="A23" s="2" t="s">
        <v>18</v>
      </c>
    </row>
    <row r="24" spans="1:12" x14ac:dyDescent="0.7">
      <c r="A24" t="e" cm="1" vm="2">
        <f t="array" ref="A24">_xlfn._xlws.PY(1,1)</f>
        <v>#VALUE!</v>
      </c>
    </row>
    <row r="26" spans="1:12" x14ac:dyDescent="0.7">
      <c r="A26" s="3" t="s">
        <v>17</v>
      </c>
    </row>
    <row r="27" spans="1:12" x14ac:dyDescent="0.7">
      <c r="A27" t="str" cm="1">
        <f t="array" ref="A27:A28">IFERROR(_FV(A24,"arrayPreview"),_xlfn._DF_Python_str(A24))</f>
        <v>&lt;DataFrame&gt;</v>
      </c>
    </row>
    <row r="28" spans="1:12" x14ac:dyDescent="0.7">
      <c r="A28" t="str">
        <v>&lt;DataFrame&gt;</v>
      </c>
    </row>
    <row r="31" spans="1:12" x14ac:dyDescent="0.7">
      <c r="A31" s="2" t="s">
        <v>19</v>
      </c>
    </row>
    <row r="32" spans="1:12" x14ac:dyDescent="0.7">
      <c r="A32" t="e" cm="1" vm="3">
        <f t="array" ref="A32">_xlfn._xlws.PY(2,1)</f>
        <v>#VALUE!</v>
      </c>
    </row>
    <row r="34" spans="1:4" x14ac:dyDescent="0.7">
      <c r="A34" s="3" t="s">
        <v>17</v>
      </c>
    </row>
    <row r="35" spans="1:4" x14ac:dyDescent="0.7">
      <c r="A35" t="str" cm="1">
        <f t="array" ref="A35:D37">IFERROR(_FV(A32,"arrayPreview"),_xlfn._DF_Python_str(A32))</f>
        <v/>
      </c>
      <c r="B35" t="str">
        <v>Group</v>
      </c>
      <c r="C35" t="str">
        <v>Mean Price</v>
      </c>
      <c r="D35" t="str">
        <v>Sample Size</v>
      </c>
    </row>
    <row r="36" spans="1:4" x14ac:dyDescent="0.7">
      <c r="A36">
        <v>0</v>
      </c>
      <c r="B36" t="str">
        <v>Preferred Area</v>
      </c>
      <c r="C36">
        <v>83986.3671875</v>
      </c>
      <c r="D36">
        <v>128</v>
      </c>
    </row>
    <row r="37" spans="1:4" x14ac:dyDescent="0.7">
      <c r="A37">
        <v>1</v>
      </c>
      <c r="B37" t="str">
        <v>Non-Preferred Area</v>
      </c>
      <c r="C37">
        <v>63263.485645933011</v>
      </c>
      <c r="D37">
        <v>418</v>
      </c>
    </row>
    <row r="40" spans="1:4" x14ac:dyDescent="0.7">
      <c r="A40" s="2" t="s">
        <v>20</v>
      </c>
    </row>
    <row r="41" spans="1:4" x14ac:dyDescent="0.7">
      <c r="A41" t="e" cm="1" vm="4">
        <f t="array" ref="A41">_xlfn._xlws.PY(3,1)</f>
        <v>#VALUE!</v>
      </c>
    </row>
    <row r="43" spans="1:4" x14ac:dyDescent="0.7">
      <c r="A43" s="3" t="s">
        <v>17</v>
      </c>
    </row>
    <row r="44" spans="1:4" x14ac:dyDescent="0.7">
      <c r="A44" t="str" cm="1">
        <f t="array" ref="A44:C45">IFERROR(_FV(A41,"arrayPreview"),_xlfn._DF_Python_str(A41))</f>
        <v/>
      </c>
      <c r="B44" t="str">
        <v>t-statistic</v>
      </c>
      <c r="C44" t="str">
        <v>p-value</v>
      </c>
    </row>
    <row r="45" spans="1:4" x14ac:dyDescent="0.7">
      <c r="A45">
        <v>0</v>
      </c>
      <c r="B45">
        <v>7.4783830243081031</v>
      </c>
      <c r="C45">
        <v>2.8213211066696132E-12</v>
      </c>
    </row>
    <row r="48" spans="1:4" x14ac:dyDescent="0.7">
      <c r="A48" s="2" t="s">
        <v>21</v>
      </c>
    </row>
    <row r="49" spans="1:3" x14ac:dyDescent="0.7">
      <c r="A49" t="e" cm="1" vm="5">
        <f t="array" ref="A49">_xlfn._xlws.PY(4,1)</f>
        <v>#VALUE!</v>
      </c>
    </row>
    <row r="51" spans="1:3" x14ac:dyDescent="0.7">
      <c r="A51" s="3" t="s">
        <v>17</v>
      </c>
    </row>
    <row r="52" spans="1:3" x14ac:dyDescent="0.7">
      <c r="A52" t="str" cm="1">
        <f t="array" ref="A52:A53">IFERROR(_FV(A49,"arrayPreview"),_xlfn._DF_Python_str(A49))</f>
        <v>&lt;DataFrame&gt;</v>
      </c>
    </row>
    <row r="53" spans="1:3" x14ac:dyDescent="0.7">
      <c r="A53" t="str">
        <v>&lt;DataFrame&gt;</v>
      </c>
    </row>
    <row r="56" spans="1:3" x14ac:dyDescent="0.7">
      <c r="A56" s="2" t="s">
        <v>22</v>
      </c>
    </row>
    <row r="57" spans="1:3" x14ac:dyDescent="0.7">
      <c r="A57" t="e" cm="1" vm="6">
        <f t="array" ref="A57">_xlfn._xlws.PY(5,1)</f>
        <v>#VALUE!</v>
      </c>
    </row>
    <row r="59" spans="1:3" x14ac:dyDescent="0.7">
      <c r="A59" s="3" t="s">
        <v>17</v>
      </c>
    </row>
    <row r="60" spans="1:3" x14ac:dyDescent="0.7">
      <c r="A60" t="str" cm="1">
        <f t="array" ref="A60:C64">IFERROR(_FV(A57,"arrayPreview"),_xlfn._DF_Python_str(A57))</f>
        <v/>
      </c>
      <c r="B60" t="str">
        <v>stories</v>
      </c>
      <c r="C60" t="str">
        <v>Mean Price</v>
      </c>
    </row>
    <row r="61" spans="1:3" x14ac:dyDescent="0.7">
      <c r="A61">
        <v>0</v>
      </c>
      <c r="B61">
        <v>1</v>
      </c>
      <c r="C61">
        <v>59580.837004405286</v>
      </c>
    </row>
    <row r="62" spans="1:3" x14ac:dyDescent="0.7">
      <c r="A62">
        <v>1</v>
      </c>
      <c r="B62">
        <v>2</v>
      </c>
      <c r="C62">
        <v>68058.193277310929</v>
      </c>
    </row>
    <row r="63" spans="1:3" x14ac:dyDescent="0.7">
      <c r="A63">
        <v>2</v>
      </c>
      <c r="B63">
        <v>3</v>
      </c>
      <c r="C63">
        <v>81240</v>
      </c>
    </row>
    <row r="64" spans="1:3" x14ac:dyDescent="0.7">
      <c r="A64">
        <v>3</v>
      </c>
      <c r="B64">
        <v>4</v>
      </c>
      <c r="C64">
        <v>102977.85365853658</v>
      </c>
    </row>
    <row r="67" spans="1:3" x14ac:dyDescent="0.7">
      <c r="A67" s="2" t="s">
        <v>23</v>
      </c>
    </row>
    <row r="68" spans="1:3" x14ac:dyDescent="0.7">
      <c r="A68" t="e" cm="1" vm="7">
        <f t="array" ref="A68">_xlfn._xlws.PY(6,1)</f>
        <v>#VALUE!</v>
      </c>
    </row>
    <row r="70" spans="1:3" x14ac:dyDescent="0.7">
      <c r="A70" s="3" t="s">
        <v>17</v>
      </c>
    </row>
    <row r="71" spans="1:3" x14ac:dyDescent="0.7">
      <c r="A71" t="str" cm="1">
        <f t="array" ref="A71:C72">IFERROR(_FV(A68,"arrayPreview"),_xlfn._DF_Python_str(A68))</f>
        <v/>
      </c>
      <c r="B71" t="str">
        <v>F-statistic</v>
      </c>
      <c r="C71" t="str">
        <v>p-value</v>
      </c>
    </row>
    <row r="72" spans="1:3" x14ac:dyDescent="0.7">
      <c r="A72">
        <v>0</v>
      </c>
      <c r="B72">
        <v>41.969674695389273</v>
      </c>
      <c r="C72">
        <v>2.1184674754352921E-24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2C77-E4CB-4F4F-BAC1-841585C2A3E9}">
  <dimension ref="A1:L73"/>
  <sheetViews>
    <sheetView topLeftCell="A52" workbookViewId="0">
      <selection activeCell="A69" sqref="A69"/>
    </sheetView>
  </sheetViews>
  <sheetFormatPr defaultRowHeight="23.25" x14ac:dyDescent="0.7"/>
  <sheetData>
    <row r="1" spans="1:12" ht="30.75" x14ac:dyDescent="0.9">
      <c r="A1" s="1" t="s">
        <v>14</v>
      </c>
    </row>
    <row r="2" spans="1:12" x14ac:dyDescent="0.7">
      <c r="A2" t="s">
        <v>15</v>
      </c>
    </row>
    <row r="5" spans="1:12" x14ac:dyDescent="0.7">
      <c r="A5" s="2" t="s">
        <v>16</v>
      </c>
    </row>
    <row r="6" spans="1:12" x14ac:dyDescent="0.7">
      <c r="A6" t="e" cm="1" vm="1">
        <f t="array" ref="A6">_xlfn._xlws.PY(0,1,housing[[#Headers],[#Data]])</f>
        <v>#VALUE!</v>
      </c>
    </row>
    <row r="8" spans="1:12" x14ac:dyDescent="0.7">
      <c r="A8" s="3" t="s">
        <v>17</v>
      </c>
    </row>
    <row r="9" spans="1:12" x14ac:dyDescent="0.7">
      <c r="A9" t="str" cm="1">
        <f t="array" ref="A9:L20">IFERROR(_FV(A6,"arrayPreview"),_xlfn._DF_Python_str(A6))</f>
        <v/>
      </c>
      <c r="B9" t="str">
        <v>price</v>
      </c>
      <c r="C9" t="str">
        <v>lotsize</v>
      </c>
      <c r="D9" t="str">
        <v>bedrooms</v>
      </c>
      <c r="E9" t="str">
        <v>bathrms</v>
      </c>
      <c r="F9" t="str">
        <v>stories</v>
      </c>
      <c r="G9" t="str">
        <v>...</v>
      </c>
      <c r="H9" t="str">
        <v>fullbase</v>
      </c>
      <c r="I9" t="str">
        <v>gashw</v>
      </c>
      <c r="J9" t="str">
        <v>airco</v>
      </c>
      <c r="K9" t="str">
        <v>garagepl</v>
      </c>
      <c r="L9" t="str">
        <v>prefarea</v>
      </c>
    </row>
    <row r="10" spans="1:12" x14ac:dyDescent="0.7">
      <c r="A10">
        <v>0</v>
      </c>
      <c r="B10">
        <v>42000</v>
      </c>
      <c r="C10">
        <v>5850</v>
      </c>
      <c r="D10">
        <v>3</v>
      </c>
      <c r="E10">
        <v>1</v>
      </c>
      <c r="F10">
        <v>2</v>
      </c>
      <c r="G10" t="str">
        <v>...</v>
      </c>
      <c r="H10" t="str">
        <v>yes</v>
      </c>
      <c r="I10" t="str">
        <v>no</v>
      </c>
      <c r="J10" t="str">
        <v>no</v>
      </c>
      <c r="K10">
        <v>1</v>
      </c>
      <c r="L10" t="str">
        <v>no</v>
      </c>
    </row>
    <row r="11" spans="1:12" x14ac:dyDescent="0.7">
      <c r="A11">
        <v>1</v>
      </c>
      <c r="B11">
        <v>38500</v>
      </c>
      <c r="C11">
        <v>4000</v>
      </c>
      <c r="D11">
        <v>2</v>
      </c>
      <c r="E11">
        <v>1</v>
      </c>
      <c r="F11">
        <v>1</v>
      </c>
      <c r="G11" t="str">
        <v>...</v>
      </c>
      <c r="H11" t="str">
        <v>no</v>
      </c>
      <c r="I11" t="str">
        <v>no</v>
      </c>
      <c r="J11" t="str">
        <v>no</v>
      </c>
      <c r="K11">
        <v>0</v>
      </c>
      <c r="L11" t="str">
        <v>no</v>
      </c>
    </row>
    <row r="12" spans="1:12" x14ac:dyDescent="0.7">
      <c r="A12">
        <v>2</v>
      </c>
      <c r="B12">
        <v>49500</v>
      </c>
      <c r="C12">
        <v>3060</v>
      </c>
      <c r="D12">
        <v>3</v>
      </c>
      <c r="E12">
        <v>1</v>
      </c>
      <c r="F12">
        <v>1</v>
      </c>
      <c r="G12" t="str">
        <v>...</v>
      </c>
      <c r="H12" t="str">
        <v>no</v>
      </c>
      <c r="I12" t="str">
        <v>no</v>
      </c>
      <c r="J12" t="str">
        <v>no</v>
      </c>
      <c r="K12">
        <v>0</v>
      </c>
      <c r="L12" t="str">
        <v>no</v>
      </c>
    </row>
    <row r="13" spans="1:12" x14ac:dyDescent="0.7">
      <c r="A13">
        <v>3</v>
      </c>
      <c r="B13">
        <v>60500</v>
      </c>
      <c r="C13">
        <v>6650</v>
      </c>
      <c r="D13">
        <v>3</v>
      </c>
      <c r="E13">
        <v>1</v>
      </c>
      <c r="F13">
        <v>2</v>
      </c>
      <c r="G13" t="str">
        <v>...</v>
      </c>
      <c r="H13" t="str">
        <v>no</v>
      </c>
      <c r="I13" t="str">
        <v>no</v>
      </c>
      <c r="J13" t="str">
        <v>no</v>
      </c>
      <c r="K13">
        <v>0</v>
      </c>
      <c r="L13" t="str">
        <v>no</v>
      </c>
    </row>
    <row r="14" spans="1:12" x14ac:dyDescent="0.7">
      <c r="A14">
        <v>4</v>
      </c>
      <c r="B14">
        <v>61000</v>
      </c>
      <c r="C14">
        <v>6360</v>
      </c>
      <c r="D14">
        <v>2</v>
      </c>
      <c r="E14">
        <v>1</v>
      </c>
      <c r="F14">
        <v>1</v>
      </c>
      <c r="G14" t="str">
        <v>...</v>
      </c>
      <c r="H14" t="str">
        <v>no</v>
      </c>
      <c r="I14" t="str">
        <v>no</v>
      </c>
      <c r="J14" t="str">
        <v>no</v>
      </c>
      <c r="K14">
        <v>0</v>
      </c>
      <c r="L14" t="str">
        <v>no</v>
      </c>
    </row>
    <row r="15" spans="1:12" x14ac:dyDescent="0.7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  <c r="K15" t="str">
        <v>...</v>
      </c>
      <c r="L15" t="str">
        <v>...</v>
      </c>
    </row>
    <row r="16" spans="1:12" x14ac:dyDescent="0.7">
      <c r="A16">
        <v>541</v>
      </c>
      <c r="B16">
        <v>91500</v>
      </c>
      <c r="C16">
        <v>4800</v>
      </c>
      <c r="D16">
        <v>3</v>
      </c>
      <c r="E16">
        <v>2</v>
      </c>
      <c r="F16">
        <v>4</v>
      </c>
      <c r="G16" t="str">
        <v>...</v>
      </c>
      <c r="H16" t="str">
        <v>no</v>
      </c>
      <c r="I16" t="str">
        <v>no</v>
      </c>
      <c r="J16" t="str">
        <v>yes</v>
      </c>
      <c r="K16">
        <v>0</v>
      </c>
      <c r="L16" t="str">
        <v>no</v>
      </c>
    </row>
    <row r="17" spans="1:12" x14ac:dyDescent="0.7">
      <c r="A17">
        <v>542</v>
      </c>
      <c r="B17">
        <v>94000</v>
      </c>
      <c r="C17">
        <v>6000</v>
      </c>
      <c r="D17">
        <v>3</v>
      </c>
      <c r="E17">
        <v>2</v>
      </c>
      <c r="F17">
        <v>4</v>
      </c>
      <c r="G17" t="str">
        <v>...</v>
      </c>
      <c r="H17" t="str">
        <v>no</v>
      </c>
      <c r="I17" t="str">
        <v>no</v>
      </c>
      <c r="J17" t="str">
        <v>yes</v>
      </c>
      <c r="K17">
        <v>0</v>
      </c>
      <c r="L17" t="str">
        <v>no</v>
      </c>
    </row>
    <row r="18" spans="1:12" x14ac:dyDescent="0.7">
      <c r="A18">
        <v>543</v>
      </c>
      <c r="B18">
        <v>103000</v>
      </c>
      <c r="C18">
        <v>6000</v>
      </c>
      <c r="D18">
        <v>3</v>
      </c>
      <c r="E18">
        <v>2</v>
      </c>
      <c r="F18">
        <v>4</v>
      </c>
      <c r="G18" t="str">
        <v>...</v>
      </c>
      <c r="H18" t="str">
        <v>no</v>
      </c>
      <c r="I18" t="str">
        <v>no</v>
      </c>
      <c r="J18" t="str">
        <v>yes</v>
      </c>
      <c r="K18">
        <v>1</v>
      </c>
      <c r="L18" t="str">
        <v>no</v>
      </c>
    </row>
    <row r="19" spans="1:12" x14ac:dyDescent="0.7">
      <c r="A19">
        <v>544</v>
      </c>
      <c r="B19">
        <v>105000</v>
      </c>
      <c r="C19">
        <v>6000</v>
      </c>
      <c r="D19">
        <v>3</v>
      </c>
      <c r="E19">
        <v>2</v>
      </c>
      <c r="F19">
        <v>2</v>
      </c>
      <c r="G19" t="str">
        <v>...</v>
      </c>
      <c r="H19" t="str">
        <v>no</v>
      </c>
      <c r="I19" t="str">
        <v>no</v>
      </c>
      <c r="J19" t="str">
        <v>yes</v>
      </c>
      <c r="K19">
        <v>1</v>
      </c>
      <c r="L19" t="str">
        <v>no</v>
      </c>
    </row>
    <row r="20" spans="1:12" x14ac:dyDescent="0.7">
      <c r="A20">
        <v>545</v>
      </c>
      <c r="B20">
        <v>105000</v>
      </c>
      <c r="C20">
        <v>6000</v>
      </c>
      <c r="D20">
        <v>3</v>
      </c>
      <c r="E20">
        <v>1</v>
      </c>
      <c r="F20">
        <v>2</v>
      </c>
      <c r="G20" t="str">
        <v>...</v>
      </c>
      <c r="H20" t="str">
        <v>no</v>
      </c>
      <c r="I20" t="str">
        <v>no</v>
      </c>
      <c r="J20" t="str">
        <v>yes</v>
      </c>
      <c r="K20">
        <v>1</v>
      </c>
      <c r="L20" t="str">
        <v>no</v>
      </c>
    </row>
    <row r="23" spans="1:12" x14ac:dyDescent="0.7">
      <c r="A23" s="2" t="s">
        <v>24</v>
      </c>
    </row>
    <row r="24" spans="1:12" x14ac:dyDescent="0.7">
      <c r="A24" t="e" cm="1" vm="8">
        <f t="array" ref="A24">_xlfn._xlws.PY(7,1)</f>
        <v>#VALUE!</v>
      </c>
    </row>
    <row r="26" spans="1:12" x14ac:dyDescent="0.7">
      <c r="A26" s="3" t="s">
        <v>17</v>
      </c>
    </row>
    <row r="27" spans="1:12" x14ac:dyDescent="0.7">
      <c r="A27" t="str" cm="1">
        <f t="array" ref="A27:C28">IFERROR(_FV(A24,"arrayPreview"),_xlfn._DF_Python_str(A24))</f>
        <v/>
      </c>
      <c r="B27" t="str">
        <v>t_statistic</v>
      </c>
      <c r="C27" t="str">
        <v>p_value</v>
      </c>
    </row>
    <row r="28" spans="1:12" x14ac:dyDescent="0.7">
      <c r="A28">
        <v>0</v>
      </c>
      <c r="B28">
        <v>7.4783830243081031</v>
      </c>
      <c r="C28">
        <v>2.8213211066696132E-12</v>
      </c>
    </row>
    <row r="31" spans="1:12" x14ac:dyDescent="0.7">
      <c r="A31" s="2" t="s">
        <v>25</v>
      </c>
    </row>
    <row r="32" spans="1:12" x14ac:dyDescent="0.7">
      <c r="A32" t="e" cm="1" vm="9">
        <f t="array" ref="A32">_xlfn._xlws.PY(8,1)</f>
        <v>#VALUE!</v>
      </c>
    </row>
    <row r="34" spans="1:3" x14ac:dyDescent="0.7">
      <c r="A34" s="3" t="s">
        <v>17</v>
      </c>
    </row>
    <row r="35" spans="1:3" x14ac:dyDescent="0.7">
      <c r="A35" t="str" cm="1">
        <f t="array" ref="A35:B36">IFERROR(_FV(A32,"arrayPreview"),_xlfn._DF_Python_str(A32))</f>
        <v/>
      </c>
      <c r="B35" t="str">
        <v>cohens_d</v>
      </c>
    </row>
    <row r="36" spans="1:3" x14ac:dyDescent="0.7">
      <c r="A36">
        <v>0</v>
      </c>
      <c r="B36">
        <v>0.82107872400683579</v>
      </c>
    </row>
    <row r="39" spans="1:3" x14ac:dyDescent="0.7">
      <c r="A39" s="2" t="s">
        <v>26</v>
      </c>
    </row>
    <row r="40" spans="1:3" x14ac:dyDescent="0.7">
      <c r="A40" t="e" cm="1" vm="10">
        <f t="array" ref="A40">_xlfn._xlws.PY(9,1)</f>
        <v>#VALUE!</v>
      </c>
    </row>
    <row r="42" spans="1:3" x14ac:dyDescent="0.7">
      <c r="A42" s="3" t="s">
        <v>17</v>
      </c>
    </row>
    <row r="43" spans="1:3" x14ac:dyDescent="0.7">
      <c r="A43" t="str" cm="1">
        <f t="array" ref="A43:C44">IFERROR(_FV(A40,"arrayPreview"),_xlfn._DF_Python_str(A40))</f>
        <v/>
      </c>
      <c r="B43" t="str">
        <v>F_statistic</v>
      </c>
      <c r="C43" t="str">
        <v>p_value</v>
      </c>
    </row>
    <row r="44" spans="1:3" x14ac:dyDescent="0.7">
      <c r="A44">
        <v>0</v>
      </c>
      <c r="B44">
        <v>41.969674695389273</v>
      </c>
      <c r="C44">
        <v>2.1184674754352921E-24</v>
      </c>
    </row>
    <row r="47" spans="1:3" x14ac:dyDescent="0.7">
      <c r="A47" s="2" t="s">
        <v>27</v>
      </c>
    </row>
    <row r="48" spans="1:3" x14ac:dyDescent="0.7">
      <c r="A48" t="e" cm="1" vm="11">
        <f t="array" ref="A48">_xlfn._xlws.PY(10,1)</f>
        <v>#VALUE!</v>
      </c>
    </row>
    <row r="50" spans="1:8" x14ac:dyDescent="0.7">
      <c r="A50" s="3" t="s">
        <v>17</v>
      </c>
    </row>
    <row r="51" spans="1:8" x14ac:dyDescent="0.7">
      <c r="A51" t="str" cm="1">
        <f t="array" ref="A51:H57">IFERROR(_FV(A48,"arrayPreview"),_xlfn._DF_Python_str(A48))</f>
        <v/>
      </c>
      <c r="B51" t="str">
        <v>group1</v>
      </c>
      <c r="C51" t="str">
        <v>group2</v>
      </c>
      <c r="D51" t="str">
        <v>meandiff</v>
      </c>
      <c r="E51" t="str">
        <v>p-adj</v>
      </c>
      <c r="F51" t="str">
        <v>lower</v>
      </c>
      <c r="G51" t="str">
        <v>upper</v>
      </c>
      <c r="H51" t="str">
        <v>reject</v>
      </c>
    </row>
    <row r="52" spans="1:8" x14ac:dyDescent="0.7">
      <c r="A52">
        <v>0</v>
      </c>
      <c r="B52">
        <v>1</v>
      </c>
      <c r="C52">
        <v>2</v>
      </c>
      <c r="D52">
        <v>8477.3562999999995</v>
      </c>
      <c r="E52">
        <v>1E-3</v>
      </c>
      <c r="F52">
        <v>2710.5288999999998</v>
      </c>
      <c r="G52">
        <v>14244.1836</v>
      </c>
      <c r="H52" t="b">
        <v>1</v>
      </c>
    </row>
    <row r="53" spans="1:8" x14ac:dyDescent="0.7">
      <c r="A53">
        <v>1</v>
      </c>
      <c r="B53">
        <v>1</v>
      </c>
      <c r="C53">
        <v>3</v>
      </c>
      <c r="D53">
        <v>21659.163</v>
      </c>
      <c r="E53">
        <v>0</v>
      </c>
      <c r="F53">
        <v>10999.963599999999</v>
      </c>
      <c r="G53">
        <v>32318.362400000002</v>
      </c>
      <c r="H53" t="b">
        <v>1</v>
      </c>
    </row>
    <row r="54" spans="1:8" x14ac:dyDescent="0.7">
      <c r="A54">
        <v>2</v>
      </c>
      <c r="B54">
        <v>1</v>
      </c>
      <c r="C54">
        <v>4</v>
      </c>
      <c r="D54">
        <v>43397.0167</v>
      </c>
      <c r="E54">
        <v>0</v>
      </c>
      <c r="F54">
        <v>32848.912300000004</v>
      </c>
      <c r="G54">
        <v>53945.120999999999</v>
      </c>
      <c r="H54" t="b">
        <v>1</v>
      </c>
    </row>
    <row r="55" spans="1:8" x14ac:dyDescent="0.7">
      <c r="A55">
        <v>3</v>
      </c>
      <c r="B55">
        <v>2</v>
      </c>
      <c r="C55">
        <v>3</v>
      </c>
      <c r="D55">
        <v>13181.806699999999</v>
      </c>
      <c r="E55">
        <v>8.0000000000000002E-3</v>
      </c>
      <c r="F55">
        <v>2559.5742</v>
      </c>
      <c r="G55">
        <v>23804.039199999999</v>
      </c>
      <c r="H55" t="b">
        <v>1</v>
      </c>
    </row>
    <row r="56" spans="1:8" x14ac:dyDescent="0.7">
      <c r="A56">
        <v>4</v>
      </c>
      <c r="B56">
        <v>2</v>
      </c>
      <c r="C56">
        <v>4</v>
      </c>
      <c r="D56">
        <v>34919.660400000001</v>
      </c>
      <c r="E56">
        <v>0</v>
      </c>
      <c r="F56">
        <v>24408.9136</v>
      </c>
      <c r="G56">
        <v>45430.407200000001</v>
      </c>
      <c r="H56" t="b">
        <v>1</v>
      </c>
    </row>
    <row r="57" spans="1:8" x14ac:dyDescent="0.7">
      <c r="A57">
        <v>5</v>
      </c>
      <c r="B57">
        <v>3</v>
      </c>
      <c r="C57">
        <v>4</v>
      </c>
      <c r="D57">
        <v>21737.8537</v>
      </c>
      <c r="E57">
        <v>2.9999999999999997E-4</v>
      </c>
      <c r="F57">
        <v>7923.4396999999999</v>
      </c>
      <c r="G57">
        <v>35552.267599999999</v>
      </c>
      <c r="H57" t="b">
        <v>1</v>
      </c>
    </row>
    <row r="60" spans="1:8" x14ac:dyDescent="0.7">
      <c r="A60" s="2" t="s">
        <v>28</v>
      </c>
    </row>
    <row r="61" spans="1:8" x14ac:dyDescent="0.7">
      <c r="A61" t="e" cm="1" vm="12">
        <f t="array" ref="A61">_xlfn._xlws.PY(11,1)</f>
        <v>#VALUE!</v>
      </c>
    </row>
    <row r="63" spans="1:8" x14ac:dyDescent="0.7">
      <c r="A63" s="3" t="s">
        <v>17</v>
      </c>
    </row>
    <row r="64" spans="1:8" x14ac:dyDescent="0.7">
      <c r="A64" t="str" cm="1">
        <f t="array" ref="A64:C65">IFERROR(_FV(A61,"arrayPreview"),_xlfn._DF_Python_str(A61))</f>
        <v/>
      </c>
      <c r="B64" t="str">
        <v>chi2_statistic</v>
      </c>
      <c r="C64" t="str">
        <v>p_value</v>
      </c>
    </row>
    <row r="65" spans="1:3" x14ac:dyDescent="0.7">
      <c r="A65">
        <v>0</v>
      </c>
      <c r="B65">
        <v>6.7248074959815565</v>
      </c>
      <c r="C65">
        <v>9.5080992313847802E-3</v>
      </c>
    </row>
    <row r="68" spans="1:3" x14ac:dyDescent="0.7">
      <c r="A68" s="2" t="s">
        <v>29</v>
      </c>
    </row>
    <row r="69" spans="1:3" x14ac:dyDescent="0.7">
      <c r="A69" t="e" cm="1" vm="13">
        <f t="array" ref="A69">_xlfn._xlws.PY(12,1)</f>
        <v>#VALUE!</v>
      </c>
    </row>
    <row r="71" spans="1:3" x14ac:dyDescent="0.7">
      <c r="A71" s="3" t="s">
        <v>17</v>
      </c>
    </row>
    <row r="72" spans="1:3" x14ac:dyDescent="0.7">
      <c r="A72" t="str" cm="1">
        <f t="array" ref="A72:B73">IFERROR(_FV(A69,"arrayPreview"),_xlfn._DF_Python_str(A69))</f>
        <v/>
      </c>
      <c r="B72" t="str">
        <v>cramers_v</v>
      </c>
    </row>
    <row r="73" spans="1:3" x14ac:dyDescent="0.7">
      <c r="A73">
        <v>0</v>
      </c>
      <c r="B73">
        <v>0.11097971546813168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customXml/itemProps3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Analysis1</vt:lpstr>
      <vt:lpstr>Analysis2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2025-08-06T22:39:15Z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  <property fmtid="{D5CDD505-2E9C-101B-9397-08002B2CF9AE}" pid="3" name="Last Edited">
    <vt:lpwstr>7/26/2025 3:39:55 PM +00:00</vt:lpwstr>
  </property>
</Properties>
</file>