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DDD800CE-E006-4E32-9A17-8D3D86190309}" xr6:coauthVersionLast="47" xr6:coauthVersionMax="47" xr10:uidLastSave="{00000000-0000-0000-0000-000000000000}"/>
  <bookViews>
    <workbookView xWindow="-98" yWindow="-98" windowWidth="18915" windowHeight="12676" xr2:uid="{D1DB74EE-DD2A-4C91-AEB8-AFF62E640A90}"/>
  </bookViews>
  <sheets>
    <sheet name="AirPassengers" sheetId="1" r:id="rId1"/>
    <sheet name="Analysis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5" i="2" l="1" a="1"/>
  <c r="A165" i="2" s="1"/>
  <c r="A162" i="2" a="1"/>
  <c r="A162" i="2" s="1"/>
  <c r="A142" i="2" a="1"/>
  <c r="A142" i="2" s="1"/>
  <c r="A6" i="2" a="1"/>
  <c r="A6" i="2" s="1"/>
  <c r="A24" i="2" l="1" a="1"/>
  <c r="A24" i="2" s="1"/>
  <c r="A9" i="2" a="1"/>
  <c r="A9" i="2" s="1"/>
  <c r="A44" i="2" l="1" a="1"/>
  <c r="A44" i="2" s="1"/>
  <c r="A64" i="2" l="1" a="1"/>
  <c r="A64" i="2" s="1"/>
  <c r="A72" i="2" l="1" a="1"/>
  <c r="A72" i="2" s="1"/>
  <c r="A67" i="2" a="1"/>
  <c r="A67" i="2" s="1"/>
  <c r="A91" i="2" l="1" a="1"/>
  <c r="A91" i="2" s="1"/>
  <c r="A75" i="2" a="1"/>
  <c r="A75" i="2" s="1"/>
  <c r="A98" i="2" l="1" a="1"/>
  <c r="A98" i="2" s="1"/>
  <c r="A102" i="2" s="1" a="1"/>
  <c r="A102" i="2" s="1"/>
  <c r="A122" i="2" s="1" a="1"/>
  <c r="A122" i="2" s="1"/>
  <c r="A94" i="2" a="1"/>
  <c r="A9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2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</futureMetadata>
  <cellMetadata count="1">
    <bk>
      <rc t="1" v="0"/>
    </bk>
  </cellMetadata>
  <valueMetadata count="2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Table1_df=xl(%P2%, headers=True)</code>
    </pythonScript>
    <pythonScript>
      <code>#Visualize the time series of monthly air passengers
# Convert 'month' to datetime and set as index for time series analysis
Table1_df['month'] = pd.to_datetime(Table1_df['month'])
Table1_df.set_index('month', inplace=True)
# Plot the time series
graph_font = ['Meiryo','Batang','TH SarabunPSK','SimHei','DejaVu Sans']
plt.rcParams['font.family'] = graph_font
plt.figure(figsize=(10,4))
plt.plot(Table1_df.index, Table1_df['passengers'], color='tab:blue')
plt.title('Monthly Air Passengers Over Time')
plt.xlabel('Month')
plt.ylabel('Number of Passengers')
plt.tight_layout()
plt.show()</code>
    </pythonScript>
    <pythonScript>
      <code>#Decompose the time series into trend, seasonality, and residuals
# Decompose the time series into trend, seasonality, and residuals
from statsmodels.tsa.seasonal import seasonal_decompose
result = seasonal_decompose(Table1_df['passengers'], model='multiplicative', period=12)
# Plot the decomposition results
plt.rcParams['font.family'] = graph_font
fig, axes = plt.subplots(4, 1, figsize=(10,8), sharex=True)
result.observed.plot(ax=axes[0], color='tab:blue')
axes[0].set_ylabel('Observed')
axes[0].set_title('Observed')
result.trend.plot(ax=axes[1], color='tab:orange')
axes[1].set_ylabel('Trend')
axes[1].set_title('Trend')
result.seasonal.plot(ax=axes[2], color='tab:green')
axes[2].set_ylabel('Seasonal')
axes[2].set_title('Seasonal')
result.resid.plot(ax=axes[3], color='tab:red')
axes[3].set_ylabel('Residual')
axes[3].set_title('Residual')
plt.xlabel('Month')
plt.tight_layout()
plt.show()</code>
    </pythonScript>
    <pythonScript>
      <code>#ADF stationarity test results for AirPassengers data
# Augmented Dickey-Fuller test for stationarity
from statsmodels.tsa.stattools import adfuller
adf_result = adfuller(Table1_df['passengers'])
adf_stat = adf_result[0]
p_value = adf_result[1]
df_stationarity = pd.DataFrame({'ADF Statistic':[adf_stat],'p-value':[p_value]})
df_stationarity</code>
    </pythonScript>
    <pythonScript>
      <code>#Seasonal differencing applied to AirPassengers data
# Apply seasonal differencing (lag 12) to remove yearly seasonality
Table1_df['seasonal_diff'] = Table1_df['passengers'] - Table1_df['passengers'].shift(12)
# Show the first 15 rows to illustrate the transformation
Table1_df[['passengers','seasonal_diff']].head(15)</code>
    </pythonScript>
    <pythonScript>
      <code>#ARIMA model summary for seasonally adjusted AirPassengers data
#Fit a simple ARIMA model to the seasonally differenced data
from statsmodels.tsa.arima.model import ARIMA
# Drop missing values from seasonal differencing
seasonal_diff_data = Table1_df['seasonal_diff'].dropna()
# Fit ARIMA(1,0,0) as a simple example
model = ARIMA(seasonal_diff_data, order=(1,0,0))
model_fit = model.fit()
model_fit.summary()</code>
    </pythonScript>
    <pythonScript>
      <code>#Show ARIMA model summary as text
# Show ARIMA model summary as a string for Excel users
summary_text = model_fit.summary().as_text()
summary_text</code>
    </pythonScript>
    <pythonScript>
      <code>#Plot actual vs fitted values for ARIMA model
#Visualize actual vs fitted values for ARIMA model
plt.rcParams['font.family'] = graph_font
plt.figure(figsize=(10,4))
plt.plot(seasonal_diff_data.index, seasonal_diff_data, label='Actual', color='tab:blue')
plt.plot(seasonal_diff_data.index, model_fit.fittedvalues, label='Fitted', color='tab:orange', linestyle='--')
plt.title('Actual vs Fitted Values (Seasonally Differenced Data)')
plt.xlabel('Month')
plt.ylabel('Seasonally Differenced Passengers')
plt.legend()
plt.tight_layout()
plt.show()</code>
    </pythonScript>
    <pythonScript>
      <code>#Plot actual and ARIMA-forecasted passenger numbers on original scale
# Forecast next 12 months using ARIMA model on seasonally differenced data
n_forecast = 12
forecast_diff = model_fit.forecast(steps=n_forecast)
# Reverse seasonal differencing to get forecast on original scale
last_12_actual = Table1_df['passengers'][-12:].values
forecast_original = last_12_actual + forecast_diff.values
# Prepare data for plotting
forecast_index = pd.date_range(start=Table1_df.index[-1] + pd.DateOffset(months=1), periods=n_forecast, freq='MS')
actual_plot = Table1_df['passengers']
forecast_plot = pd.Series(forecast_original, index=forecast_index)
# Plot actual and forecasted values
plt.rcParams['font.family'] = graph_font
plt.figure(figsize=(10,4))
plt.plot(actual_plot.index, actual_plot.values, label='Actual', color='tab:blue')
plt.plot(forecast_plot.index, forecast_plot.values, label='Forecast (ARIMA)', color='tab:green', linestyle='--')
plt.title('Actual vs Forecasted Air Passengers (Original Scale)')
plt.xlabel('Month')
plt.ylabel('Number of Passengers')
plt.legend()
plt.tight_layout()
plt.show()</code>
    </pythonScript>
    <pythonScript>
      <code>#Plot actual, ARIMA, and Holt-Winters forecasts together
# Fit Holt-Winters Exponential Smoothing model with 12-month seasonality
from statsmodels.tsa.holtwinters import ExponentialSmoothing
hw_model = ExponentialSmoothing(Table1_df['passengers'], trend='add', seasonal='add', seasonal_periods=12)
hw_fit = hw_model.fit()
hw_forecast = hw_fit.forecast(steps=12)
# Plot actual, ARIMA, and Holt-Winters forecasts together
plt.rcParams['font.family'] = graph_font
plt.figure(figsize=(10,4))
plt.plot(actual_plot.index, actual_plot.values, label='Actual', color='tab:blue')
plt.plot(forecast_plot.index, forecast_plot.values, label='Forecast (ARIMA)', color='tab:green', linestyle='--')
plt.plot(hw_forecast.index, hw_forecast.values, label='Forecast (Holt-Winters)', color='tab:orange', linestyle=':')
plt.title('Actual vs Forecasted Air Passengers: ARIMA vs Holt-Winters')
plt.xlabel('Month')
plt.ylabel('Number of Passengers')
plt.legend()
plt.tight_layout()
plt.show()</code>
    </pythonScript>
    <pythonScript>
      <code>#Forecast accuracy metrics for ARIMA and Holt-Winters
#Calculate RMSE, MAE, and MAPE for ARIMA and Holt-Winters forecasts
from sklearn.metrics import mean_squared_error, mean_absolute_error
def mean_absolute_percentage_error(y_true, y_pred):
    return np.mean(np.abs((y_true - y_pred) / y_true))
# Get the last 12 actual values for comparison
actual_last12 = Table1_df['passengers'][-12:].values
arima_forecast = forecast_plot.values
hw_forecast_vals = hw_forecast.values
# Calculate metrics for ARIMA
arima_rmse = np.sqrt(mean_squared_error(actual_last12, arima_forecast))
arima_mae = mean_absolute_error(actual_last12, arima_forecast)
arima_mape = mean_absolute_percentage_error(actual_last12, arima_forecast)
# Calculate metrics for Holt-Winters
hw_rmse = np.sqrt(mean_squared_error(actual_last12, hw_forecast_vals))
hw_mae = mean_absolute_error(actual_last12, hw_forecast_vals)
hw_mape = mean_absolute_percentage_error(actual_last12, hw_forecast_vals)
# Summarize results in a DataFrame
metrics_df = pd.DataFrame({
    'RMSE': [arima_rmse, hw_rmse],
    'MAE': [arima_mae, hw_mae],
    'MAPE': [arima_mape, hw_mape]
}, index=['ARIMA', 'Holt-Winters'])
metrics_df</code>
    </pythonScript>
  </pythonScripts>
</python>
</file>

<file path=xl/sharedStrings.xml><?xml version="1.0" encoding="utf-8"?>
<sst xmlns="http://schemas.openxmlformats.org/spreadsheetml/2006/main" count="164" uniqueCount="160">
  <si>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</si>
  <si>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</si>
  <si>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</si>
  <si>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</si>
  <si>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</si>
  <si>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</si>
  <si>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</si>
  <si>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</si>
  <si>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</si>
  <si>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</si>
  <si>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</si>
  <si>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</si>
  <si>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</si>
  <si>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</si>
  <si>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</si>
  <si>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</si>
  <si>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</si>
  <si>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</si>
  <si>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</si>
  <si>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</si>
  <si>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</si>
  <si>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</si>
  <si>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</si>
  <si>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</si>
  <si>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</si>
  <si>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</si>
  <si>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</si>
  <si>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</si>
  <si>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</si>
  <si>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</si>
  <si>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</si>
  <si>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</si>
  <si>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</si>
  <si>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</si>
  <si>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</si>
  <si>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</si>
  <si>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</si>
  <si>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</si>
  <si>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</si>
  <si>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</si>
  <si>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</si>
  <si>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</si>
  <si>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</si>
  <si>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</si>
  <si>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</si>
  <si>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</si>
  <si>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</si>
  <si>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</si>
  <si>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</si>
  <si>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</si>
  <si>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</si>
  <si>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</si>
  <si>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</si>
  <si>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</si>
  <si>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</si>
  <si>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</si>
  <si>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</si>
  <si>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</si>
  <si>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</si>
  <si>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</si>
  <si>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</si>
  <si>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</si>
  <si>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</si>
  <si>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</si>
  <si>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</si>
  <si>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</si>
  <si>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</si>
  <si>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</si>
  <si>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</si>
  <si>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</si>
  <si>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</si>
  <si>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</si>
  <si>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</si>
  <si>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</si>
  <si>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</si>
  <si>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</si>
  <si>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</si>
  <si>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</si>
  <si>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</si>
  <si>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</si>
  <si>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</si>
  <si>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</si>
  <si>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</si>
  <si>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</si>
  <si>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</si>
  <si>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</si>
  <si>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</si>
  <si>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</si>
  <si>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</si>
  <si>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</si>
  <si>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</si>
  <si>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</si>
  <si>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</si>
  <si>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</si>
  <si>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</si>
  <si>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</si>
  <si>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</si>
  <si>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</si>
  <si>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</si>
  <si>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</si>
  <si>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</si>
  <si>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</si>
  <si>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</si>
  <si>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</si>
  <si>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</si>
  <si>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</si>
  <si>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</si>
  <si>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</si>
  <si>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</si>
  <si>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</si>
  <si>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</si>
  <si>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</si>
  <si>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</si>
  <si>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</si>
  <si>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</si>
  <si>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</si>
  <si>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</si>
  <si>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</si>
  <si>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</si>
  <si>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</si>
  <si>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</si>
  <si>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</si>
  <si>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</si>
  <si>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</si>
  <si>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</si>
  <si>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</si>
  <si>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</si>
  <si>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</si>
  <si>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</si>
  <si>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</si>
  <si>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</si>
  <si>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</si>
  <si>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</si>
  <si>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</si>
  <si>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</si>
  <si>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</si>
  <si>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</si>
  <si>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</si>
  <si>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</si>
  <si>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</si>
  <si>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</si>
  <si>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</si>
  <si>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</si>
  <si>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</si>
  <si>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month</t>
  </si>
  <si>
    <t>passengers</t>
  </si>
  <si>
    <t>Analysis Sheet</t>
  </si>
  <si>
    <t>This sheet will include all the Python formulas generated by Copilot.</t>
  </si>
  <si>
    <t>Load data from AirPassengers, Table1</t>
  </si>
  <si>
    <t>Preview</t>
  </si>
  <si>
    <t>Visualize the time series of monthly air passengers</t>
  </si>
  <si>
    <t>Decompose the time series into trend, seasonality, and residuals</t>
  </si>
  <si>
    <t>ADF stationarity test results for AirPassengers data</t>
  </si>
  <si>
    <t>Seasonal differencing applied to AirPassengers data</t>
  </si>
  <si>
    <t>ARIMA model summary for seasonally adjusted AirPassengers data</t>
  </si>
  <si>
    <t>Show ARIMA model summary as text</t>
  </si>
  <si>
    <t>Plot actual vs fitted values for ARIMA model</t>
  </si>
  <si>
    <t>Plot actual and ARIMA-forecasted passenger numbers on original scale</t>
  </si>
  <si>
    <t>Plot actual, ARIMA, and Holt-Winters forecasts together</t>
  </si>
  <si>
    <t>Forecast accuracy metrics for ARIMA and Holt-Winters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</si>
</sst>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11</xdr:col>
      <xdr:colOff>474198</xdr:colOff>
      <xdr:row>40</xdr:row>
      <xdr:rowOff>0</xdr:rowOff>
    </xdr:to>
    <xdr:pic>
      <xdr:nvPicPr>
        <xdr:cNvPr id="2" name="Picture 1" title="Visualize the time series of monthly air passengers">
          <a:extLst>
            <a:ext uri="{FF2B5EF4-FFF2-40B4-BE49-F238E27FC236}">
              <a16:creationId xmlns:a16="http://schemas.microsoft.com/office/drawing/2014/main" id="{578B1EC9-0E2F-F08E-34A6-737CD3CDCB0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2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62613"/>
          <a:ext cx="9275298" cy="3657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5</xdr:col>
      <xdr:colOff>601594</xdr:colOff>
      <xdr:row>60</xdr:row>
      <xdr:rowOff>0</xdr:rowOff>
    </xdr:to>
    <xdr:pic>
      <xdr:nvPicPr>
        <xdr:cNvPr id="3" name="Picture 2" title="Decompose the time series into trend, seasonality, and residuals">
          <a:extLst>
            <a:ext uri="{FF2B5EF4-FFF2-40B4-BE49-F238E27FC236}">
              <a16:creationId xmlns:a16="http://schemas.microsoft.com/office/drawing/2014/main" id="{694A0811-3C85-A07C-0E69-6C1E68B42FC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4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34613"/>
          <a:ext cx="4602094" cy="3657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9</xdr:col>
      <xdr:colOff>166688</xdr:colOff>
      <xdr:row>114</xdr:row>
      <xdr:rowOff>162118</xdr:rowOff>
    </xdr:to>
    <xdr:pic>
      <xdr:nvPicPr>
        <xdr:cNvPr id="4" name="Picture 3" title="Plot actual vs fitted values for ARIMA model">
          <a:extLst>
            <a:ext uri="{FF2B5EF4-FFF2-40B4-BE49-F238E27FC236}">
              <a16:creationId xmlns:a16="http://schemas.microsoft.com/office/drawing/2014/main" id="{55DCE054-D8B5-E5F6-9C15-96F9775F666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02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493413"/>
          <a:ext cx="7367588" cy="2905318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8</xdr:col>
      <xdr:colOff>247650</xdr:colOff>
      <xdr:row>133</xdr:row>
      <xdr:rowOff>107135</xdr:rowOff>
    </xdr:to>
    <xdr:pic>
      <xdr:nvPicPr>
        <xdr:cNvPr id="7" name="Picture 6" title="Plot actual and ARIMA-forecasted passenger numbers on original scale">
          <a:extLst>
            <a:ext uri="{FF2B5EF4-FFF2-40B4-BE49-F238E27FC236}">
              <a16:creationId xmlns:a16="http://schemas.microsoft.com/office/drawing/2014/main" id="{EAB9F5A6-DB9B-36D2-76BD-872D0F0F8A5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22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065413"/>
          <a:ext cx="6648450" cy="2621735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8</xdr:col>
      <xdr:colOff>176213</xdr:colOff>
      <xdr:row>153</xdr:row>
      <xdr:rowOff>78964</xdr:rowOff>
    </xdr:to>
    <xdr:pic>
      <xdr:nvPicPr>
        <xdr:cNvPr id="8" name="Picture 7" title="Plot actual, ARIMA, and Holt-Winters forecasts together">
          <a:extLst>
            <a:ext uri="{FF2B5EF4-FFF2-40B4-BE49-F238E27FC236}">
              <a16:creationId xmlns:a16="http://schemas.microsoft.com/office/drawing/2014/main" id="{2A792A4D-B391-7FD0-86B2-B3BDA1F4271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42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2637413"/>
          <a:ext cx="6577013" cy="2593564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3">
    <v t="s"/>
    <v t="s">month</v>
    <v t="s">passengers</v>
    <v>0</v>
    <v t="s">1949-01</v>
    <v>112</v>
    <v>1</v>
    <v t="s">1949-02</v>
    <v>118</v>
    <v>2</v>
    <v t="s">1949-03</v>
    <v>132</v>
    <v>3</v>
    <v t="s">1949-04</v>
    <v>129</v>
    <v>4</v>
    <v t="s">1949-05</v>
    <v>121</v>
    <v t="s">...</v>
    <v t="s">...</v>
    <v t="s">...</v>
    <v>139</v>
    <v t="s">1960-08</v>
    <v>606</v>
    <v>140</v>
    <v t="s">1960-09</v>
    <v>508</v>
    <v>141</v>
    <v t="s">1960-10</v>
    <v>461</v>
    <v>142</v>
    <v t="s">1960-11</v>
    <v>390</v>
    <v>143</v>
    <v t="s">1960-12</v>
    <v>432</v>
  </a>
  <a r="2">
    <v>989</v>
    <v>390</v>
  </a>
  <a r="2">
    <v>994</v>
    <v>790</v>
  </a>
  <a r="2" c="3">
    <v t="s"/>
    <v t="s">ADF Statistic</v>
    <v t="s">p-value</v>
    <v>0</v>
    <v>0.81536887920606549</v>
    <v>0.99188024343764125</v>
  </a>
  <a r="13" c="3">
    <v t="s"/>
    <v t="s">passengers</v>
    <v t="s">seasonal_diff</v>
    <v t="s">month</v>
    <v t="s"/>
    <v t="s"/>
    <v t="r">14</v>
    <v>112</v>
    <v t="r">15</v>
    <v t="r">16</v>
    <v>118</v>
    <v t="r">15</v>
    <v t="r">17</v>
    <v>132</v>
    <v t="r">15</v>
    <v t="r">18</v>
    <v>129</v>
    <v t="r">15</v>
    <v t="r">19</v>
    <v>121</v>
    <v t="r">15</v>
    <v t="s">...</v>
    <v t="s">...</v>
    <v t="s">...</v>
    <v t="r">20</v>
    <v>104</v>
    <v t="r">15</v>
    <v t="r">21</v>
    <v>118</v>
    <v t="r">15</v>
    <v t="r">22</v>
    <v>115</v>
    <v>3</v>
    <v t="r">23</v>
    <v>126</v>
    <v>8</v>
    <v t="r">24</v>
    <v>141</v>
    <v>9</v>
  </a>
  <a r="3" c="4">
    <v t="s"/>
    <v t="s">RMSE</v>
    <v t="s">MAE</v>
    <v t="s">MAPE</v>
    <v t="s">ARIMA</v>
    <v>30.0260109431091</v>
    <v>30.012851631092811</v>
    <v>6.4342602666278045E-2</v>
    <v t="s">Holt-Winters</v>
    <v>33.561606134045995</v>
    <v>32.932809306476116</v>
    <v>7.173953582416108E-2</v>
  </a>
</arrayData>
</file>

<file path=xl/richData/rdrichvalue.xml><?xml version="1.0" encoding="utf-8"?>
<rvData xmlns="http://schemas.microsoft.com/office/spreadsheetml/2017/richdata" count="42">
  <rv s="0">
    <v>0</v>
  </rv>
  <rv s="1">
    <v>DataFrame</v>
    <v>1</v>
    <v>0</v>
  </rv>
  <rv s="2">
    <v>&lt;class 'pandas.core.frame.DataFrame'&gt;</v>
    <v>DataFrame</v>
    <v xml:space="preserve">       month  passengers
0    1949-01         112
1    1949-02         118
2    1949-03         132
3    1949-04         129
4    1949-05         121
..       ...         ...
139  1960-08         606
140  1960-09         508
141  1960-10         461
14...</v>
    <v>1</v>
    <v>2</v>
  </rv>
  <rv s="3">
    <v>0</v>
    <v>9</v>
  </rv>
  <rv s="0">
    <v>1</v>
  </rv>
  <rv s="4">
    <v>Image</v>
    <v>3</v>
    <v>3</v>
    <v>4</v>
  </rv>
  <rv s="2">
    <v>&lt;class 'PIL.PngImagePlugin.PngImageFile'&gt;</v>
    <v>PngImageFile</v>
    <v>&lt;PIL.PngImagePlugin.PngImageFile image mode=RGBA size=989x390 at 0x7F261782FB30&gt;</v>
    <v>5</v>
    <v>2</v>
  </rv>
  <rv s="3">
    <v>1</v>
    <v>9</v>
  </rv>
  <rv s="0">
    <v>2</v>
  </rv>
  <rv s="4">
    <v>Image</v>
    <v>3</v>
    <v>7</v>
    <v>8</v>
  </rv>
  <rv s="2">
    <v>&lt;class 'PIL.PngImagePlugin.PngImageFile'&gt;</v>
    <v>PngImageFile</v>
    <v>&lt;PIL.PngImagePlugin.PngImageFile image mode=RGBA size=994x790 at 0x7F26176E9B80&gt;</v>
    <v>9</v>
    <v>2</v>
  </rv>
  <rv s="0">
    <v>3</v>
  </rv>
  <rv s="1">
    <v>DataFrame</v>
    <v>5</v>
    <v>11</v>
  </rv>
  <rv s="2">
    <v>&lt;class 'pandas.core.frame.DataFrame'&gt;</v>
    <v>DataFrame</v>
    <v xml:space="preserve">   ADF Statistic  p-value
0       0.815369  0.99188</v>
    <v>12</v>
    <v>2</v>
  </rv>
  <rv s="5">
    <fb>17899</fb>
    <v>8</v>
  </rv>
  <rv s="5">
    <fb>0</fb>
    <v>9</v>
  </rv>
  <rv s="5">
    <fb>17930</fb>
    <v>8</v>
  </rv>
  <rv s="5">
    <fb>17958</fb>
    <v>8</v>
  </rv>
  <rv s="5">
    <fb>17989</fb>
    <v>8</v>
  </rv>
  <rv s="5">
    <fb>18019</fb>
    <v>8</v>
  </rv>
  <rv s="5">
    <fb>18203</fb>
    <v>8</v>
  </rv>
  <rv s="5">
    <fb>18233</fb>
    <v>8</v>
  </rv>
  <rv s="5">
    <fb>18264</fb>
    <v>8</v>
  </rv>
  <rv s="5">
    <fb>18295</fb>
    <v>8</v>
  </rv>
  <rv s="5">
    <fb>18323</fb>
    <v>8</v>
  </rv>
  <rv s="0">
    <v>4</v>
  </rv>
  <rv s="1">
    <v>DataFrame</v>
    <v>7</v>
    <v>25</v>
  </rv>
  <rv s="2">
    <v>&lt;class 'pandas.core.frame.DataFrame'&gt;</v>
    <v>DataFrame</v>
    <v xml:space="preserve">            passengers  seasonal_diff
month                                
1949-01-01         112            NaN
1949-02-01         118            NaN
1949-03-01         132            NaN
1949-04-01         129            NaN
1949-05-01         121  ...</v>
    <v>26</v>
    <v>2</v>
  </rv>
  <rv s="6">
    <v>&lt;class 'statsmodels.iolib.summary.Summary'&gt;</v>
    <v>Summary</v>
    <v xml:space="preserve">                               SARIMAX Results                                
==============================================================================
Dep. Variable:          seasonal_diff   No. Observations:                  132
Model:         ...</v>
    <v>2</v>
  </rv>
  <rv s="7">
    <fb t="s" xml:space="preserve">                               SARIMAX Results                                
==============================================================================
Dep. Variable:          seasonal_diff   No. Observations:                  132
Model:                 ARIMA(1, 0, 0)   Log Likelihood                -510.625
Date:                Tue, 26 Aug 2025   AIC                           1027.250
Time:                        22:04:53   BIC                           1035.898
Sample:                    01-01-1950   HQIC                          1030.764
                         - 12-01-1960                                         
Covariance Type:                  opg                                         
==============================================================================
                 coef    std err          z      P&gt;|z|      [0.025      0.975]
------------------------------------------------------------------------------
const         31.0166      3.952      7.848      0.000      23.271      38.762
ar.L1          0.7566      0.062     12.284      0.000       0.636       0.877
sigma2       133.2748     12.962     10.282      0.000     107.870     158.680
===================================================================================
Ljung-Box (L1) (Q):                   3.86   Jarque-Bera (JB):                18.87
Prob(Q):                              0.05   Prob(JB):                         0.00
Heteroskedasticity (H):               2.27   Skew:                             0.29
Prob(H) (two-sided):                  0.01   Kurtosis:                         4.76
===================================================================================
Warnings:
[1] Covariance matrix calculated using the outer product of gradients (complex-step).</fb>
    <v>&lt;class 'str'&gt;</v>
    <v>str</v>
    <v xml:space="preserve">                               SARIMAX Results                                
==============================================================================
Dep. Variable:          seasonal_diff   No. Observations:                  132
Model:         ...</v>
    <v xml:space="preserve">                               SARIMAX Results                                
==============================================================================
Dep. Variable:          seasonal_diff   No. Observations:                  132
Model:                 ARIMA(1, 0, 0)   Log Likelihood                -510.625
Date:                Tue, 26 Aug 2025   AIC                           1027.250
Time:                        22:04:53   BIC                           1035.898
Sample:                    01-01-1950   HQIC                          1030.764
                         - 12-01-1960                                         
Covariance Type:                  opg                                         
==============================================================================
                 coef    std err          z      P&gt;|z|      [0.025      0.975]
------------------------------------------------------------------------------
const         31.0166      3.952      7.848      0.000      23.271      38.762
ar.L1          0.7566      0.062     12.284      0.000       0.636       0.877
sigma2       133.2748     12.962     10.282      0.000     107.870     158.680
===================================================================================
Ljung-Box (L1) (Q):                   3.86   Jarque-Bera (JB):                18.87
Prob(Q):                              0.05   Prob(JB):                         0.00
Heteroskedasticity (H):               2.27   Skew:                             0.29
Prob(H) (two-sided):                  0.01   Kurtosis:                         4.76
===================================================================================
Warnings:
[1] Covariance matrix calculated using the outer product of gradients (complex-step).</v>
    <v>2</v>
  </rv>
  <rv s="3">
    <v>2</v>
    <v>9</v>
  </rv>
  <rv s="4">
    <v>Image</v>
    <v>3</v>
    <v>30</v>
    <v>4</v>
  </rv>
  <rv s="2">
    <v>&lt;class 'PIL.PngImagePlugin.PngImageFile'&gt;</v>
    <v>PngImageFile</v>
    <v>&lt;PIL.PngImagePlugin.PngImageFile image mode=RGBA size=989x390 at 0x7F26174FBEF0&gt;</v>
    <v>31</v>
    <v>2</v>
  </rv>
  <rv s="3">
    <v>3</v>
    <v>9</v>
  </rv>
  <rv s="4">
    <v>Image</v>
    <v>3</v>
    <v>33</v>
    <v>4</v>
  </rv>
  <rv s="2">
    <v>&lt;class 'PIL.PngImagePlugin.PngImageFile'&gt;</v>
    <v>PngImageFile</v>
    <v>&lt;PIL.PngImagePlugin.PngImageFile image mode=RGBA size=989x390 at 0x7F26174A3350&gt;</v>
    <v>34</v>
    <v>2</v>
  </rv>
  <rv s="3">
    <v>4</v>
    <v>9</v>
  </rv>
  <rv s="4">
    <v>Image</v>
    <v>3</v>
    <v>36</v>
    <v>4</v>
  </rv>
  <rv s="2">
    <v>&lt;class 'PIL.PngImagePlugin.PngImageFile'&gt;</v>
    <v>PngImageFile</v>
    <v>&lt;PIL.PngImagePlugin.PngImageFile image mode=RGBA size=989x390 at 0x7F2617373680&gt;</v>
    <v>37</v>
    <v>2</v>
  </rv>
  <rv s="0">
    <v>5</v>
  </rv>
  <rv s="1">
    <v>DataFrame</v>
    <v>11</v>
    <v>39</v>
  </rv>
  <rv s="2">
    <v>&lt;class 'pandas.core.frame.DataFrame'&gt;</v>
    <v>DataFrame</v>
    <v xml:space="preserve">                   RMSE        MAE      MAPE
ARIMA         30.026011  30.012852  0.064343
Holt-Winters  33.561606  32.932809  0.071740</v>
    <v>40</v>
    <v>2</v>
  </rv>
</rvData>
</file>

<file path=xl/richData/rdrichvaluestructure.xml><?xml version="1.0" encoding="utf-8"?>
<rvStructures xmlns="http://schemas.microsoft.com/office/spreadsheetml/2017/richdata" count="8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  <s t="_formattednumber">
    <k n="_Format" t="spb"/>
  </s>
  <s t="_python">
    <k n="Python_type" t="s"/>
    <k n="Python_typeName" t="s"/>
    <k n="Python_str" t="s"/>
    <k n="_Provider" t="spb"/>
  </s>
  <s t="_python">
    <k n="Python_type" t="s"/>
    <k n="Python_typeName" t="s"/>
    <k n="Python_str" t="s"/>
    <k n="basicValue" t="s"/>
    <k n="_Provider" t="spb"/>
  </s>
</rvStructures>
</file>

<file path=xl/richData/rdsupportingpropertybag.xml><?xml version="1.0" encoding="utf-8"?>
<supportingPropertyBags xmlns="http://schemas.microsoft.com/office/spreadsheetml/2017/richdata2">
  <spbData count="12">
    <spb s="0">
      <v>144</v>
      <v>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</v>
    </spb>
    <spb s="0">
      <v>1</v>
      <v>2</v>
      <v>DataFrame</v>
      <v>arrayPreview</v>
      <v>1</v>
    </spb>
    <spb s="1">
      <v>4</v>
    </spb>
    <spb s="0">
      <v>15</v>
      <v>2</v>
      <v>DataFrame</v>
      <v>arrayPreview</v>
      <v>1</v>
    </spb>
    <spb s="1">
      <v>6</v>
    </spb>
    <spb s="4">
      <v>2</v>
    </spb>
    <spb s="4">
      <v>3</v>
    </spb>
    <spb s="0">
      <v>2</v>
      <v>3</v>
      <v>DataFrame</v>
      <v>arrayPreview</v>
      <v>1</v>
    </spb>
    <spb s="1">
      <v>10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IsHeroField" t="b"/>
    <rPr n="NumberFormat" t="s"/>
  </richProperties>
  <richStyles>
    <rSty>
      <rpv i="0">1</rpv>
    </rSty>
    <rSty dxfid="0"/>
    <rSty dxfid="1">
      <rpv i="1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FE39D-2ADF-4F78-AE6B-6793498D2111}" name="Table1" displayName="Table1" ref="A1:B145" totalsRowShown="0">
  <autoFilter ref="A1:B145" xr:uid="{D1AFE39D-2ADF-4F78-AE6B-6793498D2111}"/>
  <tableColumns count="2">
    <tableColumn id="1" xr3:uid="{B26CA2B4-2229-44BF-9226-E3DA2EFFF655}" name="month"/>
    <tableColumn id="2" xr3:uid="{A69C5683-D02F-4034-AEED-8E6EFEC0395D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B8B6-1656-4FEA-ABBC-00E2FD348781}">
  <dimension ref="A1:B145"/>
  <sheetViews>
    <sheetView tabSelected="1" workbookViewId="0">
      <selection activeCell="A2" sqref="A2"/>
    </sheetView>
  </sheetViews>
  <sheetFormatPr defaultRowHeight="18" x14ac:dyDescent="0.55000000000000004"/>
  <cols>
    <col min="2" max="2" width="12.20703125" customWidth="1"/>
  </cols>
  <sheetData>
    <row r="1" spans="1:2" x14ac:dyDescent="0.55000000000000004">
      <c r="A1" t="s">
        <v>144</v>
      </c>
      <c r="B1" t="s">
        <v>145</v>
      </c>
    </row>
    <row r="2" spans="1:2" x14ac:dyDescent="0.55000000000000004">
      <c r="A2" t="s">
        <v>0</v>
      </c>
      <c r="B2">
        <v>112</v>
      </c>
    </row>
    <row r="3" spans="1:2" x14ac:dyDescent="0.55000000000000004">
      <c r="A3" t="s">
        <v>1</v>
      </c>
      <c r="B3">
        <v>118</v>
      </c>
    </row>
    <row r="4" spans="1:2" x14ac:dyDescent="0.55000000000000004">
      <c r="A4" t="s">
        <v>2</v>
      </c>
      <c r="B4">
        <v>132</v>
      </c>
    </row>
    <row r="5" spans="1:2" x14ac:dyDescent="0.55000000000000004">
      <c r="A5" t="s">
        <v>3</v>
      </c>
      <c r="B5">
        <v>129</v>
      </c>
    </row>
    <row r="6" spans="1:2" x14ac:dyDescent="0.55000000000000004">
      <c r="A6" t="s">
        <v>4</v>
      </c>
      <c r="B6">
        <v>121</v>
      </c>
    </row>
    <row r="7" spans="1:2" x14ac:dyDescent="0.55000000000000004">
      <c r="A7" t="s">
        <v>5</v>
      </c>
      <c r="B7">
        <v>135</v>
      </c>
    </row>
    <row r="8" spans="1:2" x14ac:dyDescent="0.55000000000000004">
      <c r="A8" t="s">
        <v>6</v>
      </c>
      <c r="B8">
        <v>148</v>
      </c>
    </row>
    <row r="9" spans="1:2" x14ac:dyDescent="0.55000000000000004">
      <c r="A9" t="s">
        <v>7</v>
      </c>
      <c r="B9">
        <v>148</v>
      </c>
    </row>
    <row r="10" spans="1:2" x14ac:dyDescent="0.55000000000000004">
      <c r="A10" t="s">
        <v>8</v>
      </c>
      <c r="B10">
        <v>136</v>
      </c>
    </row>
    <row r="11" spans="1:2" x14ac:dyDescent="0.55000000000000004">
      <c r="A11" t="s">
        <v>9</v>
      </c>
      <c r="B11">
        <v>119</v>
      </c>
    </row>
    <row r="12" spans="1:2" x14ac:dyDescent="0.55000000000000004">
      <c r="A12" t="s">
        <v>10</v>
      </c>
      <c r="B12">
        <v>104</v>
      </c>
    </row>
    <row r="13" spans="1:2" x14ac:dyDescent="0.55000000000000004">
      <c r="A13" t="s">
        <v>11</v>
      </c>
      <c r="B13">
        <v>118</v>
      </c>
    </row>
    <row r="14" spans="1:2" x14ac:dyDescent="0.55000000000000004">
      <c r="A14" t="s">
        <v>12</v>
      </c>
      <c r="B14">
        <v>115</v>
      </c>
    </row>
    <row r="15" spans="1:2" x14ac:dyDescent="0.55000000000000004">
      <c r="A15" t="s">
        <v>13</v>
      </c>
      <c r="B15">
        <v>126</v>
      </c>
    </row>
    <row r="16" spans="1:2" x14ac:dyDescent="0.55000000000000004">
      <c r="A16" t="s">
        <v>14</v>
      </c>
      <c r="B16">
        <v>141</v>
      </c>
    </row>
    <row r="17" spans="1:2" x14ac:dyDescent="0.55000000000000004">
      <c r="A17" t="s">
        <v>15</v>
      </c>
      <c r="B17">
        <v>135</v>
      </c>
    </row>
    <row r="18" spans="1:2" x14ac:dyDescent="0.55000000000000004">
      <c r="A18" t="s">
        <v>16</v>
      </c>
      <c r="B18">
        <v>125</v>
      </c>
    </row>
    <row r="19" spans="1:2" x14ac:dyDescent="0.55000000000000004">
      <c r="A19" t="s">
        <v>17</v>
      </c>
      <c r="B19">
        <v>149</v>
      </c>
    </row>
    <row r="20" spans="1:2" x14ac:dyDescent="0.55000000000000004">
      <c r="A20" t="s">
        <v>18</v>
      </c>
      <c r="B20">
        <v>170</v>
      </c>
    </row>
    <row r="21" spans="1:2" x14ac:dyDescent="0.55000000000000004">
      <c r="A21" t="s">
        <v>19</v>
      </c>
      <c r="B21">
        <v>170</v>
      </c>
    </row>
    <row r="22" spans="1:2" x14ac:dyDescent="0.55000000000000004">
      <c r="A22" t="s">
        <v>20</v>
      </c>
      <c r="B22">
        <v>158</v>
      </c>
    </row>
    <row r="23" spans="1:2" x14ac:dyDescent="0.55000000000000004">
      <c r="A23" t="s">
        <v>21</v>
      </c>
      <c r="B23">
        <v>133</v>
      </c>
    </row>
    <row r="24" spans="1:2" x14ac:dyDescent="0.55000000000000004">
      <c r="A24" t="s">
        <v>22</v>
      </c>
      <c r="B24">
        <v>114</v>
      </c>
    </row>
    <row r="25" spans="1:2" x14ac:dyDescent="0.55000000000000004">
      <c r="A25" t="s">
        <v>23</v>
      </c>
      <c r="B25">
        <v>140</v>
      </c>
    </row>
    <row r="26" spans="1:2" x14ac:dyDescent="0.55000000000000004">
      <c r="A26" t="s">
        <v>24</v>
      </c>
      <c r="B26">
        <v>145</v>
      </c>
    </row>
    <row r="27" spans="1:2" x14ac:dyDescent="0.55000000000000004">
      <c r="A27" t="s">
        <v>25</v>
      </c>
      <c r="B27">
        <v>150</v>
      </c>
    </row>
    <row r="28" spans="1:2" x14ac:dyDescent="0.55000000000000004">
      <c r="A28" t="s">
        <v>26</v>
      </c>
      <c r="B28">
        <v>178</v>
      </c>
    </row>
    <row r="29" spans="1:2" x14ac:dyDescent="0.55000000000000004">
      <c r="A29" t="s">
        <v>27</v>
      </c>
      <c r="B29">
        <v>163</v>
      </c>
    </row>
    <row r="30" spans="1:2" x14ac:dyDescent="0.55000000000000004">
      <c r="A30" t="s">
        <v>28</v>
      </c>
      <c r="B30">
        <v>172</v>
      </c>
    </row>
    <row r="31" spans="1:2" x14ac:dyDescent="0.55000000000000004">
      <c r="A31" t="s">
        <v>29</v>
      </c>
      <c r="B31">
        <v>178</v>
      </c>
    </row>
    <row r="32" spans="1:2" x14ac:dyDescent="0.55000000000000004">
      <c r="A32" t="s">
        <v>30</v>
      </c>
      <c r="B32">
        <v>199</v>
      </c>
    </row>
    <row r="33" spans="1:2" x14ac:dyDescent="0.55000000000000004">
      <c r="A33" t="s">
        <v>31</v>
      </c>
      <c r="B33">
        <v>199</v>
      </c>
    </row>
    <row r="34" spans="1:2" x14ac:dyDescent="0.55000000000000004">
      <c r="A34" t="s">
        <v>32</v>
      </c>
      <c r="B34">
        <v>184</v>
      </c>
    </row>
    <row r="35" spans="1:2" x14ac:dyDescent="0.55000000000000004">
      <c r="A35" t="s">
        <v>33</v>
      </c>
      <c r="B35">
        <v>162</v>
      </c>
    </row>
    <row r="36" spans="1:2" x14ac:dyDescent="0.55000000000000004">
      <c r="A36" t="s">
        <v>34</v>
      </c>
      <c r="B36">
        <v>146</v>
      </c>
    </row>
    <row r="37" spans="1:2" x14ac:dyDescent="0.55000000000000004">
      <c r="A37" t="s">
        <v>35</v>
      </c>
      <c r="B37">
        <v>166</v>
      </c>
    </row>
    <row r="38" spans="1:2" x14ac:dyDescent="0.55000000000000004">
      <c r="A38" t="s">
        <v>36</v>
      </c>
      <c r="B38">
        <v>171</v>
      </c>
    </row>
    <row r="39" spans="1:2" x14ac:dyDescent="0.55000000000000004">
      <c r="A39" t="s">
        <v>37</v>
      </c>
      <c r="B39">
        <v>180</v>
      </c>
    </row>
    <row r="40" spans="1:2" x14ac:dyDescent="0.55000000000000004">
      <c r="A40" t="s">
        <v>38</v>
      </c>
      <c r="B40">
        <v>193</v>
      </c>
    </row>
    <row r="41" spans="1:2" x14ac:dyDescent="0.55000000000000004">
      <c r="A41" t="s">
        <v>39</v>
      </c>
      <c r="B41">
        <v>181</v>
      </c>
    </row>
    <row r="42" spans="1:2" x14ac:dyDescent="0.55000000000000004">
      <c r="A42" t="s">
        <v>40</v>
      </c>
      <c r="B42">
        <v>183</v>
      </c>
    </row>
    <row r="43" spans="1:2" x14ac:dyDescent="0.55000000000000004">
      <c r="A43" t="s">
        <v>41</v>
      </c>
      <c r="B43">
        <v>218</v>
      </c>
    </row>
    <row r="44" spans="1:2" x14ac:dyDescent="0.55000000000000004">
      <c r="A44" t="s">
        <v>42</v>
      </c>
      <c r="B44">
        <v>230</v>
      </c>
    </row>
    <row r="45" spans="1:2" x14ac:dyDescent="0.55000000000000004">
      <c r="A45" t="s">
        <v>43</v>
      </c>
      <c r="B45">
        <v>242</v>
      </c>
    </row>
    <row r="46" spans="1:2" x14ac:dyDescent="0.55000000000000004">
      <c r="A46" t="s">
        <v>44</v>
      </c>
      <c r="B46">
        <v>209</v>
      </c>
    </row>
    <row r="47" spans="1:2" x14ac:dyDescent="0.55000000000000004">
      <c r="A47" t="s">
        <v>45</v>
      </c>
      <c r="B47">
        <v>191</v>
      </c>
    </row>
    <row r="48" spans="1:2" x14ac:dyDescent="0.55000000000000004">
      <c r="A48" t="s">
        <v>46</v>
      </c>
      <c r="B48">
        <v>172</v>
      </c>
    </row>
    <row r="49" spans="1:2" x14ac:dyDescent="0.55000000000000004">
      <c r="A49" t="s">
        <v>47</v>
      </c>
      <c r="B49">
        <v>194</v>
      </c>
    </row>
    <row r="50" spans="1:2" x14ac:dyDescent="0.55000000000000004">
      <c r="A50" t="s">
        <v>48</v>
      </c>
      <c r="B50">
        <v>196</v>
      </c>
    </row>
    <row r="51" spans="1:2" x14ac:dyDescent="0.55000000000000004">
      <c r="A51" t="s">
        <v>49</v>
      </c>
      <c r="B51">
        <v>196</v>
      </c>
    </row>
    <row r="52" spans="1:2" x14ac:dyDescent="0.55000000000000004">
      <c r="A52" t="s">
        <v>50</v>
      </c>
      <c r="B52">
        <v>236</v>
      </c>
    </row>
    <row r="53" spans="1:2" x14ac:dyDescent="0.55000000000000004">
      <c r="A53" t="s">
        <v>51</v>
      </c>
      <c r="B53">
        <v>235</v>
      </c>
    </row>
    <row r="54" spans="1:2" x14ac:dyDescent="0.55000000000000004">
      <c r="A54" t="s">
        <v>52</v>
      </c>
      <c r="B54">
        <v>229</v>
      </c>
    </row>
    <row r="55" spans="1:2" x14ac:dyDescent="0.55000000000000004">
      <c r="A55" t="s">
        <v>53</v>
      </c>
      <c r="B55">
        <v>243</v>
      </c>
    </row>
    <row r="56" spans="1:2" x14ac:dyDescent="0.55000000000000004">
      <c r="A56" t="s">
        <v>54</v>
      </c>
      <c r="B56">
        <v>264</v>
      </c>
    </row>
    <row r="57" spans="1:2" x14ac:dyDescent="0.55000000000000004">
      <c r="A57" t="s">
        <v>55</v>
      </c>
      <c r="B57">
        <v>272</v>
      </c>
    </row>
    <row r="58" spans="1:2" x14ac:dyDescent="0.55000000000000004">
      <c r="A58" t="s">
        <v>56</v>
      </c>
      <c r="B58">
        <v>237</v>
      </c>
    </row>
    <row r="59" spans="1:2" x14ac:dyDescent="0.55000000000000004">
      <c r="A59" t="s">
        <v>57</v>
      </c>
      <c r="B59">
        <v>211</v>
      </c>
    </row>
    <row r="60" spans="1:2" x14ac:dyDescent="0.55000000000000004">
      <c r="A60" t="s">
        <v>58</v>
      </c>
      <c r="B60">
        <v>180</v>
      </c>
    </row>
    <row r="61" spans="1:2" x14ac:dyDescent="0.55000000000000004">
      <c r="A61" t="s">
        <v>59</v>
      </c>
      <c r="B61">
        <v>201</v>
      </c>
    </row>
    <row r="62" spans="1:2" x14ac:dyDescent="0.55000000000000004">
      <c r="A62" t="s">
        <v>60</v>
      </c>
      <c r="B62">
        <v>204</v>
      </c>
    </row>
    <row r="63" spans="1:2" x14ac:dyDescent="0.55000000000000004">
      <c r="A63" t="s">
        <v>61</v>
      </c>
      <c r="B63">
        <v>188</v>
      </c>
    </row>
    <row r="64" spans="1:2" x14ac:dyDescent="0.55000000000000004">
      <c r="A64" t="s">
        <v>62</v>
      </c>
      <c r="B64">
        <v>235</v>
      </c>
    </row>
    <row r="65" spans="1:2" x14ac:dyDescent="0.55000000000000004">
      <c r="A65" t="s">
        <v>63</v>
      </c>
      <c r="B65">
        <v>227</v>
      </c>
    </row>
    <row r="66" spans="1:2" x14ac:dyDescent="0.55000000000000004">
      <c r="A66" t="s">
        <v>64</v>
      </c>
      <c r="B66">
        <v>234</v>
      </c>
    </row>
    <row r="67" spans="1:2" x14ac:dyDescent="0.55000000000000004">
      <c r="A67" t="s">
        <v>65</v>
      </c>
      <c r="B67">
        <v>264</v>
      </c>
    </row>
    <row r="68" spans="1:2" x14ac:dyDescent="0.55000000000000004">
      <c r="A68" t="s">
        <v>66</v>
      </c>
      <c r="B68">
        <v>302</v>
      </c>
    </row>
    <row r="69" spans="1:2" x14ac:dyDescent="0.55000000000000004">
      <c r="A69" t="s">
        <v>67</v>
      </c>
      <c r="B69">
        <v>293</v>
      </c>
    </row>
    <row r="70" spans="1:2" x14ac:dyDescent="0.55000000000000004">
      <c r="A70" t="s">
        <v>68</v>
      </c>
      <c r="B70">
        <v>259</v>
      </c>
    </row>
    <row r="71" spans="1:2" x14ac:dyDescent="0.55000000000000004">
      <c r="A71" t="s">
        <v>69</v>
      </c>
      <c r="B71">
        <v>229</v>
      </c>
    </row>
    <row r="72" spans="1:2" x14ac:dyDescent="0.55000000000000004">
      <c r="A72" t="s">
        <v>70</v>
      </c>
      <c r="B72">
        <v>203</v>
      </c>
    </row>
    <row r="73" spans="1:2" x14ac:dyDescent="0.55000000000000004">
      <c r="A73" t="s">
        <v>71</v>
      </c>
      <c r="B73">
        <v>229</v>
      </c>
    </row>
    <row r="74" spans="1:2" x14ac:dyDescent="0.55000000000000004">
      <c r="A74" t="s">
        <v>72</v>
      </c>
      <c r="B74">
        <v>242</v>
      </c>
    </row>
    <row r="75" spans="1:2" x14ac:dyDescent="0.55000000000000004">
      <c r="A75" t="s">
        <v>73</v>
      </c>
      <c r="B75">
        <v>233</v>
      </c>
    </row>
    <row r="76" spans="1:2" x14ac:dyDescent="0.55000000000000004">
      <c r="A76" t="s">
        <v>74</v>
      </c>
      <c r="B76">
        <v>267</v>
      </c>
    </row>
    <row r="77" spans="1:2" x14ac:dyDescent="0.55000000000000004">
      <c r="A77" t="s">
        <v>75</v>
      </c>
      <c r="B77">
        <v>269</v>
      </c>
    </row>
    <row r="78" spans="1:2" x14ac:dyDescent="0.55000000000000004">
      <c r="A78" t="s">
        <v>76</v>
      </c>
      <c r="B78">
        <v>270</v>
      </c>
    </row>
    <row r="79" spans="1:2" x14ac:dyDescent="0.55000000000000004">
      <c r="A79" t="s">
        <v>77</v>
      </c>
      <c r="B79">
        <v>315</v>
      </c>
    </row>
    <row r="80" spans="1:2" x14ac:dyDescent="0.55000000000000004">
      <c r="A80" t="s">
        <v>78</v>
      </c>
      <c r="B80">
        <v>364</v>
      </c>
    </row>
    <row r="81" spans="1:2" x14ac:dyDescent="0.55000000000000004">
      <c r="A81" t="s">
        <v>79</v>
      </c>
      <c r="B81">
        <v>347</v>
      </c>
    </row>
    <row r="82" spans="1:2" x14ac:dyDescent="0.55000000000000004">
      <c r="A82" t="s">
        <v>80</v>
      </c>
      <c r="B82">
        <v>312</v>
      </c>
    </row>
    <row r="83" spans="1:2" x14ac:dyDescent="0.55000000000000004">
      <c r="A83" t="s">
        <v>81</v>
      </c>
      <c r="B83">
        <v>274</v>
      </c>
    </row>
    <row r="84" spans="1:2" x14ac:dyDescent="0.55000000000000004">
      <c r="A84" t="s">
        <v>82</v>
      </c>
      <c r="B84">
        <v>237</v>
      </c>
    </row>
    <row r="85" spans="1:2" x14ac:dyDescent="0.55000000000000004">
      <c r="A85" t="s">
        <v>83</v>
      </c>
      <c r="B85">
        <v>278</v>
      </c>
    </row>
    <row r="86" spans="1:2" x14ac:dyDescent="0.55000000000000004">
      <c r="A86" t="s">
        <v>84</v>
      </c>
      <c r="B86">
        <v>284</v>
      </c>
    </row>
    <row r="87" spans="1:2" x14ac:dyDescent="0.55000000000000004">
      <c r="A87" t="s">
        <v>85</v>
      </c>
      <c r="B87">
        <v>277</v>
      </c>
    </row>
    <row r="88" spans="1:2" x14ac:dyDescent="0.55000000000000004">
      <c r="A88" t="s">
        <v>86</v>
      </c>
      <c r="B88">
        <v>317</v>
      </c>
    </row>
    <row r="89" spans="1:2" x14ac:dyDescent="0.55000000000000004">
      <c r="A89" t="s">
        <v>87</v>
      </c>
      <c r="B89">
        <v>313</v>
      </c>
    </row>
    <row r="90" spans="1:2" x14ac:dyDescent="0.55000000000000004">
      <c r="A90" t="s">
        <v>88</v>
      </c>
      <c r="B90">
        <v>318</v>
      </c>
    </row>
    <row r="91" spans="1:2" x14ac:dyDescent="0.55000000000000004">
      <c r="A91" t="s">
        <v>89</v>
      </c>
      <c r="B91">
        <v>374</v>
      </c>
    </row>
    <row r="92" spans="1:2" x14ac:dyDescent="0.55000000000000004">
      <c r="A92" t="s">
        <v>90</v>
      </c>
      <c r="B92">
        <v>413</v>
      </c>
    </row>
    <row r="93" spans="1:2" x14ac:dyDescent="0.55000000000000004">
      <c r="A93" t="s">
        <v>91</v>
      </c>
      <c r="B93">
        <v>405</v>
      </c>
    </row>
    <row r="94" spans="1:2" x14ac:dyDescent="0.55000000000000004">
      <c r="A94" t="s">
        <v>92</v>
      </c>
      <c r="B94">
        <v>355</v>
      </c>
    </row>
    <row r="95" spans="1:2" x14ac:dyDescent="0.55000000000000004">
      <c r="A95" t="s">
        <v>93</v>
      </c>
      <c r="B95">
        <v>306</v>
      </c>
    </row>
    <row r="96" spans="1:2" x14ac:dyDescent="0.55000000000000004">
      <c r="A96" t="s">
        <v>94</v>
      </c>
      <c r="B96">
        <v>271</v>
      </c>
    </row>
    <row r="97" spans="1:2" x14ac:dyDescent="0.55000000000000004">
      <c r="A97" t="s">
        <v>95</v>
      </c>
      <c r="B97">
        <v>306</v>
      </c>
    </row>
    <row r="98" spans="1:2" x14ac:dyDescent="0.55000000000000004">
      <c r="A98" t="s">
        <v>96</v>
      </c>
      <c r="B98">
        <v>315</v>
      </c>
    </row>
    <row r="99" spans="1:2" x14ac:dyDescent="0.55000000000000004">
      <c r="A99" t="s">
        <v>97</v>
      </c>
      <c r="B99">
        <v>301</v>
      </c>
    </row>
    <row r="100" spans="1:2" x14ac:dyDescent="0.55000000000000004">
      <c r="A100" t="s">
        <v>98</v>
      </c>
      <c r="B100">
        <v>356</v>
      </c>
    </row>
    <row r="101" spans="1:2" x14ac:dyDescent="0.55000000000000004">
      <c r="A101" t="s">
        <v>99</v>
      </c>
      <c r="B101">
        <v>348</v>
      </c>
    </row>
    <row r="102" spans="1:2" x14ac:dyDescent="0.55000000000000004">
      <c r="A102" t="s">
        <v>100</v>
      </c>
      <c r="B102">
        <v>355</v>
      </c>
    </row>
    <row r="103" spans="1:2" x14ac:dyDescent="0.55000000000000004">
      <c r="A103" t="s">
        <v>101</v>
      </c>
      <c r="B103">
        <v>422</v>
      </c>
    </row>
    <row r="104" spans="1:2" x14ac:dyDescent="0.55000000000000004">
      <c r="A104" t="s">
        <v>102</v>
      </c>
      <c r="B104">
        <v>465</v>
      </c>
    </row>
    <row r="105" spans="1:2" x14ac:dyDescent="0.55000000000000004">
      <c r="A105" t="s">
        <v>103</v>
      </c>
      <c r="B105">
        <v>467</v>
      </c>
    </row>
    <row r="106" spans="1:2" x14ac:dyDescent="0.55000000000000004">
      <c r="A106" t="s">
        <v>104</v>
      </c>
      <c r="B106">
        <v>404</v>
      </c>
    </row>
    <row r="107" spans="1:2" x14ac:dyDescent="0.55000000000000004">
      <c r="A107" t="s">
        <v>105</v>
      </c>
      <c r="B107">
        <v>347</v>
      </c>
    </row>
    <row r="108" spans="1:2" x14ac:dyDescent="0.55000000000000004">
      <c r="A108" t="s">
        <v>106</v>
      </c>
      <c r="B108">
        <v>305</v>
      </c>
    </row>
    <row r="109" spans="1:2" x14ac:dyDescent="0.55000000000000004">
      <c r="A109" t="s">
        <v>107</v>
      </c>
      <c r="B109">
        <v>336</v>
      </c>
    </row>
    <row r="110" spans="1:2" x14ac:dyDescent="0.55000000000000004">
      <c r="A110" t="s">
        <v>108</v>
      </c>
      <c r="B110">
        <v>340</v>
      </c>
    </row>
    <row r="111" spans="1:2" x14ac:dyDescent="0.55000000000000004">
      <c r="A111" t="s">
        <v>109</v>
      </c>
      <c r="B111">
        <v>318</v>
      </c>
    </row>
    <row r="112" spans="1:2" x14ac:dyDescent="0.55000000000000004">
      <c r="A112" t="s">
        <v>110</v>
      </c>
      <c r="B112">
        <v>362</v>
      </c>
    </row>
    <row r="113" spans="1:2" x14ac:dyDescent="0.55000000000000004">
      <c r="A113" t="s">
        <v>111</v>
      </c>
      <c r="B113">
        <v>348</v>
      </c>
    </row>
    <row r="114" spans="1:2" x14ac:dyDescent="0.55000000000000004">
      <c r="A114" t="s">
        <v>112</v>
      </c>
      <c r="B114">
        <v>363</v>
      </c>
    </row>
    <row r="115" spans="1:2" x14ac:dyDescent="0.55000000000000004">
      <c r="A115" t="s">
        <v>113</v>
      </c>
      <c r="B115">
        <v>435</v>
      </c>
    </row>
    <row r="116" spans="1:2" x14ac:dyDescent="0.55000000000000004">
      <c r="A116" t="s">
        <v>114</v>
      </c>
      <c r="B116">
        <v>491</v>
      </c>
    </row>
    <row r="117" spans="1:2" x14ac:dyDescent="0.55000000000000004">
      <c r="A117" t="s">
        <v>115</v>
      </c>
      <c r="B117">
        <v>505</v>
      </c>
    </row>
    <row r="118" spans="1:2" x14ac:dyDescent="0.55000000000000004">
      <c r="A118" t="s">
        <v>116</v>
      </c>
      <c r="B118">
        <v>404</v>
      </c>
    </row>
    <row r="119" spans="1:2" x14ac:dyDescent="0.55000000000000004">
      <c r="A119" t="s">
        <v>117</v>
      </c>
      <c r="B119">
        <v>359</v>
      </c>
    </row>
    <row r="120" spans="1:2" x14ac:dyDescent="0.55000000000000004">
      <c r="A120" t="s">
        <v>118</v>
      </c>
      <c r="B120">
        <v>310</v>
      </c>
    </row>
    <row r="121" spans="1:2" x14ac:dyDescent="0.55000000000000004">
      <c r="A121" t="s">
        <v>119</v>
      </c>
      <c r="B121">
        <v>337</v>
      </c>
    </row>
    <row r="122" spans="1:2" x14ac:dyDescent="0.55000000000000004">
      <c r="A122" t="s">
        <v>120</v>
      </c>
      <c r="B122">
        <v>360</v>
      </c>
    </row>
    <row r="123" spans="1:2" x14ac:dyDescent="0.55000000000000004">
      <c r="A123" t="s">
        <v>121</v>
      </c>
      <c r="B123">
        <v>342</v>
      </c>
    </row>
    <row r="124" spans="1:2" x14ac:dyDescent="0.55000000000000004">
      <c r="A124" t="s">
        <v>122</v>
      </c>
      <c r="B124">
        <v>406</v>
      </c>
    </row>
    <row r="125" spans="1:2" x14ac:dyDescent="0.55000000000000004">
      <c r="A125" t="s">
        <v>123</v>
      </c>
      <c r="B125">
        <v>396</v>
      </c>
    </row>
    <row r="126" spans="1:2" x14ac:dyDescent="0.55000000000000004">
      <c r="A126" t="s">
        <v>124</v>
      </c>
      <c r="B126">
        <v>420</v>
      </c>
    </row>
    <row r="127" spans="1:2" x14ac:dyDescent="0.55000000000000004">
      <c r="A127" t="s">
        <v>125</v>
      </c>
      <c r="B127">
        <v>472</v>
      </c>
    </row>
    <row r="128" spans="1:2" x14ac:dyDescent="0.55000000000000004">
      <c r="A128" t="s">
        <v>126</v>
      </c>
      <c r="B128">
        <v>548</v>
      </c>
    </row>
    <row r="129" spans="1:2" x14ac:dyDescent="0.55000000000000004">
      <c r="A129" t="s">
        <v>127</v>
      </c>
      <c r="B129">
        <v>559</v>
      </c>
    </row>
    <row r="130" spans="1:2" x14ac:dyDescent="0.55000000000000004">
      <c r="A130" t="s">
        <v>128</v>
      </c>
      <c r="B130">
        <v>463</v>
      </c>
    </row>
    <row r="131" spans="1:2" x14ac:dyDescent="0.55000000000000004">
      <c r="A131" t="s">
        <v>129</v>
      </c>
      <c r="B131">
        <v>407</v>
      </c>
    </row>
    <row r="132" spans="1:2" x14ac:dyDescent="0.55000000000000004">
      <c r="A132" t="s">
        <v>130</v>
      </c>
      <c r="B132">
        <v>362</v>
      </c>
    </row>
    <row r="133" spans="1:2" x14ac:dyDescent="0.55000000000000004">
      <c r="A133" t="s">
        <v>131</v>
      </c>
      <c r="B133">
        <v>405</v>
      </c>
    </row>
    <row r="134" spans="1:2" x14ac:dyDescent="0.55000000000000004">
      <c r="A134" t="s">
        <v>132</v>
      </c>
      <c r="B134">
        <v>417</v>
      </c>
    </row>
    <row r="135" spans="1:2" x14ac:dyDescent="0.55000000000000004">
      <c r="A135" t="s">
        <v>133</v>
      </c>
      <c r="B135">
        <v>391</v>
      </c>
    </row>
    <row r="136" spans="1:2" x14ac:dyDescent="0.55000000000000004">
      <c r="A136" t="s">
        <v>134</v>
      </c>
      <c r="B136">
        <v>419</v>
      </c>
    </row>
    <row r="137" spans="1:2" x14ac:dyDescent="0.55000000000000004">
      <c r="A137" t="s">
        <v>135</v>
      </c>
      <c r="B137">
        <v>461</v>
      </c>
    </row>
    <row r="138" spans="1:2" x14ac:dyDescent="0.55000000000000004">
      <c r="A138" t="s">
        <v>136</v>
      </c>
      <c r="B138">
        <v>472</v>
      </c>
    </row>
    <row r="139" spans="1:2" x14ac:dyDescent="0.55000000000000004">
      <c r="A139" t="s">
        <v>137</v>
      </c>
      <c r="B139">
        <v>535</v>
      </c>
    </row>
    <row r="140" spans="1:2" x14ac:dyDescent="0.55000000000000004">
      <c r="A140" t="s">
        <v>138</v>
      </c>
      <c r="B140">
        <v>622</v>
      </c>
    </row>
    <row r="141" spans="1:2" x14ac:dyDescent="0.55000000000000004">
      <c r="A141" t="s">
        <v>139</v>
      </c>
      <c r="B141">
        <v>606</v>
      </c>
    </row>
    <row r="142" spans="1:2" x14ac:dyDescent="0.55000000000000004">
      <c r="A142" t="s">
        <v>140</v>
      </c>
      <c r="B142">
        <v>508</v>
      </c>
    </row>
    <row r="143" spans="1:2" x14ac:dyDescent="0.55000000000000004">
      <c r="A143" t="s">
        <v>141</v>
      </c>
      <c r="B143">
        <v>461</v>
      </c>
    </row>
    <row r="144" spans="1:2" x14ac:dyDescent="0.55000000000000004">
      <c r="A144" t="s">
        <v>142</v>
      </c>
      <c r="B144">
        <v>390</v>
      </c>
    </row>
    <row r="145" spans="1:2" x14ac:dyDescent="0.55000000000000004">
      <c r="A145" t="s">
        <v>143</v>
      </c>
      <c r="B145">
        <v>432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6A10-B2B4-4CD2-AF57-82F0FB6AC6C5}">
  <dimension ref="A1:D167"/>
  <sheetViews>
    <sheetView workbookViewId="0"/>
  </sheetViews>
  <sheetFormatPr defaultRowHeight="18" x14ac:dyDescent="0.55000000000000004"/>
  <sheetData>
    <row r="1" spans="1:3" ht="31.9" x14ac:dyDescent="1">
      <c r="A1" s="1" t="s">
        <v>146</v>
      </c>
    </row>
    <row r="2" spans="1:3" x14ac:dyDescent="0.55000000000000004">
      <c r="A2" t="s">
        <v>147</v>
      </c>
    </row>
    <row r="5" spans="1:3" x14ac:dyDescent="0.55000000000000004">
      <c r="A5" s="2" t="s">
        <v>148</v>
      </c>
    </row>
    <row r="6" spans="1:3" x14ac:dyDescent="0.55000000000000004">
      <c r="A6" t="e" cm="1" vm="1">
        <f t="array" ref="A6">_xlfn._xlws.PY(0,1,Table1[[#Headers],[#Data]])</f>
        <v>#VALUE!</v>
      </c>
    </row>
    <row r="8" spans="1:3" x14ac:dyDescent="0.55000000000000004">
      <c r="A8" s="3" t="s">
        <v>149</v>
      </c>
    </row>
    <row r="9" spans="1:3" x14ac:dyDescent="0.55000000000000004">
      <c r="A9" t="str" cm="1">
        <f t="array" ref="A9:C20">IFERROR(_FV(A6,"arrayPreview"),_xlfn._DF_Python_str(A6))</f>
        <v/>
      </c>
      <c r="B9" t="str">
        <v>month</v>
      </c>
      <c r="C9" t="str">
        <v>passengers</v>
      </c>
    </row>
    <row r="10" spans="1:3" x14ac:dyDescent="0.55000000000000004">
      <c r="A10">
        <v>0</v>
      </c>
      <c r="B10" t="str">
        <v>1949-01</v>
      </c>
      <c r="C10">
        <v>112</v>
      </c>
    </row>
    <row r="11" spans="1:3" x14ac:dyDescent="0.55000000000000004">
      <c r="A11">
        <v>1</v>
      </c>
      <c r="B11" t="str">
        <v>1949-02</v>
      </c>
      <c r="C11">
        <v>118</v>
      </c>
    </row>
    <row r="12" spans="1:3" x14ac:dyDescent="0.55000000000000004">
      <c r="A12">
        <v>2</v>
      </c>
      <c r="B12" t="str">
        <v>1949-03</v>
      </c>
      <c r="C12">
        <v>132</v>
      </c>
    </row>
    <row r="13" spans="1:3" x14ac:dyDescent="0.55000000000000004">
      <c r="A13">
        <v>3</v>
      </c>
      <c r="B13" t="str">
        <v>1949-04</v>
      </c>
      <c r="C13">
        <v>129</v>
      </c>
    </row>
    <row r="14" spans="1:3" x14ac:dyDescent="0.55000000000000004">
      <c r="A14">
        <v>4</v>
      </c>
      <c r="B14" t="str">
        <v>1949-05</v>
      </c>
      <c r="C14">
        <v>121</v>
      </c>
    </row>
    <row r="15" spans="1:3" x14ac:dyDescent="0.55000000000000004">
      <c r="A15" t="str">
        <v>...</v>
      </c>
      <c r="B15" t="str">
        <v>...</v>
      </c>
      <c r="C15" t="str">
        <v>...</v>
      </c>
    </row>
    <row r="16" spans="1:3" x14ac:dyDescent="0.55000000000000004">
      <c r="A16">
        <v>139</v>
      </c>
      <c r="B16" t="str">
        <v>1960-08</v>
      </c>
      <c r="C16">
        <v>606</v>
      </c>
    </row>
    <row r="17" spans="1:3" x14ac:dyDescent="0.55000000000000004">
      <c r="A17">
        <v>140</v>
      </c>
      <c r="B17" t="str">
        <v>1960-09</v>
      </c>
      <c r="C17">
        <v>508</v>
      </c>
    </row>
    <row r="18" spans="1:3" x14ac:dyDescent="0.55000000000000004">
      <c r="A18">
        <v>141</v>
      </c>
      <c r="B18" t="str">
        <v>1960-10</v>
      </c>
      <c r="C18">
        <v>461</v>
      </c>
    </row>
    <row r="19" spans="1:3" x14ac:dyDescent="0.55000000000000004">
      <c r="A19">
        <v>142</v>
      </c>
      <c r="B19" t="str">
        <v>1960-11</v>
      </c>
      <c r="C19">
        <v>390</v>
      </c>
    </row>
    <row r="20" spans="1:3" x14ac:dyDescent="0.55000000000000004">
      <c r="A20">
        <v>143</v>
      </c>
      <c r="B20" t="str">
        <v>1960-12</v>
      </c>
      <c r="C20">
        <v>432</v>
      </c>
    </row>
    <row r="23" spans="1:3" x14ac:dyDescent="0.55000000000000004">
      <c r="A23" s="2" t="s">
        <v>150</v>
      </c>
    </row>
    <row r="24" spans="1:3" x14ac:dyDescent="0.55000000000000004">
      <c r="A24" t="e" cm="1" vm="2">
        <f t="array" ref="A24">_xlfn._xlws.PY(1,1)</f>
        <v>#VALUE!</v>
      </c>
    </row>
    <row r="43" spans="1:1" x14ac:dyDescent="0.55000000000000004">
      <c r="A43" s="2" t="s">
        <v>151</v>
      </c>
    </row>
    <row r="44" spans="1:1" x14ac:dyDescent="0.55000000000000004">
      <c r="A44" t="e" cm="1" vm="3">
        <f t="array" ref="A44">_xlfn._xlws.PY(2,1)</f>
        <v>#VALUE!</v>
      </c>
    </row>
    <row r="63" spans="1:1" x14ac:dyDescent="0.55000000000000004">
      <c r="A63" s="2" t="s">
        <v>152</v>
      </c>
    </row>
    <row r="64" spans="1:1" x14ac:dyDescent="0.55000000000000004">
      <c r="A64" t="e" cm="1" vm="4">
        <f t="array" ref="A64">_xlfn._xlws.PY(3,1)</f>
        <v>#VALUE!</v>
      </c>
    </row>
    <row r="66" spans="1:3" x14ac:dyDescent="0.55000000000000004">
      <c r="A66" s="3" t="s">
        <v>149</v>
      </c>
    </row>
    <row r="67" spans="1:3" x14ac:dyDescent="0.55000000000000004">
      <c r="A67" t="str" cm="1">
        <f t="array" ref="A67:C68">IFERROR(_FV(A64,"arrayPreview"),_xlfn._DF_Python_str(A64))</f>
        <v/>
      </c>
      <c r="B67" t="str">
        <v>ADF Statistic</v>
      </c>
      <c r="C67" t="str">
        <v>p-value</v>
      </c>
    </row>
    <row r="68" spans="1:3" x14ac:dyDescent="0.55000000000000004">
      <c r="A68">
        <v>0</v>
      </c>
      <c r="B68">
        <v>0.81536887920606549</v>
      </c>
      <c r="C68">
        <v>0.99188024343764125</v>
      </c>
    </row>
    <row r="71" spans="1:3" x14ac:dyDescent="0.55000000000000004">
      <c r="A71" s="2" t="s">
        <v>153</v>
      </c>
    </row>
    <row r="72" spans="1:3" x14ac:dyDescent="0.55000000000000004">
      <c r="A72" t="e" cm="1" vm="5">
        <f t="array" ref="A72">_xlfn._xlws.PY(4,1)</f>
        <v>#VALUE!</v>
      </c>
    </row>
    <row r="74" spans="1:3" x14ac:dyDescent="0.55000000000000004">
      <c r="A74" s="3" t="s">
        <v>149</v>
      </c>
    </row>
    <row r="75" spans="1:3" x14ac:dyDescent="0.55000000000000004">
      <c r="A75" t="str" cm="1">
        <f t="array" ref="A75:C87">IFERROR(_FV(A72,"arrayPreview"),_xlfn._DF_Python_str(A72))</f>
        <v/>
      </c>
      <c r="B75" t="str">
        <v>passengers</v>
      </c>
      <c r="C75" t="str">
        <v>seasonal_diff</v>
      </c>
    </row>
    <row r="76" spans="1:3" x14ac:dyDescent="0.55000000000000004">
      <c r="A76" t="str">
        <v>month</v>
      </c>
      <c r="B76" t="str">
        <v/>
      </c>
      <c r="C76" t="str">
        <v/>
      </c>
    </row>
    <row r="77" spans="1:3" x14ac:dyDescent="0.55000000000000004">
      <c r="A77" vm="6">
        <v>17899</v>
      </c>
      <c r="B77">
        <v>112</v>
      </c>
      <c r="C77" vm="7">
        <v>0</v>
      </c>
    </row>
    <row r="78" spans="1:3" x14ac:dyDescent="0.55000000000000004">
      <c r="A78" vm="8">
        <v>17930</v>
      </c>
      <c r="B78">
        <v>118</v>
      </c>
      <c r="C78" vm="7">
        <v>0</v>
      </c>
    </row>
    <row r="79" spans="1:3" x14ac:dyDescent="0.55000000000000004">
      <c r="A79" vm="9">
        <v>17958</v>
      </c>
      <c r="B79">
        <v>132</v>
      </c>
      <c r="C79" vm="7">
        <v>0</v>
      </c>
    </row>
    <row r="80" spans="1:3" x14ac:dyDescent="0.55000000000000004">
      <c r="A80" vm="10">
        <v>17989</v>
      </c>
      <c r="B80">
        <v>129</v>
      </c>
      <c r="C80" vm="7">
        <v>0</v>
      </c>
    </row>
    <row r="81" spans="1:3" x14ac:dyDescent="0.55000000000000004">
      <c r="A81" vm="11">
        <v>18019</v>
      </c>
      <c r="B81">
        <v>121</v>
      </c>
      <c r="C81" vm="7">
        <v>0</v>
      </c>
    </row>
    <row r="82" spans="1:3" x14ac:dyDescent="0.55000000000000004">
      <c r="A82" t="str">
        <v>...</v>
      </c>
      <c r="B82" t="str">
        <v>...</v>
      </c>
      <c r="C82" t="str">
        <v>...</v>
      </c>
    </row>
    <row r="83" spans="1:3" x14ac:dyDescent="0.55000000000000004">
      <c r="A83" vm="12">
        <v>18203</v>
      </c>
      <c r="B83">
        <v>104</v>
      </c>
      <c r="C83" vm="7">
        <v>0</v>
      </c>
    </row>
    <row r="84" spans="1:3" x14ac:dyDescent="0.55000000000000004">
      <c r="A84" vm="13">
        <v>18233</v>
      </c>
      <c r="B84">
        <v>118</v>
      </c>
      <c r="C84" vm="7">
        <v>0</v>
      </c>
    </row>
    <row r="85" spans="1:3" x14ac:dyDescent="0.55000000000000004">
      <c r="A85" vm="14">
        <v>18264</v>
      </c>
      <c r="B85">
        <v>115</v>
      </c>
      <c r="C85">
        <v>3</v>
      </c>
    </row>
    <row r="86" spans="1:3" x14ac:dyDescent="0.55000000000000004">
      <c r="A86" vm="15">
        <v>18295</v>
      </c>
      <c r="B86">
        <v>126</v>
      </c>
      <c r="C86">
        <v>8</v>
      </c>
    </row>
    <row r="87" spans="1:3" x14ac:dyDescent="0.55000000000000004">
      <c r="A87" vm="16">
        <v>18323</v>
      </c>
      <c r="B87">
        <v>141</v>
      </c>
      <c r="C87">
        <v>9</v>
      </c>
    </row>
    <row r="90" spans="1:3" x14ac:dyDescent="0.55000000000000004">
      <c r="A90" s="2" t="s">
        <v>154</v>
      </c>
    </row>
    <row r="91" spans="1:3" x14ac:dyDescent="0.55000000000000004">
      <c r="A91" t="e" cm="1" vm="17">
        <f t="array" ref="A91">_xlfn._xlws.PY(5,1)</f>
        <v>#VALUE!</v>
      </c>
    </row>
    <row r="93" spans="1:3" x14ac:dyDescent="0.55000000000000004">
      <c r="A93" s="3" t="s">
        <v>149</v>
      </c>
    </row>
    <row r="94" spans="1:3" x14ac:dyDescent="0.55000000000000004">
      <c r="A94" t="str" cm="1">
        <f t="array" ref="A94">IFERROR(_FV(A91,"arrayPreview"),_xlfn._DF_Python_str(A91))</f>
        <v xml:space="preserve">                               SARIMAX Results                                
==============================================================================
Dep. Variable:          seasonal_diff   No. Observations:                  132
Model:         ...</v>
      </c>
    </row>
    <row r="97" spans="1:1" x14ac:dyDescent="0.55000000000000004">
      <c r="A97" s="2" t="s">
        <v>155</v>
      </c>
    </row>
    <row r="98" spans="1:1" x14ac:dyDescent="0.55000000000000004">
      <c r="A98" t="str" cm="1" vm="18">
        <f t="array" ref="A98">_xlfn._xlws.PY(6,1)</f>
        <v xml:space="preserve">                               SARIMAX Results                                
==============================================================================
Dep. Variable:          seasonal_diff   No. Observations:                  132
Model:                 ARIMA(1, 0, 0)   Log Likelihood                -510.625
Date:                Tue, 26 Aug 2025   AIC                           1027.250
Time:                        22:04:53   BIC                           1035.898
Sample:                    01-01-1950   HQIC                          1030.764
                         - 12-01-1960                                         
Covariance Type:                  opg                                         
==============================================================================
                 coef    std err          z      P&gt;|z|      [0.025      0.975]
------------------------------------------------------------------------------
const         31.0166      3.952      7.848      0.000      23.271      38.762
ar.L1          0.7566      0.062     12.284      0.000       0.636       0.877
sigma2       133.2748     12.962     10.282      0.000     107.870     158.680
===================================================================================
Ljung-Box (L1) (Q):                   3.86   Jarque-Bera (JB):                18.87
Prob(Q):                              0.05   Prob(JB):                         0.00
Heteroskedasticity (H):               2.27   Skew:                             0.29
Prob(H) (two-sided):                  0.01   Kurtosis:                         4.76
===================================================================================
Warnings:
[1] Covariance matrix calculated using the outer product of gradients (complex-step).</v>
      </c>
    </row>
    <row r="101" spans="1:1" x14ac:dyDescent="0.55000000000000004">
      <c r="A101" s="2" t="s">
        <v>156</v>
      </c>
    </row>
    <row r="102" spans="1:1" x14ac:dyDescent="0.55000000000000004">
      <c r="A102" t="e" cm="1" vm="19">
        <f t="array" ref="A102">_xlfn._xlws.PY(7,1)</f>
        <v>#VALUE!</v>
      </c>
    </row>
    <row r="121" spans="1:1" x14ac:dyDescent="0.55000000000000004">
      <c r="A121" s="2" t="s">
        <v>157</v>
      </c>
    </row>
    <row r="122" spans="1:1" x14ac:dyDescent="0.55000000000000004">
      <c r="A122" t="e" cm="1" vm="20">
        <f t="array" ref="A122">_xlfn._xlws.PY(8,1)</f>
        <v>#VALUE!</v>
      </c>
    </row>
    <row r="141" spans="1:1" x14ac:dyDescent="0.55000000000000004">
      <c r="A141" s="2" t="s">
        <v>158</v>
      </c>
    </row>
    <row r="142" spans="1:1" x14ac:dyDescent="0.55000000000000004">
      <c r="A142" t="e" cm="1" vm="21">
        <f t="array" ref="A142">_xlfn._xlws.PY(9,1)</f>
        <v>#VALUE!</v>
      </c>
    </row>
    <row r="161" spans="1:4" x14ac:dyDescent="0.55000000000000004">
      <c r="A161" s="2" t="s">
        <v>159</v>
      </c>
    </row>
    <row r="162" spans="1:4" x14ac:dyDescent="0.55000000000000004">
      <c r="A162" t="e" cm="1" vm="22">
        <f t="array" ref="A162">_xlfn._xlws.PY(10,1)</f>
        <v>#VALUE!</v>
      </c>
    </row>
    <row r="164" spans="1:4" x14ac:dyDescent="0.55000000000000004">
      <c r="A164" s="3" t="s">
        <v>149</v>
      </c>
    </row>
    <row r="165" spans="1:4" x14ac:dyDescent="0.55000000000000004">
      <c r="A165" t="str" cm="1">
        <f t="array" ref="A165:D167">IFERROR(_FV(A162,"arrayPreview"),_xlfn._DF_Python_str(A162))</f>
        <v/>
      </c>
      <c r="B165" t="str">
        <v>RMSE</v>
      </c>
      <c r="C165" t="str">
        <v>MAE</v>
      </c>
      <c r="D165" t="str">
        <v>MAPE</v>
      </c>
    </row>
    <row r="166" spans="1:4" x14ac:dyDescent="0.55000000000000004">
      <c r="A166" t="str">
        <v>ARIMA</v>
      </c>
      <c r="B166">
        <v>30.0260109431091</v>
      </c>
      <c r="C166">
        <v>30.012851631092811</v>
      </c>
      <c r="D166">
        <v>6.4342602666278045E-2</v>
      </c>
    </row>
    <row r="167" spans="1:4" x14ac:dyDescent="0.55000000000000004">
      <c r="A167" t="str">
        <v>Holt-Winters</v>
      </c>
      <c r="B167">
        <v>33.561606134045995</v>
      </c>
      <c r="C167">
        <v>32.932809306476116</v>
      </c>
      <c r="D167">
        <v>7.173953582416108E-2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AirPassengers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2025-02-28T03:32:30Z</dcterms:created>
  <dcterms:modified xsi:type="dcterms:W3CDTF">2025-08-26T23:42:45Z</dcterms:modified>
</cp:coreProperties>
</file>