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BFB4D038-589F-4DC4-BA0E-4385D2E4F7B4}" xr6:coauthVersionLast="47" xr6:coauthVersionMax="47" xr10:uidLastSave="{00000000-0000-0000-0000-000000000000}"/>
  <bookViews>
    <workbookView xWindow="-28898" yWindow="-98" windowWidth="28996" windowHeight="16395" firstSheet="4" activeTab="4" xr2:uid="{00000000-000D-0000-FFFF-FFFF00000000}"/>
  </bookViews>
  <sheets>
    <sheet name="Financial Forecasting" sheetId="1" r:id="rId1"/>
    <sheet name="Cost Reduction Impact" sheetId="2" r:id="rId2"/>
    <sheet name="Budget vs. Actuals" sheetId="3" r:id="rId3"/>
    <sheet name="Expense Categorization" sheetId="4" r:id="rId4"/>
    <sheet name="Sheet1" sheetId="7" r:id="rId5"/>
    <sheet name="Asset Depreciation" sheetId="5" r:id="rId6"/>
    <sheet name="NPV Calculation" sheetId="6" r:id="rId7"/>
    <sheet name="Sheet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F6" i="7"/>
  <c r="F2" i="7"/>
  <c r="F1" i="7"/>
  <c r="B19" i="7"/>
  <c r="C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B27" i="7"/>
  <c r="C27" i="7"/>
  <c r="B28" i="7"/>
  <c r="C28" i="7"/>
  <c r="B29" i="7"/>
  <c r="C29" i="7"/>
  <c r="B30" i="7"/>
  <c r="C30" i="7"/>
  <c r="D30" i="7" s="1"/>
  <c r="B31" i="7"/>
  <c r="C31" i="7"/>
  <c r="B32" i="7"/>
  <c r="C32" i="7"/>
  <c r="B33" i="7"/>
  <c r="C33" i="7"/>
  <c r="B34" i="7"/>
  <c r="C34" i="7"/>
  <c r="B35" i="7"/>
  <c r="C35" i="7"/>
  <c r="B36" i="7"/>
  <c r="C36" i="7"/>
  <c r="D36" i="7" s="1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D49" i="7"/>
  <c r="B50" i="7"/>
  <c r="C50" i="7"/>
  <c r="D50" i="7"/>
  <c r="B51" i="7"/>
  <c r="C51" i="7"/>
  <c r="D51" i="7"/>
  <c r="B52" i="7"/>
  <c r="C52" i="7"/>
  <c r="D52" i="7" s="1"/>
  <c r="B53" i="7"/>
  <c r="C53" i="7"/>
  <c r="B54" i="7"/>
  <c r="C54" i="7"/>
  <c r="D54" i="7" s="1"/>
  <c r="B55" i="7"/>
  <c r="C55" i="7"/>
  <c r="B56" i="7"/>
  <c r="C56" i="7"/>
  <c r="D56" i="7"/>
  <c r="B57" i="7"/>
  <c r="C57" i="7"/>
  <c r="D57" i="7" s="1"/>
  <c r="B58" i="7"/>
  <c r="C58" i="7"/>
  <c r="B59" i="7"/>
  <c r="C59" i="7"/>
  <c r="D59" i="7" s="1"/>
  <c r="B60" i="7"/>
  <c r="C60" i="7"/>
  <c r="D60" i="7"/>
  <c r="B61" i="7"/>
  <c r="C61" i="7"/>
  <c r="D61" i="7" s="1"/>
  <c r="B62" i="7"/>
  <c r="C62" i="7"/>
  <c r="D62" i="7"/>
  <c r="B63" i="7"/>
  <c r="C63" i="7"/>
  <c r="D63" i="7"/>
  <c r="B64" i="7"/>
  <c r="C64" i="7"/>
  <c r="D64" i="7"/>
  <c r="B65" i="7"/>
  <c r="C65" i="7"/>
  <c r="B66" i="7"/>
  <c r="C66" i="7"/>
  <c r="B7" i="7"/>
  <c r="B17" i="7"/>
  <c r="C17" i="7"/>
  <c r="D17" i="7"/>
  <c r="B18" i="7"/>
  <c r="C18" i="7"/>
  <c r="D18" i="7"/>
  <c r="B9" i="7"/>
  <c r="C9" i="7"/>
  <c r="D9" i="7" s="1"/>
  <c r="B10" i="7"/>
  <c r="C10" i="7"/>
  <c r="D10" i="7"/>
  <c r="B11" i="7"/>
  <c r="C11" i="7"/>
  <c r="D11" i="7" s="1"/>
  <c r="B12" i="7"/>
  <c r="C12" i="7"/>
  <c r="D12" i="7"/>
  <c r="B13" i="7"/>
  <c r="C13" i="7"/>
  <c r="D13" i="7" s="1"/>
  <c r="B14" i="7"/>
  <c r="C14" i="7"/>
  <c r="D14" i="7" s="1"/>
  <c r="B15" i="7"/>
  <c r="C15" i="7"/>
  <c r="D15" i="7"/>
  <c r="B16" i="7"/>
  <c r="C16" i="7"/>
  <c r="D16" i="7" s="1"/>
  <c r="C7" i="7"/>
  <c r="D7" i="7" s="1"/>
  <c r="B8" i="7"/>
  <c r="C8" i="7"/>
  <c r="D8" i="7" s="1"/>
  <c r="D2" i="8"/>
  <c r="D3" i="8"/>
  <c r="D5" i="8"/>
  <c r="D19" i="7" l="1"/>
  <c r="D26" i="7"/>
  <c r="D27" i="7"/>
  <c r="D28" i="7"/>
  <c r="D29" i="7"/>
  <c r="D31" i="7"/>
  <c r="D32" i="7"/>
  <c r="D33" i="7"/>
  <c r="D34" i="7"/>
  <c r="D35" i="7"/>
  <c r="D37" i="7"/>
  <c r="D38" i="7"/>
  <c r="D39" i="7"/>
  <c r="D40" i="7"/>
  <c r="D41" i="7"/>
  <c r="D42" i="7"/>
  <c r="D45" i="7"/>
  <c r="D46" i="7"/>
  <c r="D47" i="7"/>
  <c r="D48" i="7"/>
  <c r="D43" i="7"/>
  <c r="D44" i="7"/>
  <c r="D53" i="7"/>
  <c r="D55" i="7"/>
  <c r="D58" i="7"/>
  <c r="D65" i="7"/>
  <c r="D66" i="7"/>
  <c r="B2" i="8" l="1"/>
  <c r="B3" i="8"/>
  <c r="C5" i="8"/>
  <c r="C2" i="8"/>
  <c r="C3" i="8"/>
  <c r="B5" i="8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<sst xmlns="http://schemas.openxmlformats.org/spreadsheetml/2006/main" count="68" uniqueCount="53">
  <si>
    <t>Month</t>
  </si>
  <si>
    <t>Revenue</t>
  </si>
  <si>
    <t>Costs</t>
  </si>
  <si>
    <t>Net Profit</t>
  </si>
  <si>
    <t>Category</t>
  </si>
  <si>
    <t>Budgeted Q1</t>
  </si>
  <si>
    <t>Actual Q1</t>
  </si>
  <si>
    <t>Marketing</t>
  </si>
  <si>
    <t>R&amp;D</t>
  </si>
  <si>
    <t>Operations</t>
  </si>
  <si>
    <t>Sales</t>
  </si>
  <si>
    <t>Date</t>
  </si>
  <si>
    <t>Expense Amount</t>
  </si>
  <si>
    <t>Expense Type</t>
  </si>
  <si>
    <t>Description</t>
  </si>
  <si>
    <t>Travel</t>
  </si>
  <si>
    <t>Supplies</t>
  </si>
  <si>
    <t>Maintenance</t>
  </si>
  <si>
    <t>Utilities</t>
  </si>
  <si>
    <t>Taxi</t>
  </si>
  <si>
    <t>Office Supplies</t>
  </si>
  <si>
    <t>Flight</t>
  </si>
  <si>
    <t>Equipment Repair</t>
  </si>
  <si>
    <t>Electricity</t>
  </si>
  <si>
    <t>Uber</t>
  </si>
  <si>
    <t>Stationery</t>
  </si>
  <si>
    <t>HVAC Repair</t>
  </si>
  <si>
    <t>Water Bill</t>
  </si>
  <si>
    <t>Printer Ink</t>
  </si>
  <si>
    <t>Asset Name</t>
  </si>
  <si>
    <t>Purchase Price</t>
  </si>
  <si>
    <t>Life Expectancy (Years)</t>
  </si>
  <si>
    <t>Computer</t>
  </si>
  <si>
    <t>Vehicle</t>
  </si>
  <si>
    <t>Furniture</t>
  </si>
  <si>
    <t>Year</t>
  </si>
  <si>
    <t>Cash Flow</t>
  </si>
  <si>
    <t>"Analyze variances between budget and actuals for Q1 and highlight outliers."</t>
  </si>
  <si>
    <t>"Compute the NPV of these cash flows at a 10% discount rate."</t>
  </si>
  <si>
    <t>"Categorize these expenses by type and summarize totals."</t>
  </si>
  <si>
    <t xml:space="preserve"> "Show the impact of a 10% cost reduction on net profit."</t>
  </si>
  <si>
    <t>Forecast revenue for the next quarter assuming a 5% growth rate."</t>
  </si>
  <si>
    <t xml:space="preserve"> "Calculate the depreciation of each asset over 5 years using the straight-line method."</t>
  </si>
  <si>
    <t>Highlight rows where the Date is before March 30, 2025 and the Amount is negative.</t>
  </si>
  <si>
    <t>Loan amount</t>
  </si>
  <si>
    <t>Annual interest rate</t>
  </si>
  <si>
    <t>Loan term in years</t>
  </si>
  <si>
    <t>Payments per year</t>
  </si>
  <si>
    <t>Period</t>
  </si>
  <si>
    <t>Interest Payment</t>
  </si>
  <si>
    <t>Principal Payment</t>
  </si>
  <si>
    <t>Remaining Balance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</si>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</sst>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  <family val="2"/>
      <scheme val="minor"/>
    </font>
    <font>
      <sz val="11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8" fontId="3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&quot;$&quot;#,##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&quot;$&quot;#,##0.00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$&quot;#,##0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Interest Payment</v>
    <v>2</v>
    <v>3</v>
    <v>5</v>
  </rv>
</rvData>
</file>

<file path=xl/richData/rdrichvaluestructure.xml><?xml version="1.0" encoding="utf-8"?>
<rvStructures xmlns="http://schemas.microsoft.com/office/spreadsheetml/2017/richdata" count="1">
  <s t="_error">
    <k n="argument" t="s"/>
    <k n="errorType" t="i"/>
    <k n="ptg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742DD-2D2C-4E3A-9B88-A64C7EFC864E}" name="revenues" displayName="revenues" ref="A1:B13" totalsRowShown="0" headerRowBorderDxfId="30" tableBorderDxfId="29">
  <autoFilter ref="A1:B13" xr:uid="{FB8742DD-2D2C-4E3A-9B88-A64C7EFC864E}"/>
  <tableColumns count="2">
    <tableColumn id="1" xr3:uid="{B58FCC30-EBE2-4DE7-9170-7E208D46BDCE}" name="Month" dataDxfId="28"/>
    <tableColumn id="2" xr3:uid="{B8B7FF76-7CBB-4200-B9E9-485DB4FA11AA}" name="Revenue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D2543-5328-4664-9669-0EDBEA0FAC54}" name="cost_reduction" displayName="cost_reduction" ref="A1:D13" totalsRowShown="0" headerRowDxfId="26" headerRowBorderDxfId="25" tableBorderDxfId="24">
  <autoFilter ref="A1:D13" xr:uid="{322D2543-5328-4664-9669-0EDBEA0FAC54}"/>
  <tableColumns count="4">
    <tableColumn id="1" xr3:uid="{6E8F1269-4C57-4306-BA7F-5C6938B34212}" name="Month" dataDxfId="23"/>
    <tableColumn id="2" xr3:uid="{A2014FBA-6509-41BC-BF1E-52DA5CB05498}" name="Revenue" dataDxfId="22"/>
    <tableColumn id="3" xr3:uid="{1E5BA4E9-9C34-43CD-91C8-C4B3677AB072}" name="Costs" dataDxfId="21"/>
    <tableColumn id="4" xr3:uid="{B4FD5CA2-8EA2-43E7-9103-AF292F90F1FA}" name="Net Profit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B039C-D734-4F99-AD3C-F755093EF7F0}" name="budgets" displayName="budgets" ref="A1:C5" totalsRowShown="0" headerRowDxfId="19" headerRowBorderDxfId="18" tableBorderDxfId="17">
  <autoFilter ref="A1:C5" xr:uid="{00CB039C-D734-4F99-AD3C-F755093EF7F0}"/>
  <tableColumns count="3">
    <tableColumn id="1" xr3:uid="{962ADBD3-1D8A-4D67-8532-1A5C279A7389}" name="Category"/>
    <tableColumn id="2" xr3:uid="{E85DC068-012E-4A56-834A-47D2A121AEEE}" name="Budgeted Q1"/>
    <tableColumn id="3" xr3:uid="{C207AE4F-7D35-45EF-B125-1A236B4308F6}" name="Actual Q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1D36CC-0CEE-41A8-9CD1-DA1D30C7BFBC}" name="expenses" displayName="expenses" ref="A1:D11" totalsRowShown="0" headerRowDxfId="16" headerRowBorderDxfId="15" tableBorderDxfId="14">
  <autoFilter ref="A1:D11" xr:uid="{DC1D36CC-0CEE-41A8-9CD1-DA1D30C7BFBC}"/>
  <tableColumns count="4">
    <tableColumn id="1" xr3:uid="{ACFDABC3-09B0-4104-BAE3-4E5F0873ABCA}" name="Date" dataDxfId="13"/>
    <tableColumn id="2" xr3:uid="{5B9F6FED-4976-4747-9310-A28676289539}" name="Expense Amount" dataDxfId="12"/>
    <tableColumn id="3" xr3:uid="{F0A3551A-0060-4D4E-B2C8-2A8CAD9A3912}" name="Expense Type"/>
    <tableColumn id="4" xr3:uid="{8D3366F3-A2A7-42DB-BC9E-8B47E980AE7E}" name="Descrip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5A37AE-6B86-4B1A-826A-5B7FA5A93E73}" name="assets" displayName="assets" ref="A1:C4" totalsRowShown="0" headerRowDxfId="11" headerRowBorderDxfId="10" tableBorderDxfId="9">
  <autoFilter ref="A1:C4" xr:uid="{435A37AE-6B86-4B1A-826A-5B7FA5A93E73}"/>
  <tableColumns count="3">
    <tableColumn id="1" xr3:uid="{64A2E8BA-3BF1-468B-A95A-56E098D4EA47}" name="Asset Name"/>
    <tableColumn id="2" xr3:uid="{EFE3F769-E8AE-4D74-BA76-D51309D00858}" name="Purchase Price" dataDxfId="8"/>
    <tableColumn id="3" xr3:uid="{3DA0F112-F4FF-4453-B8BD-B2787D63DEEC}" name="Life Expectancy (Years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F9B5D8-A7E8-4EB8-B10B-7525C0119693}" name="cash_flows" displayName="cash_flows" ref="A1:B7" totalsRowShown="0" headerRowDxfId="7" headerRowBorderDxfId="6" tableBorderDxfId="5">
  <autoFilter ref="A1:B7" xr:uid="{DBF9B5D8-A7E8-4EB8-B10B-7525C0119693}"/>
  <tableColumns count="2">
    <tableColumn id="1" xr3:uid="{0BBE49CD-4481-477D-8AAB-9929DB676D3A}" name="Year"/>
    <tableColumn id="2" xr3:uid="{C387E1E4-81D8-4200-B32C-349A9BF01AC8}" name="Cash Flow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904399-4305-4618-9CEE-67C27D5C0731}" name="Table7" displayName="Table7" ref="A1:D5" totalsRowShown="0" headerRowDxfId="0">
  <autoFilter ref="A1:D5" xr:uid="{05904399-4305-4618-9CEE-67C27D5C0731}"/>
  <tableColumns count="4">
    <tableColumn id="1" xr3:uid="{5E5DD80E-3A99-46A8-86AE-62744CED31CF}" name="Period" dataDxfId="4"/>
    <tableColumn id="2" xr3:uid="{0A76C627-405A-4DA8-BB6A-AC0341FEE777}" name="Interest Payment" dataDxfId="3"/>
    <tableColumn id="3" xr3:uid="{DBF09764-F854-49C5-BAA7-928B554CCB3B}" name="Principal Payment" dataDxfId="2"/>
    <tableColumn id="4" xr3:uid="{7949A690-B3C6-40FE-8BF9-26ECE3AC1ED3}" name="Remaining Balanc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A11" sqref="A11"/>
    </sheetView>
  </sheetViews>
  <sheetFormatPr defaultRowHeight="14.4" x14ac:dyDescent="0.55000000000000004"/>
  <cols>
    <col min="1" max="1" width="17.578125" style="1" bestFit="1" customWidth="1"/>
    <col min="2" max="2" width="9.734375" style="5" customWidth="1"/>
  </cols>
  <sheetData>
    <row r="1" spans="1:4" x14ac:dyDescent="0.55000000000000004">
      <c r="A1" s="2" t="s">
        <v>0</v>
      </c>
      <c r="B1" s="4" t="s">
        <v>1</v>
      </c>
    </row>
    <row r="2" spans="1:4" x14ac:dyDescent="0.55000000000000004">
      <c r="A2" s="1">
        <v>45382.714250479199</v>
      </c>
      <c r="B2" s="5">
        <v>100000</v>
      </c>
      <c r="D2" t="s">
        <v>41</v>
      </c>
    </row>
    <row r="3" spans="1:4" x14ac:dyDescent="0.55000000000000004">
      <c r="A3" s="1">
        <v>45412.714250479199</v>
      </c>
      <c r="B3" s="5">
        <v>105000</v>
      </c>
    </row>
    <row r="4" spans="1:4" x14ac:dyDescent="0.55000000000000004">
      <c r="A4" s="1">
        <v>45443.714250479199</v>
      </c>
      <c r="B4" s="5">
        <v>110250</v>
      </c>
    </row>
    <row r="5" spans="1:4" x14ac:dyDescent="0.55000000000000004">
      <c r="A5" s="1">
        <v>45473.714250479199</v>
      </c>
      <c r="B5" s="5">
        <v>115762.5</v>
      </c>
    </row>
    <row r="6" spans="1:4" x14ac:dyDescent="0.55000000000000004">
      <c r="A6" s="1">
        <v>45504.714250479199</v>
      </c>
      <c r="B6" s="5">
        <v>121550.625</v>
      </c>
    </row>
    <row r="7" spans="1:4" x14ac:dyDescent="0.55000000000000004">
      <c r="A7" s="1">
        <v>45535.714250479199</v>
      </c>
      <c r="B7" s="5">
        <v>127628.15625</v>
      </c>
    </row>
    <row r="8" spans="1:4" x14ac:dyDescent="0.55000000000000004">
      <c r="A8" s="1">
        <v>45565.714250479199</v>
      </c>
      <c r="B8" s="5">
        <v>134009.56406250011</v>
      </c>
    </row>
    <row r="9" spans="1:4" x14ac:dyDescent="0.55000000000000004">
      <c r="A9" s="1">
        <v>45596.714250479199</v>
      </c>
      <c r="B9" s="5">
        <v>140710.04226562509</v>
      </c>
    </row>
    <row r="10" spans="1:4" x14ac:dyDescent="0.55000000000000004">
      <c r="A10" s="1">
        <v>45626.714250479199</v>
      </c>
      <c r="B10" s="5">
        <v>147745.54437890631</v>
      </c>
    </row>
    <row r="11" spans="1:4" x14ac:dyDescent="0.55000000000000004">
      <c r="A11" s="1">
        <v>45657.714250479199</v>
      </c>
      <c r="B11" s="5">
        <v>155132.82159785161</v>
      </c>
    </row>
    <row r="12" spans="1:4" x14ac:dyDescent="0.55000000000000004">
      <c r="A12" s="1">
        <v>45688.714250479199</v>
      </c>
      <c r="B12" s="5">
        <v>162889.46267774419</v>
      </c>
    </row>
    <row r="13" spans="1:4" x14ac:dyDescent="0.55000000000000004">
      <c r="A13" s="1">
        <v>45716.714250479199</v>
      </c>
      <c r="B13" s="5">
        <v>171033.93581163141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13"/>
  <sheetViews>
    <sheetView workbookViewId="0">
      <selection activeCell="G7" sqref="G7"/>
    </sheetView>
  </sheetViews>
  <sheetFormatPr defaultRowHeight="14.4" x14ac:dyDescent="0.55000000000000004"/>
  <cols>
    <col min="1" max="1" width="10.20703125" style="1" bestFit="1" customWidth="1"/>
    <col min="2" max="2" width="9.734375" style="5" customWidth="1"/>
    <col min="3" max="3" width="9.05078125" style="5"/>
    <col min="4" max="4" width="10.47265625" style="5" customWidth="1"/>
  </cols>
  <sheetData>
    <row r="1" spans="1:6" x14ac:dyDescent="0.55000000000000004">
      <c r="A1" s="2" t="s">
        <v>0</v>
      </c>
      <c r="B1" s="4" t="s">
        <v>1</v>
      </c>
      <c r="C1" s="4" t="s">
        <v>2</v>
      </c>
      <c r="D1" s="4" t="s">
        <v>3</v>
      </c>
    </row>
    <row r="2" spans="1:6" x14ac:dyDescent="0.55000000000000004">
      <c r="A2" s="1">
        <v>45382.714250479199</v>
      </c>
      <c r="B2" s="5">
        <v>100000</v>
      </c>
      <c r="C2" s="5">
        <v>50000</v>
      </c>
      <c r="D2" s="5">
        <v>50000</v>
      </c>
      <c r="F2" t="s">
        <v>40</v>
      </c>
    </row>
    <row r="3" spans="1:6" x14ac:dyDescent="0.55000000000000004">
      <c r="A3" s="1">
        <v>45412.714250479199</v>
      </c>
      <c r="B3" s="5">
        <v>105000</v>
      </c>
      <c r="C3" s="5">
        <v>51500</v>
      </c>
      <c r="D3" s="5">
        <v>53500</v>
      </c>
    </row>
    <row r="4" spans="1:6" x14ac:dyDescent="0.55000000000000004">
      <c r="A4" s="1">
        <v>45443.714250479199</v>
      </c>
      <c r="B4" s="5">
        <v>110250</v>
      </c>
      <c r="C4" s="5">
        <v>53045</v>
      </c>
      <c r="D4" s="5">
        <v>57205</v>
      </c>
    </row>
    <row r="5" spans="1:6" x14ac:dyDescent="0.55000000000000004">
      <c r="A5" s="1">
        <v>45473.714250479199</v>
      </c>
      <c r="B5" s="5">
        <v>115762.5</v>
      </c>
      <c r="C5" s="5">
        <v>54636.35</v>
      </c>
      <c r="D5" s="5">
        <v>61126.150000000023</v>
      </c>
    </row>
    <row r="6" spans="1:6" x14ac:dyDescent="0.55000000000000004">
      <c r="A6" s="1">
        <v>45504.714250479199</v>
      </c>
      <c r="B6" s="5">
        <v>121550.625</v>
      </c>
      <c r="C6" s="5">
        <v>56275.440499999997</v>
      </c>
      <c r="D6" s="5">
        <v>65275.184500000018</v>
      </c>
    </row>
    <row r="7" spans="1:6" x14ac:dyDescent="0.55000000000000004">
      <c r="A7" s="1">
        <v>45535.714250479199</v>
      </c>
      <c r="B7" s="5">
        <v>127628.15625</v>
      </c>
      <c r="C7" s="5">
        <v>57963.703715000003</v>
      </c>
      <c r="D7" s="5">
        <v>69664.452535000019</v>
      </c>
    </row>
    <row r="8" spans="1:6" x14ac:dyDescent="0.55000000000000004">
      <c r="A8" s="1">
        <v>45565.714250479199</v>
      </c>
      <c r="B8" s="5">
        <v>134009.56406250011</v>
      </c>
      <c r="C8" s="5">
        <v>59702.614826450008</v>
      </c>
      <c r="D8" s="5">
        <v>74306.949236050044</v>
      </c>
    </row>
    <row r="9" spans="1:6" x14ac:dyDescent="0.55000000000000004">
      <c r="A9" s="1">
        <v>45596.714250479199</v>
      </c>
      <c r="B9" s="5">
        <v>140710.04226562509</v>
      </c>
      <c r="C9" s="5">
        <v>61493.693271243508</v>
      </c>
      <c r="D9" s="5">
        <v>79216.348994381551</v>
      </c>
    </row>
    <row r="10" spans="1:6" x14ac:dyDescent="0.55000000000000004">
      <c r="A10" s="1">
        <v>45626.714250479199</v>
      </c>
      <c r="B10" s="5">
        <v>147745.54437890631</v>
      </c>
      <c r="C10" s="5">
        <v>63338.504069380819</v>
      </c>
      <c r="D10" s="5">
        <v>84407.040309525502</v>
      </c>
    </row>
    <row r="11" spans="1:6" x14ac:dyDescent="0.55000000000000004">
      <c r="A11" s="1">
        <v>45657.714250479199</v>
      </c>
      <c r="B11" s="5">
        <v>155132.82159785161</v>
      </c>
      <c r="C11" s="5">
        <v>65238.659191462248</v>
      </c>
      <c r="D11" s="5">
        <v>89894.162406389369</v>
      </c>
    </row>
    <row r="12" spans="1:6" x14ac:dyDescent="0.55000000000000004">
      <c r="A12" s="1">
        <v>45688.714250479199</v>
      </c>
      <c r="B12" s="5">
        <v>162889.46267774419</v>
      </c>
      <c r="C12" s="5">
        <v>67195.818967206113</v>
      </c>
      <c r="D12" s="5">
        <v>95693.643710538076</v>
      </c>
    </row>
    <row r="13" spans="1:6" x14ac:dyDescent="0.55000000000000004">
      <c r="A13" s="1">
        <v>45716.714250479199</v>
      </c>
      <c r="B13" s="5">
        <v>171033.93581163141</v>
      </c>
      <c r="C13" s="5">
        <v>69211.693536222301</v>
      </c>
      <c r="D13" s="5">
        <v>101822.24227540909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topLeftCell="A4" workbookViewId="0">
      <selection activeCell="B3" sqref="B3"/>
    </sheetView>
  </sheetViews>
  <sheetFormatPr defaultRowHeight="14.4" x14ac:dyDescent="0.55000000000000004"/>
  <cols>
    <col min="1" max="1" width="9.7890625" customWidth="1"/>
    <col min="2" max="2" width="13.26171875" customWidth="1"/>
    <col min="3" max="3" width="10.5234375" customWidth="1"/>
  </cols>
  <sheetData>
    <row r="1" spans="1:5" x14ac:dyDescent="0.55000000000000004">
      <c r="A1" s="3" t="s">
        <v>4</v>
      </c>
      <c r="B1" s="3" t="s">
        <v>5</v>
      </c>
      <c r="C1" s="3" t="s">
        <v>6</v>
      </c>
    </row>
    <row r="2" spans="1:5" x14ac:dyDescent="0.55000000000000004">
      <c r="A2" t="s">
        <v>7</v>
      </c>
      <c r="B2">
        <v>20000</v>
      </c>
      <c r="C2">
        <v>22000</v>
      </c>
    </row>
    <row r="3" spans="1:5" x14ac:dyDescent="0.55000000000000004">
      <c r="A3" t="s">
        <v>8</v>
      </c>
      <c r="B3">
        <v>15000</v>
      </c>
      <c r="C3">
        <v>16500</v>
      </c>
      <c r="E3" t="s">
        <v>37</v>
      </c>
    </row>
    <row r="4" spans="1:5" x14ac:dyDescent="0.55000000000000004">
      <c r="A4" t="s">
        <v>9</v>
      </c>
      <c r="B4">
        <v>25000</v>
      </c>
      <c r="C4">
        <v>27500</v>
      </c>
    </row>
    <row r="5" spans="1:5" x14ac:dyDescent="0.55000000000000004">
      <c r="A5" t="s">
        <v>10</v>
      </c>
      <c r="B5">
        <v>18000</v>
      </c>
      <c r="C5">
        <v>19800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11"/>
  <sheetViews>
    <sheetView workbookViewId="0">
      <selection activeCell="P5" sqref="P5"/>
    </sheetView>
  </sheetViews>
  <sheetFormatPr defaultRowHeight="14.4" x14ac:dyDescent="0.55000000000000004"/>
  <cols>
    <col min="1" max="1" width="17.578125" style="1" bestFit="1" customWidth="1"/>
    <col min="2" max="2" width="16.47265625" style="7" customWidth="1"/>
    <col min="3" max="3" width="13.734375" customWidth="1"/>
    <col min="4" max="4" width="11.83984375" customWidth="1"/>
  </cols>
  <sheetData>
    <row r="1" spans="1:6" x14ac:dyDescent="0.55000000000000004">
      <c r="A1" s="2" t="s">
        <v>11</v>
      </c>
      <c r="B1" s="6" t="s">
        <v>12</v>
      </c>
      <c r="C1" s="3" t="s">
        <v>13</v>
      </c>
      <c r="D1" s="3" t="s">
        <v>14</v>
      </c>
    </row>
    <row r="2" spans="1:6" x14ac:dyDescent="0.55000000000000004">
      <c r="A2" s="1">
        <v>45716.714250577337</v>
      </c>
      <c r="B2" s="7">
        <v>120</v>
      </c>
      <c r="C2" t="s">
        <v>15</v>
      </c>
      <c r="D2" t="s">
        <v>19</v>
      </c>
    </row>
    <row r="3" spans="1:6" x14ac:dyDescent="0.55000000000000004">
      <c r="A3" s="1">
        <v>45717.714250577337</v>
      </c>
      <c r="B3" s="7">
        <v>300</v>
      </c>
      <c r="C3" t="s">
        <v>16</v>
      </c>
      <c r="D3" t="s">
        <v>20</v>
      </c>
      <c r="F3" t="s">
        <v>39</v>
      </c>
    </row>
    <row r="4" spans="1:6" x14ac:dyDescent="0.55000000000000004">
      <c r="A4" s="1">
        <v>45718.714250577337</v>
      </c>
      <c r="B4" s="7">
        <v>150</v>
      </c>
      <c r="C4" t="s">
        <v>15</v>
      </c>
      <c r="D4" t="s">
        <v>21</v>
      </c>
    </row>
    <row r="5" spans="1:6" x14ac:dyDescent="0.55000000000000004">
      <c r="A5" s="1">
        <v>45719.714250577337</v>
      </c>
      <c r="B5" s="7">
        <v>230</v>
      </c>
      <c r="C5" t="s">
        <v>17</v>
      </c>
      <c r="D5" t="s">
        <v>22</v>
      </c>
    </row>
    <row r="6" spans="1:6" x14ac:dyDescent="0.55000000000000004">
      <c r="A6" s="1">
        <v>45720.714250577337</v>
      </c>
      <c r="B6" s="7">
        <v>180</v>
      </c>
      <c r="C6" t="s">
        <v>18</v>
      </c>
      <c r="D6" t="s">
        <v>23</v>
      </c>
      <c r="F6" t="s">
        <v>43</v>
      </c>
    </row>
    <row r="7" spans="1:6" x14ac:dyDescent="0.55000000000000004">
      <c r="A7" s="1">
        <v>45721.714250577337</v>
      </c>
      <c r="B7" s="7">
        <v>90</v>
      </c>
      <c r="C7" t="s">
        <v>15</v>
      </c>
      <c r="D7" t="s">
        <v>24</v>
      </c>
    </row>
    <row r="8" spans="1:6" x14ac:dyDescent="0.55000000000000004">
      <c r="A8" s="1">
        <v>45722.714250577337</v>
      </c>
      <c r="B8" s="7">
        <v>300</v>
      </c>
      <c r="C8" t="s">
        <v>16</v>
      </c>
      <c r="D8" t="s">
        <v>25</v>
      </c>
    </row>
    <row r="9" spans="1:6" x14ac:dyDescent="0.55000000000000004">
      <c r="A9" s="1">
        <v>45723.714250577337</v>
      </c>
      <c r="B9" s="7">
        <v>450</v>
      </c>
      <c r="C9" t="s">
        <v>17</v>
      </c>
      <c r="D9" t="s">
        <v>26</v>
      </c>
    </row>
    <row r="10" spans="1:6" x14ac:dyDescent="0.55000000000000004">
      <c r="A10" s="1">
        <v>45724.714250577337</v>
      </c>
      <c r="B10" s="7">
        <v>200</v>
      </c>
      <c r="C10" t="s">
        <v>18</v>
      </c>
      <c r="D10" t="s">
        <v>27</v>
      </c>
    </row>
    <row r="11" spans="1:6" x14ac:dyDescent="0.55000000000000004">
      <c r="A11" s="1">
        <v>45725.714250577337</v>
      </c>
      <c r="B11" s="7">
        <v>130</v>
      </c>
      <c r="C11" t="s">
        <v>16</v>
      </c>
      <c r="D1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0A0A-491F-452E-A1F9-1906B53A334D}">
  <dimension ref="A1:F142"/>
  <sheetViews>
    <sheetView tabSelected="1" zoomScale="130" zoomScaleNormal="130" workbookViewId="0">
      <selection activeCell="B8" sqref="B8"/>
    </sheetView>
  </sheetViews>
  <sheetFormatPr defaultRowHeight="14.4" x14ac:dyDescent="0.55000000000000004"/>
  <cols>
    <col min="1" max="1" width="16.5234375" bestFit="1" customWidth="1"/>
    <col min="2" max="2" width="14.83984375" bestFit="1" customWidth="1"/>
    <col min="3" max="3" width="15.41796875" bestFit="1" customWidth="1"/>
    <col min="4" max="4" width="9.41796875" customWidth="1"/>
    <col min="5" max="5" width="8.83984375" customWidth="1"/>
    <col min="6" max="6" width="37.578125" customWidth="1"/>
  </cols>
  <sheetData>
    <row r="1" spans="1:6" x14ac:dyDescent="0.55000000000000004">
      <c r="A1" t="s">
        <v>44</v>
      </c>
      <c r="B1" s="5">
        <v>50000</v>
      </c>
      <c r="C1">
        <v>1</v>
      </c>
      <c r="F1" s="8">
        <f>FV(5%/12, 24, -200, 0, 0)</f>
        <v>5037.184106799732</v>
      </c>
    </row>
    <row r="2" spans="1:6" x14ac:dyDescent="0.55000000000000004">
      <c r="A2" t="s">
        <v>45</v>
      </c>
      <c r="B2" s="9">
        <v>0.05</v>
      </c>
      <c r="F2" s="8">
        <f>FV(B2/12, 2*12, -200, 0, 0)</f>
        <v>5037.184106799732</v>
      </c>
    </row>
    <row r="3" spans="1:6" x14ac:dyDescent="0.55000000000000004">
      <c r="A3" t="s">
        <v>46</v>
      </c>
      <c r="B3">
        <v>5</v>
      </c>
    </row>
    <row r="4" spans="1:6" x14ac:dyDescent="0.55000000000000004">
      <c r="A4" t="s">
        <v>47</v>
      </c>
      <c r="B4">
        <v>12</v>
      </c>
    </row>
    <row r="6" spans="1:6" x14ac:dyDescent="0.55000000000000004">
      <c r="A6" s="11" t="s">
        <v>48</v>
      </c>
      <c r="B6" s="11" t="s">
        <v>49</v>
      </c>
      <c r="C6" s="11" t="s">
        <v>50</v>
      </c>
      <c r="D6" s="11" t="s">
        <v>51</v>
      </c>
      <c r="F6" s="8">
        <f>PV(B2/12, 5*12, -500, 0, 0)</f>
        <v>26495.35316196374</v>
      </c>
    </row>
    <row r="7" spans="1:6" ht="16.2" x14ac:dyDescent="0.55000000000000004">
      <c r="A7" s="12">
        <v>1</v>
      </c>
      <c r="B7" s="13">
        <f>IPMT($B$2/$B$4, A7, $B$3*$B$4, $B$1)</f>
        <v>-208.33333333333334</v>
      </c>
      <c r="C7" s="13">
        <f>PPMT($B$2/$B$4, A7, $B$3*$B$4, $B$1)</f>
        <v>-735.22834886721341</v>
      </c>
      <c r="D7" s="14">
        <f>$B$1 + SUM(C$7:C7)</f>
        <v>49264.771651132789</v>
      </c>
    </row>
    <row r="8" spans="1:6" ht="16.2" x14ac:dyDescent="0.55000000000000004">
      <c r="A8" s="12">
        <v>2</v>
      </c>
      <c r="B8" s="13">
        <f>IPMT($B$2/$B$4, A8, $B$3*$B$4, $B$1)</f>
        <v>-205.26988187971992</v>
      </c>
      <c r="C8" s="13">
        <f>PPMT($B$2/$B$4, A8, $B$3*$B$4, $B$1)</f>
        <v>-738.29180032082684</v>
      </c>
      <c r="D8" s="14">
        <f>$B$1 + SUM(C$7:C8)</f>
        <v>48526.479850811957</v>
      </c>
    </row>
    <row r="9" spans="1:6" ht="16.2" x14ac:dyDescent="0.55000000000000004">
      <c r="A9" s="12">
        <v>3</v>
      </c>
      <c r="B9" s="13">
        <f t="shared" ref="B9:B16" si="0">IPMT($B$2/$B$4, A9, $B$3*$B$4, $B$1)</f>
        <v>-202.19366604504984</v>
      </c>
      <c r="C9" s="13">
        <f t="shared" ref="C9:C16" si="1">PPMT($B$2/$B$4, A9, $B$3*$B$4, $B$1)</f>
        <v>-741.36801615549689</v>
      </c>
      <c r="D9" s="14">
        <f>$B$1 + SUM(C$7:C9)</f>
        <v>47785.111834656462</v>
      </c>
      <c r="F9">
        <f>NPER(B2/12, -300, B1)</f>
        <v>285.14208077120287</v>
      </c>
    </row>
    <row r="10" spans="1:6" ht="16.2" x14ac:dyDescent="0.55000000000000004">
      <c r="A10" s="12">
        <v>4</v>
      </c>
      <c r="B10" s="13">
        <f t="shared" si="0"/>
        <v>-199.10463264440193</v>
      </c>
      <c r="C10" s="13">
        <f t="shared" si="1"/>
        <v>-744.45704955614474</v>
      </c>
      <c r="D10" s="14">
        <f>$B$1 + SUM(C$7:C10)</f>
        <v>47040.65478510032</v>
      </c>
    </row>
    <row r="11" spans="1:6" ht="16.2" x14ac:dyDescent="0.55000000000000004">
      <c r="A11" s="12">
        <v>5</v>
      </c>
      <c r="B11" s="13">
        <f t="shared" si="0"/>
        <v>-196.00272827125136</v>
      </c>
      <c r="C11" s="13">
        <f t="shared" si="1"/>
        <v>-747.55895392929551</v>
      </c>
      <c r="D11" s="14">
        <f>$B$1 + SUM(C$7:C11)</f>
        <v>46293.09583117102</v>
      </c>
    </row>
    <row r="12" spans="1:6" ht="16.2" x14ac:dyDescent="0.55000000000000004">
      <c r="A12" s="12">
        <v>6</v>
      </c>
      <c r="B12" s="13">
        <f t="shared" si="0"/>
        <v>-192.88789929654592</v>
      </c>
      <c r="C12" s="13">
        <f t="shared" si="1"/>
        <v>-750.67378290400086</v>
      </c>
      <c r="D12" s="14">
        <f>$B$1 + SUM(C$7:C12)</f>
        <v>45542.422048267021</v>
      </c>
    </row>
    <row r="13" spans="1:6" ht="16.2" x14ac:dyDescent="0.55000000000000004">
      <c r="A13" s="12">
        <v>7</v>
      </c>
      <c r="B13" s="13">
        <f t="shared" si="0"/>
        <v>-189.76009186777924</v>
      </c>
      <c r="C13" s="13">
        <f t="shared" si="1"/>
        <v>-753.80159033276743</v>
      </c>
      <c r="D13" s="14">
        <f>$B$1 + SUM(C$7:C13)</f>
        <v>44788.620457934252</v>
      </c>
    </row>
    <row r="14" spans="1:6" ht="16.2" x14ac:dyDescent="0.55000000000000004">
      <c r="A14" s="12">
        <v>8</v>
      </c>
      <c r="B14" s="13">
        <f t="shared" si="0"/>
        <v>-186.61925190805937</v>
      </c>
      <c r="C14" s="13">
        <f t="shared" si="1"/>
        <v>-756.9424302924873</v>
      </c>
      <c r="D14" s="14">
        <f>$B$1 + SUM(C$7:C14)</f>
        <v>44031.67802764177</v>
      </c>
    </row>
    <row r="15" spans="1:6" ht="16.2" x14ac:dyDescent="0.55000000000000004">
      <c r="A15" s="12">
        <v>9</v>
      </c>
      <c r="B15" s="13">
        <f t="shared" si="0"/>
        <v>-183.46532511517401</v>
      </c>
      <c r="C15" s="13">
        <f t="shared" si="1"/>
        <v>-760.0963570853728</v>
      </c>
      <c r="D15" s="14">
        <f>$B$1 + SUM(C$7:C15)</f>
        <v>43271.581670556392</v>
      </c>
    </row>
    <row r="16" spans="1:6" ht="16.2" x14ac:dyDescent="0.55000000000000004">
      <c r="A16" s="12">
        <v>10</v>
      </c>
      <c r="B16" s="13">
        <f t="shared" si="0"/>
        <v>-180.29825696065163</v>
      </c>
      <c r="C16" s="13">
        <f t="shared" si="1"/>
        <v>-763.26342523989513</v>
      </c>
      <c r="D16" s="14">
        <f>$B$1 + SUM(C$7:C16)</f>
        <v>42508.318245316499</v>
      </c>
    </row>
    <row r="17" spans="1:4" ht="16.2" x14ac:dyDescent="0.55000000000000004">
      <c r="A17" s="12">
        <v>11</v>
      </c>
      <c r="B17" s="13">
        <f>IPMT($B$2/$B$4, A17, $B$3*$B$4, $B$1)</f>
        <v>-177.11799268881879</v>
      </c>
      <c r="C17" s="13">
        <f>PPMT($B$2/$B$4, A17, $B$3*$B$4, $B$1)</f>
        <v>-766.44368951172817</v>
      </c>
      <c r="D17" s="14">
        <f>$B$1 + SUM(C$7:C17)</f>
        <v>41741.874555804767</v>
      </c>
    </row>
    <row r="18" spans="1:4" ht="16.2" x14ac:dyDescent="0.55000000000000004">
      <c r="A18" s="12">
        <v>12</v>
      </c>
      <c r="B18" s="13">
        <f>IPMT($B$2/$B$4, A18, $B$3*$B$4, $B$1)</f>
        <v>-173.92447731585318</v>
      </c>
      <c r="C18" s="13">
        <f>PPMT($B$2/$B$4, A18, $B$3*$B$4, $B$1)</f>
        <v>-769.63720488469357</v>
      </c>
      <c r="D18" s="14">
        <f>$B$1 + SUM(C$7:C18)</f>
        <v>40972.237350920077</v>
      </c>
    </row>
    <row r="19" spans="1:4" ht="16.2" x14ac:dyDescent="0.55000000000000004">
      <c r="A19" s="12">
        <v>13</v>
      </c>
      <c r="B19" s="13">
        <f t="shared" ref="B19:B82" si="2">IPMT($B$2/$B$4, A19, $B$3*$B$4, $B$1)</f>
        <v>-170.71765562883363</v>
      </c>
      <c r="C19" s="13">
        <f t="shared" ref="C19:C82" si="3">PPMT($B$2/$B$4, A19, $B$3*$B$4, $B$1)</f>
        <v>-772.84402657171313</v>
      </c>
      <c r="D19" s="14">
        <f>$B$1 + SUM(C$7:C19)</f>
        <v>40199.393324348363</v>
      </c>
    </row>
    <row r="20" spans="1:4" ht="16.2" x14ac:dyDescent="0.55000000000000004">
      <c r="A20" s="12">
        <v>14</v>
      </c>
      <c r="B20" s="13">
        <f t="shared" si="2"/>
        <v>-167.49747218478484</v>
      </c>
      <c r="C20" s="13">
        <f t="shared" si="3"/>
        <v>-776.06421001576189</v>
      </c>
      <c r="D20" s="14">
        <f>$B$1 + SUM(C$7:C20)</f>
        <v>39423.329114332606</v>
      </c>
    </row>
    <row r="21" spans="1:4" ht="16.2" x14ac:dyDescent="0.55000000000000004">
      <c r="A21" s="12">
        <v>15</v>
      </c>
      <c r="B21" s="13">
        <f t="shared" si="2"/>
        <v>-164.26387130971918</v>
      </c>
      <c r="C21" s="13">
        <f t="shared" si="3"/>
        <v>-779.29781089082769</v>
      </c>
      <c r="D21" s="14">
        <f>$B$1 + SUM(C$7:C21)</f>
        <v>38644.031303441778</v>
      </c>
    </row>
    <row r="22" spans="1:4" ht="16.2" x14ac:dyDescent="0.55000000000000004">
      <c r="A22" s="12">
        <v>16</v>
      </c>
      <c r="B22" s="13">
        <f t="shared" si="2"/>
        <v>-161.01679709767404</v>
      </c>
      <c r="C22" s="13">
        <f t="shared" si="3"/>
        <v>-782.54488510287263</v>
      </c>
      <c r="D22" s="14">
        <f>$B$1 + SUM(C$7:C22)</f>
        <v>37861.4864183389</v>
      </c>
    </row>
    <row r="23" spans="1:4" ht="16.2" x14ac:dyDescent="0.55000000000000004">
      <c r="A23" s="12">
        <v>17</v>
      </c>
      <c r="B23" s="13">
        <f t="shared" si="2"/>
        <v>-157.75619340974541</v>
      </c>
      <c r="C23" s="13">
        <f t="shared" si="3"/>
        <v>-785.80548879080141</v>
      </c>
      <c r="D23" s="14">
        <f>$B$1 + SUM(C$7:C23)</f>
        <v>37075.6809295481</v>
      </c>
    </row>
    <row r="24" spans="1:4" ht="16.2" x14ac:dyDescent="0.55000000000000004">
      <c r="A24" s="12">
        <v>18</v>
      </c>
      <c r="B24" s="13">
        <f t="shared" si="2"/>
        <v>-154.48200387311709</v>
      </c>
      <c r="C24" s="13">
        <f t="shared" si="3"/>
        <v>-789.07967832742963</v>
      </c>
      <c r="D24" s="14">
        <f>$B$1 + SUM(C$7:C24)</f>
        <v>36286.601251220673</v>
      </c>
    </row>
    <row r="25" spans="1:4" ht="16.2" x14ac:dyDescent="0.55000000000000004">
      <c r="A25" s="12">
        <v>19</v>
      </c>
      <c r="B25" s="13">
        <f t="shared" si="2"/>
        <v>-151.19417188008615</v>
      </c>
      <c r="C25" s="13">
        <f t="shared" si="3"/>
        <v>-792.36751032046061</v>
      </c>
      <c r="D25" s="14">
        <f>$B$1 + SUM(C$7:C25)</f>
        <v>35494.233740900207</v>
      </c>
    </row>
    <row r="26" spans="1:4" ht="16.2" x14ac:dyDescent="0.55000000000000004">
      <c r="A26" s="12">
        <v>20</v>
      </c>
      <c r="B26" s="13">
        <f t="shared" si="2"/>
        <v>-147.89264058708423</v>
      </c>
      <c r="C26" s="13">
        <f t="shared" si="3"/>
        <v>-795.66904161346258</v>
      </c>
      <c r="D26" s="14">
        <f>$B$1 + SUM(C$7:C26)</f>
        <v>34698.564699286748</v>
      </c>
    </row>
    <row r="27" spans="1:4" ht="16.2" x14ac:dyDescent="0.55000000000000004">
      <c r="A27" s="12">
        <v>21</v>
      </c>
      <c r="B27" s="13">
        <f t="shared" si="2"/>
        <v>-144.57735291369477</v>
      </c>
      <c r="C27" s="13">
        <f t="shared" si="3"/>
        <v>-798.9843292868519</v>
      </c>
      <c r="D27" s="14">
        <f>$B$1 + SUM(C$7:C27)</f>
        <v>33899.580369999894</v>
      </c>
    </row>
    <row r="28" spans="1:4" ht="16.2" x14ac:dyDescent="0.55000000000000004">
      <c r="A28" s="12">
        <v>22</v>
      </c>
      <c r="B28" s="13">
        <f t="shared" si="2"/>
        <v>-141.24825154166624</v>
      </c>
      <c r="C28" s="13">
        <f t="shared" si="3"/>
        <v>-802.31343065888052</v>
      </c>
      <c r="D28" s="14">
        <f>$B$1 + SUM(C$7:C28)</f>
        <v>33097.266939341018</v>
      </c>
    </row>
    <row r="29" spans="1:4" ht="16.2" x14ac:dyDescent="0.55000000000000004">
      <c r="A29" s="12">
        <v>23</v>
      </c>
      <c r="B29" s="13">
        <f t="shared" si="2"/>
        <v>-137.90527891392091</v>
      </c>
      <c r="C29" s="13">
        <f t="shared" si="3"/>
        <v>-805.65640328662596</v>
      </c>
      <c r="D29" s="14">
        <f>$B$1 + SUM(C$7:C29)</f>
        <v>32291.610536054388</v>
      </c>
    </row>
    <row r="30" spans="1:4" ht="16.2" x14ac:dyDescent="0.55000000000000004">
      <c r="A30" s="12">
        <v>24</v>
      </c>
      <c r="B30" s="13">
        <f t="shared" si="2"/>
        <v>-134.54837723355996</v>
      </c>
      <c r="C30" s="13">
        <f t="shared" si="3"/>
        <v>-809.01330496698665</v>
      </c>
      <c r="D30" s="14">
        <f>$B$1 + SUM(C$7:C30)</f>
        <v>31482.597231087402</v>
      </c>
    </row>
    <row r="31" spans="1:4" ht="16.2" x14ac:dyDescent="0.55000000000000004">
      <c r="A31" s="12">
        <v>25</v>
      </c>
      <c r="B31" s="13">
        <f t="shared" si="2"/>
        <v>-131.17748846286418</v>
      </c>
      <c r="C31" s="13">
        <f t="shared" si="3"/>
        <v>-812.38419373768249</v>
      </c>
      <c r="D31" s="14">
        <f>$B$1 + SUM(C$7:C31)</f>
        <v>30670.21303734972</v>
      </c>
    </row>
    <row r="32" spans="1:4" ht="16.2" x14ac:dyDescent="0.55000000000000004">
      <c r="A32" s="12">
        <v>26</v>
      </c>
      <c r="B32" s="13">
        <f t="shared" si="2"/>
        <v>-127.7925543222905</v>
      </c>
      <c r="C32" s="13">
        <f t="shared" si="3"/>
        <v>-815.76912787825631</v>
      </c>
      <c r="D32" s="14">
        <f>$B$1 + SUM(C$7:C32)</f>
        <v>29854.443909471465</v>
      </c>
    </row>
    <row r="33" spans="1:4" ht="16.2" x14ac:dyDescent="0.55000000000000004">
      <c r="A33" s="12">
        <v>27</v>
      </c>
      <c r="B33" s="13">
        <f t="shared" si="2"/>
        <v>-124.39351628946446</v>
      </c>
      <c r="C33" s="13">
        <f t="shared" si="3"/>
        <v>-819.16816591108227</v>
      </c>
      <c r="D33" s="14">
        <f>$B$1 + SUM(C$7:C33)</f>
        <v>29035.275743560382</v>
      </c>
    </row>
    <row r="34" spans="1:4" ht="16.2" x14ac:dyDescent="0.55000000000000004">
      <c r="A34" s="12">
        <v>28</v>
      </c>
      <c r="B34" s="13">
        <f t="shared" si="2"/>
        <v>-120.98031559816825</v>
      </c>
      <c r="C34" s="13">
        <f t="shared" si="3"/>
        <v>-822.58136660237858</v>
      </c>
      <c r="D34" s="14">
        <f>$B$1 + SUM(C$7:C34)</f>
        <v>28212.694376958003</v>
      </c>
    </row>
    <row r="35" spans="1:4" ht="16.2" x14ac:dyDescent="0.55000000000000004">
      <c r="A35" s="12">
        <v>29</v>
      </c>
      <c r="B35" s="13">
        <f t="shared" si="2"/>
        <v>-117.55289323732501</v>
      </c>
      <c r="C35" s="13">
        <f t="shared" si="3"/>
        <v>-826.00878896322183</v>
      </c>
      <c r="D35" s="14">
        <f>$B$1 + SUM(C$7:C35)</f>
        <v>27386.68558799478</v>
      </c>
    </row>
    <row r="36" spans="1:4" ht="16.2" x14ac:dyDescent="0.55000000000000004">
      <c r="A36" s="12">
        <v>30</v>
      </c>
      <c r="B36" s="13">
        <f t="shared" si="2"/>
        <v>-114.11118994997828</v>
      </c>
      <c r="C36" s="13">
        <f t="shared" si="3"/>
        <v>-829.45049225056846</v>
      </c>
      <c r="D36" s="14">
        <f>$B$1 + SUM(C$7:C36)</f>
        <v>26557.23509574421</v>
      </c>
    </row>
    <row r="37" spans="1:4" ht="16.2" x14ac:dyDescent="0.55000000000000004">
      <c r="A37" s="12">
        <v>31</v>
      </c>
      <c r="B37" s="13">
        <f t="shared" si="2"/>
        <v>-110.65514623226755</v>
      </c>
      <c r="C37" s="13">
        <f t="shared" si="3"/>
        <v>-832.90653596827917</v>
      </c>
      <c r="D37" s="14">
        <f>$B$1 + SUM(C$7:C37)</f>
        <v>25724.328559775931</v>
      </c>
    </row>
    <row r="38" spans="1:4" ht="16.2" x14ac:dyDescent="0.55000000000000004">
      <c r="A38" s="12">
        <v>32</v>
      </c>
      <c r="B38" s="13">
        <f t="shared" si="2"/>
        <v>-107.18470233239974</v>
      </c>
      <c r="C38" s="13">
        <f t="shared" si="3"/>
        <v>-836.37697986814703</v>
      </c>
      <c r="D38" s="14">
        <f>$B$1 + SUM(C$7:C38)</f>
        <v>24887.951579907785</v>
      </c>
    </row>
    <row r="39" spans="1:4" ht="16.2" x14ac:dyDescent="0.55000000000000004">
      <c r="A39" s="12">
        <v>33</v>
      </c>
      <c r="B39" s="13">
        <f t="shared" si="2"/>
        <v>-103.6997982496158</v>
      </c>
      <c r="C39" s="13">
        <f t="shared" si="3"/>
        <v>-839.86188395093097</v>
      </c>
      <c r="D39" s="14">
        <f>$B$1 + SUM(C$7:C39)</f>
        <v>24048.089695956853</v>
      </c>
    </row>
    <row r="40" spans="1:4" ht="16.2" x14ac:dyDescent="0.55000000000000004">
      <c r="A40" s="12">
        <v>34</v>
      </c>
      <c r="B40" s="13">
        <f t="shared" si="2"/>
        <v>-100.20037373315358</v>
      </c>
      <c r="C40" s="13">
        <f t="shared" si="3"/>
        <v>-843.3613084673932</v>
      </c>
      <c r="D40" s="14">
        <f>$B$1 + SUM(C$7:C40)</f>
        <v>23204.72838748946</v>
      </c>
    </row>
    <row r="41" spans="1:4" ht="16.2" x14ac:dyDescent="0.55000000000000004">
      <c r="A41" s="12">
        <v>35</v>
      </c>
      <c r="B41" s="13">
        <f t="shared" si="2"/>
        <v>-96.6863682812061</v>
      </c>
      <c r="C41" s="13">
        <f t="shared" si="3"/>
        <v>-846.87531391934078</v>
      </c>
      <c r="D41" s="14">
        <f>$B$1 + SUM(C$7:C41)</f>
        <v>22357.853073570121</v>
      </c>
    </row>
    <row r="42" spans="1:4" ht="16.2" x14ac:dyDescent="0.55000000000000004">
      <c r="A42" s="12">
        <v>36</v>
      </c>
      <c r="B42" s="13">
        <f t="shared" si="2"/>
        <v>-93.157721139875534</v>
      </c>
      <c r="C42" s="13">
        <f t="shared" si="3"/>
        <v>-850.40396106067124</v>
      </c>
      <c r="D42" s="14">
        <f>$B$1 + SUM(C$7:C42)</f>
        <v>21507.44911250945</v>
      </c>
    </row>
    <row r="43" spans="1:4" ht="16.2" x14ac:dyDescent="0.55000000000000004">
      <c r="A43" s="12">
        <v>37</v>
      </c>
      <c r="B43" s="13">
        <f t="shared" si="2"/>
        <v>-89.61437130212272</v>
      </c>
      <c r="C43" s="13">
        <f t="shared" si="3"/>
        <v>-853.94731089842412</v>
      </c>
      <c r="D43" s="14">
        <f>$B$1 + SUM(C$7:C43)</f>
        <v>20653.501801611026</v>
      </c>
    </row>
    <row r="44" spans="1:4" ht="16.2" x14ac:dyDescent="0.55000000000000004">
      <c r="A44" s="12">
        <v>38</v>
      </c>
      <c r="B44" s="13">
        <f t="shared" si="2"/>
        <v>-86.056257506712626</v>
      </c>
      <c r="C44" s="13">
        <f t="shared" si="3"/>
        <v>-857.50542469383413</v>
      </c>
      <c r="D44" s="14">
        <f>$B$1 + SUM(C$7:C44)</f>
        <v>19795.996376917192</v>
      </c>
    </row>
    <row r="45" spans="1:4" ht="16.2" x14ac:dyDescent="0.55000000000000004">
      <c r="A45" s="12">
        <v>39</v>
      </c>
      <c r="B45" s="13">
        <f t="shared" si="2"/>
        <v>-82.483318237154975</v>
      </c>
      <c r="C45" s="13">
        <f t="shared" si="3"/>
        <v>-861.07836396339178</v>
      </c>
      <c r="D45" s="14">
        <f>$B$1 + SUM(C$7:C45)</f>
        <v>18934.9180129538</v>
      </c>
    </row>
    <row r="46" spans="1:4" ht="16.2" x14ac:dyDescent="0.55000000000000004">
      <c r="A46" s="12">
        <v>40</v>
      </c>
      <c r="B46" s="13">
        <f t="shared" si="2"/>
        <v>-78.895491720640848</v>
      </c>
      <c r="C46" s="13">
        <f t="shared" si="3"/>
        <v>-864.66619047990594</v>
      </c>
      <c r="D46" s="14">
        <f>$B$1 + SUM(C$7:C46)</f>
        <v>18070.251822473892</v>
      </c>
    </row>
    <row r="47" spans="1:4" ht="16.2" x14ac:dyDescent="0.55000000000000004">
      <c r="A47" s="12">
        <v>41</v>
      </c>
      <c r="B47" s="13">
        <f t="shared" si="2"/>
        <v>-75.292715926974566</v>
      </c>
      <c r="C47" s="13">
        <f t="shared" si="3"/>
        <v>-868.26896627357223</v>
      </c>
      <c r="D47" s="14">
        <f>$B$1 + SUM(C$7:C47)</f>
        <v>17201.982856200317</v>
      </c>
    </row>
    <row r="48" spans="1:4" ht="16.2" x14ac:dyDescent="0.55000000000000004">
      <c r="A48" s="12">
        <v>42</v>
      </c>
      <c r="B48" s="13">
        <f t="shared" si="2"/>
        <v>-71.674928567501368</v>
      </c>
      <c r="C48" s="13">
        <f t="shared" si="3"/>
        <v>-871.88675363304549</v>
      </c>
      <c r="D48" s="14">
        <f>$B$1 + SUM(C$7:C48)</f>
        <v>16330.096102567273</v>
      </c>
    </row>
    <row r="49" spans="1:4" ht="16.2" x14ac:dyDescent="0.55000000000000004">
      <c r="A49" s="12">
        <v>43</v>
      </c>
      <c r="B49" s="13">
        <f t="shared" si="2"/>
        <v>-68.04206709403033</v>
      </c>
      <c r="C49" s="13">
        <f t="shared" si="3"/>
        <v>-875.51961510651643</v>
      </c>
      <c r="D49" s="14">
        <f>$B$1 + SUM(C$7:C49)</f>
        <v>15454.576487460756</v>
      </c>
    </row>
    <row r="50" spans="1:4" ht="16.2" x14ac:dyDescent="0.55000000000000004">
      <c r="A50" s="12">
        <v>44</v>
      </c>
      <c r="B50" s="13">
        <f t="shared" si="2"/>
        <v>-64.394068697753198</v>
      </c>
      <c r="C50" s="13">
        <f t="shared" si="3"/>
        <v>-879.16761350279364</v>
      </c>
      <c r="D50" s="14">
        <f>$B$1 + SUM(C$7:C50)</f>
        <v>14575.40887395796</v>
      </c>
    </row>
    <row r="51" spans="1:4" ht="16.2" x14ac:dyDescent="0.55000000000000004">
      <c r="A51" s="12">
        <v>45</v>
      </c>
      <c r="B51" s="13">
        <f t="shared" si="2"/>
        <v>-60.730870308158217</v>
      </c>
      <c r="C51" s="13">
        <f t="shared" si="3"/>
        <v>-882.83081189238851</v>
      </c>
      <c r="D51" s="14">
        <f>$B$1 + SUM(C$7:C51)</f>
        <v>13692.578062065571</v>
      </c>
    </row>
    <row r="52" spans="1:4" ht="16.2" x14ac:dyDescent="0.55000000000000004">
      <c r="A52" s="12">
        <v>46</v>
      </c>
      <c r="B52" s="13">
        <f t="shared" si="2"/>
        <v>-57.052408591939923</v>
      </c>
      <c r="C52" s="13">
        <f t="shared" si="3"/>
        <v>-886.5092736086068</v>
      </c>
      <c r="D52" s="14">
        <f>$B$1 + SUM(C$7:C52)</f>
        <v>12806.068788456963</v>
      </c>
    </row>
    <row r="53" spans="1:4" ht="16.2" x14ac:dyDescent="0.55000000000000004">
      <c r="A53" s="12">
        <v>47</v>
      </c>
      <c r="B53" s="13">
        <f t="shared" si="2"/>
        <v>-53.358619951904075</v>
      </c>
      <c r="C53" s="13">
        <f t="shared" si="3"/>
        <v>-890.20306224864271</v>
      </c>
      <c r="D53" s="14">
        <f>$B$1 + SUM(C$7:C53)</f>
        <v>11915.865726208322</v>
      </c>
    </row>
    <row r="54" spans="1:4" ht="16.2" x14ac:dyDescent="0.55000000000000004">
      <c r="A54" s="12">
        <v>48</v>
      </c>
      <c r="B54" s="13">
        <f t="shared" si="2"/>
        <v>-49.649440525868059</v>
      </c>
      <c r="C54" s="13">
        <f t="shared" si="3"/>
        <v>-893.91224167467874</v>
      </c>
      <c r="D54" s="14">
        <f>$B$1 + SUM(C$7:C54)</f>
        <v>11021.953484533646</v>
      </c>
    </row>
    <row r="55" spans="1:4" ht="16.2" x14ac:dyDescent="0.55000000000000004">
      <c r="A55" s="12">
        <v>49</v>
      </c>
      <c r="B55" s="13">
        <f t="shared" si="2"/>
        <v>-45.924806185556903</v>
      </c>
      <c r="C55" s="13">
        <f t="shared" si="3"/>
        <v>-897.63687601498987</v>
      </c>
      <c r="D55" s="14">
        <f>$B$1 + SUM(C$7:C55)</f>
        <v>10124.316608518653</v>
      </c>
    </row>
    <row r="56" spans="1:4" ht="16.2" x14ac:dyDescent="0.55000000000000004">
      <c r="A56" s="12">
        <v>50</v>
      </c>
      <c r="B56" s="13">
        <f t="shared" si="2"/>
        <v>-42.18465253549445</v>
      </c>
      <c r="C56" s="13">
        <f t="shared" si="3"/>
        <v>-901.37702966505242</v>
      </c>
      <c r="D56" s="14">
        <f>$B$1 + SUM(C$7:C56)</f>
        <v>9222.9395788535985</v>
      </c>
    </row>
    <row r="57" spans="1:4" ht="16.2" x14ac:dyDescent="0.55000000000000004">
      <c r="A57" s="12">
        <v>51</v>
      </c>
      <c r="B57" s="13">
        <f t="shared" si="2"/>
        <v>-38.428914911890054</v>
      </c>
      <c r="C57" s="13">
        <f t="shared" si="3"/>
        <v>-905.13276728865662</v>
      </c>
      <c r="D57" s="14">
        <f>$B$1 + SUM(C$7:C57)</f>
        <v>8317.8068115649439</v>
      </c>
    </row>
    <row r="58" spans="1:4" ht="16.2" x14ac:dyDescent="0.55000000000000004">
      <c r="A58" s="12">
        <v>52</v>
      </c>
      <c r="B58" s="13">
        <f t="shared" si="2"/>
        <v>-34.657528381520649</v>
      </c>
      <c r="C58" s="13">
        <f t="shared" si="3"/>
        <v>-908.90415381902596</v>
      </c>
      <c r="D58" s="14">
        <f>$B$1 + SUM(C$7:C58)</f>
        <v>7408.9026577459153</v>
      </c>
    </row>
    <row r="59" spans="1:4" ht="16.2" x14ac:dyDescent="0.55000000000000004">
      <c r="A59" s="12">
        <v>53</v>
      </c>
      <c r="B59" s="13">
        <f t="shared" si="2"/>
        <v>-30.870427740608047</v>
      </c>
      <c r="C59" s="13">
        <f t="shared" si="3"/>
        <v>-912.6912544599387</v>
      </c>
      <c r="D59" s="14">
        <f>$B$1 + SUM(C$7:C59)</f>
        <v>6496.2114032859754</v>
      </c>
    </row>
    <row r="60" spans="1:4" ht="16.2" x14ac:dyDescent="0.55000000000000004">
      <c r="A60" s="12">
        <v>54</v>
      </c>
      <c r="B60" s="13">
        <f t="shared" si="2"/>
        <v>-27.06754751369164</v>
      </c>
      <c r="C60" s="13">
        <f t="shared" si="3"/>
        <v>-916.4941346868552</v>
      </c>
      <c r="D60" s="14">
        <f>$B$1 + SUM(C$7:C60)</f>
        <v>5579.7172685991172</v>
      </c>
    </row>
    <row r="61" spans="1:4" ht="16.2" x14ac:dyDescent="0.55000000000000004">
      <c r="A61" s="12">
        <v>55</v>
      </c>
      <c r="B61" s="13">
        <f t="shared" si="2"/>
        <v>-23.24882195249641</v>
      </c>
      <c r="C61" s="13">
        <f t="shared" si="3"/>
        <v>-920.31286024805036</v>
      </c>
      <c r="D61" s="14">
        <f>$B$1 + SUM(C$7:C61)</f>
        <v>4659.4044083510671</v>
      </c>
    </row>
    <row r="62" spans="1:4" ht="16.2" x14ac:dyDescent="0.55000000000000004">
      <c r="A62" s="12">
        <v>56</v>
      </c>
      <c r="B62" s="13">
        <f t="shared" si="2"/>
        <v>-19.414185034796198</v>
      </c>
      <c r="C62" s="13">
        <f t="shared" si="3"/>
        <v>-924.14749716575056</v>
      </c>
      <c r="D62" s="14">
        <f>$B$1 + SUM(C$7:C62)</f>
        <v>3735.2569111853154</v>
      </c>
    </row>
    <row r="63" spans="1:4" ht="16.2" x14ac:dyDescent="0.55000000000000004">
      <c r="A63" s="12">
        <v>57</v>
      </c>
      <c r="B63" s="13">
        <f t="shared" si="2"/>
        <v>-15.563570463272237</v>
      </c>
      <c r="C63" s="13">
        <f t="shared" si="3"/>
        <v>-927.99811173727448</v>
      </c>
      <c r="D63" s="14">
        <f>$B$1 + SUM(C$7:C63)</f>
        <v>2807.2587994480418</v>
      </c>
    </row>
    <row r="64" spans="1:4" ht="16.2" x14ac:dyDescent="0.55000000000000004">
      <c r="A64" s="12">
        <v>58</v>
      </c>
      <c r="B64" s="13">
        <f t="shared" si="2"/>
        <v>-11.696911664366928</v>
      </c>
      <c r="C64" s="13">
        <f t="shared" si="3"/>
        <v>-931.86477053617978</v>
      </c>
      <c r="D64" s="14">
        <f>$B$1 + SUM(C$7:C64)</f>
        <v>1875.3940289118618</v>
      </c>
    </row>
    <row r="65" spans="1:4" ht="16.2" x14ac:dyDescent="0.55000000000000004">
      <c r="A65" s="12">
        <v>59</v>
      </c>
      <c r="B65" s="13">
        <f t="shared" si="2"/>
        <v>-7.8141417871328471</v>
      </c>
      <c r="C65" s="13">
        <f t="shared" si="3"/>
        <v>-935.74754041341396</v>
      </c>
      <c r="D65" s="14">
        <f>$B$1 + SUM(C$7:C65)</f>
        <v>939.64648849844525</v>
      </c>
    </row>
    <row r="66" spans="1:4" ht="16.2" x14ac:dyDescent="0.55000000000000004">
      <c r="A66" s="12">
        <v>60</v>
      </c>
      <c r="B66" s="13">
        <f t="shared" si="2"/>
        <v>-3.9151937020769565</v>
      </c>
      <c r="C66" s="13">
        <f t="shared" si="3"/>
        <v>-939.64648849846981</v>
      </c>
      <c r="D66" s="14">
        <f>$B$1 + SUM(C$7:C66)</f>
        <v>0</v>
      </c>
    </row>
    <row r="67" spans="1:4" ht="16.2" x14ac:dyDescent="0.55000000000000004">
      <c r="A67" s="12"/>
      <c r="B67" s="13"/>
      <c r="C67" s="13"/>
      <c r="D67" s="14"/>
    </row>
    <row r="68" spans="1:4" ht="16.2" x14ac:dyDescent="0.55000000000000004">
      <c r="A68" s="12"/>
      <c r="B68" s="13"/>
      <c r="C68" s="13"/>
      <c r="D68" s="14"/>
    </row>
    <row r="69" spans="1:4" ht="16.2" x14ac:dyDescent="0.55000000000000004">
      <c r="A69" s="12"/>
      <c r="B69" s="13"/>
      <c r="C69" s="13"/>
      <c r="D69" s="14"/>
    </row>
    <row r="70" spans="1:4" ht="16.2" x14ac:dyDescent="0.55000000000000004">
      <c r="A70" s="12"/>
      <c r="B70" s="13"/>
      <c r="C70" s="13"/>
      <c r="D70" s="14"/>
    </row>
    <row r="71" spans="1:4" ht="16.2" x14ac:dyDescent="0.55000000000000004">
      <c r="A71" s="12"/>
      <c r="B71" s="13"/>
      <c r="C71" s="13"/>
      <c r="D71" s="14"/>
    </row>
    <row r="72" spans="1:4" ht="16.2" x14ac:dyDescent="0.55000000000000004">
      <c r="A72" s="12"/>
      <c r="B72" s="13"/>
      <c r="C72" s="13"/>
      <c r="D72" s="14"/>
    </row>
    <row r="73" spans="1:4" ht="16.2" x14ac:dyDescent="0.55000000000000004">
      <c r="A73" s="12"/>
      <c r="B73" s="13"/>
      <c r="C73" s="13"/>
      <c r="D73" s="14"/>
    </row>
    <row r="74" spans="1:4" ht="16.2" x14ac:dyDescent="0.55000000000000004">
      <c r="A74" s="12"/>
      <c r="B74" s="13"/>
      <c r="C74" s="13"/>
      <c r="D74" s="14"/>
    </row>
    <row r="75" spans="1:4" ht="16.2" x14ac:dyDescent="0.55000000000000004">
      <c r="A75" s="12"/>
      <c r="B75" s="13"/>
      <c r="C75" s="13"/>
      <c r="D75" s="14"/>
    </row>
    <row r="76" spans="1:4" ht="16.2" x14ac:dyDescent="0.55000000000000004">
      <c r="A76" s="12"/>
      <c r="B76" s="13"/>
      <c r="C76" s="13"/>
      <c r="D76" s="14"/>
    </row>
    <row r="77" spans="1:4" ht="16.2" x14ac:dyDescent="0.55000000000000004">
      <c r="A77" s="12"/>
      <c r="B77" s="13"/>
      <c r="C77" s="13"/>
      <c r="D77" s="14"/>
    </row>
    <row r="78" spans="1:4" ht="16.2" x14ac:dyDescent="0.55000000000000004">
      <c r="A78" s="12"/>
      <c r="B78" s="13"/>
      <c r="C78" s="13"/>
      <c r="D78" s="14"/>
    </row>
    <row r="79" spans="1:4" ht="16.2" x14ac:dyDescent="0.55000000000000004">
      <c r="A79" s="12"/>
      <c r="B79" s="13"/>
      <c r="C79" s="13"/>
      <c r="D79" s="14"/>
    </row>
    <row r="80" spans="1:4" ht="16.2" x14ac:dyDescent="0.55000000000000004">
      <c r="A80" s="12"/>
      <c r="B80" s="13"/>
      <c r="C80" s="13"/>
      <c r="D80" s="14"/>
    </row>
    <row r="81" spans="1:4" ht="16.2" x14ac:dyDescent="0.55000000000000004">
      <c r="A81" s="12"/>
      <c r="B81" s="13"/>
      <c r="C81" s="13"/>
      <c r="D81" s="14"/>
    </row>
    <row r="82" spans="1:4" ht="16.2" x14ac:dyDescent="0.55000000000000004">
      <c r="A82" s="12"/>
      <c r="B82" s="13"/>
      <c r="C82" s="13"/>
      <c r="D82" s="14"/>
    </row>
    <row r="83" spans="1:4" ht="16.2" x14ac:dyDescent="0.55000000000000004">
      <c r="A83" s="12"/>
      <c r="B83" s="13"/>
      <c r="C83" s="13"/>
      <c r="D83" s="14"/>
    </row>
    <row r="84" spans="1:4" ht="16.2" x14ac:dyDescent="0.55000000000000004">
      <c r="A84" s="12"/>
      <c r="B84" s="13"/>
      <c r="C84" s="13"/>
      <c r="D84" s="14"/>
    </row>
    <row r="85" spans="1:4" ht="16.2" x14ac:dyDescent="0.55000000000000004">
      <c r="A85" s="12"/>
      <c r="B85" s="13"/>
      <c r="C85" s="13"/>
      <c r="D85" s="14"/>
    </row>
    <row r="86" spans="1:4" ht="16.2" x14ac:dyDescent="0.55000000000000004">
      <c r="A86" s="12"/>
      <c r="B86" s="13"/>
      <c r="C86" s="13"/>
      <c r="D86" s="14"/>
    </row>
    <row r="87" spans="1:4" ht="16.2" x14ac:dyDescent="0.55000000000000004">
      <c r="A87" s="12"/>
      <c r="B87" s="13"/>
      <c r="C87" s="13"/>
      <c r="D87" s="14"/>
    </row>
    <row r="88" spans="1:4" ht="16.2" x14ac:dyDescent="0.55000000000000004">
      <c r="A88" s="12"/>
      <c r="B88" s="13"/>
      <c r="C88" s="13"/>
      <c r="D88" s="14"/>
    </row>
    <row r="89" spans="1:4" ht="16.2" x14ac:dyDescent="0.55000000000000004">
      <c r="A89" s="12"/>
      <c r="B89" s="13"/>
      <c r="C89" s="13"/>
      <c r="D89" s="14"/>
    </row>
    <row r="90" spans="1:4" ht="16.2" x14ac:dyDescent="0.55000000000000004">
      <c r="A90" s="12"/>
      <c r="B90" s="13"/>
      <c r="C90" s="13"/>
      <c r="D90" s="14"/>
    </row>
    <row r="91" spans="1:4" ht="16.2" x14ac:dyDescent="0.55000000000000004">
      <c r="A91" s="12"/>
      <c r="B91" s="13"/>
      <c r="C91" s="13"/>
      <c r="D91" s="14"/>
    </row>
    <row r="92" spans="1:4" ht="16.2" x14ac:dyDescent="0.55000000000000004">
      <c r="A92" s="12"/>
      <c r="B92" s="13"/>
      <c r="C92" s="13"/>
      <c r="D92" s="14"/>
    </row>
    <row r="93" spans="1:4" ht="16.2" x14ac:dyDescent="0.55000000000000004">
      <c r="A93" s="12"/>
      <c r="B93" s="13"/>
      <c r="C93" s="13"/>
      <c r="D93" s="14"/>
    </row>
    <row r="94" spans="1:4" ht="16.2" x14ac:dyDescent="0.55000000000000004">
      <c r="A94" s="12"/>
      <c r="B94" s="13"/>
      <c r="C94" s="13"/>
      <c r="D94" s="14"/>
    </row>
    <row r="95" spans="1:4" ht="16.2" x14ac:dyDescent="0.55000000000000004">
      <c r="A95" s="12"/>
      <c r="B95" s="13"/>
      <c r="C95" s="13"/>
      <c r="D95" s="14"/>
    </row>
    <row r="96" spans="1:4" ht="16.2" x14ac:dyDescent="0.55000000000000004">
      <c r="A96" s="12"/>
      <c r="B96" s="13"/>
      <c r="C96" s="13"/>
      <c r="D96" s="14"/>
    </row>
    <row r="97" spans="1:4" ht="16.2" x14ac:dyDescent="0.55000000000000004">
      <c r="A97" s="12"/>
      <c r="B97" s="13"/>
      <c r="C97" s="13"/>
      <c r="D97" s="14"/>
    </row>
    <row r="98" spans="1:4" ht="16.2" x14ac:dyDescent="0.55000000000000004">
      <c r="A98" s="12"/>
      <c r="B98" s="13"/>
      <c r="C98" s="13"/>
      <c r="D98" s="14"/>
    </row>
    <row r="99" spans="1:4" ht="16.2" x14ac:dyDescent="0.55000000000000004">
      <c r="A99" s="12"/>
      <c r="B99" s="13"/>
      <c r="C99" s="13"/>
      <c r="D99" s="14"/>
    </row>
    <row r="100" spans="1:4" ht="16.2" x14ac:dyDescent="0.55000000000000004">
      <c r="A100" s="12"/>
      <c r="B100" s="13"/>
      <c r="C100" s="13"/>
      <c r="D100" s="14"/>
    </row>
    <row r="101" spans="1:4" ht="16.2" x14ac:dyDescent="0.55000000000000004">
      <c r="A101" s="12"/>
      <c r="B101" s="13"/>
      <c r="C101" s="13"/>
      <c r="D101" s="14"/>
    </row>
    <row r="102" spans="1:4" ht="16.2" x14ac:dyDescent="0.55000000000000004">
      <c r="A102" s="12"/>
      <c r="B102" s="13"/>
      <c r="C102" s="13"/>
      <c r="D102" s="14"/>
    </row>
    <row r="103" spans="1:4" ht="16.2" x14ac:dyDescent="0.55000000000000004">
      <c r="A103" s="12"/>
      <c r="B103" s="13"/>
      <c r="C103" s="13"/>
      <c r="D103" s="14"/>
    </row>
    <row r="104" spans="1:4" ht="16.2" x14ac:dyDescent="0.55000000000000004">
      <c r="A104" s="12"/>
      <c r="B104" s="13"/>
      <c r="C104" s="13"/>
      <c r="D104" s="14"/>
    </row>
    <row r="105" spans="1:4" ht="16.2" x14ac:dyDescent="0.55000000000000004">
      <c r="A105" s="12"/>
      <c r="B105" s="13"/>
      <c r="C105" s="13"/>
      <c r="D105" s="14"/>
    </row>
    <row r="106" spans="1:4" ht="16.2" x14ac:dyDescent="0.55000000000000004">
      <c r="A106" s="12"/>
      <c r="B106" s="13"/>
      <c r="C106" s="13"/>
      <c r="D106" s="14"/>
    </row>
    <row r="107" spans="1:4" ht="16.2" x14ac:dyDescent="0.55000000000000004">
      <c r="A107" s="12"/>
      <c r="B107" s="13"/>
      <c r="C107" s="13"/>
      <c r="D107" s="14"/>
    </row>
    <row r="108" spans="1:4" ht="16.2" x14ac:dyDescent="0.55000000000000004">
      <c r="A108" s="12"/>
      <c r="B108" s="13"/>
      <c r="C108" s="13"/>
      <c r="D108" s="14"/>
    </row>
    <row r="109" spans="1:4" ht="16.2" x14ac:dyDescent="0.55000000000000004">
      <c r="A109" s="12"/>
      <c r="B109" s="13"/>
      <c r="C109" s="13"/>
      <c r="D109" s="14"/>
    </row>
    <row r="110" spans="1:4" ht="16.2" x14ac:dyDescent="0.55000000000000004">
      <c r="A110" s="12"/>
      <c r="B110" s="13"/>
      <c r="C110" s="13"/>
      <c r="D110" s="14"/>
    </row>
    <row r="111" spans="1:4" ht="16.2" x14ac:dyDescent="0.55000000000000004">
      <c r="A111" s="12"/>
      <c r="B111" s="13"/>
      <c r="C111" s="13"/>
      <c r="D111" s="14"/>
    </row>
    <row r="112" spans="1:4" ht="16.2" x14ac:dyDescent="0.55000000000000004">
      <c r="A112" s="12"/>
      <c r="B112" s="13"/>
      <c r="C112" s="13"/>
      <c r="D112" s="14"/>
    </row>
    <row r="113" spans="1:4" ht="16.2" x14ac:dyDescent="0.55000000000000004">
      <c r="A113" s="12"/>
      <c r="B113" s="13"/>
      <c r="C113" s="13"/>
      <c r="D113" s="14"/>
    </row>
    <row r="114" spans="1:4" ht="16.2" x14ac:dyDescent="0.55000000000000004">
      <c r="A114" s="12"/>
      <c r="B114" s="13"/>
      <c r="C114" s="13"/>
      <c r="D114" s="14"/>
    </row>
    <row r="115" spans="1:4" ht="16.2" x14ac:dyDescent="0.55000000000000004">
      <c r="A115" s="12"/>
      <c r="B115" s="13"/>
      <c r="C115" s="13"/>
      <c r="D115" s="14"/>
    </row>
    <row r="116" spans="1:4" ht="16.2" x14ac:dyDescent="0.55000000000000004">
      <c r="A116" s="12"/>
      <c r="B116" s="13"/>
      <c r="C116" s="13"/>
      <c r="D116" s="14"/>
    </row>
    <row r="117" spans="1:4" ht="16.2" x14ac:dyDescent="0.55000000000000004">
      <c r="A117" s="12"/>
      <c r="B117" s="13"/>
      <c r="C117" s="13"/>
      <c r="D117" s="14"/>
    </row>
    <row r="118" spans="1:4" ht="16.2" x14ac:dyDescent="0.55000000000000004">
      <c r="A118" s="12"/>
      <c r="B118" s="13"/>
      <c r="C118" s="13"/>
      <c r="D118" s="14"/>
    </row>
    <row r="119" spans="1:4" ht="16.2" x14ac:dyDescent="0.55000000000000004">
      <c r="A119" s="12"/>
      <c r="B119" s="13"/>
      <c r="C119" s="13"/>
      <c r="D119" s="14"/>
    </row>
    <row r="120" spans="1:4" ht="16.2" x14ac:dyDescent="0.55000000000000004">
      <c r="A120" s="12"/>
      <c r="B120" s="13"/>
      <c r="C120" s="13"/>
      <c r="D120" s="14"/>
    </row>
    <row r="121" spans="1:4" ht="16.2" x14ac:dyDescent="0.55000000000000004">
      <c r="A121" s="12"/>
      <c r="B121" s="13"/>
      <c r="C121" s="13"/>
      <c r="D121" s="14"/>
    </row>
    <row r="122" spans="1:4" ht="16.2" x14ac:dyDescent="0.55000000000000004">
      <c r="A122" s="12"/>
      <c r="B122" s="13"/>
      <c r="C122" s="13"/>
      <c r="D122" s="14"/>
    </row>
    <row r="123" spans="1:4" ht="16.2" x14ac:dyDescent="0.55000000000000004">
      <c r="A123" s="12"/>
      <c r="B123" s="13"/>
      <c r="C123" s="13"/>
      <c r="D123" s="14"/>
    </row>
    <row r="124" spans="1:4" ht="16.2" x14ac:dyDescent="0.55000000000000004">
      <c r="A124" s="12"/>
      <c r="B124" s="13"/>
      <c r="C124" s="13"/>
      <c r="D124" s="14"/>
    </row>
    <row r="125" spans="1:4" ht="16.2" x14ac:dyDescent="0.55000000000000004">
      <c r="A125" s="12"/>
      <c r="B125" s="13"/>
      <c r="C125" s="13"/>
      <c r="D125" s="14"/>
    </row>
    <row r="126" spans="1:4" ht="16.2" x14ac:dyDescent="0.55000000000000004">
      <c r="A126" s="12"/>
      <c r="B126" s="13"/>
      <c r="C126" s="13"/>
      <c r="D126" s="14"/>
    </row>
    <row r="127" spans="1:4" ht="16.2" x14ac:dyDescent="0.55000000000000004">
      <c r="A127" s="12"/>
      <c r="B127" s="13"/>
      <c r="C127" s="13"/>
      <c r="D127" s="14"/>
    </row>
    <row r="128" spans="1:4" ht="16.2" x14ac:dyDescent="0.55000000000000004">
      <c r="A128" s="12"/>
      <c r="B128" s="13"/>
      <c r="C128" s="13"/>
      <c r="D128" s="14"/>
    </row>
    <row r="129" spans="1:4" ht="16.2" x14ac:dyDescent="0.55000000000000004">
      <c r="A129" s="12"/>
      <c r="B129" s="13"/>
      <c r="C129" s="13"/>
      <c r="D129" s="14"/>
    </row>
    <row r="130" spans="1:4" ht="16.2" x14ac:dyDescent="0.55000000000000004">
      <c r="A130" s="12"/>
      <c r="B130" s="13"/>
      <c r="C130" s="13"/>
      <c r="D130" s="14"/>
    </row>
    <row r="131" spans="1:4" ht="16.2" x14ac:dyDescent="0.55000000000000004">
      <c r="A131" s="12"/>
      <c r="B131" s="13"/>
      <c r="C131" s="13"/>
      <c r="D131" s="14"/>
    </row>
    <row r="132" spans="1:4" ht="16.2" x14ac:dyDescent="0.55000000000000004">
      <c r="A132" s="12"/>
      <c r="B132" s="13"/>
      <c r="C132" s="13"/>
      <c r="D132" s="14"/>
    </row>
    <row r="133" spans="1:4" ht="16.2" x14ac:dyDescent="0.55000000000000004">
      <c r="A133" s="12"/>
      <c r="B133" s="13"/>
      <c r="C133" s="13"/>
      <c r="D133" s="14"/>
    </row>
    <row r="134" spans="1:4" ht="16.2" x14ac:dyDescent="0.55000000000000004">
      <c r="A134" s="12"/>
      <c r="B134" s="13"/>
      <c r="C134" s="13"/>
      <c r="D134" s="14"/>
    </row>
    <row r="135" spans="1:4" ht="16.2" x14ac:dyDescent="0.55000000000000004">
      <c r="A135" s="12"/>
      <c r="B135" s="13"/>
      <c r="C135" s="13"/>
      <c r="D135" s="14"/>
    </row>
    <row r="136" spans="1:4" ht="16.2" x14ac:dyDescent="0.55000000000000004">
      <c r="A136" s="12"/>
      <c r="B136" s="13"/>
      <c r="C136" s="13"/>
      <c r="D136" s="14"/>
    </row>
    <row r="137" spans="1:4" ht="16.2" x14ac:dyDescent="0.55000000000000004">
      <c r="A137" s="12"/>
      <c r="B137" s="13"/>
      <c r="C137" s="13"/>
      <c r="D137" s="14"/>
    </row>
    <row r="138" spans="1:4" ht="16.2" x14ac:dyDescent="0.55000000000000004">
      <c r="A138" s="12"/>
      <c r="B138" s="13"/>
      <c r="C138" s="13"/>
      <c r="D138" s="14"/>
    </row>
    <row r="139" spans="1:4" ht="16.2" x14ac:dyDescent="0.55000000000000004">
      <c r="A139" s="12"/>
      <c r="B139" s="13"/>
      <c r="C139" s="13"/>
      <c r="D139" s="14"/>
    </row>
    <row r="140" spans="1:4" ht="16.2" x14ac:dyDescent="0.55000000000000004">
      <c r="A140" s="12"/>
      <c r="B140" s="13"/>
      <c r="C140" s="13"/>
      <c r="D140" s="14"/>
    </row>
    <row r="141" spans="1:4" ht="16.2" x14ac:dyDescent="0.55000000000000004">
      <c r="A141" s="12"/>
      <c r="B141" s="13"/>
      <c r="C141" s="13"/>
      <c r="D141" s="14"/>
    </row>
    <row r="142" spans="1:4" ht="16.2" x14ac:dyDescent="0.55000000000000004">
      <c r="A142" s="12"/>
      <c r="B142" s="13"/>
      <c r="C142" s="13"/>
      <c r="D142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3" sqref="E3"/>
    </sheetView>
  </sheetViews>
  <sheetFormatPr defaultRowHeight="14.4" x14ac:dyDescent="0.55000000000000004"/>
  <cols>
    <col min="1" max="1" width="12.3125" customWidth="1"/>
    <col min="2" max="2" width="14.3125" style="7" customWidth="1"/>
    <col min="3" max="3" width="21.05078125" customWidth="1"/>
  </cols>
  <sheetData>
    <row r="1" spans="1:5" x14ac:dyDescent="0.55000000000000004">
      <c r="A1" s="3" t="s">
        <v>29</v>
      </c>
      <c r="B1" s="6" t="s">
        <v>30</v>
      </c>
      <c r="C1" s="3" t="s">
        <v>31</v>
      </c>
    </row>
    <row r="2" spans="1:5" x14ac:dyDescent="0.55000000000000004">
      <c r="A2" t="s">
        <v>32</v>
      </c>
      <c r="B2" s="7">
        <v>1000</v>
      </c>
      <c r="C2">
        <v>5</v>
      </c>
    </row>
    <row r="3" spans="1:5" x14ac:dyDescent="0.55000000000000004">
      <c r="A3" t="s">
        <v>33</v>
      </c>
      <c r="B3" s="7">
        <v>25000</v>
      </c>
      <c r="C3">
        <v>5</v>
      </c>
      <c r="E3" t="s">
        <v>42</v>
      </c>
    </row>
    <row r="4" spans="1:5" x14ac:dyDescent="0.55000000000000004">
      <c r="A4" t="s">
        <v>34</v>
      </c>
      <c r="B4" s="7">
        <v>5000</v>
      </c>
      <c r="C4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C2" sqref="C2"/>
    </sheetView>
  </sheetViews>
  <sheetFormatPr defaultRowHeight="14.4" x14ac:dyDescent="0.55000000000000004"/>
  <cols>
    <col min="2" max="2" width="10.734375" customWidth="1"/>
  </cols>
  <sheetData>
    <row r="1" spans="1:6" x14ac:dyDescent="0.55000000000000004">
      <c r="A1" s="3" t="s">
        <v>35</v>
      </c>
      <c r="B1" s="3" t="s">
        <v>36</v>
      </c>
    </row>
    <row r="2" spans="1:6" x14ac:dyDescent="0.55000000000000004">
      <c r="A2">
        <v>0</v>
      </c>
      <c r="B2">
        <v>-100000</v>
      </c>
      <c r="C2" s="8"/>
    </row>
    <row r="3" spans="1:6" x14ac:dyDescent="0.55000000000000004">
      <c r="A3">
        <v>1</v>
      </c>
      <c r="B3">
        <v>20000</v>
      </c>
      <c r="F3" t="s">
        <v>38</v>
      </c>
    </row>
    <row r="4" spans="1:6" x14ac:dyDescent="0.55000000000000004">
      <c r="A4">
        <v>2</v>
      </c>
      <c r="B4">
        <v>20000</v>
      </c>
    </row>
    <row r="5" spans="1:6" x14ac:dyDescent="0.55000000000000004">
      <c r="A5">
        <v>3</v>
      </c>
      <c r="B5">
        <v>20000</v>
      </c>
    </row>
    <row r="6" spans="1:6" x14ac:dyDescent="0.55000000000000004">
      <c r="A6">
        <v>4</v>
      </c>
      <c r="B6">
        <v>20000</v>
      </c>
    </row>
    <row r="7" spans="1:6" x14ac:dyDescent="0.55000000000000004">
      <c r="A7">
        <v>5</v>
      </c>
      <c r="B7">
        <v>20000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6EF6-3B0D-41CE-A1F6-B2C15973D16D}">
  <dimension ref="A1:D5"/>
  <sheetViews>
    <sheetView workbookViewId="0">
      <selection activeCell="C2" sqref="C2"/>
    </sheetView>
  </sheetViews>
  <sheetFormatPr defaultRowHeight="14.4" x14ac:dyDescent="0.55000000000000004"/>
  <cols>
    <col min="1" max="1" width="8.20703125" bestFit="1" customWidth="1"/>
    <col min="2" max="2" width="17.05078125" bestFit="1" customWidth="1"/>
    <col min="3" max="3" width="17.62890625" bestFit="1" customWidth="1"/>
    <col min="4" max="4" width="18.3125" bestFit="1" customWidth="1"/>
  </cols>
  <sheetData>
    <row r="1" spans="1:4" x14ac:dyDescent="0.55000000000000004">
      <c r="A1" s="10" t="s">
        <v>48</v>
      </c>
      <c r="B1" s="10" t="s">
        <v>49</v>
      </c>
      <c r="C1" s="10" t="s">
        <v>50</v>
      </c>
      <c r="D1" s="10" t="s">
        <v>51</v>
      </c>
    </row>
    <row r="2" spans="1:4" x14ac:dyDescent="0.55000000000000004">
      <c r="A2" s="10">
        <v>1</v>
      </c>
      <c r="B2" s="8">
        <f ca="1">IPMT($B$2/$B$4, A6, $B$3*$B$4, $B$1)</f>
        <v>0</v>
      </c>
      <c r="C2" s="8">
        <f ca="1">PPMT($B$2/$B$4, A6, $B$3*$B$4, $B$1)</f>
        <v>0</v>
      </c>
      <c r="D2" s="10" t="e" vm="1">
        <f>$B$1 + SUM(C$6:C6)</f>
        <v>#VALUE!</v>
      </c>
    </row>
    <row r="3" spans="1:4" x14ac:dyDescent="0.55000000000000004">
      <c r="A3" s="10">
        <v>2</v>
      </c>
      <c r="B3" s="8">
        <f ca="1">IPMT($B$2/$B$4, A7, $B$3*$B$4, $B$1)</f>
        <v>0</v>
      </c>
      <c r="C3" s="8">
        <f ca="1">PPMT($B$2/$B$4, A7, $B$3*$B$4, $B$1)</f>
        <v>0</v>
      </c>
      <c r="D3" s="10" t="e" vm="1">
        <f>$B$1 + SUM(C$6:C7)</f>
        <v>#VALUE!</v>
      </c>
    </row>
    <row r="4" spans="1:4" x14ac:dyDescent="0.55000000000000004">
      <c r="A4" s="10" t="s">
        <v>52</v>
      </c>
      <c r="B4" s="10" t="s">
        <v>52</v>
      </c>
      <c r="C4" s="10" t="s">
        <v>52</v>
      </c>
      <c r="D4" s="10" t="s">
        <v>52</v>
      </c>
    </row>
    <row r="5" spans="1:4" x14ac:dyDescent="0.55000000000000004">
      <c r="A5" s="10">
        <v>12</v>
      </c>
      <c r="B5" s="8">
        <f ca="1">IPMT($B$2/$B$4, A17, $B$3*$B$4, $B$1)</f>
        <v>0</v>
      </c>
      <c r="C5" s="8">
        <f ca="1">PPMT($B$2/$B$4, A17, $B$3*$B$4, $B$1)</f>
        <v>0</v>
      </c>
      <c r="D5" s="10" t="e" vm="1">
        <f>$B$1 + SUM(C$6:C17)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Financial Forecasting</vt:lpstr>
      <vt:lpstr>Cost Reduction Impact</vt:lpstr>
      <vt:lpstr>Budget vs. Actuals</vt:lpstr>
      <vt:lpstr>Expense Categorization</vt:lpstr>
      <vt:lpstr>Sheet1</vt:lpstr>
      <vt:lpstr>Asset Depreciation</vt:lpstr>
      <vt:lpstr>NPV Calculation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2025-03-30T17:08:31Z</dcterms:created>
  <dcterms:modified xsi:type="dcterms:W3CDTF">2025-03-31T13:42:10Z</dcterms:modified>
</cp:coreProperties>
</file>