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132EFF15-C49D-4ACA-8023-0B5A2D49C29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wilcoxon-matched-pairs-data" sheetId="1" r:id="rId2"/>
    <sheet name="look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1" i="1"/>
  <c r="D1" i="1"/>
  <c r="E1" i="1"/>
  <c r="I3" i="1" l="1"/>
  <c r="J3" i="1" s="1"/>
  <c r="I4" i="1" l="1"/>
  <c r="J4" i="1" s="1"/>
  <c r="I6" i="1" s="1"/>
</calcChain>
</file>

<file path=xl/sharedStrings.xml><?xml version="1.0" encoding="utf-8"?>
<sst xmlns="http://schemas.openxmlformats.org/spreadsheetml/2006/main" count="15" uniqueCount="14">
  <si>
    <t>cortisol_morning</t>
  </si>
  <si>
    <t>cortisol_evening</t>
  </si>
  <si>
    <t>Source</t>
  </si>
  <si>
    <t>https://statsguru.bham.ac.uk/downloads</t>
  </si>
  <si>
    <t>id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</si>
  <si>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</si>
  <si>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</si>
  <si>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</si>
  <si>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</si>
  <si>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</si>
  <si>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</si>
  <si>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</si>
  <si>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n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</si>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</sst>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/>
  </sheetViews>
  <sheetFormatPr defaultRowHeight="15.6" x14ac:dyDescent="0.3"/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pane ySplit="2" topLeftCell="A3" activePane="bottomLeft" state="frozen"/>
      <selection pane="bottomLeft"/>
    </sheetView>
  </sheetViews>
  <sheetFormatPr defaultRowHeight="15.6" x14ac:dyDescent="0.3"/>
  <cols>
    <col min="2" max="2" width="14.69921875" bestFit="1" customWidth="1"/>
    <col min="3" max="3" width="14.19921875" bestFit="1" customWidth="1"/>
    <col min="4" max="4" width="11.69921875" bestFit="1" customWidth="1"/>
    <col min="5" max="5" width="12.796875" bestFit="1" customWidth="1"/>
    <col min="6" max="6" width="10.3984375" bestFit="1" customWidth="1"/>
    <col min="8" max="8" width="29.19921875" customWidth="1"/>
  </cols>
  <sheetData>
    <row r="1" spans="1:10" ht="46.8" x14ac:dyDescent="0.3">
      <c r="D1" s="1" t="str">
        <f ca="1">IFERROR(_xlfn.FORMULATEXT(D3),"")</f>
        <v>=SIGN(B3-C3)</v>
      </c>
      <c r="E1" s="1" t="str">
        <f ca="1">IFERROR(_xlfn.FORMULATEXT(E3),"")</f>
        <v>=ABS(B3-C3)</v>
      </c>
      <c r="F1" s="1" t="str">
        <f ca="1">IFERROR(_xlfn.FORMULATEXT(F3),"")</f>
        <v>=RANK.AVG(E3,$E$3:$E$22,1)*D3</v>
      </c>
    </row>
    <row r="2" spans="1:10" x14ac:dyDescent="0.3">
      <c r="A2" t="s">
        <v>4</v>
      </c>
      <c r="B2" t="s">
        <v>0</v>
      </c>
      <c r="C2" t="s">
        <v>1</v>
      </c>
      <c r="D2" t="s">
        <v>5</v>
      </c>
      <c r="E2" t="s">
        <v>6</v>
      </c>
      <c r="F2" t="s">
        <v>7</v>
      </c>
      <c r="J2" t="s">
        <v>6</v>
      </c>
    </row>
    <row r="3" spans="1:10" ht="31.2" x14ac:dyDescent="0.3">
      <c r="A3">
        <v>1</v>
      </c>
      <c r="B3">
        <v>33.26</v>
      </c>
      <c r="C3">
        <v>12.44</v>
      </c>
      <c r="D3">
        <f>SIGN(B3-C3)</f>
        <v>1</v>
      </c>
      <c r="E3">
        <f>ABS(B3-C3)</f>
        <v>20.82</v>
      </c>
      <c r="F3">
        <f>_xlfn.RANK.AVG(E3,$E$3:$E$22,1)*D3</f>
        <v>18</v>
      </c>
      <c r="H3" s="1" t="s">
        <v>8</v>
      </c>
      <c r="I3">
        <f>SUMIF($F$3:$F$22,"&gt;0")</f>
        <v>197</v>
      </c>
      <c r="J3">
        <f>ABS(I3)</f>
        <v>197</v>
      </c>
    </row>
    <row r="4" spans="1:10" ht="46.8" x14ac:dyDescent="0.3">
      <c r="A4">
        <v>2</v>
      </c>
      <c r="B4">
        <v>7.37</v>
      </c>
      <c r="C4">
        <v>2.5499999999999998</v>
      </c>
      <c r="D4">
        <f t="shared" ref="D4:D22" si="0">SIGN(B4-C4)</f>
        <v>1</v>
      </c>
      <c r="E4">
        <f t="shared" ref="E4:E22" si="1">ABS(B4-C4)</f>
        <v>4.82</v>
      </c>
      <c r="F4">
        <f t="shared" ref="F4:F22" si="2">_xlfn.RANK.AVG(E4,$E$3:$E$22,1)*D4</f>
        <v>9</v>
      </c>
      <c r="H4" s="1" t="s">
        <v>9</v>
      </c>
      <c r="I4">
        <f>SUMIF($F$3:$F$22,"&lt;0")</f>
        <v>-13</v>
      </c>
      <c r="J4">
        <f>ABS(I4)</f>
        <v>13</v>
      </c>
    </row>
    <row r="5" spans="1:10" x14ac:dyDescent="0.3">
      <c r="A5">
        <v>3</v>
      </c>
      <c r="B5">
        <v>18.829999999999998</v>
      </c>
      <c r="C5">
        <v>6.34</v>
      </c>
      <c r="D5">
        <f t="shared" si="0"/>
        <v>1</v>
      </c>
      <c r="E5">
        <f t="shared" si="1"/>
        <v>12.489999999999998</v>
      </c>
      <c r="F5">
        <f t="shared" si="2"/>
        <v>15</v>
      </c>
    </row>
    <row r="6" spans="1:10" x14ac:dyDescent="0.3">
      <c r="A6">
        <v>4</v>
      </c>
      <c r="B6">
        <v>62.7</v>
      </c>
      <c r="C6">
        <v>34.89</v>
      </c>
      <c r="D6">
        <f t="shared" si="0"/>
        <v>1</v>
      </c>
      <c r="E6">
        <f t="shared" si="1"/>
        <v>27.810000000000002</v>
      </c>
      <c r="F6">
        <f t="shared" si="2"/>
        <v>20</v>
      </c>
      <c r="H6" t="s">
        <v>10</v>
      </c>
      <c r="I6">
        <f>MIN(J3:J4)</f>
        <v>13</v>
      </c>
    </row>
    <row r="7" spans="1:10" x14ac:dyDescent="0.3">
      <c r="A7">
        <v>5</v>
      </c>
      <c r="B7">
        <v>7.1</v>
      </c>
      <c r="C7">
        <v>3.55</v>
      </c>
      <c r="D7">
        <f t="shared" si="0"/>
        <v>1</v>
      </c>
      <c r="E7">
        <f t="shared" si="1"/>
        <v>3.55</v>
      </c>
      <c r="F7">
        <f t="shared" si="2"/>
        <v>4</v>
      </c>
      <c r="H7" t="s">
        <v>11</v>
      </c>
      <c r="I7">
        <f>VLOOKUP(I6,lookup!$A$1:$B$27,2,FALSE)</f>
        <v>17</v>
      </c>
    </row>
    <row r="8" spans="1:10" x14ac:dyDescent="0.3">
      <c r="A8">
        <v>6</v>
      </c>
      <c r="B8">
        <v>8.92</v>
      </c>
      <c r="C8">
        <v>2.94</v>
      </c>
      <c r="D8">
        <f t="shared" si="0"/>
        <v>1</v>
      </c>
      <c r="E8">
        <f t="shared" si="1"/>
        <v>5.98</v>
      </c>
      <c r="F8">
        <f t="shared" si="2"/>
        <v>10</v>
      </c>
    </row>
    <row r="9" spans="1:10" x14ac:dyDescent="0.3">
      <c r="A9">
        <v>7</v>
      </c>
      <c r="B9">
        <v>15.85</v>
      </c>
      <c r="C9">
        <v>1.21</v>
      </c>
      <c r="D9">
        <f t="shared" si="0"/>
        <v>1</v>
      </c>
      <c r="E9">
        <f t="shared" si="1"/>
        <v>14.64</v>
      </c>
      <c r="F9">
        <f t="shared" si="2"/>
        <v>16</v>
      </c>
    </row>
    <row r="10" spans="1:10" x14ac:dyDescent="0.3">
      <c r="A10">
        <v>8</v>
      </c>
      <c r="B10">
        <v>16.36</v>
      </c>
      <c r="C10">
        <v>8.93</v>
      </c>
      <c r="D10">
        <f t="shared" si="0"/>
        <v>1</v>
      </c>
      <c r="E10">
        <f t="shared" si="1"/>
        <v>7.43</v>
      </c>
      <c r="F10">
        <f t="shared" si="2"/>
        <v>13</v>
      </c>
    </row>
    <row r="11" spans="1:10" x14ac:dyDescent="0.3">
      <c r="A11">
        <v>9</v>
      </c>
      <c r="B11">
        <v>20.74</v>
      </c>
      <c r="C11">
        <v>10.32</v>
      </c>
      <c r="D11">
        <f t="shared" si="0"/>
        <v>1</v>
      </c>
      <c r="E11">
        <f t="shared" si="1"/>
        <v>10.419999999999998</v>
      </c>
      <c r="F11">
        <f t="shared" si="2"/>
        <v>14</v>
      </c>
    </row>
    <row r="12" spans="1:10" x14ac:dyDescent="0.3">
      <c r="A12">
        <v>10</v>
      </c>
      <c r="B12">
        <v>58.79</v>
      </c>
      <c r="C12">
        <v>33.93</v>
      </c>
      <c r="D12">
        <f t="shared" si="0"/>
        <v>1</v>
      </c>
      <c r="E12">
        <f t="shared" si="1"/>
        <v>24.86</v>
      </c>
      <c r="F12">
        <f t="shared" si="2"/>
        <v>19</v>
      </c>
    </row>
    <row r="13" spans="1:10" x14ac:dyDescent="0.3">
      <c r="A13">
        <v>11</v>
      </c>
      <c r="B13">
        <v>10.27</v>
      </c>
      <c r="C13">
        <v>2.93</v>
      </c>
      <c r="D13">
        <f t="shared" si="0"/>
        <v>1</v>
      </c>
      <c r="E13">
        <f t="shared" si="1"/>
        <v>7.34</v>
      </c>
      <c r="F13">
        <f t="shared" si="2"/>
        <v>12</v>
      </c>
    </row>
    <row r="14" spans="1:10" x14ac:dyDescent="0.3">
      <c r="A14">
        <v>12</v>
      </c>
      <c r="B14">
        <v>1.3</v>
      </c>
      <c r="C14">
        <v>4.21</v>
      </c>
      <c r="D14">
        <f t="shared" si="0"/>
        <v>-1</v>
      </c>
      <c r="E14">
        <f t="shared" si="1"/>
        <v>2.91</v>
      </c>
      <c r="F14">
        <f t="shared" si="2"/>
        <v>-2</v>
      </c>
    </row>
    <row r="15" spans="1:10" x14ac:dyDescent="0.3">
      <c r="A15">
        <v>13</v>
      </c>
      <c r="B15">
        <v>22.7</v>
      </c>
      <c r="C15">
        <v>3.93</v>
      </c>
      <c r="D15">
        <f t="shared" si="0"/>
        <v>1</v>
      </c>
      <c r="E15">
        <f t="shared" si="1"/>
        <v>18.77</v>
      </c>
      <c r="F15">
        <f t="shared" si="2"/>
        <v>17</v>
      </c>
    </row>
    <row r="16" spans="1:10" x14ac:dyDescent="0.3">
      <c r="A16">
        <v>14</v>
      </c>
      <c r="B16">
        <v>8.52</v>
      </c>
      <c r="C16">
        <v>4.32</v>
      </c>
      <c r="D16">
        <f t="shared" si="0"/>
        <v>1</v>
      </c>
      <c r="E16">
        <f t="shared" si="1"/>
        <v>4.1999999999999993</v>
      </c>
      <c r="F16">
        <f t="shared" si="2"/>
        <v>7</v>
      </c>
    </row>
    <row r="17" spans="1:6" x14ac:dyDescent="0.3">
      <c r="A17">
        <v>15</v>
      </c>
      <c r="B17">
        <v>4.21</v>
      </c>
      <c r="C17">
        <v>1.21</v>
      </c>
      <c r="D17">
        <f t="shared" si="0"/>
        <v>1</v>
      </c>
      <c r="E17">
        <f t="shared" si="1"/>
        <v>3</v>
      </c>
      <c r="F17">
        <f t="shared" si="2"/>
        <v>3</v>
      </c>
    </row>
    <row r="18" spans="1:6" x14ac:dyDescent="0.3">
      <c r="A18">
        <v>16</v>
      </c>
      <c r="B18">
        <v>13.21</v>
      </c>
      <c r="C18">
        <v>8.74</v>
      </c>
      <c r="D18">
        <f t="shared" si="0"/>
        <v>1</v>
      </c>
      <c r="E18">
        <f t="shared" si="1"/>
        <v>4.4700000000000006</v>
      </c>
      <c r="F18">
        <f t="shared" si="2"/>
        <v>8</v>
      </c>
    </row>
    <row r="19" spans="1:6" x14ac:dyDescent="0.3">
      <c r="A19">
        <v>17</v>
      </c>
      <c r="B19">
        <v>13.04</v>
      </c>
      <c r="C19">
        <v>9.43</v>
      </c>
      <c r="D19">
        <f t="shared" si="0"/>
        <v>1</v>
      </c>
      <c r="E19">
        <f t="shared" si="1"/>
        <v>3.6099999999999994</v>
      </c>
      <c r="F19">
        <f t="shared" si="2"/>
        <v>5</v>
      </c>
    </row>
    <row r="20" spans="1:6" x14ac:dyDescent="0.3">
      <c r="A20">
        <v>18</v>
      </c>
      <c r="B20">
        <v>12.59</v>
      </c>
      <c r="C20">
        <v>19.32</v>
      </c>
      <c r="D20">
        <f t="shared" si="0"/>
        <v>-1</v>
      </c>
      <c r="E20">
        <f t="shared" si="1"/>
        <v>6.73</v>
      </c>
      <c r="F20">
        <f t="shared" si="2"/>
        <v>-11</v>
      </c>
    </row>
    <row r="21" spans="1:6" x14ac:dyDescent="0.3">
      <c r="A21">
        <v>19</v>
      </c>
      <c r="B21">
        <v>10.48</v>
      </c>
      <c r="C21">
        <v>6.32</v>
      </c>
      <c r="D21">
        <f t="shared" si="0"/>
        <v>1</v>
      </c>
      <c r="E21">
        <f t="shared" si="1"/>
        <v>4.16</v>
      </c>
      <c r="F21">
        <f t="shared" si="2"/>
        <v>6</v>
      </c>
    </row>
    <row r="22" spans="1:6" x14ac:dyDescent="0.3">
      <c r="A22">
        <v>20</v>
      </c>
      <c r="B22">
        <v>20.82</v>
      </c>
      <c r="C22">
        <v>18.32</v>
      </c>
      <c r="D22">
        <f t="shared" si="0"/>
        <v>1</v>
      </c>
      <c r="E22">
        <f t="shared" si="1"/>
        <v>2.5</v>
      </c>
      <c r="F2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pane ySplit="1" topLeftCell="A2" activePane="bottomLeft" state="frozen"/>
      <selection pane="bottomLeft" sqref="A1:B1048576"/>
    </sheetView>
  </sheetViews>
  <sheetFormatPr defaultRowHeight="15.6" x14ac:dyDescent="0.3"/>
  <cols>
    <col min="2" max="2" width="10.79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5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7</v>
      </c>
      <c r="B4">
        <v>2</v>
      </c>
    </row>
    <row r="5" spans="1:2" x14ac:dyDescent="0.3">
      <c r="A5">
        <v>8</v>
      </c>
      <c r="B5">
        <v>3</v>
      </c>
    </row>
    <row r="6" spans="1:2" x14ac:dyDescent="0.3">
      <c r="A6">
        <v>9</v>
      </c>
      <c r="B6">
        <v>5</v>
      </c>
    </row>
    <row r="7" spans="1:2" x14ac:dyDescent="0.3">
      <c r="A7">
        <v>10</v>
      </c>
      <c r="B7">
        <v>8</v>
      </c>
    </row>
    <row r="8" spans="1:2" x14ac:dyDescent="0.3">
      <c r="A8">
        <v>11</v>
      </c>
      <c r="B8">
        <v>10</v>
      </c>
    </row>
    <row r="9" spans="1:2" x14ac:dyDescent="0.3">
      <c r="A9">
        <v>12</v>
      </c>
      <c r="B9">
        <v>13</v>
      </c>
    </row>
    <row r="10" spans="1:2" x14ac:dyDescent="0.3">
      <c r="A10">
        <v>13</v>
      </c>
      <c r="B10">
        <v>17</v>
      </c>
    </row>
    <row r="11" spans="1:2" x14ac:dyDescent="0.3">
      <c r="A11">
        <v>14</v>
      </c>
      <c r="B11">
        <v>21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29</v>
      </c>
    </row>
    <row r="14" spans="1:2" x14ac:dyDescent="0.3">
      <c r="A14">
        <v>17</v>
      </c>
      <c r="B14">
        <v>34</v>
      </c>
    </row>
    <row r="15" spans="1:2" x14ac:dyDescent="0.3">
      <c r="A15">
        <v>18</v>
      </c>
      <c r="B15">
        <v>40</v>
      </c>
    </row>
    <row r="16" spans="1:2" x14ac:dyDescent="0.3">
      <c r="A16">
        <v>19</v>
      </c>
      <c r="B16">
        <v>46</v>
      </c>
    </row>
    <row r="17" spans="1:2" x14ac:dyDescent="0.3">
      <c r="A17">
        <v>20</v>
      </c>
      <c r="B17">
        <v>52</v>
      </c>
    </row>
    <row r="18" spans="1:2" x14ac:dyDescent="0.3">
      <c r="A18">
        <v>21</v>
      </c>
      <c r="B18">
        <v>58</v>
      </c>
    </row>
    <row r="19" spans="1:2" x14ac:dyDescent="0.3">
      <c r="A19">
        <v>22</v>
      </c>
      <c r="B19">
        <v>65</v>
      </c>
    </row>
    <row r="20" spans="1:2" x14ac:dyDescent="0.3">
      <c r="A20">
        <v>23</v>
      </c>
      <c r="B20">
        <v>73</v>
      </c>
    </row>
    <row r="21" spans="1:2" x14ac:dyDescent="0.3">
      <c r="A21">
        <v>24</v>
      </c>
      <c r="B21">
        <v>81</v>
      </c>
    </row>
    <row r="22" spans="1:2" x14ac:dyDescent="0.3">
      <c r="A22">
        <v>25</v>
      </c>
      <c r="B22">
        <v>89</v>
      </c>
    </row>
    <row r="23" spans="1:2" x14ac:dyDescent="0.3">
      <c r="A23">
        <v>26</v>
      </c>
      <c r="B23">
        <v>98</v>
      </c>
    </row>
    <row r="24" spans="1:2" x14ac:dyDescent="0.3">
      <c r="A24">
        <v>27</v>
      </c>
      <c r="B24">
        <v>107</v>
      </c>
    </row>
    <row r="25" spans="1:2" x14ac:dyDescent="0.3">
      <c r="A25">
        <v>28</v>
      </c>
      <c r="B25">
        <v>116</v>
      </c>
    </row>
    <row r="26" spans="1:2" x14ac:dyDescent="0.3">
      <c r="A26">
        <v>29</v>
      </c>
      <c r="B26">
        <v>126</v>
      </c>
    </row>
    <row r="27" spans="1:2" x14ac:dyDescent="0.3">
      <c r="A27">
        <v>30</v>
      </c>
      <c r="B27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wilcoxon-matched-pairs-data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2020-06-01T22:36:25Z</dcterms:created>
  <dcterms:modified xsi:type="dcterms:W3CDTF">2020-06-06T16:40:07Z</dcterms:modified>
</cp:coreProperties>
</file>