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F07B9A89-6FE2-4444-B0A0-A94DAE4A705E}" xr6:coauthVersionLast="47" xr6:coauthVersionMax="47" xr10:uidLastSave="{00000000-0000-0000-0000-000000000000}"/>
  <bookViews>
    <workbookView xWindow="1900" yWindow="600" windowWidth="1227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B61" i="1"/>
  <c r="B62" i="1"/>
  <c r="B63" i="1"/>
  <c r="B64" i="1"/>
  <c r="B65" i="1"/>
  <c r="B66" i="1"/>
  <c r="B183" i="1" l="1"/>
  <c r="B184" i="1"/>
  <c r="B188" i="1"/>
  <c r="B189" i="1"/>
  <c r="B49" i="1" l="1"/>
  <c r="B119" i="1"/>
  <c r="B118" i="1"/>
  <c r="B108" i="1"/>
  <c r="B80" i="1"/>
  <c r="B81" i="1"/>
  <c r="B82" i="1"/>
  <c r="B79" i="1"/>
  <c r="B78" i="1"/>
  <c r="B77" i="1"/>
  <c r="B76" i="1"/>
  <c r="B48" i="1" l="1"/>
  <c r="B47" i="1" l="1"/>
</calcChain>
</file>

<file path=xl/sharedStrings.xml><?xml version="1.0" encoding="utf-8"?>
<sst xmlns="http://schemas.openxmlformats.org/spreadsheetml/2006/main" count="763" uniqueCount="139">
  <si>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</si>
  <si>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</si>
  <si>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</si>
  <si>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</si>
  <si>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</si>
  <si>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</si>
  <si>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</si>
  <si>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</si>
  <si>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</si>
  <si>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</si>
  <si>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</si>
  <si>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</si>
  <si>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</si>
  <si>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</si>
  <si>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</si>
  <si>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</si>
  <si>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</si>
  <si>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</si>
  <si>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4" type="noConversion"/>
  </si>
  <si>
    <t>GLO</t>
    <phoneticPr fontId="1" type="noConversion"/>
  </si>
  <si>
    <t>GLO</t>
    <phoneticPr fontId="4" type="noConversion"/>
  </si>
  <si>
    <t>market group for electricity, high voltage</t>
  </si>
  <si>
    <t>technosphere</t>
    <phoneticPr fontId="4" type="noConversion"/>
  </si>
  <si>
    <t>RoW</t>
    <phoneticPr fontId="4" type="noConversion"/>
  </si>
  <si>
    <t>SMR</t>
    <phoneticPr fontId="4" type="noConversion"/>
  </si>
  <si>
    <t>SMR</t>
    <phoneticPr fontId="1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</si>
  <si>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</si>
  <si>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</si>
  <si>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</si>
  <si>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</si>
  <si>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</si>
  <si>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Catalysts for NH3 synthesis from SMR</t>
  </si>
  <si>
    <t>pcs</t>
    <phoneticPr fontId="1" type="noConversion"/>
  </si>
  <si>
    <t>GLO</t>
    <phoneticPr fontId="1" type="noConversion"/>
  </si>
  <si>
    <t>Methane, fossil</t>
    <phoneticPr fontId="1" type="noConversion"/>
  </si>
  <si>
    <t>biosphere3</t>
  </si>
  <si>
    <t>biosphere3</t>
    <phoneticPr fontId="1" type="noConversion"/>
  </si>
  <si>
    <t>Carbon monoxide, fossil</t>
    <phoneticPr fontId="1" type="noConversion"/>
  </si>
  <si>
    <t>air::urban air close to ground</t>
    <phoneticPr fontId="4" type="noConversion"/>
  </si>
  <si>
    <t>(Unknown)</t>
    <phoneticPr fontId="1" type="noConversion"/>
  </si>
  <si>
    <t>biosphere</t>
    <phoneticPr fontId="1" type="noConversion"/>
  </si>
  <si>
    <t>9afa0173-ecbd-4f2c-9c5c-b3128a032812</t>
    <phoneticPr fontId="1" type="noConversion"/>
  </si>
  <si>
    <t>f9749677-9c9f-4678-ab55-c607dfdc2cb9</t>
    <phoneticPr fontId="1" type="noConversion"/>
  </si>
  <si>
    <t>Carbon dioxide, fossil</t>
    <phoneticPr fontId="1" type="noConversion"/>
  </si>
  <si>
    <t>Nitrogen oxides</t>
  </si>
  <si>
    <t>d068f3e2-b033-417b-a359-ca4f25da9731</t>
    <phoneticPr fontId="1" type="noConversion"/>
  </si>
  <si>
    <t>Water</t>
  </si>
  <si>
    <t>cubic meter</t>
    <phoneticPr fontId="1" type="noConversion"/>
  </si>
  <si>
    <t>5d368100-b1bc-4456-8420-e469edccf349</t>
    <phoneticPr fontId="1" type="noConversion"/>
  </si>
  <si>
    <t>kilogram</t>
  </si>
  <si>
    <t>kilogram</t>
    <phoneticPr fontId="1" type="noConversion"/>
  </si>
  <si>
    <t>Nitrogen</t>
    <phoneticPr fontId="1" type="noConversion"/>
  </si>
  <si>
    <t>water::ground-</t>
    <phoneticPr fontId="4" type="noConversion"/>
  </si>
  <si>
    <t>b646bb3e-65e2-4f85-8376-9408e94e4b59</t>
    <phoneticPr fontId="1" type="noConversion"/>
  </si>
  <si>
    <t>Monoethanolamine</t>
    <phoneticPr fontId="1" type="noConversion"/>
  </si>
  <si>
    <t>water</t>
    <phoneticPr fontId="1" type="noConversion"/>
  </si>
  <si>
    <t>071efe89-12e0-4ff8-80d1-4e6cf1e37233</t>
    <phoneticPr fontId="1" type="noConversion"/>
  </si>
  <si>
    <t>2256a142-8242-4b4f-b9aa-a167803989ca</t>
  </si>
  <si>
    <t>ecoinvent 3.8</t>
    <phoneticPr fontId="1" type="noConversion"/>
  </si>
  <si>
    <t>2b010b846c31eb60ef6bf725b52b846e</t>
  </si>
  <si>
    <t xml:space="preserve">Hydrodesulfurization catalyst </t>
  </si>
  <si>
    <t xml:space="preserve">High temperature shift catalyst </t>
  </si>
  <si>
    <t xml:space="preserve">Low temperature shift catalyst </t>
  </si>
  <si>
    <t xml:space="preserve">Methanation catalyst </t>
  </si>
  <si>
    <t xml:space="preserve">NH3 synthesis catalyst </t>
  </si>
  <si>
    <t xml:space="preserve">Reforming catalyst </t>
  </si>
  <si>
    <t xml:space="preserve">Desulfurization catalyst </t>
    <phoneticPr fontId="1" type="noConversion"/>
  </si>
  <si>
    <t>ecoinvent 3.8</t>
    <phoneticPr fontId="4" type="noConversion"/>
  </si>
  <si>
    <t>market for zinc oxide</t>
    <phoneticPr fontId="1" type="noConversion"/>
  </si>
  <si>
    <t>59f4147348f505a029007f0d82bafae6</t>
  </si>
  <si>
    <t>ecoinvent 3.8</t>
    <phoneticPr fontId="1" type="noConversion"/>
  </si>
  <si>
    <t>CN</t>
    <phoneticPr fontId="1" type="noConversion"/>
  </si>
  <si>
    <t>5b4a85bacb3e0342226782fbfcb54f0c</t>
  </si>
  <si>
    <t>f9bdabcd6b0ecf8c0d3282975a674ae5</t>
  </si>
  <si>
    <t>44c1f55b050527d6e2651424fe6c1dae</t>
  </si>
  <si>
    <t>aca4846a79867225aa13f30122085798</t>
  </si>
  <si>
    <t>market group for electricity, high voltage</t>
    <phoneticPr fontId="1" type="noConversion"/>
  </si>
  <si>
    <t>kilowatt hour</t>
    <phoneticPr fontId="1" type="noConversion"/>
  </si>
  <si>
    <t>347435a02cd4c50db9d03d77ec6fc9a1</t>
  </si>
  <si>
    <t>9794284ad2ac0fa4b879aea8cae22c0b</t>
  </si>
  <si>
    <t>77aff5f3263a5ca98878b1c4b9887a4a</t>
  </si>
  <si>
    <t>6f592c599b70d14247116fdf44a0824a</t>
  </si>
  <si>
    <t>RoW</t>
    <phoneticPr fontId="1" type="noConversion"/>
  </si>
  <si>
    <t>4635413b43e1117848e018d33ea851c9</t>
  </si>
  <si>
    <t>Catalysts for NH3 synthesis from SMR</t>
    <phoneticPr fontId="1" type="noConversion"/>
  </si>
  <si>
    <t>cobalt production</t>
    <phoneticPr fontId="1" type="noConversion"/>
  </si>
  <si>
    <t>market for molybdenum trioxide</t>
    <phoneticPr fontId="1" type="noConversion"/>
  </si>
  <si>
    <t>kilogram</t>
    <phoneticPr fontId="1" type="noConversion"/>
  </si>
  <si>
    <t>market for zeolite, powder</t>
    <phoneticPr fontId="1" type="noConversion"/>
  </si>
  <si>
    <t>market for magnetite</t>
    <phoneticPr fontId="1" type="noConversion"/>
  </si>
  <si>
    <t>market for magnesium oxide</t>
    <phoneticPr fontId="1" type="noConversion"/>
  </si>
  <si>
    <t>market for copper oxide</t>
    <phoneticPr fontId="1" type="noConversion"/>
  </si>
  <si>
    <t>market for nickel, class 1</t>
    <phoneticPr fontId="1" type="noConversion"/>
  </si>
  <si>
    <t>kilowatt hour</t>
    <phoneticPr fontId="1" type="noConversion"/>
  </si>
  <si>
    <t>market for lime, packed</t>
    <phoneticPr fontId="1" type="noConversion"/>
  </si>
  <si>
    <t>Water</t>
    <phoneticPr fontId="1" type="noConversion"/>
  </si>
  <si>
    <t>water</t>
    <phoneticPr fontId="4" type="noConversion"/>
  </si>
  <si>
    <t>treatment of wastewater, average, capacity 1E9l/year</t>
    <phoneticPr fontId="1" type="noConversion"/>
  </si>
  <si>
    <t>technosphere</t>
    <phoneticPr fontId="1" type="noConversion"/>
  </si>
  <si>
    <t>MEA capture</t>
  </si>
  <si>
    <t>market for monoethanolamine</t>
    <phoneticPr fontId="1" type="noConversion"/>
  </si>
  <si>
    <t>446bcacdd5a30c9afde166b42a7735bf</t>
  </si>
  <si>
    <t>treatment of hazardous waste, hazardous waste incineration</t>
  </si>
  <si>
    <t>a57d72107fb2fa2d139d14ea9324bc46</t>
  </si>
  <si>
    <t>market for tap water</t>
    <phoneticPr fontId="4" type="noConversion"/>
  </si>
  <si>
    <t>kilogram</t>
    <phoneticPr fontId="4" type="noConversion"/>
  </si>
  <si>
    <t>56c875b407502ee835ab986da2fd5094</t>
    <phoneticPr fontId="4" type="noConversion"/>
  </si>
  <si>
    <t>market for sodium hydroxide, without water, in 50% solution state</t>
    <phoneticPr fontId="4" type="noConversion"/>
  </si>
  <si>
    <t>5b64503ebe2c3c8ae655f54a747b59f8</t>
    <phoneticPr fontId="4" type="noConversion"/>
  </si>
  <si>
    <t>cubic meter</t>
  </si>
  <si>
    <t>market for natural gas, low pressure</t>
    <phoneticPr fontId="4" type="noConversion"/>
  </si>
  <si>
    <t>09807bf8d527e8fa5a4157c29cfa443b</t>
  </si>
  <si>
    <t>6b1b495b-70ee-4be6-b1c2-3031aa4d6add</t>
    <phoneticPr fontId="4" type="noConversion"/>
  </si>
  <si>
    <t>GLO</t>
    <phoneticPr fontId="4" type="noConversion"/>
  </si>
  <si>
    <t>process</t>
    <phoneticPr fontId="1" type="noConversion"/>
  </si>
  <si>
    <t xml:space="preserve">NH3 synthesis catalyst </t>
    <phoneticPr fontId="1" type="noConversion"/>
  </si>
  <si>
    <t xml:space="preserve">Reforming catalyst </t>
    <phoneticPr fontId="1" type="noConversion"/>
  </si>
  <si>
    <t>amount</t>
    <phoneticPr fontId="1" type="noConversion"/>
  </si>
  <si>
    <t>ecoinvent 3.8</t>
  </si>
  <si>
    <t>38b2fe0b57747f1e9fcff2f01cba7325</t>
  </si>
  <si>
    <t>market for chromium oxide, flakes</t>
    <phoneticPr fontId="1" type="noConversion"/>
  </si>
  <si>
    <t>pcs</t>
    <phoneticPr fontId="1" type="noConversion"/>
  </si>
  <si>
    <t>pcs</t>
    <phoneticPr fontId="1" type="noConversion"/>
  </si>
  <si>
    <t>SMR</t>
    <phoneticPr fontId="1" type="noConversion"/>
  </si>
  <si>
    <t>manufacturing</t>
    <phoneticPr fontId="1" type="noConversion"/>
  </si>
  <si>
    <t>operation</t>
    <phoneticPr fontId="1" type="noConversion"/>
  </si>
  <si>
    <t>kilowatt hour</t>
  </si>
  <si>
    <t>d73592c1a81565265952a8b62c5eeea1</t>
  </si>
  <si>
    <t>electricity production, natural gas, combined cycle power plant</t>
    <phoneticPr fontId="4" type="noConversion"/>
  </si>
  <si>
    <t>CN-NM</t>
    <phoneticPr fontId="4" type="noConversion"/>
  </si>
  <si>
    <t>operation_output</t>
    <phoneticPr fontId="1" type="noConversion"/>
  </si>
  <si>
    <t>disposal</t>
    <phoneticPr fontId="1" type="noConversion"/>
  </si>
  <si>
    <t>operation_input</t>
    <phoneticPr fontId="1" type="noConversion"/>
  </si>
  <si>
    <t>disposal</t>
    <phoneticPr fontId="1" type="noConversion"/>
  </si>
  <si>
    <t>technosphere</t>
    <phoneticPr fontId="1" type="noConversion"/>
  </si>
  <si>
    <t>RoW</t>
  </si>
  <si>
    <t>Niklas Gerloff, 2021, ACS Sustainable Chemistry &amp; Engineering</t>
  </si>
  <si>
    <t>chemical factory construction, organics</t>
  </si>
  <si>
    <t>36f10f446f8629e63ddc56836cea34da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</si>
</sst>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1" applyFont="1"/>
    <xf numFmtId="0" fontId="5" fillId="2" borderId="0" xfId="0" applyFont="1" applyFill="1"/>
    <xf numFmtId="0" fontId="8" fillId="0" borderId="0" xfId="0" applyFont="1"/>
    <xf numFmtId="0" fontId="0" fillId="2" borderId="0" xfId="0" applyFill="1"/>
    <xf numFmtId="0" fontId="9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B196" workbookViewId="0">
      <selection activeCell="B202" sqref="B202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10" width="20.1640625" customWidth="1"/>
    <col min="11" max="12" width="16.25" customWidth="1"/>
  </cols>
  <sheetData>
    <row r="1" spans="1:15" x14ac:dyDescent="0.3">
      <c r="A1" t="s">
        <v>0</v>
      </c>
      <c r="B1" s="1">
        <v>10</v>
      </c>
      <c r="C1" s="2"/>
    </row>
    <row r="2" spans="1:15" x14ac:dyDescent="0.3">
      <c r="A2" s="8" t="s">
        <v>1</v>
      </c>
      <c r="B2" s="3" t="s">
        <v>24</v>
      </c>
      <c r="C2" s="2"/>
    </row>
    <row r="3" spans="1:15" x14ac:dyDescent="0.3">
      <c r="A3" t="s">
        <v>2</v>
      </c>
      <c r="B3" t="s">
        <v>3</v>
      </c>
      <c r="C3" s="2"/>
    </row>
    <row r="5" spans="1:15" x14ac:dyDescent="0.3">
      <c r="A5" s="8" t="s">
        <v>4</v>
      </c>
      <c r="B5" s="4" t="s">
        <v>24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25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x14ac:dyDescent="0.3">
      <c r="A11" s="8" t="s">
        <v>11</v>
      </c>
    </row>
    <row r="12" spans="1:15" x14ac:dyDescent="0.3">
      <c r="A12" s="8" t="s">
        <v>12</v>
      </c>
      <c r="B12" s="8" t="s">
        <v>13</v>
      </c>
      <c r="C12" s="8" t="s">
        <v>10</v>
      </c>
      <c r="D12" s="8" t="s">
        <v>14</v>
      </c>
      <c r="E12" s="8" t="s">
        <v>5</v>
      </c>
      <c r="F12" s="8" t="s">
        <v>26</v>
      </c>
      <c r="G12" s="8" t="s">
        <v>7</v>
      </c>
      <c r="H12" s="8" t="s">
        <v>8</v>
      </c>
      <c r="I12" s="8" t="s">
        <v>29</v>
      </c>
      <c r="J12" s="8" t="s">
        <v>28</v>
      </c>
      <c r="K12" s="8" t="s">
        <v>30</v>
      </c>
      <c r="L12" s="8" t="s">
        <v>27</v>
      </c>
      <c r="M12" s="8" t="s">
        <v>29</v>
      </c>
      <c r="N12" s="8" t="s">
        <v>27</v>
      </c>
      <c r="O12" s="8" t="s">
        <v>29</v>
      </c>
    </row>
    <row r="13" spans="1:15" s="1" customFormat="1" x14ac:dyDescent="0.3">
      <c r="A13" s="1" t="s">
        <v>124</v>
      </c>
      <c r="B13" s="1">
        <v>1</v>
      </c>
      <c r="C13" s="1" t="s">
        <v>122</v>
      </c>
      <c r="D13" s="1" t="s">
        <v>123</v>
      </c>
      <c r="E13" s="1" t="s">
        <v>20</v>
      </c>
      <c r="G13" s="1" t="s">
        <v>124</v>
      </c>
      <c r="H13" s="1" t="s">
        <v>22</v>
      </c>
    </row>
    <row r="14" spans="1:15" s="1" customFormat="1" x14ac:dyDescent="0.3">
      <c r="A14" s="1" t="s">
        <v>125</v>
      </c>
      <c r="B14" s="1">
        <v>1</v>
      </c>
      <c r="C14" s="1" t="s">
        <v>18</v>
      </c>
      <c r="D14" t="s">
        <v>25</v>
      </c>
      <c r="E14" s="1" t="s">
        <v>20</v>
      </c>
      <c r="G14" s="1" t="s">
        <v>125</v>
      </c>
      <c r="H14" s="1" t="s">
        <v>22</v>
      </c>
    </row>
    <row r="15" spans="1:15" s="1" customFormat="1" x14ac:dyDescent="0.3">
      <c r="A15" s="1" t="s">
        <v>131</v>
      </c>
      <c r="B15" s="1">
        <v>1</v>
      </c>
      <c r="C15" s="1" t="s">
        <v>121</v>
      </c>
      <c r="D15" t="s">
        <v>25</v>
      </c>
      <c r="E15" s="1" t="s">
        <v>20</v>
      </c>
      <c r="G15" s="1" t="s">
        <v>131</v>
      </c>
      <c r="H15" s="1" t="s">
        <v>22</v>
      </c>
    </row>
    <row r="16" spans="1:15" x14ac:dyDescent="0.3">
      <c r="B16" s="1"/>
    </row>
    <row r="17" spans="1:15" x14ac:dyDescent="0.3">
      <c r="A17" s="3" t="s">
        <v>4</v>
      </c>
      <c r="B17" s="1" t="s">
        <v>124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 t="s">
        <v>5</v>
      </c>
      <c r="B18" s="1" t="s">
        <v>19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 t="s">
        <v>6</v>
      </c>
      <c r="B19" s="1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 t="s">
        <v>7</v>
      </c>
      <c r="B20" s="1" t="s">
        <v>124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 t="s">
        <v>8</v>
      </c>
      <c r="B21" s="1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 t="s">
        <v>10</v>
      </c>
      <c r="B22" s="1" t="s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3" t="s">
        <v>12</v>
      </c>
      <c r="B24" s="1" t="s">
        <v>13</v>
      </c>
      <c r="C24" s="3" t="s">
        <v>10</v>
      </c>
      <c r="D24" s="3" t="s">
        <v>14</v>
      </c>
      <c r="E24" s="3" t="s">
        <v>5</v>
      </c>
      <c r="F24" s="3" t="s">
        <v>26</v>
      </c>
      <c r="G24" s="3" t="s">
        <v>7</v>
      </c>
      <c r="H24" s="3" t="s">
        <v>8</v>
      </c>
      <c r="I24" s="3" t="s">
        <v>29</v>
      </c>
      <c r="J24" s="3" t="s">
        <v>28</v>
      </c>
      <c r="K24" s="3" t="s">
        <v>30</v>
      </c>
      <c r="L24" s="3" t="s">
        <v>27</v>
      </c>
      <c r="M24" s="3" t="s">
        <v>29</v>
      </c>
      <c r="N24" s="3" t="s">
        <v>27</v>
      </c>
      <c r="O24" s="3" t="s">
        <v>29</v>
      </c>
    </row>
    <row r="25" spans="1:15" s="1" customFormat="1" x14ac:dyDescent="0.3">
      <c r="A25" s="5" t="s">
        <v>137</v>
      </c>
      <c r="B25" s="1">
        <v>4.0000000000000001E-10</v>
      </c>
      <c r="C25" s="5" t="s">
        <v>10</v>
      </c>
      <c r="D25" s="1" t="s">
        <v>118</v>
      </c>
      <c r="E25" s="1" t="s">
        <v>135</v>
      </c>
      <c r="G25" s="5" t="s">
        <v>138</v>
      </c>
      <c r="H25" s="1" t="s">
        <v>15</v>
      </c>
    </row>
    <row r="26" spans="1:15" s="1" customFormat="1" x14ac:dyDescent="0.3"/>
    <row r="27" spans="1:15" x14ac:dyDescent="0.3">
      <c r="B27" s="1"/>
    </row>
    <row r="28" spans="1:15" x14ac:dyDescent="0.3">
      <c r="A28" s="8" t="s">
        <v>4</v>
      </c>
      <c r="B28" s="1" t="s">
        <v>125</v>
      </c>
    </row>
    <row r="29" spans="1:15" x14ac:dyDescent="0.3">
      <c r="A29" t="s">
        <v>5</v>
      </c>
      <c r="B29" s="1" t="s">
        <v>19</v>
      </c>
    </row>
    <row r="30" spans="1:15" x14ac:dyDescent="0.3">
      <c r="A30" t="s">
        <v>6</v>
      </c>
      <c r="B30" s="1">
        <v>1</v>
      </c>
    </row>
    <row r="31" spans="1:15" x14ac:dyDescent="0.3">
      <c r="A31" t="s">
        <v>7</v>
      </c>
      <c r="B31" s="1" t="s">
        <v>125</v>
      </c>
    </row>
    <row r="32" spans="1:15" x14ac:dyDescent="0.3">
      <c r="A32" t="s">
        <v>8</v>
      </c>
      <c r="B32" s="1" t="s">
        <v>9</v>
      </c>
    </row>
    <row r="33" spans="1:15" x14ac:dyDescent="0.3">
      <c r="A33" t="s">
        <v>10</v>
      </c>
      <c r="B33" s="1" t="s">
        <v>18</v>
      </c>
    </row>
    <row r="34" spans="1:15" x14ac:dyDescent="0.3">
      <c r="A34" s="8" t="s">
        <v>11</v>
      </c>
      <c r="B34" s="1"/>
    </row>
    <row r="35" spans="1:15" x14ac:dyDescent="0.3">
      <c r="A35" s="8" t="s">
        <v>12</v>
      </c>
      <c r="B35" s="1" t="s">
        <v>13</v>
      </c>
      <c r="C35" s="8" t="s">
        <v>10</v>
      </c>
      <c r="D35" s="8" t="s">
        <v>14</v>
      </c>
      <c r="E35" s="8" t="s">
        <v>5</v>
      </c>
      <c r="F35" s="8" t="s">
        <v>26</v>
      </c>
      <c r="G35" s="8" t="s">
        <v>7</v>
      </c>
      <c r="H35" s="8" t="s">
        <v>8</v>
      </c>
      <c r="I35" s="8" t="s">
        <v>29</v>
      </c>
      <c r="J35" s="8" t="s">
        <v>28</v>
      </c>
      <c r="K35" s="8" t="s">
        <v>30</v>
      </c>
      <c r="L35" s="8" t="s">
        <v>27</v>
      </c>
      <c r="M35" s="8" t="s">
        <v>29</v>
      </c>
      <c r="N35" s="8" t="s">
        <v>27</v>
      </c>
      <c r="O35" s="8" t="s">
        <v>29</v>
      </c>
    </row>
    <row r="36" spans="1:15" s="1" customFormat="1" x14ac:dyDescent="0.3">
      <c r="A36" s="1" t="s">
        <v>132</v>
      </c>
      <c r="B36" s="1">
        <v>1</v>
      </c>
      <c r="C36" s="1" t="s">
        <v>32</v>
      </c>
      <c r="D36" s="1" t="s">
        <v>25</v>
      </c>
      <c r="E36" s="1" t="s">
        <v>33</v>
      </c>
      <c r="G36" s="1" t="s">
        <v>132</v>
      </c>
      <c r="H36" s="1" t="s">
        <v>134</v>
      </c>
      <c r="I36" s="1" t="s">
        <v>136</v>
      </c>
    </row>
    <row r="37" spans="1:15" s="1" customFormat="1" x14ac:dyDescent="0.3">
      <c r="A37" s="1" t="s">
        <v>130</v>
      </c>
      <c r="B37" s="1">
        <v>1</v>
      </c>
      <c r="C37" s="1" t="s">
        <v>32</v>
      </c>
      <c r="D37" s="1" t="s">
        <v>25</v>
      </c>
      <c r="E37" s="1" t="s">
        <v>33</v>
      </c>
      <c r="G37" s="1" t="s">
        <v>130</v>
      </c>
      <c r="H37" s="1" t="s">
        <v>15</v>
      </c>
      <c r="I37" s="1" t="s">
        <v>136</v>
      </c>
    </row>
    <row r="38" spans="1:15" x14ac:dyDescent="0.3">
      <c r="B38" s="1"/>
    </row>
    <row r="39" spans="1:15" x14ac:dyDescent="0.3">
      <c r="A39" s="8" t="s">
        <v>4</v>
      </c>
      <c r="B39" s="1" t="s">
        <v>132</v>
      </c>
    </row>
    <row r="40" spans="1:15" x14ac:dyDescent="0.3">
      <c r="A40" t="s">
        <v>5</v>
      </c>
      <c r="B40" s="1" t="s">
        <v>17</v>
      </c>
    </row>
    <row r="41" spans="1:15" x14ac:dyDescent="0.3">
      <c r="A41" t="s">
        <v>6</v>
      </c>
      <c r="B41" s="1">
        <v>1</v>
      </c>
    </row>
    <row r="42" spans="1:15" x14ac:dyDescent="0.3">
      <c r="A42" t="s">
        <v>7</v>
      </c>
      <c r="B42" s="1" t="s">
        <v>132</v>
      </c>
    </row>
    <row r="43" spans="1:15" x14ac:dyDescent="0.3">
      <c r="A43" t="s">
        <v>8</v>
      </c>
      <c r="B43" s="1" t="s">
        <v>9</v>
      </c>
    </row>
    <row r="44" spans="1:15" x14ac:dyDescent="0.3">
      <c r="A44" t="s">
        <v>10</v>
      </c>
      <c r="B44" s="1" t="s">
        <v>18</v>
      </c>
    </row>
    <row r="45" spans="1:15" x14ac:dyDescent="0.3">
      <c r="A45" s="8" t="s">
        <v>11</v>
      </c>
      <c r="B45" s="1"/>
    </row>
    <row r="46" spans="1:15" x14ac:dyDescent="0.3">
      <c r="A46" s="8" t="s">
        <v>12</v>
      </c>
      <c r="B46" s="1" t="s">
        <v>13</v>
      </c>
      <c r="C46" s="8" t="s">
        <v>10</v>
      </c>
      <c r="D46" s="8" t="s">
        <v>14</v>
      </c>
      <c r="E46" s="8" t="s">
        <v>5</v>
      </c>
      <c r="F46" s="8" t="s">
        <v>26</v>
      </c>
      <c r="G46" s="8" t="s">
        <v>7</v>
      </c>
      <c r="H46" s="8" t="s">
        <v>8</v>
      </c>
      <c r="I46" s="8" t="s">
        <v>29</v>
      </c>
      <c r="J46" s="8" t="s">
        <v>28</v>
      </c>
      <c r="K46" s="8" t="s">
        <v>30</v>
      </c>
      <c r="L46" s="8" t="s">
        <v>27</v>
      </c>
      <c r="M46" s="8" t="s">
        <v>29</v>
      </c>
      <c r="N46" s="8" t="s">
        <v>27</v>
      </c>
      <c r="O46" s="8" t="s">
        <v>29</v>
      </c>
    </row>
    <row r="47" spans="1:15" s="1" customFormat="1" x14ac:dyDescent="0.3">
      <c r="A47" s="1" t="s">
        <v>110</v>
      </c>
      <c r="B47" s="1">
        <f>7.47*10^(-1)</f>
        <v>0.747</v>
      </c>
      <c r="C47" s="5" t="s">
        <v>109</v>
      </c>
      <c r="D47" s="1" t="s">
        <v>67</v>
      </c>
      <c r="E47" s="1" t="s">
        <v>23</v>
      </c>
      <c r="G47" s="5" t="s">
        <v>111</v>
      </c>
      <c r="H47" s="1" t="s">
        <v>15</v>
      </c>
    </row>
    <row r="48" spans="1:15" x14ac:dyDescent="0.3">
      <c r="A48" t="s">
        <v>104</v>
      </c>
      <c r="B48" s="1">
        <f>8.26*10^(-1)+5.62*10^(-1)</f>
        <v>1.3880000000000001</v>
      </c>
      <c r="C48" t="s">
        <v>105</v>
      </c>
      <c r="D48" t="s">
        <v>67</v>
      </c>
      <c r="E48" t="s">
        <v>23</v>
      </c>
      <c r="G48" t="s">
        <v>106</v>
      </c>
      <c r="H48" t="s">
        <v>22</v>
      </c>
    </row>
    <row r="49" spans="1:15" x14ac:dyDescent="0.3">
      <c r="A49" t="s">
        <v>84</v>
      </c>
      <c r="B49" s="1">
        <f>3.25*10^(-4)</f>
        <v>3.2500000000000004E-4</v>
      </c>
      <c r="C49" t="s">
        <v>50</v>
      </c>
      <c r="D49" s="1" t="s">
        <v>67</v>
      </c>
      <c r="E49" s="1" t="s">
        <v>20</v>
      </c>
      <c r="G49" t="s">
        <v>84</v>
      </c>
      <c r="H49" s="1" t="s">
        <v>15</v>
      </c>
    </row>
    <row r="50" spans="1:15" x14ac:dyDescent="0.3">
      <c r="A50" t="s">
        <v>99</v>
      </c>
      <c r="B50" s="1">
        <v>1.17</v>
      </c>
      <c r="C50" t="s">
        <v>49</v>
      </c>
      <c r="D50" s="1" t="s">
        <v>24</v>
      </c>
      <c r="E50" s="1" t="s">
        <v>20</v>
      </c>
      <c r="G50" t="s">
        <v>99</v>
      </c>
      <c r="H50" s="1" t="s">
        <v>15</v>
      </c>
    </row>
    <row r="51" spans="1:15" s="1" customFormat="1" x14ac:dyDescent="0.3">
      <c r="A51" s="1" t="s">
        <v>128</v>
      </c>
      <c r="B51" s="1">
        <v>0.93500000000000005</v>
      </c>
      <c r="C51" s="5" t="s">
        <v>126</v>
      </c>
      <c r="D51" s="1" t="s">
        <v>67</v>
      </c>
      <c r="E51" s="1" t="s">
        <v>129</v>
      </c>
      <c r="G51" s="5" t="s">
        <v>127</v>
      </c>
      <c r="H51" s="1" t="s">
        <v>15</v>
      </c>
    </row>
    <row r="52" spans="1:15" x14ac:dyDescent="0.3">
      <c r="B52" s="1"/>
      <c r="H52" s="1"/>
    </row>
    <row r="53" spans="1:15" x14ac:dyDescent="0.3">
      <c r="A53" s="8" t="s">
        <v>4</v>
      </c>
      <c r="B53" s="1" t="s">
        <v>99</v>
      </c>
    </row>
    <row r="54" spans="1:15" x14ac:dyDescent="0.3">
      <c r="A54" t="s">
        <v>5</v>
      </c>
      <c r="B54" s="1" t="s">
        <v>17</v>
      </c>
    </row>
    <row r="55" spans="1:15" x14ac:dyDescent="0.3">
      <c r="A55" t="s">
        <v>6</v>
      </c>
      <c r="B55" s="1">
        <v>1</v>
      </c>
    </row>
    <row r="56" spans="1:15" x14ac:dyDescent="0.3">
      <c r="A56" t="s">
        <v>7</v>
      </c>
      <c r="B56" s="1" t="s">
        <v>99</v>
      </c>
    </row>
    <row r="57" spans="1:15" x14ac:dyDescent="0.3">
      <c r="A57" t="s">
        <v>8</v>
      </c>
      <c r="B57" s="1" t="s">
        <v>114</v>
      </c>
    </row>
    <row r="58" spans="1:15" x14ac:dyDescent="0.3">
      <c r="A58" t="s">
        <v>10</v>
      </c>
      <c r="B58" s="1" t="s">
        <v>50</v>
      </c>
    </row>
    <row r="59" spans="1:15" x14ac:dyDescent="0.3">
      <c r="A59" s="8" t="s">
        <v>11</v>
      </c>
      <c r="B59" s="1"/>
    </row>
    <row r="60" spans="1:15" x14ac:dyDescent="0.3">
      <c r="A60" s="8" t="s">
        <v>12</v>
      </c>
      <c r="B60" s="1" t="s">
        <v>13</v>
      </c>
      <c r="C60" s="8" t="s">
        <v>10</v>
      </c>
      <c r="D60" s="8" t="s">
        <v>14</v>
      </c>
      <c r="E60" s="8" t="s">
        <v>5</v>
      </c>
      <c r="F60" s="8" t="s">
        <v>26</v>
      </c>
      <c r="G60" s="8" t="s">
        <v>7</v>
      </c>
      <c r="H60" s="8" t="s">
        <v>8</v>
      </c>
      <c r="I60" s="8" t="s">
        <v>29</v>
      </c>
      <c r="J60" s="8" t="s">
        <v>28</v>
      </c>
      <c r="K60" s="8" t="s">
        <v>30</v>
      </c>
      <c r="L60" s="8" t="s">
        <v>27</v>
      </c>
      <c r="M60" s="8" t="s">
        <v>29</v>
      </c>
      <c r="N60" s="8" t="s">
        <v>27</v>
      </c>
      <c r="O60" s="8" t="s">
        <v>29</v>
      </c>
    </row>
    <row r="61" spans="1:15" s="1" customFormat="1" x14ac:dyDescent="0.3">
      <c r="A61" s="1" t="s">
        <v>100</v>
      </c>
      <c r="B61" s="1">
        <f>1.5/1000</f>
        <v>1.5E-3</v>
      </c>
      <c r="C61" s="1" t="s">
        <v>50</v>
      </c>
      <c r="D61" s="1" t="s">
        <v>67</v>
      </c>
      <c r="E61" s="6" t="s">
        <v>17</v>
      </c>
      <c r="G61" s="5" t="s">
        <v>101</v>
      </c>
      <c r="H61" s="1" t="s">
        <v>15</v>
      </c>
    </row>
    <row r="62" spans="1:15" s="1" customFormat="1" x14ac:dyDescent="0.3">
      <c r="A62" s="1" t="s">
        <v>104</v>
      </c>
      <c r="B62" s="1">
        <f>3.5/1000</f>
        <v>3.5000000000000001E-3</v>
      </c>
      <c r="C62" s="1" t="s">
        <v>105</v>
      </c>
      <c r="D62" s="1" t="s">
        <v>67</v>
      </c>
      <c r="E62" s="1" t="s">
        <v>23</v>
      </c>
      <c r="G62" s="1" t="s">
        <v>106</v>
      </c>
      <c r="H62" s="1" t="s">
        <v>22</v>
      </c>
    </row>
    <row r="63" spans="1:15" s="1" customFormat="1" x14ac:dyDescent="0.3">
      <c r="A63" s="1" t="s">
        <v>107</v>
      </c>
      <c r="B63" s="1">
        <f>0.13/1000</f>
        <v>1.3000000000000002E-4</v>
      </c>
      <c r="C63" s="1" t="s">
        <v>105</v>
      </c>
      <c r="D63" s="1" t="s">
        <v>67</v>
      </c>
      <c r="E63" s="1" t="s">
        <v>20</v>
      </c>
      <c r="G63" s="1" t="s">
        <v>108</v>
      </c>
      <c r="H63" s="1" t="s">
        <v>22</v>
      </c>
    </row>
    <row r="64" spans="1:15" s="1" customFormat="1" x14ac:dyDescent="0.3">
      <c r="A64" s="1" t="s">
        <v>102</v>
      </c>
      <c r="B64" s="1">
        <f>2.45/1000</f>
        <v>2.4500000000000004E-3</v>
      </c>
      <c r="C64" s="1" t="s">
        <v>50</v>
      </c>
      <c r="D64" s="1" t="s">
        <v>67</v>
      </c>
      <c r="E64" s="1" t="s">
        <v>23</v>
      </c>
      <c r="G64" s="5" t="s">
        <v>103</v>
      </c>
      <c r="H64" s="1" t="s">
        <v>15</v>
      </c>
    </row>
    <row r="65" spans="1:15" s="1" customFormat="1" x14ac:dyDescent="0.3">
      <c r="A65" s="1" t="s">
        <v>54</v>
      </c>
      <c r="B65" s="1">
        <f>0.0305/1000</f>
        <v>3.0499999999999999E-5</v>
      </c>
      <c r="C65" s="1" t="s">
        <v>50</v>
      </c>
      <c r="D65" s="1" t="s">
        <v>35</v>
      </c>
      <c r="E65" s="6" t="s">
        <v>39</v>
      </c>
      <c r="F65" s="1" t="s">
        <v>55</v>
      </c>
      <c r="G65" s="1" t="s">
        <v>56</v>
      </c>
      <c r="H65" s="1" t="s">
        <v>40</v>
      </c>
    </row>
    <row r="66" spans="1:15" s="9" customFormat="1" x14ac:dyDescent="0.3">
      <c r="A66" s="9" t="s">
        <v>76</v>
      </c>
      <c r="B66" s="1">
        <f>1.31/1000</f>
        <v>1.31E-3</v>
      </c>
      <c r="C66" s="9" t="s">
        <v>77</v>
      </c>
      <c r="D66" s="7" t="s">
        <v>58</v>
      </c>
      <c r="E66" s="9" t="s">
        <v>71</v>
      </c>
      <c r="G66" s="9" t="s">
        <v>72</v>
      </c>
      <c r="H66" s="9" t="s">
        <v>15</v>
      </c>
    </row>
    <row r="67" spans="1:15" x14ac:dyDescent="0.3">
      <c r="B67" s="1"/>
    </row>
    <row r="68" spans="1:15" x14ac:dyDescent="0.3">
      <c r="A68" s="8" t="s">
        <v>4</v>
      </c>
      <c r="B68" s="1" t="s">
        <v>31</v>
      </c>
    </row>
    <row r="69" spans="1:15" x14ac:dyDescent="0.3">
      <c r="A69" t="s">
        <v>5</v>
      </c>
      <c r="B69" s="1" t="s">
        <v>17</v>
      </c>
    </row>
    <row r="70" spans="1:15" x14ac:dyDescent="0.3">
      <c r="A70" t="s">
        <v>6</v>
      </c>
      <c r="B70" s="1">
        <v>1</v>
      </c>
    </row>
    <row r="71" spans="1:15" x14ac:dyDescent="0.3">
      <c r="A71" t="s">
        <v>7</v>
      </c>
      <c r="B71" s="1" t="s">
        <v>31</v>
      </c>
    </row>
    <row r="72" spans="1:15" x14ac:dyDescent="0.3">
      <c r="A72" t="s">
        <v>8</v>
      </c>
      <c r="B72" s="1" t="s">
        <v>9</v>
      </c>
    </row>
    <row r="73" spans="1:15" x14ac:dyDescent="0.3">
      <c r="A73" t="s">
        <v>10</v>
      </c>
      <c r="B73" t="s">
        <v>50</v>
      </c>
    </row>
    <row r="74" spans="1:15" x14ac:dyDescent="0.3">
      <c r="A74" s="8" t="s">
        <v>11</v>
      </c>
      <c r="B74" s="1"/>
    </row>
    <row r="75" spans="1:15" ht="15" customHeight="1" x14ac:dyDescent="0.3">
      <c r="A75" s="8" t="s">
        <v>12</v>
      </c>
      <c r="B75" s="1" t="s">
        <v>13</v>
      </c>
      <c r="C75" s="8" t="s">
        <v>10</v>
      </c>
      <c r="D75" s="8" t="s">
        <v>14</v>
      </c>
      <c r="E75" s="8" t="s">
        <v>5</v>
      </c>
      <c r="F75" s="8" t="s">
        <v>26</v>
      </c>
      <c r="G75" s="8" t="s">
        <v>7</v>
      </c>
      <c r="H75" s="8" t="s">
        <v>8</v>
      </c>
      <c r="I75" s="8" t="s">
        <v>29</v>
      </c>
      <c r="J75" s="8" t="s">
        <v>28</v>
      </c>
      <c r="K75" s="8" t="s">
        <v>30</v>
      </c>
      <c r="L75" s="8" t="s">
        <v>27</v>
      </c>
      <c r="M75" s="8" t="s">
        <v>29</v>
      </c>
      <c r="N75" s="8" t="s">
        <v>27</v>
      </c>
      <c r="O75" s="8" t="s">
        <v>29</v>
      </c>
    </row>
    <row r="76" spans="1:15" x14ac:dyDescent="0.3">
      <c r="A76" t="s">
        <v>66</v>
      </c>
      <c r="B76" s="1">
        <f>9.62*10^(-2)</f>
        <v>9.6199999999999994E-2</v>
      </c>
      <c r="C76" t="s">
        <v>50</v>
      </c>
      <c r="D76" s="1" t="s">
        <v>25</v>
      </c>
      <c r="E76" s="1" t="s">
        <v>113</v>
      </c>
      <c r="G76" t="s">
        <v>66</v>
      </c>
      <c r="H76" s="1" t="s">
        <v>15</v>
      </c>
    </row>
    <row r="77" spans="1:15" x14ac:dyDescent="0.3">
      <c r="A77" t="s">
        <v>60</v>
      </c>
      <c r="B77" s="1">
        <f>1.44*10^-2</f>
        <v>1.44E-2</v>
      </c>
      <c r="C77" t="s">
        <v>49</v>
      </c>
      <c r="D77" s="1" t="s">
        <v>25</v>
      </c>
      <c r="E77" s="1" t="s">
        <v>113</v>
      </c>
      <c r="G77" t="s">
        <v>60</v>
      </c>
      <c r="H77" s="1" t="s">
        <v>22</v>
      </c>
    </row>
    <row r="78" spans="1:15" x14ac:dyDescent="0.3">
      <c r="A78" t="s">
        <v>61</v>
      </c>
      <c r="B78" s="1">
        <f>1.79*10-1</f>
        <v>16.899999999999999</v>
      </c>
      <c r="C78" t="s">
        <v>50</v>
      </c>
      <c r="D78" s="1" t="s">
        <v>25</v>
      </c>
      <c r="E78" s="1" t="s">
        <v>113</v>
      </c>
      <c r="G78" t="s">
        <v>61</v>
      </c>
      <c r="H78" s="1" t="s">
        <v>22</v>
      </c>
    </row>
    <row r="79" spans="1:15" x14ac:dyDescent="0.3">
      <c r="A79" t="s">
        <v>62</v>
      </c>
      <c r="B79" s="1">
        <f>3.61*10^(-1)</f>
        <v>0.36099999999999999</v>
      </c>
      <c r="C79" t="s">
        <v>49</v>
      </c>
      <c r="D79" s="1" t="s">
        <v>25</v>
      </c>
      <c r="E79" s="1" t="s">
        <v>113</v>
      </c>
      <c r="G79" t="s">
        <v>62</v>
      </c>
      <c r="H79" s="1" t="s">
        <v>22</v>
      </c>
    </row>
    <row r="80" spans="1:15" x14ac:dyDescent="0.3">
      <c r="A80" t="s">
        <v>63</v>
      </c>
      <c r="B80" s="1">
        <f>4.6*10^-2</f>
        <v>4.5999999999999999E-2</v>
      </c>
      <c r="C80" t="s">
        <v>50</v>
      </c>
      <c r="D80" s="1" t="s">
        <v>25</v>
      </c>
      <c r="E80" s="1" t="s">
        <v>113</v>
      </c>
      <c r="G80" t="s">
        <v>63</v>
      </c>
      <c r="H80" s="1" t="s">
        <v>15</v>
      </c>
    </row>
    <row r="81" spans="1:15" x14ac:dyDescent="0.3">
      <c r="A81" t="s">
        <v>64</v>
      </c>
      <c r="B81" s="1">
        <f>1.7*10^-1</f>
        <v>0.17</v>
      </c>
      <c r="C81" t="s">
        <v>49</v>
      </c>
      <c r="D81" s="1" t="s">
        <v>25</v>
      </c>
      <c r="E81" s="1" t="s">
        <v>113</v>
      </c>
      <c r="G81" t="s">
        <v>64</v>
      </c>
      <c r="H81" s="1" t="s">
        <v>15</v>
      </c>
    </row>
    <row r="82" spans="1:15" x14ac:dyDescent="0.3">
      <c r="A82" t="s">
        <v>65</v>
      </c>
      <c r="B82" s="1">
        <f>1.33*10^-1</f>
        <v>0.13300000000000001</v>
      </c>
      <c r="C82" t="s">
        <v>50</v>
      </c>
      <c r="D82" s="1" t="s">
        <v>25</v>
      </c>
      <c r="E82" s="1" t="s">
        <v>113</v>
      </c>
      <c r="G82" t="s">
        <v>65</v>
      </c>
      <c r="H82" s="1" t="s">
        <v>22</v>
      </c>
    </row>
    <row r="83" spans="1:15" x14ac:dyDescent="0.3">
      <c r="B83" s="1"/>
    </row>
    <row r="84" spans="1:15" x14ac:dyDescent="0.3">
      <c r="B84" s="1"/>
    </row>
    <row r="85" spans="1:15" x14ac:dyDescent="0.3">
      <c r="A85" s="8" t="s">
        <v>4</v>
      </c>
      <c r="B85" s="1" t="s">
        <v>66</v>
      </c>
    </row>
    <row r="86" spans="1:15" x14ac:dyDescent="0.3">
      <c r="A86" t="s">
        <v>5</v>
      </c>
      <c r="B86" s="1" t="s">
        <v>17</v>
      </c>
    </row>
    <row r="87" spans="1:15" x14ac:dyDescent="0.3">
      <c r="A87" t="s">
        <v>6</v>
      </c>
      <c r="B87" s="1">
        <v>1</v>
      </c>
    </row>
    <row r="88" spans="1:15" x14ac:dyDescent="0.3">
      <c r="A88" t="s">
        <v>7</v>
      </c>
      <c r="B88" s="1" t="s">
        <v>66</v>
      </c>
    </row>
    <row r="89" spans="1:15" x14ac:dyDescent="0.3">
      <c r="A89" t="s">
        <v>8</v>
      </c>
      <c r="B89" s="1" t="s">
        <v>9</v>
      </c>
    </row>
    <row r="90" spans="1:15" x14ac:dyDescent="0.3">
      <c r="A90" t="s">
        <v>10</v>
      </c>
      <c r="B90" s="1" t="s">
        <v>50</v>
      </c>
    </row>
    <row r="91" spans="1:15" x14ac:dyDescent="0.3">
      <c r="A91" s="8" t="s">
        <v>11</v>
      </c>
      <c r="B91" s="1"/>
    </row>
    <row r="92" spans="1:15" ht="15" customHeight="1" x14ac:dyDescent="0.3">
      <c r="A92" s="8" t="s">
        <v>12</v>
      </c>
      <c r="B92" s="1" t="s">
        <v>13</v>
      </c>
      <c r="C92" s="8" t="s">
        <v>10</v>
      </c>
      <c r="D92" s="8" t="s">
        <v>14</v>
      </c>
      <c r="E92" s="8" t="s">
        <v>5</v>
      </c>
      <c r="F92" s="8" t="s">
        <v>26</v>
      </c>
      <c r="G92" s="8" t="s">
        <v>7</v>
      </c>
      <c r="H92" s="8" t="s">
        <v>8</v>
      </c>
      <c r="I92" s="8" t="s">
        <v>29</v>
      </c>
      <c r="J92" s="8" t="s">
        <v>28</v>
      </c>
      <c r="K92" s="8" t="s">
        <v>30</v>
      </c>
      <c r="L92" s="8" t="s">
        <v>27</v>
      </c>
      <c r="M92" s="8" t="s">
        <v>29</v>
      </c>
      <c r="N92" s="8" t="s">
        <v>27</v>
      </c>
      <c r="O92" s="8" t="s">
        <v>29</v>
      </c>
    </row>
    <row r="93" spans="1:15" x14ac:dyDescent="0.3">
      <c r="A93" t="s">
        <v>68</v>
      </c>
      <c r="B93" s="1">
        <v>1</v>
      </c>
      <c r="C93" t="s">
        <v>50</v>
      </c>
      <c r="D93" s="1" t="s">
        <v>58</v>
      </c>
      <c r="E93" t="s">
        <v>17</v>
      </c>
      <c r="G93" t="s">
        <v>69</v>
      </c>
      <c r="H93" t="s">
        <v>15</v>
      </c>
    </row>
    <row r="94" spans="1:15" x14ac:dyDescent="0.3">
      <c r="A94" t="s">
        <v>76</v>
      </c>
      <c r="B94" s="1">
        <v>1.94</v>
      </c>
      <c r="C94" t="s">
        <v>77</v>
      </c>
      <c r="D94" s="1" t="s">
        <v>58</v>
      </c>
      <c r="E94" t="s">
        <v>71</v>
      </c>
      <c r="G94" t="s">
        <v>72</v>
      </c>
      <c r="H94" t="s">
        <v>15</v>
      </c>
    </row>
    <row r="95" spans="1:15" x14ac:dyDescent="0.3">
      <c r="B95" s="1"/>
      <c r="D95" s="1"/>
    </row>
    <row r="96" spans="1:15" x14ac:dyDescent="0.3">
      <c r="B96" s="1"/>
      <c r="D96" s="1"/>
    </row>
    <row r="97" spans="1:15" x14ac:dyDescent="0.3">
      <c r="A97" s="8" t="s">
        <v>4</v>
      </c>
      <c r="B97" s="1" t="s">
        <v>60</v>
      </c>
    </row>
    <row r="98" spans="1:15" x14ac:dyDescent="0.3">
      <c r="A98" t="s">
        <v>5</v>
      </c>
      <c r="B98" s="1" t="s">
        <v>17</v>
      </c>
    </row>
    <row r="99" spans="1:15" x14ac:dyDescent="0.3">
      <c r="A99" t="s">
        <v>6</v>
      </c>
      <c r="B99" s="1">
        <v>1</v>
      </c>
    </row>
    <row r="100" spans="1:15" x14ac:dyDescent="0.3">
      <c r="A100" t="s">
        <v>7</v>
      </c>
      <c r="B100" s="1" t="s">
        <v>60</v>
      </c>
    </row>
    <row r="101" spans="1:15" x14ac:dyDescent="0.3">
      <c r="A101" t="s">
        <v>8</v>
      </c>
      <c r="B101" s="1" t="s">
        <v>9</v>
      </c>
    </row>
    <row r="102" spans="1:15" x14ac:dyDescent="0.3">
      <c r="A102" t="s">
        <v>10</v>
      </c>
      <c r="B102" s="1" t="s">
        <v>50</v>
      </c>
    </row>
    <row r="103" spans="1:15" x14ac:dyDescent="0.3">
      <c r="A103" s="8" t="s">
        <v>11</v>
      </c>
      <c r="B103" s="1"/>
    </row>
    <row r="104" spans="1:15" ht="15" customHeight="1" x14ac:dyDescent="0.3">
      <c r="A104" s="8" t="s">
        <v>12</v>
      </c>
      <c r="B104" s="1" t="s">
        <v>13</v>
      </c>
      <c r="C104" s="8" t="s">
        <v>10</v>
      </c>
      <c r="D104" s="8" t="s">
        <v>14</v>
      </c>
      <c r="E104" s="8" t="s">
        <v>5</v>
      </c>
      <c r="F104" s="8" t="s">
        <v>26</v>
      </c>
      <c r="G104" s="8" t="s">
        <v>7</v>
      </c>
      <c r="H104" s="8" t="s">
        <v>8</v>
      </c>
      <c r="I104" s="8" t="s">
        <v>29</v>
      </c>
      <c r="J104" s="8" t="s">
        <v>28</v>
      </c>
      <c r="K104" s="8" t="s">
        <v>30</v>
      </c>
      <c r="L104" s="8" t="s">
        <v>27</v>
      </c>
      <c r="M104" s="8" t="s">
        <v>29</v>
      </c>
      <c r="N104" s="8" t="s">
        <v>27</v>
      </c>
      <c r="O104" s="8" t="s">
        <v>29</v>
      </c>
    </row>
    <row r="105" spans="1:15" x14ac:dyDescent="0.3">
      <c r="A105" t="s">
        <v>85</v>
      </c>
      <c r="B105" s="1">
        <v>0.1</v>
      </c>
      <c r="C105" t="s">
        <v>50</v>
      </c>
      <c r="D105" s="1" t="s">
        <v>58</v>
      </c>
      <c r="E105" t="s">
        <v>17</v>
      </c>
      <c r="G105" t="s">
        <v>73</v>
      </c>
      <c r="H105" t="s">
        <v>15</v>
      </c>
    </row>
    <row r="106" spans="1:15" x14ac:dyDescent="0.3">
      <c r="A106" t="s">
        <v>86</v>
      </c>
      <c r="B106" s="1">
        <v>0.1</v>
      </c>
      <c r="C106" t="s">
        <v>87</v>
      </c>
      <c r="D106" s="1" t="s">
        <v>58</v>
      </c>
      <c r="E106" t="s">
        <v>17</v>
      </c>
      <c r="G106" t="s">
        <v>74</v>
      </c>
      <c r="H106" t="s">
        <v>15</v>
      </c>
    </row>
    <row r="107" spans="1:15" x14ac:dyDescent="0.3">
      <c r="A107" t="s">
        <v>88</v>
      </c>
      <c r="B107" s="1">
        <v>0.8</v>
      </c>
      <c r="C107" t="s">
        <v>50</v>
      </c>
      <c r="D107" s="1" t="s">
        <v>70</v>
      </c>
      <c r="E107" t="s">
        <v>17</v>
      </c>
      <c r="G107" t="s">
        <v>75</v>
      </c>
      <c r="H107" t="s">
        <v>15</v>
      </c>
    </row>
    <row r="108" spans="1:15" x14ac:dyDescent="0.3">
      <c r="A108" t="s">
        <v>21</v>
      </c>
      <c r="B108" s="1">
        <f>3.88*10^(-1)</f>
        <v>0.38800000000000001</v>
      </c>
      <c r="C108" t="s">
        <v>77</v>
      </c>
      <c r="D108" s="1" t="s">
        <v>70</v>
      </c>
      <c r="E108" t="s">
        <v>71</v>
      </c>
      <c r="G108" t="s">
        <v>72</v>
      </c>
      <c r="H108" t="s">
        <v>15</v>
      </c>
    </row>
    <row r="109" spans="1:15" x14ac:dyDescent="0.3">
      <c r="B109" s="1"/>
    </row>
    <row r="110" spans="1:15" x14ac:dyDescent="0.3">
      <c r="A110" s="8" t="s">
        <v>4</v>
      </c>
      <c r="B110" s="1" t="s">
        <v>61</v>
      </c>
    </row>
    <row r="111" spans="1:15" x14ac:dyDescent="0.3">
      <c r="A111" t="s">
        <v>5</v>
      </c>
      <c r="B111" s="1" t="s">
        <v>17</v>
      </c>
    </row>
    <row r="112" spans="1:15" x14ac:dyDescent="0.3">
      <c r="A112" t="s">
        <v>6</v>
      </c>
      <c r="B112" s="1">
        <v>1</v>
      </c>
    </row>
    <row r="113" spans="1:15" x14ac:dyDescent="0.3">
      <c r="A113" t="s">
        <v>7</v>
      </c>
      <c r="B113" s="1" t="s">
        <v>61</v>
      </c>
    </row>
    <row r="114" spans="1:15" x14ac:dyDescent="0.3">
      <c r="A114" t="s">
        <v>8</v>
      </c>
      <c r="B114" s="1" t="s">
        <v>9</v>
      </c>
    </row>
    <row r="115" spans="1:15" x14ac:dyDescent="0.3">
      <c r="A115" t="s">
        <v>10</v>
      </c>
      <c r="B115" s="1" t="s">
        <v>50</v>
      </c>
    </row>
    <row r="116" spans="1:15" x14ac:dyDescent="0.3">
      <c r="A116" s="8" t="s">
        <v>11</v>
      </c>
    </row>
    <row r="117" spans="1:15" ht="15" customHeight="1" x14ac:dyDescent="0.3">
      <c r="A117" s="8" t="s">
        <v>12</v>
      </c>
      <c r="B117" s="8" t="s">
        <v>13</v>
      </c>
      <c r="C117" s="8" t="s">
        <v>10</v>
      </c>
      <c r="D117" s="8" t="s">
        <v>14</v>
      </c>
      <c r="E117" s="8" t="s">
        <v>5</v>
      </c>
      <c r="F117" s="8" t="s">
        <v>26</v>
      </c>
      <c r="G117" s="8" t="s">
        <v>7</v>
      </c>
      <c r="H117" s="8" t="s">
        <v>8</v>
      </c>
      <c r="I117" s="8" t="s">
        <v>29</v>
      </c>
      <c r="J117" s="8" t="s">
        <v>28</v>
      </c>
      <c r="K117" s="8" t="s">
        <v>30</v>
      </c>
      <c r="L117" s="8" t="s">
        <v>27</v>
      </c>
      <c r="M117" s="8" t="s">
        <v>29</v>
      </c>
      <c r="N117" s="8" t="s">
        <v>27</v>
      </c>
      <c r="O117" s="8" t="s">
        <v>29</v>
      </c>
    </row>
    <row r="118" spans="1:15" x14ac:dyDescent="0.3">
      <c r="A118" t="s">
        <v>89</v>
      </c>
      <c r="B118" s="1">
        <f>8.79*10^(-1)</f>
        <v>0.879</v>
      </c>
      <c r="C118" t="s">
        <v>50</v>
      </c>
      <c r="D118" s="1" t="s">
        <v>58</v>
      </c>
      <c r="E118" t="s">
        <v>17</v>
      </c>
      <c r="G118" t="s">
        <v>78</v>
      </c>
      <c r="H118" t="s">
        <v>15</v>
      </c>
    </row>
    <row r="119" spans="1:15" x14ac:dyDescent="0.3">
      <c r="A119" t="s">
        <v>90</v>
      </c>
      <c r="B119" s="1">
        <f>2.4*10^(-3)</f>
        <v>2.3999999999999998E-3</v>
      </c>
      <c r="C119" t="s">
        <v>87</v>
      </c>
      <c r="D119" s="1" t="s">
        <v>58</v>
      </c>
      <c r="E119" t="s">
        <v>17</v>
      </c>
      <c r="G119" t="s">
        <v>79</v>
      </c>
      <c r="H119" t="s">
        <v>15</v>
      </c>
    </row>
    <row r="120" spans="1:15" s="1" customFormat="1" x14ac:dyDescent="0.3">
      <c r="A120" s="1" t="s">
        <v>120</v>
      </c>
      <c r="B120" s="1">
        <v>0.11799999999999999</v>
      </c>
      <c r="C120" s="1" t="s">
        <v>49</v>
      </c>
      <c r="D120" s="1" t="s">
        <v>118</v>
      </c>
      <c r="E120" s="1" t="s">
        <v>16</v>
      </c>
      <c r="G120" s="5" t="s">
        <v>119</v>
      </c>
      <c r="H120" s="1" t="s">
        <v>15</v>
      </c>
    </row>
    <row r="121" spans="1:15" x14ac:dyDescent="0.3">
      <c r="A121" t="s">
        <v>21</v>
      </c>
      <c r="B121" s="1">
        <v>1.94</v>
      </c>
      <c r="C121" t="s">
        <v>77</v>
      </c>
      <c r="D121" s="1" t="s">
        <v>70</v>
      </c>
      <c r="E121" t="s">
        <v>71</v>
      </c>
      <c r="G121" t="s">
        <v>72</v>
      </c>
      <c r="H121" t="s">
        <v>15</v>
      </c>
    </row>
    <row r="122" spans="1:15" ht="14.5" x14ac:dyDescent="0.3">
      <c r="A122" s="10"/>
      <c r="H122" s="1"/>
    </row>
    <row r="123" spans="1:15" x14ac:dyDescent="0.3">
      <c r="A123" s="8" t="s">
        <v>4</v>
      </c>
      <c r="B123" t="s">
        <v>62</v>
      </c>
    </row>
    <row r="124" spans="1:15" x14ac:dyDescent="0.3">
      <c r="A124" t="s">
        <v>5</v>
      </c>
      <c r="B124" t="s">
        <v>17</v>
      </c>
    </row>
    <row r="125" spans="1:15" x14ac:dyDescent="0.3">
      <c r="A125" t="s">
        <v>6</v>
      </c>
      <c r="B125" s="1">
        <v>1</v>
      </c>
    </row>
    <row r="126" spans="1:15" x14ac:dyDescent="0.3">
      <c r="A126" t="s">
        <v>7</v>
      </c>
      <c r="B126" s="1" t="s">
        <v>62</v>
      </c>
    </row>
    <row r="127" spans="1:15" x14ac:dyDescent="0.3">
      <c r="A127" t="s">
        <v>8</v>
      </c>
      <c r="B127" s="1" t="s">
        <v>9</v>
      </c>
    </row>
    <row r="128" spans="1:15" x14ac:dyDescent="0.3">
      <c r="A128" t="s">
        <v>10</v>
      </c>
      <c r="B128" s="1" t="s">
        <v>50</v>
      </c>
    </row>
    <row r="129" spans="1:15" x14ac:dyDescent="0.3">
      <c r="A129" s="8" t="s">
        <v>11</v>
      </c>
    </row>
    <row r="130" spans="1:15" ht="15" customHeight="1" x14ac:dyDescent="0.3">
      <c r="A130" s="8" t="s">
        <v>12</v>
      </c>
      <c r="B130" s="1" t="s">
        <v>13</v>
      </c>
      <c r="C130" s="8" t="s">
        <v>10</v>
      </c>
      <c r="D130" s="8" t="s">
        <v>14</v>
      </c>
      <c r="E130" s="8" t="s">
        <v>5</v>
      </c>
      <c r="F130" s="8" t="s">
        <v>26</v>
      </c>
      <c r="G130" s="8" t="s">
        <v>7</v>
      </c>
      <c r="H130" s="8" t="s">
        <v>8</v>
      </c>
      <c r="I130" s="8" t="s">
        <v>29</v>
      </c>
      <c r="J130" s="8" t="s">
        <v>28</v>
      </c>
      <c r="K130" s="8" t="s">
        <v>30</v>
      </c>
      <c r="L130" s="8" t="s">
        <v>27</v>
      </c>
      <c r="M130" s="8" t="s">
        <v>29</v>
      </c>
      <c r="N130" s="8" t="s">
        <v>27</v>
      </c>
      <c r="O130" s="8" t="s">
        <v>29</v>
      </c>
    </row>
    <row r="131" spans="1:15" x14ac:dyDescent="0.3">
      <c r="A131" t="s">
        <v>68</v>
      </c>
      <c r="B131" s="1">
        <v>0.435</v>
      </c>
      <c r="C131" t="s">
        <v>50</v>
      </c>
      <c r="D131" s="1" t="s">
        <v>58</v>
      </c>
      <c r="E131" t="s">
        <v>17</v>
      </c>
      <c r="G131" t="s">
        <v>69</v>
      </c>
      <c r="H131" t="s">
        <v>15</v>
      </c>
    </row>
    <row r="132" spans="1:15" x14ac:dyDescent="0.3">
      <c r="A132" t="s">
        <v>91</v>
      </c>
      <c r="B132" s="1">
        <v>0.32500000000000001</v>
      </c>
      <c r="C132" t="s">
        <v>87</v>
      </c>
      <c r="D132" s="1" t="s">
        <v>58</v>
      </c>
      <c r="E132" t="s">
        <v>17</v>
      </c>
      <c r="G132" t="s">
        <v>80</v>
      </c>
      <c r="H132" t="s">
        <v>15</v>
      </c>
    </row>
    <row r="133" spans="1:15" x14ac:dyDescent="0.3">
      <c r="A133" t="s">
        <v>88</v>
      </c>
      <c r="B133" s="1">
        <v>0.24</v>
      </c>
      <c r="C133" t="s">
        <v>50</v>
      </c>
      <c r="D133" s="1" t="s">
        <v>70</v>
      </c>
      <c r="E133" t="s">
        <v>17</v>
      </c>
      <c r="G133" t="s">
        <v>75</v>
      </c>
      <c r="H133" t="s">
        <v>15</v>
      </c>
    </row>
    <row r="134" spans="1:15" x14ac:dyDescent="0.3">
      <c r="A134" t="s">
        <v>21</v>
      </c>
      <c r="B134" s="1">
        <v>1.48</v>
      </c>
      <c r="C134" t="s">
        <v>77</v>
      </c>
      <c r="D134" s="1" t="s">
        <v>70</v>
      </c>
      <c r="E134" t="s">
        <v>71</v>
      </c>
      <c r="G134" t="s">
        <v>72</v>
      </c>
      <c r="H134" t="s">
        <v>15</v>
      </c>
    </row>
    <row r="135" spans="1:15" x14ac:dyDescent="0.3">
      <c r="B135" s="1"/>
    </row>
    <row r="136" spans="1:15" x14ac:dyDescent="0.3">
      <c r="A136" s="8" t="s">
        <v>4</v>
      </c>
      <c r="B136" s="1" t="s">
        <v>63</v>
      </c>
    </row>
    <row r="137" spans="1:15" x14ac:dyDescent="0.3">
      <c r="A137" t="s">
        <v>5</v>
      </c>
      <c r="B137" s="1" t="s">
        <v>17</v>
      </c>
    </row>
    <row r="138" spans="1:15" x14ac:dyDescent="0.3">
      <c r="A138" t="s">
        <v>6</v>
      </c>
      <c r="B138" s="1">
        <v>1</v>
      </c>
    </row>
    <row r="139" spans="1:15" x14ac:dyDescent="0.3">
      <c r="A139" t="s">
        <v>7</v>
      </c>
      <c r="B139" s="1" t="s">
        <v>63</v>
      </c>
    </row>
    <row r="140" spans="1:15" x14ac:dyDescent="0.3">
      <c r="A140" t="s">
        <v>8</v>
      </c>
      <c r="B140" s="1" t="s">
        <v>9</v>
      </c>
    </row>
    <row r="141" spans="1:15" x14ac:dyDescent="0.3">
      <c r="A141" t="s">
        <v>10</v>
      </c>
      <c r="B141" s="1" t="s">
        <v>50</v>
      </c>
    </row>
    <row r="142" spans="1:15" x14ac:dyDescent="0.3">
      <c r="A142" s="8" t="s">
        <v>11</v>
      </c>
      <c r="B142" s="1"/>
    </row>
    <row r="143" spans="1:15" ht="15" customHeight="1" x14ac:dyDescent="0.3">
      <c r="A143" s="8" t="s">
        <v>12</v>
      </c>
      <c r="B143" s="1" t="s">
        <v>13</v>
      </c>
      <c r="C143" s="8" t="s">
        <v>10</v>
      </c>
      <c r="D143" s="8" t="s">
        <v>14</v>
      </c>
      <c r="E143" s="8" t="s">
        <v>5</v>
      </c>
      <c r="F143" s="8" t="s">
        <v>26</v>
      </c>
      <c r="G143" s="8" t="s">
        <v>7</v>
      </c>
      <c r="H143" s="8" t="s">
        <v>8</v>
      </c>
      <c r="I143" s="8" t="s">
        <v>29</v>
      </c>
      <c r="J143" s="8" t="s">
        <v>28</v>
      </c>
      <c r="K143" s="8" t="s">
        <v>30</v>
      </c>
      <c r="L143" s="8" t="s">
        <v>27</v>
      </c>
      <c r="M143" s="8" t="s">
        <v>29</v>
      </c>
      <c r="N143" s="8" t="s">
        <v>27</v>
      </c>
      <c r="O143" s="8" t="s">
        <v>29</v>
      </c>
    </row>
    <row r="144" spans="1:15" x14ac:dyDescent="0.3">
      <c r="A144" t="s">
        <v>92</v>
      </c>
      <c r="B144" s="1">
        <v>0.25</v>
      </c>
      <c r="C144" t="s">
        <v>50</v>
      </c>
      <c r="D144" s="1" t="s">
        <v>58</v>
      </c>
      <c r="E144" t="s">
        <v>17</v>
      </c>
      <c r="G144" t="s">
        <v>81</v>
      </c>
      <c r="H144" t="s">
        <v>15</v>
      </c>
    </row>
    <row r="145" spans="1:15" x14ac:dyDescent="0.3">
      <c r="A145" t="s">
        <v>88</v>
      </c>
      <c r="B145" s="1">
        <v>0.75</v>
      </c>
      <c r="C145" t="s">
        <v>87</v>
      </c>
      <c r="D145" s="1" t="s">
        <v>58</v>
      </c>
      <c r="E145" t="s">
        <v>17</v>
      </c>
      <c r="G145" t="s">
        <v>75</v>
      </c>
      <c r="H145" t="s">
        <v>15</v>
      </c>
    </row>
    <row r="146" spans="1:15" x14ac:dyDescent="0.3">
      <c r="A146" t="s">
        <v>76</v>
      </c>
      <c r="B146" s="1">
        <v>0.48499999999999999</v>
      </c>
      <c r="C146" t="s">
        <v>93</v>
      </c>
      <c r="D146" s="1" t="s">
        <v>70</v>
      </c>
      <c r="E146" t="s">
        <v>71</v>
      </c>
      <c r="G146" t="s">
        <v>72</v>
      </c>
      <c r="H146" t="s">
        <v>15</v>
      </c>
    </row>
    <row r="147" spans="1:15" ht="15" customHeight="1" x14ac:dyDescent="0.3">
      <c r="A147" s="8"/>
      <c r="B147" s="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ht="15" customHeight="1" x14ac:dyDescent="0.3">
      <c r="A148" s="8"/>
      <c r="B148" s="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x14ac:dyDescent="0.3">
      <c r="A149" s="8" t="s">
        <v>4</v>
      </c>
      <c r="B149" s="1" t="s">
        <v>115</v>
      </c>
    </row>
    <row r="150" spans="1:15" x14ac:dyDescent="0.3">
      <c r="A150" t="s">
        <v>5</v>
      </c>
      <c r="B150" s="1" t="s">
        <v>17</v>
      </c>
    </row>
    <row r="151" spans="1:15" x14ac:dyDescent="0.3">
      <c r="A151" t="s">
        <v>6</v>
      </c>
      <c r="B151" s="1">
        <v>1</v>
      </c>
    </row>
    <row r="152" spans="1:15" x14ac:dyDescent="0.3">
      <c r="A152" t="s">
        <v>7</v>
      </c>
      <c r="B152" s="1" t="s">
        <v>64</v>
      </c>
    </row>
    <row r="153" spans="1:15" x14ac:dyDescent="0.3">
      <c r="A153" t="s">
        <v>8</v>
      </c>
      <c r="B153" s="1" t="s">
        <v>114</v>
      </c>
    </row>
    <row r="154" spans="1:15" x14ac:dyDescent="0.3">
      <c r="A154" t="s">
        <v>10</v>
      </c>
      <c r="B154" s="1" t="s">
        <v>50</v>
      </c>
    </row>
    <row r="155" spans="1:15" x14ac:dyDescent="0.3">
      <c r="A155" s="8" t="s">
        <v>11</v>
      </c>
      <c r="B155" s="1"/>
    </row>
    <row r="156" spans="1:15" ht="15" customHeight="1" x14ac:dyDescent="0.3">
      <c r="A156" s="8" t="s">
        <v>12</v>
      </c>
      <c r="B156" s="1" t="s">
        <v>13</v>
      </c>
      <c r="C156" s="8" t="s">
        <v>10</v>
      </c>
      <c r="D156" s="8" t="s">
        <v>14</v>
      </c>
      <c r="E156" s="8" t="s">
        <v>5</v>
      </c>
      <c r="F156" s="8" t="s">
        <v>26</v>
      </c>
      <c r="G156" s="8" t="s">
        <v>7</v>
      </c>
      <c r="H156" s="8" t="s">
        <v>8</v>
      </c>
      <c r="I156" s="8" t="s">
        <v>29</v>
      </c>
      <c r="J156" s="8" t="s">
        <v>28</v>
      </c>
      <c r="K156" s="8" t="s">
        <v>30</v>
      </c>
      <c r="L156" s="8" t="s">
        <v>27</v>
      </c>
      <c r="M156" s="8" t="s">
        <v>29</v>
      </c>
      <c r="N156" s="8" t="s">
        <v>27</v>
      </c>
      <c r="O156" s="8" t="s">
        <v>29</v>
      </c>
    </row>
    <row r="157" spans="1:15" x14ac:dyDescent="0.3">
      <c r="A157" t="s">
        <v>89</v>
      </c>
      <c r="B157" s="1">
        <v>0.91700000000000004</v>
      </c>
      <c r="C157" t="s">
        <v>50</v>
      </c>
      <c r="D157" s="1" t="s">
        <v>58</v>
      </c>
      <c r="E157" t="s">
        <v>17</v>
      </c>
      <c r="G157" t="s">
        <v>78</v>
      </c>
      <c r="H157" t="s">
        <v>15</v>
      </c>
    </row>
    <row r="158" spans="1:15" x14ac:dyDescent="0.3">
      <c r="A158" t="s">
        <v>94</v>
      </c>
      <c r="B158" s="1">
        <v>0.03</v>
      </c>
      <c r="C158" t="s">
        <v>87</v>
      </c>
      <c r="D158" s="1" t="s">
        <v>58</v>
      </c>
      <c r="E158" t="s">
        <v>82</v>
      </c>
      <c r="G158" t="s">
        <v>83</v>
      </c>
      <c r="H158" t="s">
        <v>15</v>
      </c>
    </row>
    <row r="159" spans="1:15" x14ac:dyDescent="0.3">
      <c r="A159" t="s">
        <v>88</v>
      </c>
      <c r="B159" s="1">
        <v>5.2500000000000003E-3</v>
      </c>
      <c r="C159" t="s">
        <v>50</v>
      </c>
      <c r="D159" s="1" t="s">
        <v>70</v>
      </c>
      <c r="E159" t="s">
        <v>17</v>
      </c>
      <c r="G159" t="s">
        <v>75</v>
      </c>
      <c r="H159" t="s">
        <v>15</v>
      </c>
    </row>
    <row r="160" spans="1:15" x14ac:dyDescent="0.3">
      <c r="A160" t="s">
        <v>76</v>
      </c>
      <c r="B160" s="1">
        <v>1.78</v>
      </c>
      <c r="C160" t="s">
        <v>93</v>
      </c>
      <c r="D160" s="1" t="s">
        <v>58</v>
      </c>
      <c r="E160" t="s">
        <v>71</v>
      </c>
      <c r="G160" t="s">
        <v>72</v>
      </c>
      <c r="H160" t="s">
        <v>15</v>
      </c>
    </row>
    <row r="161" spans="1:15" ht="15" customHeight="1" x14ac:dyDescent="0.3">
      <c r="A161" s="8"/>
      <c r="B161" s="1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x14ac:dyDescent="0.3">
      <c r="A162" s="8" t="s">
        <v>4</v>
      </c>
      <c r="B162" s="1" t="s">
        <v>65</v>
      </c>
    </row>
    <row r="163" spans="1:15" x14ac:dyDescent="0.3">
      <c r="A163" t="s">
        <v>5</v>
      </c>
      <c r="B163" s="1" t="s">
        <v>17</v>
      </c>
    </row>
    <row r="164" spans="1:15" x14ac:dyDescent="0.3">
      <c r="A164" t="s">
        <v>6</v>
      </c>
      <c r="B164" s="1">
        <v>1</v>
      </c>
    </row>
    <row r="165" spans="1:15" x14ac:dyDescent="0.3">
      <c r="A165" t="s">
        <v>7</v>
      </c>
      <c r="B165" s="1" t="s">
        <v>116</v>
      </c>
    </row>
    <row r="166" spans="1:15" x14ac:dyDescent="0.3">
      <c r="A166" t="s">
        <v>8</v>
      </c>
      <c r="B166" s="1" t="s">
        <v>9</v>
      </c>
    </row>
    <row r="167" spans="1:15" x14ac:dyDescent="0.3">
      <c r="A167" t="s">
        <v>10</v>
      </c>
      <c r="B167" s="1" t="s">
        <v>50</v>
      </c>
    </row>
    <row r="168" spans="1:15" x14ac:dyDescent="0.3">
      <c r="A168" s="8" t="s">
        <v>11</v>
      </c>
      <c r="B168" s="1"/>
    </row>
    <row r="169" spans="1:15" ht="15" customHeight="1" x14ac:dyDescent="0.3">
      <c r="A169" s="8" t="s">
        <v>12</v>
      </c>
      <c r="B169" s="1" t="s">
        <v>117</v>
      </c>
      <c r="C169" s="8" t="s">
        <v>10</v>
      </c>
      <c r="D169" s="8" t="s">
        <v>14</v>
      </c>
      <c r="E169" s="8" t="s">
        <v>5</v>
      </c>
      <c r="F169" s="8" t="s">
        <v>26</v>
      </c>
      <c r="G169" s="8" t="s">
        <v>7</v>
      </c>
      <c r="H169" s="8" t="s">
        <v>8</v>
      </c>
      <c r="I169" s="8" t="s">
        <v>29</v>
      </c>
      <c r="J169" s="8" t="s">
        <v>28</v>
      </c>
      <c r="K169" s="8" t="s">
        <v>30</v>
      </c>
      <c r="L169" s="8" t="s">
        <v>27</v>
      </c>
      <c r="M169" s="8" t="s">
        <v>29</v>
      </c>
      <c r="N169" s="8" t="s">
        <v>27</v>
      </c>
      <c r="O169" s="8" t="s">
        <v>29</v>
      </c>
    </row>
    <row r="170" spans="1:15" x14ac:dyDescent="0.3">
      <c r="A170" t="s">
        <v>92</v>
      </c>
      <c r="B170" s="1">
        <v>0.2</v>
      </c>
      <c r="C170" t="s">
        <v>50</v>
      </c>
      <c r="D170" s="1" t="s">
        <v>58</v>
      </c>
      <c r="E170" t="s">
        <v>17</v>
      </c>
      <c r="G170" t="s">
        <v>81</v>
      </c>
      <c r="H170" t="s">
        <v>15</v>
      </c>
    </row>
    <row r="171" spans="1:15" x14ac:dyDescent="0.3">
      <c r="A171" t="s">
        <v>88</v>
      </c>
      <c r="B171" s="1">
        <v>0.8</v>
      </c>
      <c r="C171" t="s">
        <v>87</v>
      </c>
      <c r="D171" s="1" t="s">
        <v>58</v>
      </c>
      <c r="E171" t="s">
        <v>17</v>
      </c>
      <c r="G171" t="s">
        <v>75</v>
      </c>
      <c r="H171" t="s">
        <v>15</v>
      </c>
    </row>
    <row r="172" spans="1:15" x14ac:dyDescent="0.3">
      <c r="A172" t="s">
        <v>76</v>
      </c>
      <c r="B172" s="1">
        <v>0.38800000000000001</v>
      </c>
      <c r="C172" t="s">
        <v>93</v>
      </c>
      <c r="D172" s="1" t="s">
        <v>70</v>
      </c>
      <c r="E172" t="s">
        <v>71</v>
      </c>
      <c r="G172" t="s">
        <v>72</v>
      </c>
      <c r="H172" t="s">
        <v>15</v>
      </c>
    </row>
    <row r="173" spans="1:15" ht="15" customHeight="1" x14ac:dyDescent="0.3">
      <c r="A173" s="8"/>
      <c r="B173" s="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ht="15" customHeight="1" x14ac:dyDescent="0.3">
      <c r="A174" s="8"/>
      <c r="B174" s="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x14ac:dyDescent="0.3">
      <c r="A175" s="8" t="s">
        <v>4</v>
      </c>
      <c r="B175" s="1" t="s">
        <v>130</v>
      </c>
    </row>
    <row r="176" spans="1:15" x14ac:dyDescent="0.3">
      <c r="A176" t="s">
        <v>5</v>
      </c>
      <c r="B176" s="1" t="s">
        <v>17</v>
      </c>
    </row>
    <row r="177" spans="1:15" x14ac:dyDescent="0.3">
      <c r="A177" t="s">
        <v>6</v>
      </c>
      <c r="B177" s="1">
        <v>1</v>
      </c>
    </row>
    <row r="178" spans="1:15" x14ac:dyDescent="0.3">
      <c r="A178" t="s">
        <v>7</v>
      </c>
      <c r="B178" s="1" t="s">
        <v>130</v>
      </c>
    </row>
    <row r="179" spans="1:15" x14ac:dyDescent="0.3">
      <c r="A179" t="s">
        <v>8</v>
      </c>
      <c r="B179" s="1" t="s">
        <v>9</v>
      </c>
    </row>
    <row r="180" spans="1:15" x14ac:dyDescent="0.3">
      <c r="A180" t="s">
        <v>10</v>
      </c>
      <c r="B180" s="1" t="s">
        <v>18</v>
      </c>
    </row>
    <row r="181" spans="1:15" x14ac:dyDescent="0.3">
      <c r="A181" s="8" t="s">
        <v>11</v>
      </c>
      <c r="B181" s="1"/>
    </row>
    <row r="182" spans="1:15" x14ac:dyDescent="0.3">
      <c r="A182" s="8" t="s">
        <v>12</v>
      </c>
      <c r="B182" s="1" t="s">
        <v>13</v>
      </c>
      <c r="C182" s="8" t="s">
        <v>10</v>
      </c>
      <c r="D182" s="8" t="s">
        <v>14</v>
      </c>
      <c r="E182" s="8" t="s">
        <v>5</v>
      </c>
      <c r="F182" s="8" t="s">
        <v>26</v>
      </c>
      <c r="G182" s="8" t="s">
        <v>7</v>
      </c>
      <c r="H182" s="8" t="s">
        <v>8</v>
      </c>
      <c r="I182" s="8" t="s">
        <v>29</v>
      </c>
      <c r="J182" s="8" t="s">
        <v>28</v>
      </c>
      <c r="K182" s="8" t="s">
        <v>30</v>
      </c>
      <c r="L182" s="8" t="s">
        <v>27</v>
      </c>
      <c r="M182" s="8" t="s">
        <v>29</v>
      </c>
      <c r="N182" s="8" t="s">
        <v>27</v>
      </c>
      <c r="O182" s="8" t="s">
        <v>29</v>
      </c>
    </row>
    <row r="183" spans="1:15" s="1" customFormat="1" x14ac:dyDescent="0.3">
      <c r="A183" s="1" t="s">
        <v>34</v>
      </c>
      <c r="B183" s="1">
        <f>8.64*10^(-4)</f>
        <v>8.6400000000000008E-4</v>
      </c>
      <c r="C183" s="1" t="s">
        <v>50</v>
      </c>
      <c r="D183" s="1" t="s">
        <v>36</v>
      </c>
      <c r="E183" s="6" t="s">
        <v>39</v>
      </c>
      <c r="F183" s="1" t="s">
        <v>38</v>
      </c>
      <c r="G183" s="1" t="s">
        <v>112</v>
      </c>
      <c r="H183" s="1" t="s">
        <v>40</v>
      </c>
    </row>
    <row r="184" spans="1:15" s="1" customFormat="1" x14ac:dyDescent="0.3">
      <c r="A184" s="1" t="s">
        <v>37</v>
      </c>
      <c r="B184" s="1">
        <f>4.85*10^(-6)</f>
        <v>4.8499999999999993E-6</v>
      </c>
      <c r="C184" s="1" t="s">
        <v>50</v>
      </c>
      <c r="D184" s="1" t="s">
        <v>36</v>
      </c>
      <c r="E184" s="6" t="s">
        <v>39</v>
      </c>
      <c r="F184" s="1" t="s">
        <v>38</v>
      </c>
      <c r="G184" s="1" t="s">
        <v>41</v>
      </c>
      <c r="H184" s="1" t="s">
        <v>40</v>
      </c>
    </row>
    <row r="185" spans="1:15" s="1" customFormat="1" x14ac:dyDescent="0.3">
      <c r="A185" s="1" t="s">
        <v>43</v>
      </c>
      <c r="B185" s="1">
        <v>1.17</v>
      </c>
      <c r="C185" s="1" t="s">
        <v>50</v>
      </c>
      <c r="D185" s="1" t="s">
        <v>36</v>
      </c>
      <c r="E185" s="6" t="s">
        <v>39</v>
      </c>
      <c r="F185" s="1" t="s">
        <v>38</v>
      </c>
      <c r="G185" s="1" t="s">
        <v>42</v>
      </c>
      <c r="H185" s="1" t="s">
        <v>40</v>
      </c>
    </row>
    <row r="186" spans="1:15" s="1" customFormat="1" x14ac:dyDescent="0.3">
      <c r="A186" s="1" t="s">
        <v>44</v>
      </c>
      <c r="B186" s="1">
        <v>1E-3</v>
      </c>
      <c r="C186" s="1" t="s">
        <v>50</v>
      </c>
      <c r="D186" s="1" t="s">
        <v>36</v>
      </c>
      <c r="E186" s="6" t="s">
        <v>39</v>
      </c>
      <c r="F186" s="1" t="s">
        <v>38</v>
      </c>
      <c r="G186" s="1" t="s">
        <v>45</v>
      </c>
      <c r="H186" s="1" t="s">
        <v>40</v>
      </c>
    </row>
    <row r="187" spans="1:15" s="1" customFormat="1" x14ac:dyDescent="0.3">
      <c r="A187" s="1" t="s">
        <v>46</v>
      </c>
      <c r="B187" s="1">
        <v>1.49</v>
      </c>
      <c r="C187" s="1" t="s">
        <v>47</v>
      </c>
      <c r="D187" s="1" t="s">
        <v>36</v>
      </c>
      <c r="E187" s="6" t="s">
        <v>39</v>
      </c>
      <c r="F187" s="1" t="s">
        <v>38</v>
      </c>
      <c r="G187" s="1" t="s">
        <v>48</v>
      </c>
      <c r="H187" s="1" t="s">
        <v>40</v>
      </c>
    </row>
    <row r="188" spans="1:15" s="1" customFormat="1" x14ac:dyDescent="0.3">
      <c r="A188" s="1" t="s">
        <v>51</v>
      </c>
      <c r="B188" s="1">
        <f>1.51*10^(-5)</f>
        <v>1.5100000000000001E-5</v>
      </c>
      <c r="C188" s="1" t="s">
        <v>50</v>
      </c>
      <c r="D188" s="1" t="s">
        <v>35</v>
      </c>
      <c r="E188" s="6" t="s">
        <v>39</v>
      </c>
      <c r="F188" s="1" t="s">
        <v>52</v>
      </c>
      <c r="G188" s="1" t="s">
        <v>53</v>
      </c>
      <c r="H188" s="1" t="s">
        <v>40</v>
      </c>
    </row>
    <row r="189" spans="1:15" s="1" customFormat="1" x14ac:dyDescent="0.3">
      <c r="A189" s="1" t="s">
        <v>54</v>
      </c>
      <c r="B189" s="1">
        <f>1.15*10^(-7)</f>
        <v>1.1499999999999998E-7</v>
      </c>
      <c r="C189" s="1" t="s">
        <v>50</v>
      </c>
      <c r="D189" s="1" t="s">
        <v>35</v>
      </c>
      <c r="E189" s="6" t="s">
        <v>39</v>
      </c>
      <c r="F189" s="1" t="s">
        <v>55</v>
      </c>
      <c r="G189" s="1" t="s">
        <v>56</v>
      </c>
      <c r="H189" s="1" t="s">
        <v>40</v>
      </c>
    </row>
    <row r="190" spans="1:15" s="1" customFormat="1" x14ac:dyDescent="0.3">
      <c r="A190" s="1" t="s">
        <v>95</v>
      </c>
      <c r="B190" s="1">
        <v>4.22</v>
      </c>
      <c r="C190" s="1" t="s">
        <v>47</v>
      </c>
      <c r="D190" s="1" t="s">
        <v>36</v>
      </c>
      <c r="E190" s="6" t="s">
        <v>39</v>
      </c>
      <c r="F190" s="1" t="s">
        <v>96</v>
      </c>
      <c r="G190" s="1" t="s">
        <v>57</v>
      </c>
      <c r="H190" s="1" t="s">
        <v>40</v>
      </c>
    </row>
    <row r="191" spans="1:15" x14ac:dyDescent="0.3">
      <c r="B191" s="1"/>
    </row>
    <row r="193" spans="1:15" x14ac:dyDescent="0.3">
      <c r="A193" s="8" t="s">
        <v>4</v>
      </c>
      <c r="B193" t="s">
        <v>133</v>
      </c>
    </row>
    <row r="194" spans="1:15" x14ac:dyDescent="0.3">
      <c r="A194" t="s">
        <v>5</v>
      </c>
      <c r="B194" s="1" t="s">
        <v>17</v>
      </c>
    </row>
    <row r="195" spans="1:15" x14ac:dyDescent="0.3">
      <c r="A195" t="s">
        <v>6</v>
      </c>
      <c r="B195" s="1">
        <v>1</v>
      </c>
    </row>
    <row r="196" spans="1:15" x14ac:dyDescent="0.3">
      <c r="A196" t="s">
        <v>7</v>
      </c>
      <c r="B196" t="s">
        <v>133</v>
      </c>
    </row>
    <row r="197" spans="1:15" x14ac:dyDescent="0.3">
      <c r="A197" t="s">
        <v>8</v>
      </c>
      <c r="B197" s="1" t="s">
        <v>9</v>
      </c>
    </row>
    <row r="198" spans="1:15" x14ac:dyDescent="0.3">
      <c r="A198" t="s">
        <v>10</v>
      </c>
      <c r="B198" s="1" t="s">
        <v>18</v>
      </c>
    </row>
    <row r="199" spans="1:15" x14ac:dyDescent="0.3">
      <c r="A199" s="8" t="s">
        <v>11</v>
      </c>
      <c r="B199" s="1"/>
    </row>
    <row r="200" spans="1:15" x14ac:dyDescent="0.3">
      <c r="A200" s="8" t="s">
        <v>12</v>
      </c>
      <c r="B200" s="1" t="s">
        <v>13</v>
      </c>
      <c r="C200" s="8" t="s">
        <v>10</v>
      </c>
      <c r="D200" s="8" t="s">
        <v>14</v>
      </c>
      <c r="E200" s="8" t="s">
        <v>5</v>
      </c>
      <c r="F200" s="8" t="s">
        <v>26</v>
      </c>
      <c r="G200" s="8" t="s">
        <v>7</v>
      </c>
      <c r="H200" s="8" t="s">
        <v>8</v>
      </c>
      <c r="I200" s="8" t="s">
        <v>29</v>
      </c>
      <c r="J200" s="8" t="s">
        <v>28</v>
      </c>
      <c r="K200" s="8" t="s">
        <v>30</v>
      </c>
      <c r="L200" s="8" t="s">
        <v>27</v>
      </c>
      <c r="M200" s="8" t="s">
        <v>29</v>
      </c>
      <c r="N200" s="8" t="s">
        <v>27</v>
      </c>
      <c r="O200" s="8" t="s">
        <v>29</v>
      </c>
    </row>
    <row r="201" spans="1:15" s="1" customFormat="1" x14ac:dyDescent="0.3">
      <c r="A201" s="1" t="s">
        <v>97</v>
      </c>
      <c r="B201" s="1">
        <f>-1.56*10^(-4)</f>
        <v>-1.5600000000000002E-4</v>
      </c>
      <c r="C201" s="1" t="s">
        <v>47</v>
      </c>
      <c r="D201" s="1" t="s">
        <v>58</v>
      </c>
      <c r="E201" s="6" t="s">
        <v>82</v>
      </c>
      <c r="G201" s="1" t="s">
        <v>59</v>
      </c>
      <c r="H201" s="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2023-01-12T05:05:42Z</dcterms:modified>
</cp:coreProperties>
</file>