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D81EFDF2-A351-4EC0-9B3F-CED9BFE026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92" i="1"/>
  <c r="B89" i="1"/>
  <c r="B90" i="1" l="1"/>
  <c r="B91" i="1"/>
  <c r="B64" i="1"/>
  <c r="B66" i="1" l="1"/>
  <c r="B65" i="1"/>
  <c r="B63" i="1"/>
  <c r="B62" i="1"/>
  <c r="B61" i="1"/>
  <c r="B60" i="1"/>
</calcChain>
</file>

<file path=xl/sharedStrings.xml><?xml version="1.0" encoding="utf-8"?>
<sst xmlns="http://schemas.openxmlformats.org/spreadsheetml/2006/main" count="400" uniqueCount="108">
  <si>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</si>
  <si>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</si>
  <si>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</si>
  <si>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</si>
  <si>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</si>
  <si>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</si>
  <si>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</si>
  <si>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</si>
  <si>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</si>
  <si>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</si>
  <si>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</si>
  <si>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</si>
  <si>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</si>
  <si>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</si>
  <si>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</si>
  <si>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</si>
  <si>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  <phoneticPr fontId="1" type="noConversion"/>
  </si>
  <si>
    <t>pcs</t>
    <phoneticPr fontId="3" type="noConversion"/>
  </si>
  <si>
    <t>GLO</t>
    <phoneticPr fontId="3" type="noConversion"/>
  </si>
  <si>
    <t>technosphere</t>
    <phoneticPr fontId="3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</si>
  <si>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</si>
  <si>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</si>
  <si>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</si>
  <si>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</si>
  <si>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</si>
  <si>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pcs</t>
    <phoneticPr fontId="1" type="noConversion"/>
  </si>
  <si>
    <t>biosphere3</t>
  </si>
  <si>
    <t>biosphere3</t>
    <phoneticPr fontId="1" type="noConversion"/>
  </si>
  <si>
    <t>air::urban air close to ground</t>
    <phoneticPr fontId="3" type="noConversion"/>
  </si>
  <si>
    <t>(Unknown)</t>
    <phoneticPr fontId="1" type="noConversion"/>
  </si>
  <si>
    <t>biosphere</t>
    <phoneticPr fontId="1" type="noConversion"/>
  </si>
  <si>
    <t>f9749677-9c9f-4678-ab55-c607dfdc2cb9</t>
    <phoneticPr fontId="1" type="noConversion"/>
  </si>
  <si>
    <t>Carbon dioxide, fossil</t>
    <phoneticPr fontId="1" type="noConversion"/>
  </si>
  <si>
    <t>kilogram</t>
    <phoneticPr fontId="1" type="noConversion"/>
  </si>
  <si>
    <t>ecoinvent 3.8</t>
    <phoneticPr fontId="1" type="noConversion"/>
  </si>
  <si>
    <t xml:space="preserve">NH3 synthesis catalyst </t>
  </si>
  <si>
    <t>ecoinvent 3.8</t>
    <phoneticPr fontId="3" type="noConversion"/>
  </si>
  <si>
    <t>CN</t>
    <phoneticPr fontId="1" type="noConversion"/>
  </si>
  <si>
    <t>5b4a85bacb3e0342226782fbfcb54f0c</t>
  </si>
  <si>
    <t>aca4846a79867225aa13f30122085798</t>
  </si>
  <si>
    <t>market group for electricity, high voltage</t>
    <phoneticPr fontId="1" type="noConversion"/>
  </si>
  <si>
    <t>kilowatt hour</t>
    <phoneticPr fontId="1" type="noConversion"/>
  </si>
  <si>
    <t>347435a02cd4c50db9d03d77ec6fc9a1</t>
  </si>
  <si>
    <t>RoW</t>
    <phoneticPr fontId="1" type="noConversion"/>
  </si>
  <si>
    <t>4635413b43e1117848e018d33ea851c9</t>
  </si>
  <si>
    <t>market for zeolite, powder</t>
    <phoneticPr fontId="1" type="noConversion"/>
  </si>
  <si>
    <t>market for magnetite</t>
    <phoneticPr fontId="1" type="noConversion"/>
  </si>
  <si>
    <t>market for lime, packed</t>
    <phoneticPr fontId="1" type="noConversion"/>
  </si>
  <si>
    <t>process</t>
    <phoneticPr fontId="1" type="noConversion"/>
  </si>
  <si>
    <t xml:space="preserve">NH3 synthesis catalyst </t>
    <phoneticPr fontId="1" type="noConversion"/>
  </si>
  <si>
    <t>ecoinvent 3.8</t>
  </si>
  <si>
    <t>pcs</t>
    <phoneticPr fontId="1" type="noConversion"/>
  </si>
  <si>
    <t>pcs</t>
    <phoneticPr fontId="1" type="noConversion"/>
  </si>
  <si>
    <t>manufacturing</t>
    <phoneticPr fontId="1" type="noConversion"/>
  </si>
  <si>
    <t>operation</t>
    <phoneticPr fontId="1" type="noConversion"/>
  </si>
  <si>
    <t>kg</t>
  </si>
  <si>
    <t>kg</t>
    <phoneticPr fontId="1" type="noConversion"/>
  </si>
  <si>
    <t>CG</t>
    <phoneticPr fontId="1" type="noConversion"/>
  </si>
  <si>
    <t>ecoinvent 3.8</t>
    <phoneticPr fontId="1" type="noConversion"/>
  </si>
  <si>
    <t>CG</t>
    <phoneticPr fontId="1" type="noConversion"/>
  </si>
  <si>
    <t>market for hard coal</t>
    <phoneticPr fontId="1" type="noConversion"/>
  </si>
  <si>
    <t>market for sodium hydroxide, without water, in 50% solution state</t>
    <phoneticPr fontId="1" type="noConversion"/>
  </si>
  <si>
    <t>CN</t>
    <phoneticPr fontId="3" type="noConversion"/>
  </si>
  <si>
    <t>kilogram</t>
  </si>
  <si>
    <t>D’Angelo, Sebastiano Carlo et.al., ACS Sustainable Chemistry &amp; Engineering, 2021</t>
  </si>
  <si>
    <t>(Unknown)</t>
  </si>
  <si>
    <t>air::urban air close to ground</t>
  </si>
  <si>
    <t>biosphere</t>
  </si>
  <si>
    <t>Ren et.al., 2021, Journal of Cleaner Production</t>
  </si>
  <si>
    <t>Ren et.al., 2021, Journal of Cleaner Production</t>
    <phoneticPr fontId="1" type="noConversion"/>
  </si>
  <si>
    <t>Methane, fossil</t>
  </si>
  <si>
    <t>6b1b495b-70ee-4be6-b1c2-3031aa4d6add</t>
  </si>
  <si>
    <t>RoW</t>
  </si>
  <si>
    <t>36f10f446f8629e63ddc56836cea34da</t>
  </si>
  <si>
    <t>chemical factory construction, organics</t>
    <phoneticPr fontId="1" type="noConversion"/>
  </si>
  <si>
    <t>Dinitrogen monoxide</t>
  </si>
  <si>
    <t>6dc1b46f-ee89-4495-95c4-b8a637bcd6cb</t>
  </si>
  <si>
    <t>treatment of wastewater, average, capacity 1E9l/year</t>
  </si>
  <si>
    <t>cubic meter</t>
  </si>
  <si>
    <t>2b010b846c31eb60ef6bf725b52b846e</t>
  </si>
  <si>
    <t>ammonia</t>
    <phoneticPr fontId="3" type="noConversion"/>
  </si>
  <si>
    <t>waste treatment</t>
    <phoneticPr fontId="1" type="noConversion"/>
  </si>
  <si>
    <t>indirect emissions for electricity</t>
    <phoneticPr fontId="1" type="noConversion"/>
  </si>
  <si>
    <t>direct emissions</t>
    <phoneticPr fontId="1" type="noConversion"/>
  </si>
  <si>
    <t>other indirect emissions</t>
    <phoneticPr fontId="1" type="noConversion"/>
  </si>
  <si>
    <t>indirect emissions from electricity</t>
    <phoneticPr fontId="1" type="noConversion"/>
  </si>
  <si>
    <t>kg</t>
    <phoneticPr fontId="1" type="noConversion"/>
  </si>
  <si>
    <t>RoW</t>
    <phoneticPr fontId="1" type="noConversion"/>
  </si>
  <si>
    <t>CG</t>
    <phoneticPr fontId="3" type="noConversion"/>
  </si>
  <si>
    <t>market for hydrochloric acid, without water, in 30% solution state</t>
    <phoneticPr fontId="1" type="noConversion"/>
  </si>
  <si>
    <t>market for polyacrylamide</t>
    <phoneticPr fontId="1" type="noConversion"/>
  </si>
  <si>
    <t>market for tap water</t>
    <phoneticPr fontId="1" type="noConversion"/>
  </si>
  <si>
    <t>market for sodium aluminate, powder</t>
    <phoneticPr fontId="1" type="noConversion"/>
  </si>
  <si>
    <t>location</t>
    <phoneticPr fontId="1" type="noConversion"/>
  </si>
  <si>
    <t>categories</t>
    <phoneticPr fontId="1" type="noConversion"/>
  </si>
  <si>
    <t>code</t>
    <phoneticPr fontId="1" type="noConversion"/>
  </si>
  <si>
    <t>CN</t>
    <phoneticPr fontId="1" type="noConversion"/>
  </si>
  <si>
    <t>d5e36f38acf6a3f64ad36d501963e829</t>
    <phoneticPr fontId="1" type="noConversion"/>
  </si>
  <si>
    <t>eb98d932d77cdb68c958200e11eedc76</t>
    <phoneticPr fontId="1" type="noConversion"/>
  </si>
  <si>
    <t>GLO</t>
    <phoneticPr fontId="1" type="noConversion"/>
  </si>
  <si>
    <t>fbdcdbbec8acedad9b7d9cdf69359c63</t>
    <phoneticPr fontId="1" type="noConversion"/>
  </si>
  <si>
    <t>5b64503ebe2c3c8ae655f54a747b59f8</t>
    <phoneticPr fontId="1" type="noConversion"/>
  </si>
  <si>
    <t>4635413b43e1117848e018d33ea851c9</t>
    <phoneticPr fontId="1" type="noConversion"/>
  </si>
  <si>
    <t>56c875b407502ee835ab986da2fd5094</t>
    <phoneticPr fontId="1" type="noConversion"/>
  </si>
  <si>
    <t>135c9e2cf50a91785aa98c347f56f346</t>
    <phoneticPr fontId="1" type="noConversion"/>
  </si>
  <si>
    <t xml:space="preserve">NH3 synthesis catalyst </t>
    <phoneticPr fontId="1" type="noConversion"/>
  </si>
  <si>
    <t>The calculation method of CO2 emission in synthetic ammonia production HG/T 4487-201217.</t>
  </si>
  <si>
    <t>Emission Factors for Greenhouse Gas Inventories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</si>
</sst>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1" applyFont="1"/>
    <xf numFmtId="0" fontId="4" fillId="0" borderId="0" xfId="0" applyFont="1" applyAlignment="1">
      <alignment horizontal="left" vertical="center" wrapText="1"/>
    </xf>
    <xf numFmtId="0" fontId="7" fillId="0" borderId="0" xfId="0" applyFont="1"/>
    <xf numFmtId="0" fontId="4" fillId="0" borderId="0" xfId="0" applyFont="1" applyFill="1"/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tabSelected="1" topLeftCell="D82" zoomScale="70" zoomScaleNormal="70" workbookViewId="0">
      <selection activeCell="I89" sqref="I89:I92"/>
    </sheetView>
  </sheetViews>
  <sheetFormatPr defaultRowHeight="14" x14ac:dyDescent="0.3"/>
  <cols>
    <col min="1" max="1" width="52.25" style="1" customWidth="1"/>
    <col min="2" max="2" width="34.08203125" style="1" customWidth="1"/>
    <col min="3" max="3" width="17.4140625" style="1" customWidth="1"/>
    <col min="4" max="5" width="17" style="1" customWidth="1"/>
    <col min="6" max="6" width="28.6640625" style="1" customWidth="1"/>
    <col min="7" max="7" width="35.9140625" style="1" customWidth="1"/>
    <col min="8" max="8" width="12.1640625" style="1" customWidth="1"/>
    <col min="9" max="10" width="20.1640625" style="1" customWidth="1"/>
    <col min="11" max="12" width="16.25" style="1" customWidth="1"/>
    <col min="13" max="16384" width="8.6640625" style="1"/>
  </cols>
  <sheetData>
    <row r="1" spans="1:15" x14ac:dyDescent="0.3">
      <c r="A1" s="1" t="s">
        <v>0</v>
      </c>
      <c r="B1" s="1">
        <v>10</v>
      </c>
      <c r="C1" s="7"/>
    </row>
    <row r="2" spans="1:15" x14ac:dyDescent="0.3">
      <c r="A2" s="2" t="s">
        <v>1</v>
      </c>
      <c r="B2" s="2" t="s">
        <v>88</v>
      </c>
      <c r="C2" s="7"/>
    </row>
    <row r="3" spans="1:15" x14ac:dyDescent="0.3">
      <c r="A3" s="1" t="s">
        <v>2</v>
      </c>
      <c r="B3" s="1" t="s">
        <v>3</v>
      </c>
      <c r="C3" s="7"/>
    </row>
    <row r="5" spans="1:15" x14ac:dyDescent="0.3">
      <c r="A5" s="2" t="s">
        <v>4</v>
      </c>
      <c r="B5" s="3" t="s">
        <v>80</v>
      </c>
    </row>
    <row r="6" spans="1:15" x14ac:dyDescent="0.3">
      <c r="A6" s="1" t="s">
        <v>5</v>
      </c>
      <c r="B6" s="1" t="s">
        <v>37</v>
      </c>
    </row>
    <row r="7" spans="1:15" x14ac:dyDescent="0.3">
      <c r="A7" s="1" t="s">
        <v>6</v>
      </c>
      <c r="B7" s="1">
        <v>1</v>
      </c>
    </row>
    <row r="8" spans="1:15" x14ac:dyDescent="0.3">
      <c r="A8" s="1" t="s">
        <v>7</v>
      </c>
      <c r="B8" s="3" t="s">
        <v>80</v>
      </c>
    </row>
    <row r="9" spans="1:15" x14ac:dyDescent="0.3">
      <c r="A9" s="1" t="s">
        <v>8</v>
      </c>
      <c r="B9" s="1" t="s">
        <v>9</v>
      </c>
    </row>
    <row r="10" spans="1:15" x14ac:dyDescent="0.3">
      <c r="A10" s="1" t="s">
        <v>10</v>
      </c>
      <c r="B10" s="1" t="s">
        <v>17</v>
      </c>
    </row>
    <row r="11" spans="1:15" x14ac:dyDescent="0.3">
      <c r="A11" s="2" t="s">
        <v>11</v>
      </c>
    </row>
    <row r="12" spans="1:15" x14ac:dyDescent="0.3">
      <c r="A12" s="2" t="s">
        <v>12</v>
      </c>
      <c r="B12" s="2" t="s">
        <v>13</v>
      </c>
      <c r="C12" s="2" t="s">
        <v>10</v>
      </c>
      <c r="D12" s="2" t="s">
        <v>14</v>
      </c>
      <c r="E12" s="2" t="s">
        <v>5</v>
      </c>
      <c r="F12" s="2" t="s">
        <v>20</v>
      </c>
      <c r="G12" s="2" t="s">
        <v>7</v>
      </c>
      <c r="H12" s="2" t="s">
        <v>8</v>
      </c>
      <c r="I12" s="2" t="s">
        <v>23</v>
      </c>
      <c r="J12" s="2" t="s">
        <v>22</v>
      </c>
      <c r="K12" s="2" t="s">
        <v>24</v>
      </c>
      <c r="L12" s="2" t="s">
        <v>21</v>
      </c>
      <c r="M12" s="2" t="s">
        <v>23</v>
      </c>
      <c r="N12" s="2" t="s">
        <v>21</v>
      </c>
      <c r="O12" s="2" t="s">
        <v>23</v>
      </c>
    </row>
    <row r="13" spans="1:15" x14ac:dyDescent="0.3">
      <c r="A13" s="1" t="s">
        <v>53</v>
      </c>
      <c r="B13" s="1">
        <v>1</v>
      </c>
      <c r="C13" s="1" t="s">
        <v>52</v>
      </c>
      <c r="D13" s="1" t="s">
        <v>59</v>
      </c>
      <c r="E13" s="1" t="s">
        <v>18</v>
      </c>
      <c r="G13" s="1" t="s">
        <v>53</v>
      </c>
      <c r="H13" s="1" t="s">
        <v>19</v>
      </c>
    </row>
    <row r="14" spans="1:15" x14ac:dyDescent="0.3">
      <c r="A14" s="1" t="s">
        <v>54</v>
      </c>
      <c r="B14" s="1">
        <v>1</v>
      </c>
      <c r="C14" s="1" t="s">
        <v>17</v>
      </c>
      <c r="D14" s="1" t="s">
        <v>59</v>
      </c>
      <c r="E14" s="1" t="s">
        <v>62</v>
      </c>
      <c r="G14" s="1" t="s">
        <v>54</v>
      </c>
      <c r="H14" s="1" t="s">
        <v>19</v>
      </c>
    </row>
    <row r="15" spans="1:15" x14ac:dyDescent="0.3">
      <c r="A15" s="1" t="s">
        <v>81</v>
      </c>
      <c r="B15" s="1">
        <v>1</v>
      </c>
      <c r="C15" s="1" t="s">
        <v>51</v>
      </c>
      <c r="D15" s="1" t="s">
        <v>59</v>
      </c>
      <c r="E15" s="1" t="s">
        <v>62</v>
      </c>
      <c r="G15" s="1" t="s">
        <v>81</v>
      </c>
      <c r="H15" s="1" t="s">
        <v>19</v>
      </c>
    </row>
    <row r="17" spans="1:15" x14ac:dyDescent="0.3">
      <c r="A17" s="2" t="s">
        <v>4</v>
      </c>
      <c r="B17" s="1" t="s">
        <v>53</v>
      </c>
    </row>
    <row r="18" spans="1:15" x14ac:dyDescent="0.3">
      <c r="A18" s="1" t="s">
        <v>5</v>
      </c>
      <c r="B18" s="1" t="s">
        <v>16</v>
      </c>
    </row>
    <row r="19" spans="1:15" x14ac:dyDescent="0.3">
      <c r="A19" s="1" t="s">
        <v>6</v>
      </c>
      <c r="B19" s="1">
        <v>1</v>
      </c>
    </row>
    <row r="20" spans="1:15" x14ac:dyDescent="0.3">
      <c r="A20" s="1" t="s">
        <v>7</v>
      </c>
      <c r="B20" s="1" t="s">
        <v>53</v>
      </c>
    </row>
    <row r="21" spans="1:15" x14ac:dyDescent="0.3">
      <c r="A21" s="1" t="s">
        <v>8</v>
      </c>
      <c r="B21" s="1" t="s">
        <v>9</v>
      </c>
    </row>
    <row r="22" spans="1:15" x14ac:dyDescent="0.3">
      <c r="A22" s="1" t="s">
        <v>10</v>
      </c>
      <c r="B22" s="1" t="s">
        <v>17</v>
      </c>
    </row>
    <row r="23" spans="1:15" x14ac:dyDescent="0.3">
      <c r="A23" s="2" t="s">
        <v>11</v>
      </c>
    </row>
    <row r="24" spans="1:15" x14ac:dyDescent="0.3">
      <c r="A24" s="2" t="s">
        <v>12</v>
      </c>
      <c r="B24" s="1" t="s">
        <v>13</v>
      </c>
      <c r="C24" s="2" t="s">
        <v>10</v>
      </c>
      <c r="D24" s="2" t="s">
        <v>14</v>
      </c>
      <c r="E24" s="2" t="s">
        <v>5</v>
      </c>
      <c r="F24" s="2" t="s">
        <v>20</v>
      </c>
      <c r="G24" s="2" t="s">
        <v>7</v>
      </c>
      <c r="H24" s="2" t="s">
        <v>8</v>
      </c>
      <c r="I24" s="2" t="s">
        <v>23</v>
      </c>
      <c r="J24" s="2" t="s">
        <v>22</v>
      </c>
      <c r="K24" s="2" t="s">
        <v>24</v>
      </c>
      <c r="L24" s="2" t="s">
        <v>21</v>
      </c>
      <c r="M24" s="2" t="s">
        <v>23</v>
      </c>
      <c r="N24" s="2" t="s">
        <v>21</v>
      </c>
      <c r="O24" s="2" t="s">
        <v>23</v>
      </c>
    </row>
    <row r="25" spans="1:15" x14ac:dyDescent="0.3">
      <c r="A25" s="1" t="s">
        <v>74</v>
      </c>
      <c r="B25" s="1">
        <v>8.76E-11</v>
      </c>
      <c r="C25" s="1" t="s">
        <v>10</v>
      </c>
      <c r="D25" s="1" t="s">
        <v>50</v>
      </c>
      <c r="E25" s="1" t="s">
        <v>72</v>
      </c>
      <c r="G25" s="1" t="s">
        <v>73</v>
      </c>
      <c r="H25" s="1" t="s">
        <v>15</v>
      </c>
    </row>
    <row r="27" spans="1:15" customFormat="1" x14ac:dyDescent="0.3">
      <c r="B27" s="1"/>
    </row>
    <row r="28" spans="1:15" x14ac:dyDescent="0.3">
      <c r="A28" s="2" t="s">
        <v>4</v>
      </c>
      <c r="B28" s="1" t="s">
        <v>54</v>
      </c>
    </row>
    <row r="29" spans="1:15" x14ac:dyDescent="0.3">
      <c r="A29" s="1" t="s">
        <v>5</v>
      </c>
      <c r="B29" s="1" t="s">
        <v>37</v>
      </c>
    </row>
    <row r="30" spans="1:15" x14ac:dyDescent="0.3">
      <c r="A30" s="1" t="s">
        <v>6</v>
      </c>
      <c r="B30" s="1">
        <v>1</v>
      </c>
    </row>
    <row r="31" spans="1:15" x14ac:dyDescent="0.3">
      <c r="A31" s="1" t="s">
        <v>7</v>
      </c>
      <c r="B31" s="1" t="s">
        <v>54</v>
      </c>
    </row>
    <row r="32" spans="1:15" x14ac:dyDescent="0.3">
      <c r="A32" s="1" t="s">
        <v>8</v>
      </c>
      <c r="B32" s="1" t="s">
        <v>9</v>
      </c>
    </row>
    <row r="33" spans="1:15" x14ac:dyDescent="0.3">
      <c r="A33" s="1" t="s">
        <v>10</v>
      </c>
      <c r="B33" s="1" t="s">
        <v>17</v>
      </c>
    </row>
    <row r="34" spans="1:15" x14ac:dyDescent="0.3">
      <c r="A34" s="2" t="s">
        <v>11</v>
      </c>
    </row>
    <row r="35" spans="1:15" x14ac:dyDescent="0.3">
      <c r="A35" s="2" t="s">
        <v>12</v>
      </c>
      <c r="B35" s="1" t="s">
        <v>13</v>
      </c>
      <c r="C35" s="2" t="s">
        <v>10</v>
      </c>
      <c r="D35" s="2" t="s">
        <v>14</v>
      </c>
      <c r="E35" s="2" t="s">
        <v>5</v>
      </c>
      <c r="F35" s="2" t="s">
        <v>20</v>
      </c>
      <c r="G35" s="2" t="s">
        <v>7</v>
      </c>
      <c r="H35" s="2" t="s">
        <v>8</v>
      </c>
      <c r="I35" s="2" t="s">
        <v>23</v>
      </c>
      <c r="J35" s="2" t="s">
        <v>22</v>
      </c>
      <c r="K35" s="2" t="s">
        <v>24</v>
      </c>
      <c r="L35" s="2" t="s">
        <v>21</v>
      </c>
      <c r="M35" s="2" t="s">
        <v>23</v>
      </c>
      <c r="N35" s="2" t="s">
        <v>21</v>
      </c>
      <c r="O35" s="2" t="s">
        <v>23</v>
      </c>
    </row>
    <row r="36" spans="1:15" x14ac:dyDescent="0.3">
      <c r="A36" s="1" t="s">
        <v>85</v>
      </c>
      <c r="B36" s="1">
        <v>1</v>
      </c>
      <c r="C36" s="1" t="s">
        <v>25</v>
      </c>
      <c r="D36" s="1" t="s">
        <v>57</v>
      </c>
      <c r="E36" s="1" t="s">
        <v>16</v>
      </c>
      <c r="G36" s="1" t="s">
        <v>82</v>
      </c>
      <c r="H36" s="1" t="s">
        <v>15</v>
      </c>
    </row>
    <row r="37" spans="1:15" x14ac:dyDescent="0.3">
      <c r="A37" s="1" t="s">
        <v>84</v>
      </c>
      <c r="B37" s="1">
        <v>1</v>
      </c>
      <c r="C37" s="1" t="s">
        <v>25</v>
      </c>
      <c r="D37" s="1" t="s">
        <v>57</v>
      </c>
      <c r="E37" s="1" t="s">
        <v>16</v>
      </c>
      <c r="G37" s="1" t="s">
        <v>84</v>
      </c>
      <c r="H37" s="1" t="s">
        <v>15</v>
      </c>
    </row>
    <row r="38" spans="1:15" x14ac:dyDescent="0.3">
      <c r="A38" s="1" t="s">
        <v>83</v>
      </c>
      <c r="B38" s="1">
        <v>1</v>
      </c>
      <c r="C38" s="1" t="s">
        <v>25</v>
      </c>
      <c r="D38" s="1" t="s">
        <v>57</v>
      </c>
      <c r="E38" s="1" t="s">
        <v>16</v>
      </c>
      <c r="G38" s="1" t="s">
        <v>83</v>
      </c>
      <c r="H38" s="1" t="s">
        <v>15</v>
      </c>
    </row>
    <row r="40" spans="1:15" x14ac:dyDescent="0.3">
      <c r="A40" s="2" t="s">
        <v>4</v>
      </c>
      <c r="B40" s="1" t="s">
        <v>85</v>
      </c>
    </row>
    <row r="41" spans="1:15" x14ac:dyDescent="0.3">
      <c r="A41" s="1" t="s">
        <v>5</v>
      </c>
      <c r="B41" s="1" t="s">
        <v>16</v>
      </c>
    </row>
    <row r="42" spans="1:15" x14ac:dyDescent="0.3">
      <c r="A42" s="1" t="s">
        <v>6</v>
      </c>
      <c r="B42" s="1">
        <v>1</v>
      </c>
    </row>
    <row r="43" spans="1:15" x14ac:dyDescent="0.3">
      <c r="A43" s="1" t="s">
        <v>7</v>
      </c>
      <c r="B43" s="1" t="s">
        <v>85</v>
      </c>
    </row>
    <row r="44" spans="1:15" x14ac:dyDescent="0.3">
      <c r="A44" s="1" t="s">
        <v>8</v>
      </c>
      <c r="B44" s="1" t="s">
        <v>9</v>
      </c>
    </row>
    <row r="45" spans="1:15" x14ac:dyDescent="0.3">
      <c r="A45" s="1" t="s">
        <v>10</v>
      </c>
      <c r="B45" s="1" t="s">
        <v>17</v>
      </c>
    </row>
    <row r="46" spans="1:15" x14ac:dyDescent="0.3">
      <c r="A46" s="2" t="s">
        <v>11</v>
      </c>
    </row>
    <row r="47" spans="1:15" x14ac:dyDescent="0.3">
      <c r="A47" s="2" t="s">
        <v>12</v>
      </c>
      <c r="B47" s="1" t="s">
        <v>13</v>
      </c>
      <c r="C47" s="2" t="s">
        <v>10</v>
      </c>
      <c r="D47" s="2" t="s">
        <v>14</v>
      </c>
      <c r="E47" s="2" t="s">
        <v>5</v>
      </c>
      <c r="F47" s="2" t="s">
        <v>20</v>
      </c>
      <c r="G47" s="2" t="s">
        <v>7</v>
      </c>
      <c r="H47" s="2" t="s">
        <v>8</v>
      </c>
      <c r="I47" s="2" t="s">
        <v>23</v>
      </c>
      <c r="J47" s="2" t="s">
        <v>22</v>
      </c>
      <c r="K47" s="2" t="s">
        <v>24</v>
      </c>
      <c r="L47" s="2" t="s">
        <v>21</v>
      </c>
      <c r="M47" s="2" t="s">
        <v>23</v>
      </c>
      <c r="N47" s="2" t="s">
        <v>21</v>
      </c>
      <c r="O47" s="2" t="s">
        <v>23</v>
      </c>
    </row>
    <row r="48" spans="1:15" s="8" customFormat="1" x14ac:dyDescent="0.3">
      <c r="A48" s="8" t="s">
        <v>40</v>
      </c>
      <c r="B48" s="8">
        <v>0.34100000000000003</v>
      </c>
      <c r="C48" s="8" t="s">
        <v>41</v>
      </c>
      <c r="D48" s="8" t="s">
        <v>34</v>
      </c>
      <c r="E48" s="8" t="s">
        <v>37</v>
      </c>
      <c r="G48" s="8" t="s">
        <v>38</v>
      </c>
      <c r="H48" s="8" t="s">
        <v>15</v>
      </c>
      <c r="I48" s="8" t="s">
        <v>68</v>
      </c>
    </row>
    <row r="50" spans="1:15" x14ac:dyDescent="0.3">
      <c r="A50" s="2" t="s">
        <v>4</v>
      </c>
      <c r="B50" s="1" t="s">
        <v>84</v>
      </c>
    </row>
    <row r="51" spans="1:15" x14ac:dyDescent="0.3">
      <c r="A51" s="1" t="s">
        <v>5</v>
      </c>
      <c r="B51" s="1" t="s">
        <v>16</v>
      </c>
    </row>
    <row r="52" spans="1:15" x14ac:dyDescent="0.3">
      <c r="A52" s="1" t="s">
        <v>6</v>
      </c>
      <c r="B52" s="1">
        <v>1</v>
      </c>
    </row>
    <row r="53" spans="1:15" x14ac:dyDescent="0.3">
      <c r="A53" s="1" t="s">
        <v>7</v>
      </c>
      <c r="B53" s="1" t="s">
        <v>84</v>
      </c>
    </row>
    <row r="54" spans="1:15" x14ac:dyDescent="0.3">
      <c r="A54" s="1" t="s">
        <v>8</v>
      </c>
      <c r="B54" s="1" t="s">
        <v>9</v>
      </c>
    </row>
    <row r="55" spans="1:15" x14ac:dyDescent="0.3">
      <c r="A55" s="1" t="s">
        <v>10</v>
      </c>
      <c r="B55" s="1" t="s">
        <v>17</v>
      </c>
    </row>
    <row r="56" spans="1:15" x14ac:dyDescent="0.3">
      <c r="A56" s="2" t="s">
        <v>11</v>
      </c>
    </row>
    <row r="57" spans="1:15" x14ac:dyDescent="0.3">
      <c r="A57" s="2" t="s">
        <v>12</v>
      </c>
      <c r="B57" s="1" t="s">
        <v>13</v>
      </c>
      <c r="C57" s="2" t="s">
        <v>10</v>
      </c>
      <c r="D57" s="2" t="s">
        <v>14</v>
      </c>
      <c r="E57" s="1" t="s">
        <v>93</v>
      </c>
      <c r="F57" s="1" t="s">
        <v>94</v>
      </c>
      <c r="G57" s="1" t="s">
        <v>95</v>
      </c>
      <c r="H57" s="2" t="s">
        <v>8</v>
      </c>
      <c r="I57" s="2" t="s">
        <v>23</v>
      </c>
      <c r="J57" s="2" t="s">
        <v>22</v>
      </c>
      <c r="K57" s="2" t="s">
        <v>24</v>
      </c>
      <c r="L57" s="2" t="s">
        <v>21</v>
      </c>
      <c r="M57" s="2" t="s">
        <v>23</v>
      </c>
      <c r="N57" s="2" t="s">
        <v>21</v>
      </c>
      <c r="O57" s="2" t="s">
        <v>23</v>
      </c>
    </row>
    <row r="58" spans="1:15" x14ac:dyDescent="0.3">
      <c r="A58" s="6" t="s">
        <v>60</v>
      </c>
      <c r="B58" s="1">
        <f>1.115/26.3*29.307</f>
        <v>1.2424830798479087</v>
      </c>
      <c r="C58" s="1" t="s">
        <v>56</v>
      </c>
      <c r="D58" s="1" t="s">
        <v>58</v>
      </c>
      <c r="E58" s="1" t="s">
        <v>96</v>
      </c>
      <c r="G58" s="1" t="s">
        <v>97</v>
      </c>
      <c r="H58" s="1" t="s">
        <v>19</v>
      </c>
      <c r="I58" s="1" t="s">
        <v>69</v>
      </c>
    </row>
    <row r="59" spans="1:15" x14ac:dyDescent="0.3">
      <c r="A59" s="6" t="s">
        <v>60</v>
      </c>
      <c r="B59" s="1">
        <f>0.315/26.3*29.307</f>
        <v>0.35101539923954372</v>
      </c>
      <c r="C59" s="1" t="s">
        <v>56</v>
      </c>
      <c r="D59" s="1" t="s">
        <v>34</v>
      </c>
      <c r="E59" s="1" t="s">
        <v>96</v>
      </c>
      <c r="G59" s="1" t="s">
        <v>97</v>
      </c>
      <c r="H59" s="1" t="s">
        <v>19</v>
      </c>
      <c r="I59" s="1" t="s">
        <v>69</v>
      </c>
    </row>
    <row r="60" spans="1:15" ht="13.5" customHeight="1" x14ac:dyDescent="0.3">
      <c r="A60" s="6" t="s">
        <v>89</v>
      </c>
      <c r="B60" s="1">
        <f>0.17/2/1000</f>
        <v>8.5000000000000006E-5</v>
      </c>
      <c r="C60" s="1" t="s">
        <v>86</v>
      </c>
      <c r="D60" s="1" t="s">
        <v>34</v>
      </c>
      <c r="E60" s="1" t="s">
        <v>87</v>
      </c>
      <c r="G60" s="1" t="s">
        <v>98</v>
      </c>
      <c r="H60" s="1" t="s">
        <v>19</v>
      </c>
      <c r="I60" s="1" t="s">
        <v>69</v>
      </c>
    </row>
    <row r="61" spans="1:15" x14ac:dyDescent="0.3">
      <c r="A61" s="6" t="s">
        <v>90</v>
      </c>
      <c r="B61" s="1">
        <f>0.01/1000</f>
        <v>1.0000000000000001E-5</v>
      </c>
      <c r="C61" s="1" t="s">
        <v>86</v>
      </c>
      <c r="D61" s="1" t="s">
        <v>34</v>
      </c>
      <c r="E61" s="1" t="s">
        <v>99</v>
      </c>
      <c r="G61" s="1" t="s">
        <v>100</v>
      </c>
      <c r="H61" s="1" t="s">
        <v>19</v>
      </c>
      <c r="I61" s="1" t="s">
        <v>69</v>
      </c>
    </row>
    <row r="62" spans="1:15" ht="14.5" customHeight="1" x14ac:dyDescent="0.3">
      <c r="A62" s="6" t="s">
        <v>61</v>
      </c>
      <c r="B62" s="1">
        <f>2.1/1000/50*30</f>
        <v>1.2600000000000001E-3</v>
      </c>
      <c r="C62" s="1" t="s">
        <v>55</v>
      </c>
      <c r="D62" s="1" t="s">
        <v>50</v>
      </c>
      <c r="E62" s="1" t="s">
        <v>99</v>
      </c>
      <c r="G62" s="1" t="s">
        <v>101</v>
      </c>
      <c r="H62" s="1" t="s">
        <v>19</v>
      </c>
      <c r="I62" s="1" t="s">
        <v>68</v>
      </c>
    </row>
    <row r="63" spans="1:15" x14ac:dyDescent="0.3">
      <c r="A63" s="6" t="s">
        <v>47</v>
      </c>
      <c r="B63" s="1">
        <f>0.06</f>
        <v>0.06</v>
      </c>
      <c r="C63" s="1" t="s">
        <v>86</v>
      </c>
      <c r="D63" s="1" t="s">
        <v>50</v>
      </c>
      <c r="E63" s="1" t="s">
        <v>87</v>
      </c>
      <c r="G63" s="1" t="s">
        <v>102</v>
      </c>
      <c r="H63" s="1" t="s">
        <v>19</v>
      </c>
      <c r="I63" s="1" t="s">
        <v>68</v>
      </c>
    </row>
    <row r="64" spans="1:15" x14ac:dyDescent="0.3">
      <c r="A64" s="6" t="s">
        <v>91</v>
      </c>
      <c r="B64" s="1">
        <f>2.18+3.544</f>
        <v>5.7240000000000002</v>
      </c>
      <c r="C64" s="1" t="s">
        <v>56</v>
      </c>
      <c r="D64" s="1" t="s">
        <v>36</v>
      </c>
      <c r="E64" s="1" t="s">
        <v>87</v>
      </c>
      <c r="G64" s="1" t="s">
        <v>103</v>
      </c>
      <c r="H64" s="1" t="s">
        <v>19</v>
      </c>
      <c r="I64" s="1" t="s">
        <v>68</v>
      </c>
    </row>
    <row r="65" spans="1:15" x14ac:dyDescent="0.3">
      <c r="A65" s="6" t="s">
        <v>92</v>
      </c>
      <c r="B65" s="1">
        <f>4.49/1000000</f>
        <v>4.4900000000000002E-6</v>
      </c>
      <c r="C65" s="1" t="s">
        <v>86</v>
      </c>
      <c r="D65" s="1" t="s">
        <v>36</v>
      </c>
      <c r="E65" s="1" t="s">
        <v>99</v>
      </c>
      <c r="G65" s="1" t="s">
        <v>104</v>
      </c>
      <c r="H65" s="1" t="s">
        <v>19</v>
      </c>
      <c r="I65" s="1" t="s">
        <v>68</v>
      </c>
    </row>
    <row r="66" spans="1:15" x14ac:dyDescent="0.3">
      <c r="A66" s="6" t="s">
        <v>49</v>
      </c>
      <c r="B66" s="1">
        <f>2.1*10^(-4)</f>
        <v>2.1000000000000001E-4</v>
      </c>
      <c r="C66" s="1" t="s">
        <v>33</v>
      </c>
      <c r="D66" s="1" t="s">
        <v>57</v>
      </c>
      <c r="E66" s="1" t="s">
        <v>99</v>
      </c>
      <c r="G66" s="1" t="s">
        <v>105</v>
      </c>
      <c r="H66" s="1" t="s">
        <v>15</v>
      </c>
      <c r="I66" s="1" t="s">
        <v>68</v>
      </c>
    </row>
    <row r="67" spans="1:15" x14ac:dyDescent="0.3">
      <c r="A67" s="6"/>
    </row>
    <row r="68" spans="1:15" x14ac:dyDescent="0.3">
      <c r="A68" s="2" t="s">
        <v>4</v>
      </c>
      <c r="B68" s="1" t="s">
        <v>49</v>
      </c>
    </row>
    <row r="69" spans="1:15" x14ac:dyDescent="0.3">
      <c r="A69" s="1" t="s">
        <v>5</v>
      </c>
      <c r="B69" s="1" t="s">
        <v>16</v>
      </c>
    </row>
    <row r="70" spans="1:15" x14ac:dyDescent="0.3">
      <c r="A70" s="1" t="s">
        <v>6</v>
      </c>
      <c r="B70" s="1">
        <v>1</v>
      </c>
    </row>
    <row r="71" spans="1:15" x14ac:dyDescent="0.3">
      <c r="A71" s="1" t="s">
        <v>7</v>
      </c>
      <c r="B71" s="1" t="s">
        <v>35</v>
      </c>
    </row>
    <row r="72" spans="1:15" x14ac:dyDescent="0.3">
      <c r="A72" s="1" t="s">
        <v>8</v>
      </c>
      <c r="B72" s="1" t="s">
        <v>48</v>
      </c>
    </row>
    <row r="73" spans="1:15" x14ac:dyDescent="0.3">
      <c r="A73" s="1" t="s">
        <v>10</v>
      </c>
      <c r="B73" s="1" t="s">
        <v>33</v>
      </c>
    </row>
    <row r="74" spans="1:15" x14ac:dyDescent="0.3">
      <c r="A74" s="2" t="s">
        <v>11</v>
      </c>
    </row>
    <row r="75" spans="1:15" ht="15" customHeight="1" x14ac:dyDescent="0.3">
      <c r="A75" s="2" t="s">
        <v>12</v>
      </c>
      <c r="B75" s="1" t="s">
        <v>13</v>
      </c>
      <c r="C75" s="2" t="s">
        <v>10</v>
      </c>
      <c r="D75" s="2" t="s">
        <v>14</v>
      </c>
      <c r="E75" s="2" t="s">
        <v>5</v>
      </c>
      <c r="F75" s="2" t="s">
        <v>20</v>
      </c>
      <c r="G75" s="2" t="s">
        <v>7</v>
      </c>
      <c r="H75" s="2" t="s">
        <v>8</v>
      </c>
      <c r="I75" s="2" t="s">
        <v>23</v>
      </c>
      <c r="J75" s="2" t="s">
        <v>22</v>
      </c>
      <c r="K75" s="2" t="s">
        <v>24</v>
      </c>
      <c r="L75" s="2" t="s">
        <v>21</v>
      </c>
      <c r="M75" s="2" t="s">
        <v>23</v>
      </c>
      <c r="N75" s="2" t="s">
        <v>21</v>
      </c>
      <c r="O75" s="2" t="s">
        <v>23</v>
      </c>
    </row>
    <row r="76" spans="1:15" x14ac:dyDescent="0.3">
      <c r="A76" s="1" t="s">
        <v>46</v>
      </c>
      <c r="B76" s="1">
        <v>0.91700000000000004</v>
      </c>
      <c r="C76" s="1" t="s">
        <v>33</v>
      </c>
      <c r="D76" s="1" t="s">
        <v>34</v>
      </c>
      <c r="E76" s="1" t="s">
        <v>16</v>
      </c>
      <c r="G76" s="1" t="s">
        <v>42</v>
      </c>
      <c r="H76" s="1" t="s">
        <v>15</v>
      </c>
      <c r="I76" s="1" t="s">
        <v>64</v>
      </c>
    </row>
    <row r="77" spans="1:15" x14ac:dyDescent="0.3">
      <c r="A77" s="1" t="s">
        <v>47</v>
      </c>
      <c r="B77" s="1">
        <v>0.03</v>
      </c>
      <c r="C77" s="1" t="s">
        <v>33</v>
      </c>
      <c r="D77" s="1" t="s">
        <v>34</v>
      </c>
      <c r="E77" s="1" t="s">
        <v>43</v>
      </c>
      <c r="G77" s="1" t="s">
        <v>44</v>
      </c>
      <c r="H77" s="1" t="s">
        <v>15</v>
      </c>
      <c r="I77" s="1" t="s">
        <v>64</v>
      </c>
    </row>
    <row r="78" spans="1:15" x14ac:dyDescent="0.3">
      <c r="A78" s="1" t="s">
        <v>45</v>
      </c>
      <c r="B78" s="1">
        <v>5.2500000000000003E-3</v>
      </c>
      <c r="C78" s="1" t="s">
        <v>33</v>
      </c>
      <c r="D78" s="1" t="s">
        <v>34</v>
      </c>
      <c r="E78" s="1" t="s">
        <v>16</v>
      </c>
      <c r="G78" s="1" t="s">
        <v>39</v>
      </c>
      <c r="H78" s="1" t="s">
        <v>15</v>
      </c>
      <c r="I78" s="1" t="s">
        <v>64</v>
      </c>
    </row>
    <row r="79" spans="1:15" x14ac:dyDescent="0.3">
      <c r="A79" s="1" t="s">
        <v>40</v>
      </c>
      <c r="B79" s="1">
        <v>1.78</v>
      </c>
      <c r="C79" s="1" t="s">
        <v>41</v>
      </c>
      <c r="D79" s="1" t="s">
        <v>34</v>
      </c>
      <c r="E79" s="1" t="s">
        <v>37</v>
      </c>
      <c r="G79" s="1" t="s">
        <v>38</v>
      </c>
      <c r="H79" s="1" t="s">
        <v>15</v>
      </c>
      <c r="I79" s="1" t="s">
        <v>64</v>
      </c>
    </row>
    <row r="81" spans="1:15" x14ac:dyDescent="0.3">
      <c r="A81" s="2" t="s">
        <v>4</v>
      </c>
      <c r="B81" s="1" t="s">
        <v>83</v>
      </c>
    </row>
    <row r="82" spans="1:15" x14ac:dyDescent="0.3">
      <c r="A82" s="1" t="s">
        <v>5</v>
      </c>
      <c r="B82" s="1" t="s">
        <v>16</v>
      </c>
    </row>
    <row r="83" spans="1:15" x14ac:dyDescent="0.3">
      <c r="A83" s="1" t="s">
        <v>6</v>
      </c>
      <c r="B83" s="1">
        <v>1</v>
      </c>
    </row>
    <row r="84" spans="1:15" x14ac:dyDescent="0.3">
      <c r="A84" s="1" t="s">
        <v>7</v>
      </c>
      <c r="B84" s="1" t="s">
        <v>83</v>
      </c>
    </row>
    <row r="85" spans="1:15" x14ac:dyDescent="0.3">
      <c r="A85" s="1" t="s">
        <v>8</v>
      </c>
      <c r="B85" s="1" t="s">
        <v>9</v>
      </c>
    </row>
    <row r="86" spans="1:15" x14ac:dyDescent="0.3">
      <c r="A86" s="1" t="s">
        <v>10</v>
      </c>
      <c r="B86" s="1" t="s">
        <v>17</v>
      </c>
    </row>
    <row r="87" spans="1:15" x14ac:dyDescent="0.3">
      <c r="A87" s="2" t="s">
        <v>11</v>
      </c>
    </row>
    <row r="88" spans="1:15" x14ac:dyDescent="0.3">
      <c r="A88" s="2" t="s">
        <v>12</v>
      </c>
      <c r="B88" s="1" t="s">
        <v>13</v>
      </c>
      <c r="C88" s="2" t="s">
        <v>10</v>
      </c>
      <c r="D88" s="2" t="s">
        <v>14</v>
      </c>
      <c r="E88" s="2" t="s">
        <v>5</v>
      </c>
      <c r="F88" s="2" t="s">
        <v>20</v>
      </c>
      <c r="G88" s="2" t="s">
        <v>7</v>
      </c>
      <c r="H88" s="2" t="s">
        <v>8</v>
      </c>
      <c r="I88" s="2" t="s">
        <v>23</v>
      </c>
      <c r="J88" s="2" t="s">
        <v>22</v>
      </c>
      <c r="K88" s="2" t="s">
        <v>24</v>
      </c>
      <c r="L88" s="2" t="s">
        <v>21</v>
      </c>
      <c r="M88" s="2" t="s">
        <v>23</v>
      </c>
      <c r="N88" s="2" t="s">
        <v>21</v>
      </c>
      <c r="O88" s="2" t="s">
        <v>23</v>
      </c>
    </row>
    <row r="89" spans="1:15" x14ac:dyDescent="0.3">
      <c r="A89" s="1" t="s">
        <v>32</v>
      </c>
      <c r="B89" s="1">
        <f>44/12*(0.71*B58-0.1275*0.00326-0.617*0.00508)</f>
        <v>3.2215809145373888</v>
      </c>
      <c r="C89" s="1" t="s">
        <v>33</v>
      </c>
      <c r="D89" s="1" t="s">
        <v>27</v>
      </c>
      <c r="E89" s="5" t="s">
        <v>29</v>
      </c>
      <c r="F89" s="1" t="s">
        <v>28</v>
      </c>
      <c r="G89" s="1" t="s">
        <v>31</v>
      </c>
      <c r="H89" s="1" t="s">
        <v>30</v>
      </c>
      <c r="I89" s="1" t="s">
        <v>106</v>
      </c>
    </row>
    <row r="90" spans="1:15" x14ac:dyDescent="0.3">
      <c r="A90" s="1" t="s">
        <v>32</v>
      </c>
      <c r="B90" s="1">
        <f>B59*2.56</f>
        <v>0.89859942205323196</v>
      </c>
      <c r="C90" s="1" t="s">
        <v>33</v>
      </c>
      <c r="D90" s="1" t="s">
        <v>27</v>
      </c>
      <c r="E90" s="5" t="s">
        <v>29</v>
      </c>
      <c r="F90" s="1" t="s">
        <v>28</v>
      </c>
      <c r="G90" s="1" t="s">
        <v>31</v>
      </c>
      <c r="H90" s="1" t="s">
        <v>30</v>
      </c>
      <c r="I90" s="1" t="s">
        <v>107</v>
      </c>
    </row>
    <row r="91" spans="1:15" x14ac:dyDescent="0.3">
      <c r="A91" s="1" t="s">
        <v>70</v>
      </c>
      <c r="B91" s="1">
        <f>B59*0.3/1000</f>
        <v>1.0530461977186312E-4</v>
      </c>
      <c r="C91" s="1" t="s">
        <v>63</v>
      </c>
      <c r="D91" s="1" t="s">
        <v>26</v>
      </c>
      <c r="E91" s="5" t="s">
        <v>65</v>
      </c>
      <c r="F91" s="1" t="s">
        <v>66</v>
      </c>
      <c r="G91" s="1" t="s">
        <v>71</v>
      </c>
      <c r="H91" s="1" t="s">
        <v>67</v>
      </c>
      <c r="I91" s="1" t="s">
        <v>107</v>
      </c>
    </row>
    <row r="92" spans="1:15" x14ac:dyDescent="0.3">
      <c r="A92" s="1" t="s">
        <v>75</v>
      </c>
      <c r="B92" s="1">
        <f>B59/1000*0.04</f>
        <v>1.4040615969581749E-5</v>
      </c>
      <c r="C92" s="1" t="s">
        <v>63</v>
      </c>
      <c r="D92" s="1" t="s">
        <v>26</v>
      </c>
      <c r="E92" s="5" t="s">
        <v>65</v>
      </c>
      <c r="F92" s="1" t="s">
        <v>66</v>
      </c>
      <c r="G92" s="4" t="s">
        <v>76</v>
      </c>
      <c r="H92" s="1" t="s">
        <v>67</v>
      </c>
      <c r="I92" s="1" t="s">
        <v>107</v>
      </c>
    </row>
    <row r="95" spans="1:15" x14ac:dyDescent="0.3">
      <c r="A95" s="2" t="s">
        <v>4</v>
      </c>
      <c r="B95" s="1" t="s">
        <v>81</v>
      </c>
    </row>
    <row r="96" spans="1:15" x14ac:dyDescent="0.3">
      <c r="A96" s="1" t="s">
        <v>5</v>
      </c>
      <c r="B96" s="1" t="s">
        <v>37</v>
      </c>
    </row>
    <row r="97" spans="1:15" x14ac:dyDescent="0.3">
      <c r="A97" s="1" t="s">
        <v>6</v>
      </c>
      <c r="B97" s="1">
        <v>1</v>
      </c>
    </row>
    <row r="98" spans="1:15" x14ac:dyDescent="0.3">
      <c r="A98" s="1" t="s">
        <v>7</v>
      </c>
      <c r="B98" s="1" t="s">
        <v>81</v>
      </c>
    </row>
    <row r="99" spans="1:15" x14ac:dyDescent="0.3">
      <c r="A99" s="1" t="s">
        <v>8</v>
      </c>
      <c r="B99" s="1" t="s">
        <v>9</v>
      </c>
    </row>
    <row r="100" spans="1:15" x14ac:dyDescent="0.3">
      <c r="A100" s="1" t="s">
        <v>10</v>
      </c>
      <c r="B100" s="1" t="s">
        <v>17</v>
      </c>
    </row>
    <row r="101" spans="1:15" x14ac:dyDescent="0.3">
      <c r="A101" s="2" t="s">
        <v>11</v>
      </c>
    </row>
    <row r="102" spans="1:15" x14ac:dyDescent="0.3">
      <c r="A102" s="2" t="s">
        <v>12</v>
      </c>
      <c r="B102" s="1" t="s">
        <v>13</v>
      </c>
      <c r="C102" s="2" t="s">
        <v>10</v>
      </c>
      <c r="D102" s="2" t="s">
        <v>14</v>
      </c>
      <c r="E102" s="2" t="s">
        <v>5</v>
      </c>
      <c r="F102" s="2" t="s">
        <v>20</v>
      </c>
      <c r="G102" s="2" t="s">
        <v>7</v>
      </c>
      <c r="H102" s="2" t="s">
        <v>8</v>
      </c>
      <c r="I102" s="2" t="s">
        <v>23</v>
      </c>
      <c r="J102" s="2" t="s">
        <v>22</v>
      </c>
      <c r="K102" s="2" t="s">
        <v>24</v>
      </c>
      <c r="L102" s="2" t="s">
        <v>21</v>
      </c>
      <c r="M102" s="2" t="s">
        <v>23</v>
      </c>
      <c r="N102" s="2" t="s">
        <v>21</v>
      </c>
      <c r="O102" s="2" t="s">
        <v>23</v>
      </c>
    </row>
    <row r="103" spans="1:15" x14ac:dyDescent="0.3">
      <c r="A103" s="1" t="s">
        <v>77</v>
      </c>
      <c r="B103" s="1">
        <v>-9.4900000000000002E-3</v>
      </c>
      <c r="C103" s="1" t="s">
        <v>78</v>
      </c>
      <c r="D103" s="1" t="s">
        <v>50</v>
      </c>
      <c r="E103" s="1" t="s">
        <v>72</v>
      </c>
      <c r="G103" s="1" t="s">
        <v>79</v>
      </c>
      <c r="H103" s="1" t="s">
        <v>15</v>
      </c>
      <c r="I103" s="1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2024-06-04T00:59:57Z</dcterms:modified>
</cp:coreProperties>
</file>