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56C8C7A5-626A-4BC2-9177-4EC506074B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181" i="1"/>
  <c r="B182" i="1"/>
  <c r="J182" i="1"/>
  <c r="B184" i="1"/>
  <c r="B185" i="1"/>
  <c r="B186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62" i="1" l="1"/>
  <c r="B187" i="1"/>
</calcChain>
</file>

<file path=xl/sharedStrings.xml><?xml version="1.0" encoding="utf-8"?>
<sst xmlns="http://schemas.openxmlformats.org/spreadsheetml/2006/main" count="814" uniqueCount="152">
  <si>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</si>
  <si>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</si>
  <si>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</si>
  <si>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</si>
  <si>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</si>
  <si>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</si>
  <si>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</si>
  <si>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</si>
  <si>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</si>
  <si>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</si>
  <si>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</si>
  <si>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</si>
  <si>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</si>
  <si>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</si>
  <si>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</si>
  <si>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</si>
  <si>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</si>
  <si>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</si>
  <si>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4" type="noConversion"/>
  </si>
  <si>
    <t>GLO</t>
    <phoneticPr fontId="4" type="noConversion"/>
  </si>
  <si>
    <t>market group for electricity, high voltage</t>
  </si>
  <si>
    <t>technosphere</t>
    <phoneticPr fontId="4" type="noConversion"/>
  </si>
  <si>
    <t>RoW</t>
    <phoneticPr fontId="4" type="noConversion"/>
  </si>
  <si>
    <t>SMR</t>
    <phoneticPr fontId="4" type="noConversion"/>
  </si>
  <si>
    <t>SMR</t>
    <phoneticPr fontId="1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</si>
  <si>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</si>
  <si>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</si>
  <si>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</si>
  <si>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</si>
  <si>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</si>
  <si>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Catalysts for NH3 synthesis from SMR</t>
  </si>
  <si>
    <t>Methane, fossil</t>
    <phoneticPr fontId="1" type="noConversion"/>
  </si>
  <si>
    <t>biosphere3</t>
  </si>
  <si>
    <t>biosphere3</t>
    <phoneticPr fontId="1" type="noConversion"/>
  </si>
  <si>
    <t>air::urban air close to ground</t>
    <phoneticPr fontId="4" type="noConversion"/>
  </si>
  <si>
    <t>(Unknown)</t>
    <phoneticPr fontId="1" type="noConversion"/>
  </si>
  <si>
    <t>biosphere</t>
    <phoneticPr fontId="1" type="noConversion"/>
  </si>
  <si>
    <t>f9749677-9c9f-4678-ab55-c607dfdc2cb9</t>
    <phoneticPr fontId="1" type="noConversion"/>
  </si>
  <si>
    <t>Carbon dioxide, fossil</t>
    <phoneticPr fontId="1" type="noConversion"/>
  </si>
  <si>
    <t>Nitrogen oxides</t>
  </si>
  <si>
    <t>d068f3e2-b033-417b-a359-ca4f25da9731</t>
    <phoneticPr fontId="1" type="noConversion"/>
  </si>
  <si>
    <t>kilogram</t>
  </si>
  <si>
    <t>kilogram</t>
    <phoneticPr fontId="1" type="noConversion"/>
  </si>
  <si>
    <t>Nitrogen</t>
    <phoneticPr fontId="1" type="noConversion"/>
  </si>
  <si>
    <t>water::ground-</t>
    <phoneticPr fontId="4" type="noConversion"/>
  </si>
  <si>
    <t>b646bb3e-65e2-4f85-8376-9408e94e4b59</t>
    <phoneticPr fontId="1" type="noConversion"/>
  </si>
  <si>
    <t>Monoethanolamine</t>
    <phoneticPr fontId="1" type="noConversion"/>
  </si>
  <si>
    <t>water</t>
    <phoneticPr fontId="1" type="noConversion"/>
  </si>
  <si>
    <t>071efe89-12e0-4ff8-80d1-4e6cf1e37233</t>
    <phoneticPr fontId="1" type="noConversion"/>
  </si>
  <si>
    <t>2b010b846c31eb60ef6bf725b52b846e</t>
  </si>
  <si>
    <t xml:space="preserve">Hydrodesulfurization catalyst </t>
  </si>
  <si>
    <t xml:space="preserve">High temperature shift catalyst </t>
  </si>
  <si>
    <t xml:space="preserve">Low temperature shift catalyst </t>
  </si>
  <si>
    <t xml:space="preserve">Methanation catalyst </t>
  </si>
  <si>
    <t xml:space="preserve">NH3 synthesis catalyst </t>
  </si>
  <si>
    <t xml:space="preserve">Reforming catalyst </t>
  </si>
  <si>
    <t>ecoinvent 3.8</t>
    <phoneticPr fontId="4" type="noConversion"/>
  </si>
  <si>
    <t>59f4147348f505a029007f0d82bafae6</t>
  </si>
  <si>
    <t>5b4a85bacb3e0342226782fbfcb54f0c</t>
  </si>
  <si>
    <t>f9bdabcd6b0ecf8c0d3282975a674ae5</t>
  </si>
  <si>
    <t>44c1f55b050527d6e2651424fe6c1dae</t>
  </si>
  <si>
    <t>aca4846a79867225aa13f30122085798</t>
  </si>
  <si>
    <t>347435a02cd4c50db9d03d77ec6fc9a1</t>
  </si>
  <si>
    <t>9794284ad2ac0fa4b879aea8cae22c0b</t>
  </si>
  <si>
    <t>77aff5f3263a5ca98878b1c4b9887a4a</t>
  </si>
  <si>
    <t>6f592c599b70d14247116fdf44a0824a</t>
  </si>
  <si>
    <t>4635413b43e1117848e018d33ea851c9</t>
  </si>
  <si>
    <t>cubic meter</t>
  </si>
  <si>
    <t>09807bf8d527e8fa5a4157c29cfa443b</t>
  </si>
  <si>
    <t>6b1b495b-70ee-4be6-b1c2-3031aa4d6add</t>
    <phoneticPr fontId="4" type="noConversion"/>
  </si>
  <si>
    <t>ecoinvent 3.8</t>
  </si>
  <si>
    <t>38b2fe0b57747f1e9fcff2f01cba7325</t>
  </si>
  <si>
    <t>manufacturing</t>
    <phoneticPr fontId="1" type="noConversion"/>
  </si>
  <si>
    <t>operation</t>
    <phoneticPr fontId="1" type="noConversion"/>
  </si>
  <si>
    <t>kilowatt hour</t>
  </si>
  <si>
    <t>RoW</t>
  </si>
  <si>
    <t>waste treatment</t>
    <phoneticPr fontId="1" type="noConversion"/>
  </si>
  <si>
    <t>chemical factory construction, organics</t>
    <phoneticPr fontId="4" type="noConversion"/>
  </si>
  <si>
    <t>unit</t>
    <phoneticPr fontId="4" type="noConversion"/>
  </si>
  <si>
    <t>36f10f446f8629e63ddc56836cea34da</t>
    <phoneticPr fontId="4" type="noConversion"/>
  </si>
  <si>
    <t>pcs</t>
  </si>
  <si>
    <t>other indirect emissions</t>
  </si>
  <si>
    <t>direct emissions</t>
  </si>
  <si>
    <t>D’Angelo, Sebastiano Carlo et.al., ACS Sustainable Chemistry &amp; Engineering, 2021</t>
    <phoneticPr fontId="1" type="noConversion"/>
  </si>
  <si>
    <t>D’Angelo, Sebastiano Carlo et.al., ACS Sustainable Chemistry &amp; Engineering, 2021</t>
  </si>
  <si>
    <t>other indirect emissions</t>
    <phoneticPr fontId="1" type="noConversion"/>
  </si>
  <si>
    <t>market for natural gas, low pressure</t>
    <phoneticPr fontId="1" type="noConversion"/>
  </si>
  <si>
    <t>market for tap water</t>
  </si>
  <si>
    <t>56c875b407502ee835ab986da2fd5094</t>
  </si>
  <si>
    <t>code</t>
  </si>
  <si>
    <t>categories</t>
  </si>
  <si>
    <t>reference</t>
  </si>
  <si>
    <t>comment</t>
  </si>
  <si>
    <t>uncertainty</t>
  </si>
  <si>
    <t>other data</t>
  </si>
  <si>
    <t xml:space="preserve">Desulfurization catalyst </t>
  </si>
  <si>
    <t>SMR</t>
  </si>
  <si>
    <t>market for zinc oxide</t>
  </si>
  <si>
    <t>CN</t>
  </si>
  <si>
    <t>cobalt production</t>
  </si>
  <si>
    <t>market for molybdenum trioxide</t>
  </si>
  <si>
    <t>market for zeolite, powder</t>
  </si>
  <si>
    <t>market for magnetite</t>
  </si>
  <si>
    <t>market for magnesium oxide</t>
  </si>
  <si>
    <t>market for chromium oxide, flakes</t>
  </si>
  <si>
    <t>market for copper oxide</t>
  </si>
  <si>
    <t>market for nickel, class 1</t>
  </si>
  <si>
    <t>market for lime, packed</t>
  </si>
  <si>
    <t>PCS</t>
    <phoneticPr fontId="1" type="noConversion"/>
  </si>
  <si>
    <t>(Unknown)</t>
  </si>
  <si>
    <t>air::urban air close to ground</t>
  </si>
  <si>
    <t>biosphere</t>
  </si>
  <si>
    <t>NMVOC, non-methane volatile organic compounds</t>
    <phoneticPr fontId="1" type="noConversion"/>
  </si>
  <si>
    <t>air::urban air close to ground</t>
    <phoneticPr fontId="1" type="noConversion"/>
  </si>
  <si>
    <t>175baa64-d985-4c5e-84ef-67cc3a1cf952</t>
  </si>
  <si>
    <t>Sulfur dioxide</t>
  </si>
  <si>
    <t>8c52f40c-69b7-4538-8923-b371523c71f5</t>
  </si>
  <si>
    <t>Ren et.al., 2021, Journal of Cleaner Production</t>
  </si>
  <si>
    <t>Particulate Matter, &gt; 2.5 um and &lt; 10um</t>
  </si>
  <si>
    <t>ccb169c3-8aae-4727-89bb-a7dd122946f3</t>
  </si>
  <si>
    <t>Particulate Matter, &lt; 2.5 um</t>
  </si>
  <si>
    <t>230d8a0a-517c-43fe-8357-1818dd12997a</t>
  </si>
  <si>
    <t>Lead II</t>
  </si>
  <si>
    <t>6a903634-c97f-4c49-a7c0-88f0e6ac7a23</t>
    <phoneticPr fontId="1" type="noConversion"/>
  </si>
  <si>
    <t>Cadmium II</t>
    <phoneticPr fontId="1" type="noConversion"/>
  </si>
  <si>
    <t>36e53653-1338-42c7-816c-f6667809e0b1</t>
    <phoneticPr fontId="1" type="noConversion"/>
  </si>
  <si>
    <t>Mercury II</t>
  </si>
  <si>
    <t>a850e6de-a007-432f-be7f-ce6e2cf1f2ae</t>
  </si>
  <si>
    <t>Arsenic ion</t>
  </si>
  <si>
    <t>f4d0a2c8-efef-4188-85da-5801097389a2</t>
    <phoneticPr fontId="1" type="noConversion"/>
  </si>
  <si>
    <t>Chromium III</t>
  </si>
  <si>
    <t>7705f0e1-5b14-44f4-b330-1245b5c7fc08</t>
  </si>
  <si>
    <t>Copper ion</t>
  </si>
  <si>
    <t>88cde01c-df69-40bb-9b14-6eac71bea5b8</t>
    <phoneticPr fontId="1" type="noConversion"/>
  </si>
  <si>
    <t>Nickel II</t>
  </si>
  <si>
    <t>e43a270f-4f88-4789-a0b8-7aba56677743</t>
  </si>
  <si>
    <t>Selenium IV</t>
  </si>
  <si>
    <t>a79be2ee-ac83-4328-a136-a34ba1f99089</t>
  </si>
  <si>
    <t>Zinc II</t>
  </si>
  <si>
    <t>748f22a9-eba4-4726-bef5-92c7442ce189</t>
  </si>
  <si>
    <t>Benzo(a)pyrene</t>
  </si>
  <si>
    <t>2cbb504a-ce2f-40e9-9d38-e130e95a1242</t>
  </si>
  <si>
    <t>treatment of wastewater, average, capacity 1E9l/year</t>
  </si>
  <si>
    <t>ammonia</t>
    <phoneticPr fontId="4" type="noConversion"/>
  </si>
  <si>
    <t>ammonia</t>
    <phoneticPr fontId="1" type="noConversion"/>
  </si>
  <si>
    <t>indirect emissions for electricity</t>
    <phoneticPr fontId="1" type="noConversion"/>
  </si>
  <si>
    <t>market group for electricity, high voltage</t>
    <phoneticPr fontId="1" type="noConversion"/>
  </si>
  <si>
    <t>kilowatt hour</t>
    <phoneticPr fontId="1" type="noConversion"/>
  </si>
  <si>
    <t>ecoinvent 3.8</t>
    <phoneticPr fontId="1" type="noConversion"/>
  </si>
  <si>
    <t>CN</t>
    <phoneticPr fontId="1" type="noConversion"/>
  </si>
  <si>
    <t>pcs</t>
    <phoneticPr fontId="1" type="noConversion"/>
  </si>
  <si>
    <t>indirect emissions from electricity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</si>
</sst>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5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2" borderId="0" xfId="0" applyFont="1" applyFill="1"/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abSelected="1" topLeftCell="A49" workbookViewId="0">
      <selection activeCell="D58" sqref="D58"/>
    </sheetView>
  </sheetViews>
  <sheetFormatPr defaultRowHeight="14" x14ac:dyDescent="0.3"/>
  <cols>
    <col min="1" max="1" width="30.4140625" customWidth="1"/>
    <col min="2" max="2" width="34.08203125" customWidth="1"/>
    <col min="3" max="3" width="17.4140625" customWidth="1"/>
    <col min="4" max="5" width="17" customWidth="1"/>
    <col min="6" max="6" width="28.6640625" customWidth="1"/>
    <col min="7" max="7" width="35.9140625" customWidth="1"/>
    <col min="8" max="8" width="12.1640625" customWidth="1"/>
    <col min="9" max="10" width="20.1640625" customWidth="1"/>
    <col min="11" max="12" width="16.25" customWidth="1"/>
  </cols>
  <sheetData>
    <row r="1" spans="1:15" x14ac:dyDescent="0.3">
      <c r="A1" t="s">
        <v>0</v>
      </c>
      <c r="B1" s="1">
        <v>10</v>
      </c>
      <c r="C1" s="2"/>
    </row>
    <row r="2" spans="1:15" x14ac:dyDescent="0.3">
      <c r="A2" s="7" t="s">
        <v>1</v>
      </c>
      <c r="B2" s="3" t="s">
        <v>23</v>
      </c>
      <c r="C2" s="2"/>
    </row>
    <row r="3" spans="1:15" x14ac:dyDescent="0.3">
      <c r="A3" t="s">
        <v>2</v>
      </c>
      <c r="B3" t="s">
        <v>3</v>
      </c>
      <c r="C3" s="2"/>
    </row>
    <row r="5" spans="1:15" x14ac:dyDescent="0.3">
      <c r="A5" s="7" t="s">
        <v>4</v>
      </c>
      <c r="B5" s="4" t="s">
        <v>143</v>
      </c>
    </row>
    <row r="6" spans="1:15" x14ac:dyDescent="0.3">
      <c r="A6" t="s">
        <v>5</v>
      </c>
      <c r="B6" t="s">
        <v>17</v>
      </c>
    </row>
    <row r="7" spans="1:15" x14ac:dyDescent="0.3">
      <c r="A7" t="s">
        <v>6</v>
      </c>
      <c r="B7" s="1">
        <v>1</v>
      </c>
    </row>
    <row r="8" spans="1:15" x14ac:dyDescent="0.3">
      <c r="A8" t="s">
        <v>7</v>
      </c>
      <c r="B8" t="s">
        <v>144</v>
      </c>
    </row>
    <row r="9" spans="1:15" x14ac:dyDescent="0.3">
      <c r="A9" t="s">
        <v>8</v>
      </c>
      <c r="B9" t="s">
        <v>9</v>
      </c>
    </row>
    <row r="10" spans="1:15" x14ac:dyDescent="0.3">
      <c r="A10" t="s">
        <v>10</v>
      </c>
      <c r="B10" s="1" t="s">
        <v>18</v>
      </c>
    </row>
    <row r="11" spans="1:15" x14ac:dyDescent="0.3">
      <c r="A11" s="7" t="s">
        <v>11</v>
      </c>
    </row>
    <row r="12" spans="1:15" x14ac:dyDescent="0.3">
      <c r="A12" s="7" t="s">
        <v>12</v>
      </c>
      <c r="B12" s="7" t="s">
        <v>13</v>
      </c>
      <c r="C12" s="7" t="s">
        <v>10</v>
      </c>
      <c r="D12" s="7" t="s">
        <v>14</v>
      </c>
      <c r="E12" s="7" t="s">
        <v>5</v>
      </c>
      <c r="F12" s="7" t="s">
        <v>25</v>
      </c>
      <c r="G12" s="7" t="s">
        <v>7</v>
      </c>
      <c r="H12" s="7" t="s">
        <v>8</v>
      </c>
      <c r="I12" s="7" t="s">
        <v>28</v>
      </c>
      <c r="J12" s="7" t="s">
        <v>27</v>
      </c>
      <c r="K12" s="7" t="s">
        <v>29</v>
      </c>
      <c r="L12" s="7" t="s">
        <v>26</v>
      </c>
      <c r="M12" s="7" t="s">
        <v>28</v>
      </c>
      <c r="N12" s="7" t="s">
        <v>26</v>
      </c>
      <c r="O12" s="7" t="s">
        <v>28</v>
      </c>
    </row>
    <row r="13" spans="1:15" x14ac:dyDescent="0.3">
      <c r="A13" s="1" t="s">
        <v>72</v>
      </c>
      <c r="B13" s="1">
        <v>1</v>
      </c>
      <c r="C13" s="1" t="s">
        <v>18</v>
      </c>
      <c r="D13" s="1" t="s">
        <v>96</v>
      </c>
      <c r="E13" s="1" t="s">
        <v>16</v>
      </c>
      <c r="F13" s="1"/>
      <c r="G13" s="1" t="s">
        <v>72</v>
      </c>
      <c r="H13" t="s">
        <v>15</v>
      </c>
    </row>
    <row r="14" spans="1:15" s="1" customFormat="1" x14ac:dyDescent="0.3">
      <c r="A14" s="1" t="s">
        <v>73</v>
      </c>
      <c r="B14" s="1">
        <v>1</v>
      </c>
      <c r="C14" s="1" t="s">
        <v>18</v>
      </c>
      <c r="D14" s="1" t="s">
        <v>96</v>
      </c>
      <c r="E14" s="1" t="s">
        <v>19</v>
      </c>
      <c r="G14" s="1" t="s">
        <v>73</v>
      </c>
      <c r="H14" s="1" t="s">
        <v>21</v>
      </c>
    </row>
    <row r="15" spans="1:15" s="1" customFormat="1" x14ac:dyDescent="0.3">
      <c r="A15" s="1" t="s">
        <v>76</v>
      </c>
      <c r="B15" s="1">
        <v>1</v>
      </c>
      <c r="C15" s="1" t="s">
        <v>18</v>
      </c>
      <c r="D15" s="1" t="s">
        <v>96</v>
      </c>
      <c r="E15" s="1" t="s">
        <v>19</v>
      </c>
      <c r="G15" s="1" t="s">
        <v>76</v>
      </c>
      <c r="H15" s="1" t="s">
        <v>21</v>
      </c>
    </row>
    <row r="16" spans="1:15" x14ac:dyDescent="0.3">
      <c r="B16" s="1"/>
    </row>
    <row r="17" spans="1:15" ht="15.5" x14ac:dyDescent="0.35">
      <c r="A17" s="8" t="s">
        <v>4</v>
      </c>
      <c r="B17" s="1" t="s">
        <v>72</v>
      </c>
    </row>
    <row r="18" spans="1:15" x14ac:dyDescent="0.3">
      <c r="A18" t="s">
        <v>5</v>
      </c>
      <c r="B18" s="1" t="s">
        <v>17</v>
      </c>
    </row>
    <row r="19" spans="1:15" x14ac:dyDescent="0.3">
      <c r="A19" t="s">
        <v>6</v>
      </c>
      <c r="B19" s="1">
        <v>1</v>
      </c>
    </row>
    <row r="20" spans="1:15" x14ac:dyDescent="0.3">
      <c r="A20" t="s">
        <v>7</v>
      </c>
      <c r="B20" s="1" t="s">
        <v>72</v>
      </c>
    </row>
    <row r="21" spans="1:15" x14ac:dyDescent="0.3">
      <c r="A21" t="s">
        <v>8</v>
      </c>
      <c r="B21" s="1" t="s">
        <v>9</v>
      </c>
    </row>
    <row r="22" spans="1:15" x14ac:dyDescent="0.3">
      <c r="A22" t="s">
        <v>10</v>
      </c>
      <c r="B22" s="1" t="s">
        <v>18</v>
      </c>
    </row>
    <row r="23" spans="1:15" ht="15.5" x14ac:dyDescent="0.35">
      <c r="A23" s="8" t="s">
        <v>11</v>
      </c>
      <c r="B23" s="1"/>
    </row>
    <row r="24" spans="1:15" ht="15.5" x14ac:dyDescent="0.35">
      <c r="A24" s="8" t="s">
        <v>12</v>
      </c>
      <c r="B24" s="1" t="s">
        <v>13</v>
      </c>
      <c r="C24" s="8" t="s">
        <v>10</v>
      </c>
      <c r="D24" s="8" t="s">
        <v>14</v>
      </c>
      <c r="E24" s="8" t="s">
        <v>5</v>
      </c>
      <c r="F24" s="8" t="s">
        <v>25</v>
      </c>
      <c r="G24" s="8" t="s">
        <v>7</v>
      </c>
      <c r="H24" s="8" t="s">
        <v>8</v>
      </c>
      <c r="I24" s="8" t="s">
        <v>28</v>
      </c>
      <c r="J24" s="8" t="s">
        <v>27</v>
      </c>
      <c r="K24" s="8" t="s">
        <v>29</v>
      </c>
      <c r="L24" s="8" t="s">
        <v>26</v>
      </c>
      <c r="M24" s="8" t="s">
        <v>28</v>
      </c>
      <c r="N24" s="8" t="s">
        <v>26</v>
      </c>
      <c r="O24" s="8" t="s">
        <v>28</v>
      </c>
    </row>
    <row r="25" spans="1:15" x14ac:dyDescent="0.3">
      <c r="A25" t="s">
        <v>77</v>
      </c>
      <c r="B25" s="1">
        <v>8.76E-11</v>
      </c>
      <c r="C25" t="s">
        <v>78</v>
      </c>
      <c r="D25" t="s">
        <v>56</v>
      </c>
      <c r="E25" s="1" t="s">
        <v>22</v>
      </c>
      <c r="G25" t="s">
        <v>79</v>
      </c>
      <c r="H25" t="s">
        <v>15</v>
      </c>
    </row>
    <row r="26" spans="1:15" s="1" customFormat="1" x14ac:dyDescent="0.3"/>
    <row r="27" spans="1:15" ht="15.5" x14ac:dyDescent="0.35">
      <c r="A27" s="8" t="s">
        <v>4</v>
      </c>
      <c r="B27" s="1" t="s">
        <v>73</v>
      </c>
    </row>
    <row r="28" spans="1:15" x14ac:dyDescent="0.3">
      <c r="A28" t="s">
        <v>5</v>
      </c>
      <c r="B28" s="1" t="s">
        <v>17</v>
      </c>
    </row>
    <row r="29" spans="1:15" x14ac:dyDescent="0.3">
      <c r="A29" t="s">
        <v>6</v>
      </c>
      <c r="B29" s="1">
        <v>1</v>
      </c>
    </row>
    <row r="30" spans="1:15" x14ac:dyDescent="0.3">
      <c r="A30" t="s">
        <v>7</v>
      </c>
      <c r="B30" s="1" t="s">
        <v>73</v>
      </c>
    </row>
    <row r="31" spans="1:15" x14ac:dyDescent="0.3">
      <c r="A31" t="s">
        <v>8</v>
      </c>
      <c r="B31" s="1" t="s">
        <v>9</v>
      </c>
    </row>
    <row r="32" spans="1:15" x14ac:dyDescent="0.3">
      <c r="A32" t="s">
        <v>10</v>
      </c>
      <c r="B32" s="1" t="s">
        <v>18</v>
      </c>
    </row>
    <row r="33" spans="1:15" ht="15.5" x14ac:dyDescent="0.35">
      <c r="A33" s="8" t="s">
        <v>11</v>
      </c>
      <c r="B33" s="1"/>
    </row>
    <row r="34" spans="1:15" ht="15.5" x14ac:dyDescent="0.35">
      <c r="A34" s="8" t="s">
        <v>12</v>
      </c>
      <c r="B34" s="1" t="s">
        <v>13</v>
      </c>
      <c r="C34" s="8" t="s">
        <v>10</v>
      </c>
      <c r="D34" s="8" t="s">
        <v>14</v>
      </c>
      <c r="E34" s="8" t="s">
        <v>5</v>
      </c>
      <c r="F34" s="8" t="s">
        <v>25</v>
      </c>
      <c r="G34" s="8" t="s">
        <v>7</v>
      </c>
      <c r="H34" s="8" t="s">
        <v>8</v>
      </c>
      <c r="I34" s="8" t="s">
        <v>28</v>
      </c>
      <c r="J34" s="8" t="s">
        <v>27</v>
      </c>
      <c r="K34" s="8" t="s">
        <v>29</v>
      </c>
      <c r="L34" s="8" t="s">
        <v>26</v>
      </c>
      <c r="M34" s="8" t="s">
        <v>28</v>
      </c>
      <c r="N34" s="8" t="s">
        <v>26</v>
      </c>
      <c r="O34" s="8" t="s">
        <v>28</v>
      </c>
    </row>
    <row r="35" spans="1:15" s="1" customFormat="1" x14ac:dyDescent="0.3">
      <c r="A35" s="1" t="s">
        <v>151</v>
      </c>
      <c r="B35" s="1">
        <v>1</v>
      </c>
      <c r="C35" s="1" t="s">
        <v>150</v>
      </c>
      <c r="D35" s="1" t="s">
        <v>24</v>
      </c>
      <c r="E35" s="1" t="s">
        <v>17</v>
      </c>
      <c r="G35" s="1" t="s">
        <v>145</v>
      </c>
      <c r="H35" s="1" t="s">
        <v>15</v>
      </c>
    </row>
    <row r="36" spans="1:15" s="1" customFormat="1" ht="15.5" x14ac:dyDescent="0.35">
      <c r="A36" s="9" t="s">
        <v>81</v>
      </c>
      <c r="B36" s="1">
        <v>1</v>
      </c>
      <c r="C36" s="9" t="s">
        <v>80</v>
      </c>
      <c r="D36" s="9" t="s">
        <v>24</v>
      </c>
      <c r="E36" s="9" t="s">
        <v>16</v>
      </c>
      <c r="F36" s="9"/>
      <c r="G36" s="9" t="s">
        <v>81</v>
      </c>
      <c r="H36" s="9" t="s">
        <v>15</v>
      </c>
      <c r="I36" s="9"/>
      <c r="J36" s="9"/>
      <c r="K36" s="9"/>
      <c r="L36" s="9"/>
      <c r="M36" s="9"/>
      <c r="N36" s="9"/>
      <c r="O36" s="9"/>
    </row>
    <row r="37" spans="1:15" s="1" customFormat="1" ht="15.5" x14ac:dyDescent="0.35">
      <c r="A37" s="9" t="s">
        <v>82</v>
      </c>
      <c r="B37" s="1">
        <v>1</v>
      </c>
      <c r="C37" s="9" t="s">
        <v>80</v>
      </c>
      <c r="D37" s="9" t="s">
        <v>24</v>
      </c>
      <c r="E37" s="9" t="s">
        <v>16</v>
      </c>
      <c r="F37" s="9"/>
      <c r="G37" s="9" t="s">
        <v>82</v>
      </c>
      <c r="H37" s="9" t="s">
        <v>15</v>
      </c>
      <c r="I37" s="9"/>
      <c r="J37" s="9"/>
      <c r="K37" s="9"/>
      <c r="L37" s="9"/>
      <c r="M37" s="9"/>
      <c r="N37" s="9"/>
      <c r="O37" s="9"/>
    </row>
    <row r="38" spans="1:15" s="1" customFormat="1" ht="15.5" x14ac:dyDescent="0.35">
      <c r="A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s="1" customFormat="1" x14ac:dyDescent="0.3"/>
    <row r="40" spans="1:15" s="1" customFormat="1" ht="13.5" customHeight="1" x14ac:dyDescent="0.3">
      <c r="A40" s="3" t="s">
        <v>4</v>
      </c>
      <c r="B40" s="1" t="s">
        <v>151</v>
      </c>
    </row>
    <row r="41" spans="1:15" s="1" customFormat="1" x14ac:dyDescent="0.3">
      <c r="A41" s="1" t="s">
        <v>5</v>
      </c>
      <c r="B41" s="1" t="s">
        <v>17</v>
      </c>
    </row>
    <row r="42" spans="1:15" s="1" customFormat="1" x14ac:dyDescent="0.3">
      <c r="A42" s="1" t="s">
        <v>6</v>
      </c>
      <c r="B42" s="1">
        <v>1</v>
      </c>
    </row>
    <row r="43" spans="1:15" s="1" customFormat="1" x14ac:dyDescent="0.3">
      <c r="A43" s="1" t="s">
        <v>7</v>
      </c>
      <c r="B43" s="1" t="s">
        <v>151</v>
      </c>
    </row>
    <row r="44" spans="1:15" s="1" customFormat="1" x14ac:dyDescent="0.3">
      <c r="A44" s="1" t="s">
        <v>8</v>
      </c>
      <c r="B44" s="1" t="s">
        <v>9</v>
      </c>
    </row>
    <row r="45" spans="1:15" s="1" customFormat="1" x14ac:dyDescent="0.3">
      <c r="A45" s="1" t="s">
        <v>10</v>
      </c>
      <c r="B45" s="1" t="s">
        <v>18</v>
      </c>
    </row>
    <row r="46" spans="1:15" s="1" customFormat="1" x14ac:dyDescent="0.3">
      <c r="A46" s="3" t="s">
        <v>11</v>
      </c>
    </row>
    <row r="47" spans="1:15" s="1" customFormat="1" x14ac:dyDescent="0.3">
      <c r="A47" s="3" t="s">
        <v>12</v>
      </c>
      <c r="B47" s="1" t="s">
        <v>13</v>
      </c>
      <c r="C47" s="3" t="s">
        <v>10</v>
      </c>
      <c r="D47" s="3" t="s">
        <v>14</v>
      </c>
      <c r="E47" s="3" t="s">
        <v>5</v>
      </c>
      <c r="F47" s="3" t="s">
        <v>25</v>
      </c>
      <c r="G47" s="3" t="s">
        <v>7</v>
      </c>
      <c r="H47" s="3" t="s">
        <v>8</v>
      </c>
      <c r="I47" s="3" t="s">
        <v>28</v>
      </c>
      <c r="J47" s="3" t="s">
        <v>27</v>
      </c>
      <c r="K47" s="3" t="s">
        <v>29</v>
      </c>
      <c r="L47" s="3" t="s">
        <v>26</v>
      </c>
      <c r="M47" s="3" t="s">
        <v>28</v>
      </c>
      <c r="N47" s="3" t="s">
        <v>26</v>
      </c>
      <c r="O47" s="3" t="s">
        <v>28</v>
      </c>
    </row>
    <row r="48" spans="1:15" s="1" customFormat="1" x14ac:dyDescent="0.3">
      <c r="A48" s="13" t="s">
        <v>146</v>
      </c>
      <c r="B48" s="1">
        <v>0.95299999999999996</v>
      </c>
      <c r="C48" s="13" t="s">
        <v>147</v>
      </c>
      <c r="D48" s="13" t="s">
        <v>148</v>
      </c>
      <c r="E48" s="13" t="s">
        <v>149</v>
      </c>
      <c r="F48" s="13"/>
      <c r="G48" s="13" t="s">
        <v>58</v>
      </c>
      <c r="H48" s="13" t="s">
        <v>15</v>
      </c>
      <c r="I48" s="1" t="s">
        <v>117</v>
      </c>
    </row>
    <row r="49" spans="1:15" s="1" customFormat="1" x14ac:dyDescent="0.3">
      <c r="A49" s="13"/>
      <c r="C49" s="13"/>
      <c r="D49" s="13"/>
      <c r="E49" s="13"/>
      <c r="F49" s="13"/>
      <c r="G49" s="13"/>
      <c r="H49" s="13"/>
    </row>
    <row r="50" spans="1:15" s="1" customFormat="1" x14ac:dyDescent="0.3">
      <c r="A50" s="3" t="s">
        <v>4</v>
      </c>
      <c r="B50" s="1" t="s">
        <v>85</v>
      </c>
    </row>
    <row r="51" spans="1:15" s="1" customFormat="1" x14ac:dyDescent="0.3">
      <c r="A51" s="1" t="s">
        <v>5</v>
      </c>
      <c r="B51" s="1" t="s">
        <v>17</v>
      </c>
    </row>
    <row r="52" spans="1:15" s="1" customFormat="1" x14ac:dyDescent="0.3">
      <c r="A52" s="1" t="s">
        <v>6</v>
      </c>
      <c r="B52" s="1">
        <v>1</v>
      </c>
    </row>
    <row r="53" spans="1:15" s="1" customFormat="1" x14ac:dyDescent="0.3">
      <c r="A53" s="1" t="s">
        <v>7</v>
      </c>
      <c r="B53" s="1" t="s">
        <v>85</v>
      </c>
    </row>
    <row r="54" spans="1:15" s="1" customFormat="1" x14ac:dyDescent="0.3">
      <c r="A54" s="1" t="s">
        <v>8</v>
      </c>
      <c r="B54" s="1" t="s">
        <v>9</v>
      </c>
    </row>
    <row r="55" spans="1:15" s="1" customFormat="1" x14ac:dyDescent="0.3">
      <c r="A55" s="1" t="s">
        <v>10</v>
      </c>
      <c r="B55" s="1" t="s">
        <v>18</v>
      </c>
    </row>
    <row r="56" spans="1:15" s="1" customFormat="1" x14ac:dyDescent="0.3">
      <c r="A56" s="3" t="s">
        <v>11</v>
      </c>
    </row>
    <row r="57" spans="1:15" s="1" customFormat="1" x14ac:dyDescent="0.3">
      <c r="A57" s="3" t="s">
        <v>12</v>
      </c>
      <c r="B57" s="1" t="s">
        <v>13</v>
      </c>
      <c r="C57" s="3" t="s">
        <v>10</v>
      </c>
      <c r="D57" s="3" t="s">
        <v>14</v>
      </c>
      <c r="E57" s="3" t="s">
        <v>5</v>
      </c>
      <c r="F57" s="3" t="s">
        <v>25</v>
      </c>
      <c r="G57" s="3" t="s">
        <v>7</v>
      </c>
      <c r="H57" s="3" t="s">
        <v>8</v>
      </c>
      <c r="I57" s="3" t="s">
        <v>28</v>
      </c>
      <c r="J57" s="3" t="s">
        <v>27</v>
      </c>
      <c r="K57" s="3" t="s">
        <v>29</v>
      </c>
      <c r="L57" s="3" t="s">
        <v>26</v>
      </c>
      <c r="M57" s="3" t="s">
        <v>28</v>
      </c>
      <c r="N57" s="3" t="s">
        <v>26</v>
      </c>
      <c r="O57" s="3" t="s">
        <v>28</v>
      </c>
    </row>
    <row r="58" spans="1:15" s="1" customFormat="1" x14ac:dyDescent="0.3">
      <c r="A58" s="11" t="s">
        <v>86</v>
      </c>
      <c r="B58" s="1">
        <v>0.747</v>
      </c>
      <c r="C58" s="1" t="s">
        <v>67</v>
      </c>
      <c r="D58" s="1" t="s">
        <v>70</v>
      </c>
      <c r="E58" s="1" t="s">
        <v>75</v>
      </c>
      <c r="G58" s="5" t="s">
        <v>68</v>
      </c>
      <c r="H58" s="1" t="s">
        <v>15</v>
      </c>
    </row>
    <row r="59" spans="1:15" s="1" customFormat="1" x14ac:dyDescent="0.3">
      <c r="A59" s="11" t="s">
        <v>86</v>
      </c>
      <c r="B59" s="1">
        <f>(2.63/36.44/0.9)</f>
        <v>8.0192706427613128E-2</v>
      </c>
      <c r="C59" s="1" t="s">
        <v>67</v>
      </c>
      <c r="D59" s="1" t="s">
        <v>70</v>
      </c>
      <c r="E59" s="1" t="s">
        <v>75</v>
      </c>
      <c r="G59" s="5" t="s">
        <v>68</v>
      </c>
      <c r="H59" s="1" t="s">
        <v>15</v>
      </c>
    </row>
    <row r="60" spans="1:15" s="1" customFormat="1" x14ac:dyDescent="0.3">
      <c r="A60" s="11" t="s">
        <v>87</v>
      </c>
      <c r="B60" s="1">
        <v>1.3880000000000001</v>
      </c>
      <c r="C60" s="1" t="s">
        <v>42</v>
      </c>
      <c r="D60" s="1" t="s">
        <v>70</v>
      </c>
      <c r="E60" s="1" t="s">
        <v>75</v>
      </c>
      <c r="G60" s="5" t="s">
        <v>88</v>
      </c>
      <c r="H60" s="1" t="s">
        <v>15</v>
      </c>
    </row>
    <row r="61" spans="1:15" s="1" customFormat="1" x14ac:dyDescent="0.3">
      <c r="A61" s="5" t="s">
        <v>30</v>
      </c>
      <c r="B61" s="1">
        <v>3.2500000000000004E-4</v>
      </c>
      <c r="C61" s="1" t="s">
        <v>41</v>
      </c>
      <c r="D61" s="1" t="s">
        <v>70</v>
      </c>
      <c r="E61" s="1" t="s">
        <v>16</v>
      </c>
      <c r="G61" s="5" t="s">
        <v>30</v>
      </c>
      <c r="H61" s="1" t="s">
        <v>15</v>
      </c>
    </row>
    <row r="62" spans="1:15" s="1" customFormat="1" x14ac:dyDescent="0.3">
      <c r="A62" s="1" t="s">
        <v>87</v>
      </c>
      <c r="B62" s="1">
        <f>0.176103221*0.935</f>
        <v>0.164656511635</v>
      </c>
      <c r="C62" s="1" t="s">
        <v>41</v>
      </c>
      <c r="D62" s="1" t="s">
        <v>70</v>
      </c>
      <c r="E62" s="1" t="s">
        <v>75</v>
      </c>
      <c r="G62" s="1" t="s">
        <v>88</v>
      </c>
      <c r="H62" s="1" t="s">
        <v>15</v>
      </c>
    </row>
    <row r="63" spans="1:15" s="1" customFormat="1" x14ac:dyDescent="0.3"/>
    <row r="64" spans="1:15" s="1" customFormat="1" x14ac:dyDescent="0.3"/>
    <row r="65" spans="1:15" s="1" customFormat="1" x14ac:dyDescent="0.3">
      <c r="A65" s="3" t="s">
        <v>4</v>
      </c>
      <c r="B65" s="1" t="s">
        <v>30</v>
      </c>
    </row>
    <row r="66" spans="1:15" s="1" customFormat="1" x14ac:dyDescent="0.3">
      <c r="A66" s="1" t="s">
        <v>5</v>
      </c>
      <c r="B66" s="1" t="s">
        <v>16</v>
      </c>
    </row>
    <row r="67" spans="1:15" s="1" customFormat="1" x14ac:dyDescent="0.3">
      <c r="A67" s="1" t="s">
        <v>6</v>
      </c>
      <c r="B67" s="1">
        <v>1</v>
      </c>
    </row>
    <row r="68" spans="1:15" s="1" customFormat="1" x14ac:dyDescent="0.3">
      <c r="A68" s="1" t="s">
        <v>89</v>
      </c>
      <c r="B68" s="1" t="s">
        <v>30</v>
      </c>
    </row>
    <row r="69" spans="1:15" s="1" customFormat="1" x14ac:dyDescent="0.3">
      <c r="A69" s="1" t="s">
        <v>8</v>
      </c>
      <c r="B69" s="1" t="s">
        <v>9</v>
      </c>
    </row>
    <row r="70" spans="1:15" s="1" customFormat="1" x14ac:dyDescent="0.3">
      <c r="A70" s="1" t="s">
        <v>10</v>
      </c>
      <c r="B70" s="1" t="s">
        <v>41</v>
      </c>
    </row>
    <row r="71" spans="1:15" s="1" customFormat="1" x14ac:dyDescent="0.3">
      <c r="A71" s="3" t="s">
        <v>11</v>
      </c>
    </row>
    <row r="72" spans="1:15" s="1" customFormat="1" ht="15" customHeight="1" x14ac:dyDescent="0.3">
      <c r="A72" s="3" t="s">
        <v>12</v>
      </c>
      <c r="B72" s="1" t="s">
        <v>13</v>
      </c>
      <c r="C72" s="3" t="s">
        <v>10</v>
      </c>
      <c r="D72" s="3" t="s">
        <v>14</v>
      </c>
      <c r="E72" s="3" t="s">
        <v>5</v>
      </c>
      <c r="F72" s="3" t="s">
        <v>90</v>
      </c>
      <c r="G72" s="3" t="s">
        <v>89</v>
      </c>
      <c r="H72" s="3" t="s">
        <v>8</v>
      </c>
      <c r="I72" s="3" t="s">
        <v>91</v>
      </c>
      <c r="J72" s="3" t="s">
        <v>92</v>
      </c>
      <c r="K72" s="3" t="s">
        <v>93</v>
      </c>
      <c r="L72" s="3" t="s">
        <v>94</v>
      </c>
      <c r="M72" s="3" t="s">
        <v>91</v>
      </c>
      <c r="N72" s="3" t="s">
        <v>94</v>
      </c>
      <c r="O72" s="3" t="s">
        <v>91</v>
      </c>
    </row>
    <row r="73" spans="1:15" s="1" customFormat="1" x14ac:dyDescent="0.3">
      <c r="A73" s="1" t="s">
        <v>95</v>
      </c>
      <c r="B73" s="1">
        <v>9.6199999999999994E-2</v>
      </c>
      <c r="C73" s="1" t="s">
        <v>41</v>
      </c>
      <c r="D73" s="1" t="s">
        <v>96</v>
      </c>
      <c r="E73" s="1" t="s">
        <v>16</v>
      </c>
      <c r="G73" s="1" t="s">
        <v>95</v>
      </c>
      <c r="H73" s="1" t="s">
        <v>15</v>
      </c>
    </row>
    <row r="74" spans="1:15" s="1" customFormat="1" x14ac:dyDescent="0.3">
      <c r="A74" s="1" t="s">
        <v>50</v>
      </c>
      <c r="B74" s="1">
        <v>1.44E-2</v>
      </c>
      <c r="C74" s="1" t="s">
        <v>41</v>
      </c>
      <c r="D74" s="1" t="s">
        <v>96</v>
      </c>
      <c r="E74" s="1" t="s">
        <v>16</v>
      </c>
      <c r="G74" s="1" t="s">
        <v>50</v>
      </c>
      <c r="H74" s="1" t="s">
        <v>15</v>
      </c>
    </row>
    <row r="75" spans="1:15" s="1" customFormat="1" x14ac:dyDescent="0.3">
      <c r="A75" s="1" t="s">
        <v>51</v>
      </c>
      <c r="B75" s="1">
        <v>0.17900000000000002</v>
      </c>
      <c r="C75" s="1" t="s">
        <v>41</v>
      </c>
      <c r="D75" s="1" t="s">
        <v>96</v>
      </c>
      <c r="E75" s="1" t="s">
        <v>16</v>
      </c>
      <c r="G75" s="1" t="s">
        <v>51</v>
      </c>
      <c r="H75" s="1" t="s">
        <v>15</v>
      </c>
    </row>
    <row r="76" spans="1:15" s="1" customFormat="1" x14ac:dyDescent="0.3">
      <c r="A76" s="1" t="s">
        <v>52</v>
      </c>
      <c r="B76" s="1">
        <v>0.36099999999999999</v>
      </c>
      <c r="C76" s="1" t="s">
        <v>41</v>
      </c>
      <c r="D76" s="1" t="s">
        <v>96</v>
      </c>
      <c r="E76" s="1" t="s">
        <v>16</v>
      </c>
      <c r="G76" s="1" t="s">
        <v>52</v>
      </c>
      <c r="H76" s="1" t="s">
        <v>15</v>
      </c>
    </row>
    <row r="77" spans="1:15" s="1" customFormat="1" x14ac:dyDescent="0.3">
      <c r="A77" s="1" t="s">
        <v>53</v>
      </c>
      <c r="B77" s="1">
        <v>4.5999999999999999E-2</v>
      </c>
      <c r="C77" s="1" t="s">
        <v>41</v>
      </c>
      <c r="D77" s="1" t="s">
        <v>96</v>
      </c>
      <c r="E77" s="1" t="s">
        <v>16</v>
      </c>
      <c r="G77" s="1" t="s">
        <v>53</v>
      </c>
      <c r="H77" s="1" t="s">
        <v>15</v>
      </c>
    </row>
    <row r="78" spans="1:15" s="1" customFormat="1" x14ac:dyDescent="0.3">
      <c r="A78" s="1" t="s">
        <v>54</v>
      </c>
      <c r="B78" s="1">
        <v>0.17</v>
      </c>
      <c r="C78" s="1" t="s">
        <v>41</v>
      </c>
      <c r="D78" s="1" t="s">
        <v>96</v>
      </c>
      <c r="E78" s="1" t="s">
        <v>16</v>
      </c>
      <c r="G78" s="1" t="s">
        <v>54</v>
      </c>
      <c r="H78" s="1" t="s">
        <v>15</v>
      </c>
    </row>
    <row r="79" spans="1:15" s="1" customFormat="1" x14ac:dyDescent="0.3">
      <c r="A79" s="1" t="s">
        <v>55</v>
      </c>
      <c r="B79" s="1">
        <v>0.13300000000000001</v>
      </c>
      <c r="C79" s="1" t="s">
        <v>41</v>
      </c>
      <c r="D79" s="1" t="s">
        <v>96</v>
      </c>
      <c r="E79" s="1" t="s">
        <v>16</v>
      </c>
      <c r="G79" s="1" t="s">
        <v>55</v>
      </c>
      <c r="H79" s="1" t="s">
        <v>15</v>
      </c>
    </row>
    <row r="80" spans="1:15" s="1" customFormat="1" x14ac:dyDescent="0.3"/>
    <row r="81" spans="1:15" s="1" customFormat="1" x14ac:dyDescent="0.3"/>
    <row r="82" spans="1:15" s="1" customFormat="1" x14ac:dyDescent="0.3">
      <c r="A82" s="1" t="s">
        <v>4</v>
      </c>
      <c r="B82" s="1" t="s">
        <v>95</v>
      </c>
    </row>
    <row r="83" spans="1:15" s="1" customFormat="1" x14ac:dyDescent="0.3">
      <c r="A83" s="3" t="s">
        <v>5</v>
      </c>
      <c r="B83" s="1" t="s">
        <v>16</v>
      </c>
    </row>
    <row r="84" spans="1:15" s="1" customFormat="1" ht="15" customHeight="1" x14ac:dyDescent="0.3">
      <c r="A84" s="3" t="s">
        <v>6</v>
      </c>
      <c r="B84" s="1">
        <v>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s="1" customFormat="1" x14ac:dyDescent="0.3">
      <c r="A85" s="1" t="s">
        <v>89</v>
      </c>
      <c r="B85" s="1" t="s">
        <v>95</v>
      </c>
    </row>
    <row r="86" spans="1:15" s="1" customFormat="1" x14ac:dyDescent="0.3">
      <c r="A86" s="1" t="s">
        <v>8</v>
      </c>
      <c r="B86" s="1" t="s">
        <v>9</v>
      </c>
    </row>
    <row r="87" spans="1:15" s="1" customFormat="1" x14ac:dyDescent="0.3">
      <c r="A87" s="1" t="s">
        <v>10</v>
      </c>
      <c r="B87" s="1" t="s">
        <v>41</v>
      </c>
    </row>
    <row r="88" spans="1:15" s="1" customFormat="1" x14ac:dyDescent="0.3">
      <c r="A88" s="1" t="s">
        <v>11</v>
      </c>
    </row>
    <row r="89" spans="1:15" s="1" customFormat="1" x14ac:dyDescent="0.3">
      <c r="A89" s="1" t="s">
        <v>12</v>
      </c>
      <c r="B89" s="1" t="s">
        <v>13</v>
      </c>
      <c r="C89" s="1" t="s">
        <v>10</v>
      </c>
      <c r="D89" s="1" t="s">
        <v>14</v>
      </c>
      <c r="E89" s="1" t="s">
        <v>5</v>
      </c>
      <c r="F89" s="1" t="s">
        <v>90</v>
      </c>
      <c r="G89" s="1" t="s">
        <v>89</v>
      </c>
      <c r="H89" s="1" t="s">
        <v>8</v>
      </c>
      <c r="I89" s="1" t="s">
        <v>91</v>
      </c>
      <c r="J89" s="1" t="s">
        <v>92</v>
      </c>
      <c r="K89" s="1" t="s">
        <v>93</v>
      </c>
      <c r="L89" s="1" t="s">
        <v>94</v>
      </c>
      <c r="M89" s="1" t="s">
        <v>91</v>
      </c>
      <c r="N89" s="1" t="s">
        <v>94</v>
      </c>
      <c r="O89" s="1" t="s">
        <v>91</v>
      </c>
    </row>
    <row r="90" spans="1:15" s="1" customFormat="1" x14ac:dyDescent="0.3">
      <c r="A90" s="3" t="s">
        <v>97</v>
      </c>
      <c r="B90" s="1">
        <v>1</v>
      </c>
      <c r="C90" s="1" t="s">
        <v>41</v>
      </c>
      <c r="D90" s="1" t="s">
        <v>70</v>
      </c>
      <c r="E90" s="1" t="s">
        <v>16</v>
      </c>
      <c r="G90" s="1" t="s">
        <v>57</v>
      </c>
      <c r="H90" s="1" t="s">
        <v>15</v>
      </c>
    </row>
    <row r="91" spans="1:15" s="1" customFormat="1" x14ac:dyDescent="0.3">
      <c r="A91" s="1" t="s">
        <v>20</v>
      </c>
      <c r="B91" s="1">
        <v>1.94</v>
      </c>
      <c r="C91" s="1" t="s">
        <v>74</v>
      </c>
      <c r="D91" s="1" t="s">
        <v>70</v>
      </c>
      <c r="E91" s="1" t="s">
        <v>98</v>
      </c>
      <c r="G91" s="1" t="s">
        <v>58</v>
      </c>
      <c r="H91" s="1" t="s">
        <v>15</v>
      </c>
    </row>
    <row r="92" spans="1:15" s="1" customFormat="1" x14ac:dyDescent="0.3"/>
    <row r="93" spans="1:15" s="1" customFormat="1" x14ac:dyDescent="0.3"/>
    <row r="94" spans="1:15" s="1" customFormat="1" x14ac:dyDescent="0.3">
      <c r="A94" s="1" t="s">
        <v>4</v>
      </c>
      <c r="B94" s="1" t="s">
        <v>50</v>
      </c>
    </row>
    <row r="95" spans="1:15" s="1" customFormat="1" x14ac:dyDescent="0.3">
      <c r="A95" s="1" t="s">
        <v>5</v>
      </c>
      <c r="B95" s="1" t="s">
        <v>16</v>
      </c>
    </row>
    <row r="96" spans="1:15" s="1" customFormat="1" x14ac:dyDescent="0.3">
      <c r="A96" s="3" t="s">
        <v>6</v>
      </c>
      <c r="B96" s="1">
        <v>1</v>
      </c>
    </row>
    <row r="97" spans="1:15" s="1" customFormat="1" x14ac:dyDescent="0.3">
      <c r="A97" s="3" t="s">
        <v>89</v>
      </c>
      <c r="B97" s="1" t="s">
        <v>50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s="1" customFormat="1" x14ac:dyDescent="0.3">
      <c r="A98" s="1" t="s">
        <v>8</v>
      </c>
      <c r="B98" s="1" t="s">
        <v>9</v>
      </c>
      <c r="E98" s="6"/>
    </row>
    <row r="99" spans="1:15" s="1" customFormat="1" x14ac:dyDescent="0.3">
      <c r="A99" s="1" t="s">
        <v>10</v>
      </c>
      <c r="B99" s="1" t="s">
        <v>41</v>
      </c>
      <c r="E99" s="6"/>
    </row>
    <row r="100" spans="1:15" s="1" customFormat="1" x14ac:dyDescent="0.3">
      <c r="A100" s="1" t="s">
        <v>11</v>
      </c>
      <c r="E100" s="6"/>
    </row>
    <row r="101" spans="1:15" s="1" customFormat="1" x14ac:dyDescent="0.3">
      <c r="A101" s="1" t="s">
        <v>12</v>
      </c>
      <c r="B101" s="1" t="s">
        <v>13</v>
      </c>
      <c r="C101" s="1" t="s">
        <v>10</v>
      </c>
      <c r="D101" s="1" t="s">
        <v>14</v>
      </c>
      <c r="E101" s="6" t="s">
        <v>5</v>
      </c>
      <c r="F101" s="1" t="s">
        <v>90</v>
      </c>
      <c r="G101" s="5" t="s">
        <v>89</v>
      </c>
      <c r="H101" s="1" t="s">
        <v>8</v>
      </c>
      <c r="I101" s="1" t="s">
        <v>91</v>
      </c>
      <c r="J101" s="1" t="s">
        <v>92</v>
      </c>
      <c r="K101" s="1" t="s">
        <v>93</v>
      </c>
      <c r="L101" s="1" t="s">
        <v>94</v>
      </c>
      <c r="M101" s="1" t="s">
        <v>91</v>
      </c>
      <c r="N101" s="1" t="s">
        <v>94</v>
      </c>
      <c r="O101" s="1" t="s">
        <v>91</v>
      </c>
    </row>
    <row r="102" spans="1:15" s="1" customFormat="1" x14ac:dyDescent="0.3">
      <c r="A102" s="1" t="s">
        <v>99</v>
      </c>
      <c r="B102" s="1">
        <v>0.1</v>
      </c>
      <c r="C102" s="1" t="s">
        <v>41</v>
      </c>
      <c r="D102" s="1" t="s">
        <v>70</v>
      </c>
      <c r="E102" s="1" t="s">
        <v>16</v>
      </c>
      <c r="G102" s="5" t="s">
        <v>59</v>
      </c>
      <c r="H102" s="1" t="s">
        <v>15</v>
      </c>
    </row>
    <row r="103" spans="1:15" s="1" customFormat="1" x14ac:dyDescent="0.3">
      <c r="A103" s="1" t="s">
        <v>100</v>
      </c>
      <c r="B103" s="1">
        <v>0.1</v>
      </c>
      <c r="C103" s="1" t="s">
        <v>41</v>
      </c>
      <c r="D103" s="1" t="s">
        <v>70</v>
      </c>
      <c r="E103" s="1" t="s">
        <v>16</v>
      </c>
      <c r="G103" s="5" t="s">
        <v>60</v>
      </c>
      <c r="H103" s="1" t="s">
        <v>15</v>
      </c>
    </row>
    <row r="104" spans="1:15" s="1" customFormat="1" x14ac:dyDescent="0.3">
      <c r="A104" s="1" t="s">
        <v>101</v>
      </c>
      <c r="B104" s="1">
        <v>0.8</v>
      </c>
      <c r="C104" s="1" t="s">
        <v>41</v>
      </c>
      <c r="D104" s="1" t="s">
        <v>70</v>
      </c>
      <c r="E104" s="1" t="s">
        <v>16</v>
      </c>
      <c r="G104" s="5" t="s">
        <v>61</v>
      </c>
      <c r="H104" s="1" t="s">
        <v>15</v>
      </c>
    </row>
    <row r="105" spans="1:15" s="1" customFormat="1" x14ac:dyDescent="0.3">
      <c r="A105" s="5" t="s">
        <v>20</v>
      </c>
      <c r="B105" s="1">
        <v>0.38800000000000001</v>
      </c>
      <c r="C105" s="1" t="s">
        <v>74</v>
      </c>
      <c r="D105" s="1" t="s">
        <v>70</v>
      </c>
      <c r="E105" s="1" t="s">
        <v>98</v>
      </c>
      <c r="G105" s="5" t="s">
        <v>58</v>
      </c>
      <c r="H105" s="1" t="s">
        <v>15</v>
      </c>
    </row>
    <row r="106" spans="1:15" s="1" customFormat="1" x14ac:dyDescent="0.3">
      <c r="G106" s="5"/>
    </row>
    <row r="107" spans="1:15" s="1" customFormat="1" x14ac:dyDescent="0.3">
      <c r="A107" s="1" t="s">
        <v>4</v>
      </c>
      <c r="B107" s="1" t="s">
        <v>51</v>
      </c>
      <c r="G107" s="5"/>
    </row>
    <row r="108" spans="1:15" s="1" customFormat="1" x14ac:dyDescent="0.3">
      <c r="A108" s="5" t="s">
        <v>5</v>
      </c>
      <c r="B108" s="1" t="s">
        <v>16</v>
      </c>
      <c r="G108" s="5"/>
    </row>
    <row r="109" spans="1:15" s="1" customFormat="1" x14ac:dyDescent="0.3">
      <c r="A109" s="5" t="s">
        <v>6</v>
      </c>
      <c r="B109" s="1">
        <v>1</v>
      </c>
      <c r="G109" s="5"/>
    </row>
    <row r="110" spans="1:15" s="1" customFormat="1" x14ac:dyDescent="0.3">
      <c r="A110" s="1" t="s">
        <v>89</v>
      </c>
      <c r="B110" s="1" t="s">
        <v>51</v>
      </c>
      <c r="G110" s="5"/>
    </row>
    <row r="111" spans="1:15" s="1" customFormat="1" x14ac:dyDescent="0.3">
      <c r="A111" s="1" t="s">
        <v>8</v>
      </c>
      <c r="B111" s="1" t="s">
        <v>9</v>
      </c>
      <c r="G111" s="5"/>
    </row>
    <row r="112" spans="1:15" s="1" customFormat="1" x14ac:dyDescent="0.3">
      <c r="A112" s="5" t="s">
        <v>10</v>
      </c>
      <c r="B112" s="1" t="s">
        <v>41</v>
      </c>
      <c r="G112" s="5"/>
    </row>
    <row r="113" spans="1:15" s="1" customFormat="1" x14ac:dyDescent="0.3">
      <c r="A113" s="1" t="s">
        <v>11</v>
      </c>
      <c r="E113" s="6"/>
    </row>
    <row r="114" spans="1:15" s="1" customFormat="1" x14ac:dyDescent="0.3">
      <c r="A114" s="1" t="s">
        <v>12</v>
      </c>
      <c r="B114" s="1" t="s">
        <v>13</v>
      </c>
      <c r="C114" s="1" t="s">
        <v>10</v>
      </c>
      <c r="D114" s="1" t="s">
        <v>14</v>
      </c>
      <c r="E114" s="1" t="s">
        <v>5</v>
      </c>
      <c r="F114" s="1" t="s">
        <v>90</v>
      </c>
      <c r="G114" s="1" t="s">
        <v>89</v>
      </c>
      <c r="H114" s="1" t="s">
        <v>8</v>
      </c>
      <c r="I114" s="1" t="s">
        <v>91</v>
      </c>
      <c r="J114" s="1" t="s">
        <v>92</v>
      </c>
      <c r="K114" s="1" t="s">
        <v>93</v>
      </c>
      <c r="L114" s="1" t="s">
        <v>94</v>
      </c>
      <c r="M114" s="1" t="s">
        <v>91</v>
      </c>
      <c r="N114" s="1" t="s">
        <v>94</v>
      </c>
      <c r="O114" s="1" t="s">
        <v>91</v>
      </c>
    </row>
    <row r="115" spans="1:15" s="1" customFormat="1" x14ac:dyDescent="0.3">
      <c r="A115" s="1" t="s">
        <v>102</v>
      </c>
      <c r="B115" s="1">
        <v>0.879</v>
      </c>
      <c r="C115" s="1" t="s">
        <v>41</v>
      </c>
      <c r="D115" s="1" t="s">
        <v>70</v>
      </c>
      <c r="E115" s="1" t="s">
        <v>16</v>
      </c>
      <c r="G115" s="1" t="s">
        <v>62</v>
      </c>
      <c r="H115" s="1" t="s">
        <v>15</v>
      </c>
    </row>
    <row r="116" spans="1:15" s="1" customFormat="1" x14ac:dyDescent="0.3">
      <c r="A116" s="1" t="s">
        <v>103</v>
      </c>
      <c r="B116" s="1">
        <v>2.3999999999999998E-3</v>
      </c>
      <c r="C116" s="1" t="s">
        <v>41</v>
      </c>
      <c r="D116" s="1" t="s">
        <v>70</v>
      </c>
      <c r="E116" s="1" t="s">
        <v>16</v>
      </c>
      <c r="G116" s="1" t="s">
        <v>63</v>
      </c>
      <c r="H116" s="1" t="s">
        <v>15</v>
      </c>
    </row>
    <row r="117" spans="1:15" s="1" customFormat="1" x14ac:dyDescent="0.3">
      <c r="A117" s="1" t="s">
        <v>104</v>
      </c>
      <c r="B117" s="1">
        <v>0.11799999999999999</v>
      </c>
      <c r="C117" s="1" t="s">
        <v>41</v>
      </c>
      <c r="D117" s="1" t="s">
        <v>70</v>
      </c>
      <c r="E117" s="1" t="s">
        <v>16</v>
      </c>
      <c r="G117" s="1" t="s">
        <v>71</v>
      </c>
      <c r="H117" s="1" t="s">
        <v>15</v>
      </c>
    </row>
    <row r="118" spans="1:15" s="1" customFormat="1" x14ac:dyDescent="0.3">
      <c r="A118" s="1" t="s">
        <v>20</v>
      </c>
      <c r="B118" s="1">
        <v>1.94</v>
      </c>
      <c r="C118" s="1" t="s">
        <v>74</v>
      </c>
      <c r="D118" s="1" t="s">
        <v>70</v>
      </c>
      <c r="E118" s="1" t="s">
        <v>98</v>
      </c>
      <c r="G118" s="1" t="s">
        <v>58</v>
      </c>
      <c r="H118" s="1" t="s">
        <v>15</v>
      </c>
    </row>
    <row r="119" spans="1:15" s="1" customFormat="1" x14ac:dyDescent="0.3"/>
    <row r="120" spans="1:15" s="1" customFormat="1" x14ac:dyDescent="0.3">
      <c r="A120" s="1" t="s">
        <v>4</v>
      </c>
      <c r="B120" s="1" t="s">
        <v>52</v>
      </c>
    </row>
    <row r="121" spans="1:15" s="1" customFormat="1" x14ac:dyDescent="0.3">
      <c r="A121" s="1" t="s">
        <v>5</v>
      </c>
      <c r="B121" s="1" t="s">
        <v>16</v>
      </c>
    </row>
    <row r="122" spans="1:15" s="1" customFormat="1" x14ac:dyDescent="0.3">
      <c r="A122" s="3" t="s">
        <v>6</v>
      </c>
      <c r="B122" s="1">
        <v>1</v>
      </c>
    </row>
    <row r="123" spans="1:15" s="1" customFormat="1" x14ac:dyDescent="0.3">
      <c r="A123" s="3" t="s">
        <v>89</v>
      </c>
      <c r="B123" s="1" t="s">
        <v>52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s="1" customFormat="1" x14ac:dyDescent="0.3">
      <c r="A124" s="1" t="s">
        <v>8</v>
      </c>
      <c r="B124" t="s">
        <v>9</v>
      </c>
      <c r="E124" s="6"/>
      <c r="I124"/>
    </row>
    <row r="125" spans="1:15" s="1" customFormat="1" x14ac:dyDescent="0.3">
      <c r="A125" s="1" t="s">
        <v>10</v>
      </c>
      <c r="B125" t="s">
        <v>41</v>
      </c>
      <c r="E125" s="6"/>
      <c r="I125"/>
    </row>
    <row r="126" spans="1:15" x14ac:dyDescent="0.3">
      <c r="A126" t="s">
        <v>11</v>
      </c>
    </row>
    <row r="127" spans="1:15" s="1" customFormat="1" x14ac:dyDescent="0.3">
      <c r="A127" s="1" t="s">
        <v>12</v>
      </c>
      <c r="B127" t="s">
        <v>13</v>
      </c>
      <c r="C127" s="1" t="s">
        <v>10</v>
      </c>
      <c r="D127" s="1" t="s">
        <v>14</v>
      </c>
      <c r="E127" s="6" t="s">
        <v>5</v>
      </c>
      <c r="F127" s="1" t="s">
        <v>90</v>
      </c>
      <c r="G127" s="1" t="s">
        <v>89</v>
      </c>
      <c r="H127" s="1" t="s">
        <v>8</v>
      </c>
      <c r="I127" s="10" t="s">
        <v>91</v>
      </c>
      <c r="J127" s="1" t="s">
        <v>92</v>
      </c>
      <c r="K127" s="1" t="s">
        <v>93</v>
      </c>
      <c r="L127" s="1" t="s">
        <v>94</v>
      </c>
      <c r="M127" s="1" t="s">
        <v>91</v>
      </c>
      <c r="N127" s="1" t="s">
        <v>94</v>
      </c>
      <c r="O127" s="1" t="s">
        <v>91</v>
      </c>
    </row>
    <row r="128" spans="1:15" s="1" customFormat="1" ht="15.5" x14ac:dyDescent="0.35">
      <c r="A128" s="9" t="s">
        <v>97</v>
      </c>
      <c r="B128" s="1">
        <v>0.435</v>
      </c>
      <c r="C128" s="9" t="s">
        <v>41</v>
      </c>
      <c r="D128" s="9" t="s">
        <v>70</v>
      </c>
      <c r="E128" s="9" t="s">
        <v>16</v>
      </c>
      <c r="F128" s="9"/>
      <c r="G128" s="9" t="s">
        <v>57</v>
      </c>
      <c r="H128" s="9" t="s">
        <v>15</v>
      </c>
      <c r="I128" s="9"/>
      <c r="J128" s="9"/>
      <c r="K128" s="9"/>
      <c r="L128" s="9"/>
      <c r="M128" s="9"/>
      <c r="N128" s="9"/>
      <c r="O128" s="9"/>
    </row>
    <row r="129" spans="1:15" s="1" customFormat="1" ht="15.5" x14ac:dyDescent="0.35">
      <c r="A129" s="9" t="s">
        <v>105</v>
      </c>
      <c r="B129" s="1">
        <v>0.32500000000000001</v>
      </c>
      <c r="C129" s="1" t="s">
        <v>41</v>
      </c>
      <c r="D129" s="1" t="s">
        <v>70</v>
      </c>
      <c r="E129" s="1" t="s">
        <v>16</v>
      </c>
      <c r="G129" s="1" t="s">
        <v>64</v>
      </c>
      <c r="H129" s="1" t="s">
        <v>15</v>
      </c>
    </row>
    <row r="130" spans="1:15" x14ac:dyDescent="0.3">
      <c r="A130" t="s">
        <v>101</v>
      </c>
      <c r="B130" s="1">
        <v>0.24</v>
      </c>
      <c r="C130" t="s">
        <v>41</v>
      </c>
      <c r="D130" t="s">
        <v>70</v>
      </c>
      <c r="E130" t="s">
        <v>16</v>
      </c>
      <c r="G130" t="s">
        <v>61</v>
      </c>
      <c r="H130" t="s">
        <v>15</v>
      </c>
    </row>
    <row r="131" spans="1:15" x14ac:dyDescent="0.3">
      <c r="A131" t="s">
        <v>20</v>
      </c>
      <c r="B131" s="1">
        <v>1.48</v>
      </c>
      <c r="C131" t="s">
        <v>74</v>
      </c>
      <c r="D131" t="s">
        <v>70</v>
      </c>
      <c r="E131" t="s">
        <v>98</v>
      </c>
      <c r="G131" t="s">
        <v>58</v>
      </c>
      <c r="H131" t="s">
        <v>15</v>
      </c>
    </row>
    <row r="133" spans="1:15" x14ac:dyDescent="0.3">
      <c r="A133" t="s">
        <v>4</v>
      </c>
      <c r="B133" s="1" t="s">
        <v>53</v>
      </c>
    </row>
    <row r="134" spans="1:15" x14ac:dyDescent="0.3">
      <c r="A134" t="s">
        <v>5</v>
      </c>
      <c r="B134" s="1" t="s">
        <v>16</v>
      </c>
    </row>
    <row r="135" spans="1:15" ht="15.5" x14ac:dyDescent="0.35">
      <c r="A135" s="8" t="s">
        <v>6</v>
      </c>
      <c r="B135" s="1">
        <v>1</v>
      </c>
    </row>
    <row r="136" spans="1:15" ht="15.5" x14ac:dyDescent="0.35">
      <c r="A136" s="8" t="s">
        <v>89</v>
      </c>
      <c r="B136" s="1" t="s">
        <v>53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s="1" customFormat="1" x14ac:dyDescent="0.3">
      <c r="A137" s="1" t="s">
        <v>8</v>
      </c>
      <c r="B137" s="1" t="s">
        <v>9</v>
      </c>
      <c r="E137" s="6"/>
    </row>
    <row r="138" spans="1:15" s="1" customFormat="1" ht="15.5" x14ac:dyDescent="0.35">
      <c r="A138" s="9" t="s">
        <v>10</v>
      </c>
      <c r="B138" s="1" t="s">
        <v>41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pans="1:15" s="1" customFormat="1" ht="15.5" x14ac:dyDescent="0.35">
      <c r="A139" s="9" t="s">
        <v>11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s="1" customFormat="1" ht="15.5" x14ac:dyDescent="0.35">
      <c r="A140" s="9" t="s">
        <v>12</v>
      </c>
      <c r="B140" s="1" t="s">
        <v>13</v>
      </c>
      <c r="C140" s="9" t="s">
        <v>10</v>
      </c>
      <c r="D140" s="9" t="s">
        <v>14</v>
      </c>
      <c r="E140" s="9" t="s">
        <v>5</v>
      </c>
      <c r="F140" s="9" t="s">
        <v>90</v>
      </c>
      <c r="G140" s="9" t="s">
        <v>89</v>
      </c>
      <c r="H140" s="9" t="s">
        <v>8</v>
      </c>
      <c r="I140" s="9" t="s">
        <v>91</v>
      </c>
      <c r="J140" s="9" t="s">
        <v>92</v>
      </c>
      <c r="K140" s="9" t="s">
        <v>93</v>
      </c>
      <c r="L140" s="9" t="s">
        <v>94</v>
      </c>
      <c r="M140" s="9" t="s">
        <v>91</v>
      </c>
      <c r="N140" s="9" t="s">
        <v>94</v>
      </c>
      <c r="O140" s="9" t="s">
        <v>91</v>
      </c>
    </row>
    <row r="141" spans="1:15" s="1" customFormat="1" ht="15.5" x14ac:dyDescent="0.35">
      <c r="A141" s="9" t="s">
        <v>106</v>
      </c>
      <c r="B141" s="1">
        <v>0.25</v>
      </c>
      <c r="C141" s="9" t="s">
        <v>41</v>
      </c>
      <c r="D141" s="9" t="s">
        <v>70</v>
      </c>
      <c r="E141" s="9" t="s">
        <v>16</v>
      </c>
      <c r="F141" s="9"/>
      <c r="G141" s="9" t="s">
        <v>65</v>
      </c>
      <c r="H141" s="9" t="s">
        <v>15</v>
      </c>
      <c r="I141" s="9"/>
      <c r="J141" s="9"/>
      <c r="K141" s="9"/>
      <c r="L141" s="9"/>
      <c r="M141" s="9"/>
      <c r="N141" s="9"/>
      <c r="O141" s="9"/>
    </row>
    <row r="142" spans="1:15" s="1" customFormat="1" ht="15.5" x14ac:dyDescent="0.35">
      <c r="A142" s="9" t="s">
        <v>101</v>
      </c>
      <c r="B142" s="1">
        <v>0.75</v>
      </c>
      <c r="C142" s="9" t="s">
        <v>41</v>
      </c>
      <c r="D142" s="9" t="s">
        <v>70</v>
      </c>
      <c r="E142" s="9" t="s">
        <v>16</v>
      </c>
      <c r="F142" s="9"/>
      <c r="G142" s="9" t="s">
        <v>61</v>
      </c>
      <c r="H142" s="9" t="s">
        <v>15</v>
      </c>
      <c r="I142" s="9"/>
      <c r="J142" s="9"/>
      <c r="K142" s="9"/>
      <c r="L142" s="9"/>
      <c r="M142" s="9"/>
      <c r="N142" s="9"/>
      <c r="O142" s="9"/>
    </row>
    <row r="143" spans="1:15" s="1" customFormat="1" ht="15.5" x14ac:dyDescent="0.35">
      <c r="A143" s="9" t="s">
        <v>20</v>
      </c>
      <c r="B143" s="1">
        <v>0.48499999999999999</v>
      </c>
      <c r="C143" s="9" t="s">
        <v>74</v>
      </c>
      <c r="D143" s="9" t="s">
        <v>70</v>
      </c>
      <c r="E143" s="9" t="s">
        <v>98</v>
      </c>
      <c r="F143" s="9"/>
      <c r="G143" s="9" t="s">
        <v>58</v>
      </c>
      <c r="H143" s="9" t="s">
        <v>15</v>
      </c>
      <c r="I143" s="9"/>
      <c r="J143" s="9"/>
      <c r="K143" s="9"/>
      <c r="L143" s="9"/>
      <c r="M143" s="9"/>
      <c r="N143" s="9"/>
      <c r="O143" s="9"/>
    </row>
    <row r="144" spans="1:15" s="1" customFormat="1" ht="15.5" x14ac:dyDescent="0.35">
      <c r="A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s="1" customFormat="1" ht="15.5" x14ac:dyDescent="0.35">
      <c r="A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s="1" customFormat="1" ht="15.5" x14ac:dyDescent="0.35">
      <c r="A146" s="9" t="s">
        <v>4</v>
      </c>
      <c r="B146" s="1" t="s">
        <v>54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 spans="1:15" s="1" customFormat="1" ht="15.5" x14ac:dyDescent="0.35">
      <c r="A147" s="9" t="s">
        <v>5</v>
      </c>
      <c r="B147" s="1" t="s">
        <v>16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s="1" customFormat="1" ht="15.5" x14ac:dyDescent="0.35">
      <c r="A148" s="9" t="s">
        <v>6</v>
      </c>
      <c r="B148" s="1">
        <v>1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s="1" customFormat="1" ht="15.5" x14ac:dyDescent="0.35">
      <c r="A149" s="9" t="s">
        <v>89</v>
      </c>
      <c r="B149" s="1" t="s">
        <v>54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s="1" customFormat="1" ht="15.5" x14ac:dyDescent="0.35">
      <c r="A150" s="9" t="s">
        <v>8</v>
      </c>
      <c r="B150" s="1" t="s">
        <v>9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 spans="1:15" s="1" customFormat="1" ht="15.5" x14ac:dyDescent="0.35">
      <c r="A151" s="9" t="s">
        <v>10</v>
      </c>
      <c r="B151" s="1" t="s">
        <v>41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s="1" customFormat="1" ht="15.5" x14ac:dyDescent="0.35">
      <c r="A152" s="9" t="s">
        <v>11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 spans="1:15" s="1" customFormat="1" ht="15.5" x14ac:dyDescent="0.35">
      <c r="A153" s="9" t="s">
        <v>12</v>
      </c>
      <c r="B153" s="1" t="s">
        <v>13</v>
      </c>
      <c r="C153" s="9" t="s">
        <v>10</v>
      </c>
      <c r="D153" s="9" t="s">
        <v>14</v>
      </c>
      <c r="E153" s="9" t="s">
        <v>5</v>
      </c>
      <c r="F153" s="9" t="s">
        <v>90</v>
      </c>
      <c r="G153" s="9" t="s">
        <v>89</v>
      </c>
      <c r="H153" s="9" t="s">
        <v>8</v>
      </c>
      <c r="I153" s="9" t="s">
        <v>91</v>
      </c>
      <c r="J153" s="9" t="s">
        <v>92</v>
      </c>
      <c r="K153" s="9" t="s">
        <v>93</v>
      </c>
      <c r="L153" s="9" t="s">
        <v>94</v>
      </c>
      <c r="M153" s="9" t="s">
        <v>91</v>
      </c>
      <c r="N153" s="9" t="s">
        <v>94</v>
      </c>
      <c r="O153" s="9" t="s">
        <v>91</v>
      </c>
    </row>
    <row r="154" spans="1:15" s="1" customFormat="1" ht="15.5" x14ac:dyDescent="0.35">
      <c r="A154" s="9" t="s">
        <v>102</v>
      </c>
      <c r="B154" s="1">
        <v>0.91700000000000004</v>
      </c>
      <c r="C154" s="9" t="s">
        <v>41</v>
      </c>
      <c r="D154" s="9" t="s">
        <v>70</v>
      </c>
      <c r="E154" s="9" t="s">
        <v>16</v>
      </c>
      <c r="F154" s="9"/>
      <c r="G154" s="9" t="s">
        <v>62</v>
      </c>
      <c r="H154" s="9" t="s">
        <v>15</v>
      </c>
      <c r="I154" s="9"/>
      <c r="J154" s="9"/>
      <c r="K154" s="9"/>
      <c r="L154" s="9"/>
      <c r="M154" s="9"/>
      <c r="N154" s="9"/>
      <c r="O154" s="9"/>
    </row>
    <row r="155" spans="1:15" s="1" customFormat="1" ht="15.5" x14ac:dyDescent="0.35">
      <c r="A155" s="9" t="s">
        <v>107</v>
      </c>
      <c r="B155" s="1">
        <v>0.03</v>
      </c>
      <c r="C155" s="9" t="s">
        <v>41</v>
      </c>
      <c r="D155" s="9" t="s">
        <v>70</v>
      </c>
      <c r="E155" s="9" t="s">
        <v>75</v>
      </c>
      <c r="F155" s="9"/>
      <c r="G155" s="9" t="s">
        <v>66</v>
      </c>
      <c r="H155" s="9" t="s">
        <v>15</v>
      </c>
      <c r="I155" s="9"/>
      <c r="J155" s="9"/>
      <c r="K155" s="9"/>
      <c r="L155" s="9"/>
      <c r="M155" s="9"/>
      <c r="N155" s="9"/>
      <c r="O155" s="9"/>
    </row>
    <row r="156" spans="1:15" s="1" customFormat="1" ht="15.5" x14ac:dyDescent="0.35">
      <c r="A156" s="9" t="s">
        <v>101</v>
      </c>
      <c r="B156" s="1">
        <v>5.2500000000000003E-3</v>
      </c>
      <c r="C156" s="9" t="s">
        <v>41</v>
      </c>
      <c r="D156" s="9" t="s">
        <v>70</v>
      </c>
      <c r="E156" s="9" t="s">
        <v>16</v>
      </c>
      <c r="F156" s="9"/>
      <c r="G156" s="9" t="s">
        <v>61</v>
      </c>
      <c r="H156" s="9" t="s">
        <v>15</v>
      </c>
      <c r="I156" s="9"/>
      <c r="J156" s="9"/>
      <c r="K156" s="9"/>
      <c r="L156" s="9"/>
      <c r="M156" s="9"/>
      <c r="N156" s="9"/>
      <c r="O156" s="9"/>
    </row>
    <row r="157" spans="1:15" s="1" customFormat="1" ht="15.5" x14ac:dyDescent="0.35">
      <c r="A157" s="9" t="s">
        <v>20</v>
      </c>
      <c r="B157" s="1">
        <v>1.78</v>
      </c>
      <c r="C157" s="9" t="s">
        <v>74</v>
      </c>
      <c r="D157" s="9" t="s">
        <v>70</v>
      </c>
      <c r="E157" s="9" t="s">
        <v>98</v>
      </c>
      <c r="F157" s="9"/>
      <c r="G157" s="9" t="s">
        <v>58</v>
      </c>
      <c r="H157" s="9" t="s">
        <v>15</v>
      </c>
      <c r="I157" s="9"/>
      <c r="J157" s="9"/>
      <c r="K157" s="9"/>
      <c r="L157" s="9"/>
      <c r="M157" s="9"/>
      <c r="N157" s="9"/>
      <c r="O157" s="9"/>
    </row>
    <row r="158" spans="1:15" s="1" customFormat="1" ht="15.5" x14ac:dyDescent="0.35">
      <c r="A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s="1" customFormat="1" ht="15.5" x14ac:dyDescent="0.35">
      <c r="A159" s="9" t="s">
        <v>4</v>
      </c>
      <c r="B159" s="1" t="s">
        <v>55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s="1" customFormat="1" ht="15.5" x14ac:dyDescent="0.35">
      <c r="A160" s="9" t="s">
        <v>5</v>
      </c>
      <c r="B160" s="1" t="s">
        <v>16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s="1" customFormat="1" ht="15.5" x14ac:dyDescent="0.35">
      <c r="A161" s="9" t="s">
        <v>6</v>
      </c>
      <c r="B161" s="1">
        <v>1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s="1" customFormat="1" ht="15.5" x14ac:dyDescent="0.35">
      <c r="A162" s="9" t="s">
        <v>89</v>
      </c>
      <c r="B162" s="1" t="s">
        <v>55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s="1" customFormat="1" ht="15.5" x14ac:dyDescent="0.35">
      <c r="A163" s="9" t="s">
        <v>8</v>
      </c>
      <c r="B163" s="1" t="s">
        <v>9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s="1" customFormat="1" ht="15.5" x14ac:dyDescent="0.35">
      <c r="A164" s="9" t="s">
        <v>10</v>
      </c>
      <c r="B164" s="1" t="s">
        <v>41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s="1" customFormat="1" ht="15.5" x14ac:dyDescent="0.35">
      <c r="A165" s="9" t="s">
        <v>11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s="1" customFormat="1" ht="15.5" x14ac:dyDescent="0.35">
      <c r="A166" s="9" t="s">
        <v>12</v>
      </c>
      <c r="B166" s="1" t="s">
        <v>13</v>
      </c>
      <c r="C166" s="9" t="s">
        <v>10</v>
      </c>
      <c r="D166" s="9" t="s">
        <v>14</v>
      </c>
      <c r="E166" s="9" t="s">
        <v>5</v>
      </c>
      <c r="F166" s="9" t="s">
        <v>90</v>
      </c>
      <c r="G166" s="9" t="s">
        <v>89</v>
      </c>
      <c r="H166" s="9" t="s">
        <v>8</v>
      </c>
      <c r="I166" s="9" t="s">
        <v>91</v>
      </c>
      <c r="J166" s="9" t="s">
        <v>92</v>
      </c>
      <c r="K166" s="9" t="s">
        <v>93</v>
      </c>
      <c r="L166" s="9" t="s">
        <v>94</v>
      </c>
      <c r="M166" s="9" t="s">
        <v>91</v>
      </c>
      <c r="N166" s="9" t="s">
        <v>94</v>
      </c>
      <c r="O166" s="9" t="s">
        <v>91</v>
      </c>
    </row>
    <row r="167" spans="1:15" s="1" customFormat="1" ht="15.5" x14ac:dyDescent="0.35">
      <c r="A167" s="9" t="s">
        <v>106</v>
      </c>
      <c r="B167" s="1">
        <v>0.2</v>
      </c>
      <c r="C167" s="9" t="s">
        <v>41</v>
      </c>
      <c r="D167" s="9" t="s">
        <v>70</v>
      </c>
      <c r="E167" s="9" t="s">
        <v>16</v>
      </c>
      <c r="F167" s="9"/>
      <c r="G167" s="9" t="s">
        <v>65</v>
      </c>
      <c r="H167" s="9" t="s">
        <v>15</v>
      </c>
      <c r="I167" s="9"/>
      <c r="J167" s="9"/>
      <c r="K167" s="9"/>
      <c r="L167" s="9"/>
      <c r="M167" s="9"/>
      <c r="N167" s="9"/>
      <c r="O167" s="9"/>
    </row>
    <row r="168" spans="1:15" s="1" customFormat="1" ht="15.5" x14ac:dyDescent="0.35">
      <c r="A168" s="9" t="s">
        <v>101</v>
      </c>
      <c r="B168" s="1">
        <v>0.8</v>
      </c>
      <c r="C168" s="9" t="s">
        <v>41</v>
      </c>
      <c r="D168" s="9" t="s">
        <v>70</v>
      </c>
      <c r="E168" s="9" t="s">
        <v>16</v>
      </c>
      <c r="F168" s="9"/>
      <c r="G168" s="9" t="s">
        <v>61</v>
      </c>
      <c r="H168" s="9" t="s">
        <v>15</v>
      </c>
      <c r="I168" s="9"/>
      <c r="J168" s="9"/>
      <c r="K168" s="9"/>
      <c r="L168" s="9"/>
      <c r="M168" s="9"/>
      <c r="N168" s="9"/>
      <c r="O168" s="9"/>
    </row>
    <row r="169" spans="1:15" s="1" customFormat="1" ht="15.5" x14ac:dyDescent="0.35">
      <c r="A169" s="9" t="s">
        <v>20</v>
      </c>
      <c r="B169" s="1">
        <v>0.38800000000000001</v>
      </c>
      <c r="C169" s="9" t="s">
        <v>74</v>
      </c>
      <c r="D169" s="9" t="s">
        <v>70</v>
      </c>
      <c r="E169" s="9" t="s">
        <v>98</v>
      </c>
      <c r="F169" s="9"/>
      <c r="G169" s="9" t="s">
        <v>58</v>
      </c>
      <c r="H169" s="9" t="s">
        <v>15</v>
      </c>
      <c r="I169" s="9"/>
      <c r="J169" s="9"/>
      <c r="K169" s="9"/>
      <c r="L169" s="9"/>
      <c r="M169" s="9"/>
      <c r="N169" s="9"/>
      <c r="O169" s="9"/>
    </row>
    <row r="170" spans="1:15" s="1" customFormat="1" ht="15.5" x14ac:dyDescent="0.35">
      <c r="A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s="1" customFormat="1" ht="15.5" x14ac:dyDescent="0.35">
      <c r="A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s="1" customFormat="1" ht="15.5" x14ac:dyDescent="0.35">
      <c r="A172" s="9" t="s">
        <v>4</v>
      </c>
      <c r="B172" s="1" t="s">
        <v>82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s="1" customFormat="1" ht="15.5" x14ac:dyDescent="0.35">
      <c r="A173" s="9" t="s">
        <v>5</v>
      </c>
      <c r="B173" s="1" t="s">
        <v>16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s="1" customFormat="1" ht="15.5" x14ac:dyDescent="0.35">
      <c r="A174" s="9" t="s">
        <v>6</v>
      </c>
      <c r="B174" s="1">
        <v>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s="1" customFormat="1" ht="15.5" x14ac:dyDescent="0.35">
      <c r="A175" s="9" t="s">
        <v>89</v>
      </c>
      <c r="B175" s="1" t="s">
        <v>82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s="1" customFormat="1" ht="15.5" x14ac:dyDescent="0.35">
      <c r="A176" s="9" t="s">
        <v>8</v>
      </c>
      <c r="B176" s="1" t="s">
        <v>9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s="1" customFormat="1" ht="15.5" x14ac:dyDescent="0.35">
      <c r="A177" s="9" t="s">
        <v>10</v>
      </c>
      <c r="B177" s="1" t="s">
        <v>108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spans="1:15" s="1" customFormat="1" ht="15.5" x14ac:dyDescent="0.35">
      <c r="A178" s="9" t="s">
        <v>11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s="1" customFormat="1" ht="15.5" x14ac:dyDescent="0.35">
      <c r="A179" s="9" t="s">
        <v>12</v>
      </c>
      <c r="B179" s="1" t="s">
        <v>13</v>
      </c>
      <c r="C179" s="9" t="s">
        <v>10</v>
      </c>
      <c r="D179" s="9" t="s">
        <v>14</v>
      </c>
      <c r="E179" s="9" t="s">
        <v>5</v>
      </c>
      <c r="F179" s="9" t="s">
        <v>90</v>
      </c>
      <c r="G179" s="9" t="s">
        <v>89</v>
      </c>
      <c r="H179" s="9" t="s">
        <v>8</v>
      </c>
      <c r="I179" s="9" t="s">
        <v>91</v>
      </c>
      <c r="J179" s="9" t="s">
        <v>92</v>
      </c>
      <c r="K179" s="9" t="s">
        <v>93</v>
      </c>
      <c r="L179" s="9" t="s">
        <v>94</v>
      </c>
      <c r="M179" s="9" t="s">
        <v>91</v>
      </c>
      <c r="N179" s="9" t="s">
        <v>94</v>
      </c>
      <c r="O179" s="9" t="s">
        <v>91</v>
      </c>
    </row>
    <row r="180" spans="1:15" s="1" customFormat="1" x14ac:dyDescent="0.3">
      <c r="A180" s="1" t="s">
        <v>38</v>
      </c>
      <c r="B180" s="1">
        <v>1.17</v>
      </c>
      <c r="C180" s="1" t="s">
        <v>41</v>
      </c>
      <c r="D180" s="1" t="s">
        <v>33</v>
      </c>
      <c r="E180" s="6" t="s">
        <v>35</v>
      </c>
      <c r="F180" s="1" t="s">
        <v>34</v>
      </c>
      <c r="G180" s="1" t="s">
        <v>37</v>
      </c>
      <c r="H180" s="1" t="s">
        <v>36</v>
      </c>
      <c r="I180" t="s">
        <v>84</v>
      </c>
    </row>
    <row r="181" spans="1:15" s="1" customFormat="1" x14ac:dyDescent="0.3">
      <c r="A181" s="1" t="s">
        <v>38</v>
      </c>
      <c r="B181" s="1">
        <f>1.43-B180</f>
        <v>0.26</v>
      </c>
      <c r="C181" s="1" t="s">
        <v>41</v>
      </c>
      <c r="D181" s="1" t="s">
        <v>33</v>
      </c>
      <c r="E181" s="6" t="s">
        <v>35</v>
      </c>
      <c r="F181" s="1" t="s">
        <v>34</v>
      </c>
      <c r="G181" s="1" t="s">
        <v>37</v>
      </c>
      <c r="H181" s="1" t="s">
        <v>36</v>
      </c>
      <c r="I181" t="s">
        <v>84</v>
      </c>
    </row>
    <row r="182" spans="1:15" s="1" customFormat="1" ht="15.5" x14ac:dyDescent="0.35">
      <c r="A182" s="1" t="s">
        <v>31</v>
      </c>
      <c r="B182" s="1">
        <f>8.64*10^(-4)</f>
        <v>8.6400000000000008E-4</v>
      </c>
      <c r="C182" s="1" t="s">
        <v>41</v>
      </c>
      <c r="D182" s="1" t="s">
        <v>33</v>
      </c>
      <c r="E182" s="6" t="s">
        <v>35</v>
      </c>
      <c r="F182" s="1" t="s">
        <v>34</v>
      </c>
      <c r="G182" s="1" t="s">
        <v>69</v>
      </c>
      <c r="H182" s="1" t="s">
        <v>36</v>
      </c>
      <c r="I182" t="s">
        <v>83</v>
      </c>
      <c r="J182" s="9">
        <f>0.935*3.6</f>
        <v>3.3660000000000001</v>
      </c>
    </row>
    <row r="183" spans="1:15" s="1" customFormat="1" x14ac:dyDescent="0.3">
      <c r="A183" s="1" t="s">
        <v>39</v>
      </c>
      <c r="B183" s="1">
        <v>1E-3</v>
      </c>
      <c r="C183" s="1" t="s">
        <v>41</v>
      </c>
      <c r="D183" s="1" t="s">
        <v>33</v>
      </c>
      <c r="E183" s="6" t="s">
        <v>35</v>
      </c>
      <c r="F183" s="1" t="s">
        <v>34</v>
      </c>
      <c r="G183" s="1" t="s">
        <v>40</v>
      </c>
      <c r="H183" s="1" t="s">
        <v>36</v>
      </c>
    </row>
    <row r="184" spans="1:15" s="1" customFormat="1" x14ac:dyDescent="0.3">
      <c r="A184" s="1" t="s">
        <v>43</v>
      </c>
      <c r="B184" s="1">
        <f>1.51*10^(-5)</f>
        <v>1.5100000000000001E-5</v>
      </c>
      <c r="C184" s="1" t="s">
        <v>41</v>
      </c>
      <c r="D184" s="1" t="s">
        <v>32</v>
      </c>
      <c r="E184" s="6" t="s">
        <v>35</v>
      </c>
      <c r="F184" s="1" t="s">
        <v>44</v>
      </c>
      <c r="G184" s="1" t="s">
        <v>45</v>
      </c>
      <c r="H184" s="1" t="s">
        <v>36</v>
      </c>
    </row>
    <row r="185" spans="1:15" s="1" customFormat="1" x14ac:dyDescent="0.3">
      <c r="A185" s="1" t="s">
        <v>46</v>
      </c>
      <c r="B185" s="1">
        <f>1.15*10^(-7)</f>
        <v>1.1499999999999998E-7</v>
      </c>
      <c r="C185" s="1" t="s">
        <v>41</v>
      </c>
      <c r="D185" s="1" t="s">
        <v>32</v>
      </c>
      <c r="E185" s="6" t="s">
        <v>35</v>
      </c>
      <c r="F185" s="1" t="s">
        <v>47</v>
      </c>
      <c r="G185" s="1" t="s">
        <v>48</v>
      </c>
      <c r="H185" s="1" t="s">
        <v>36</v>
      </c>
    </row>
    <row r="186" spans="1:15" s="1" customFormat="1" x14ac:dyDescent="0.3">
      <c r="A186" s="1" t="s">
        <v>112</v>
      </c>
      <c r="B186" s="1">
        <f>0.000035651988*0.935</f>
        <v>3.3334608779999999E-5</v>
      </c>
      <c r="C186" s="1" t="s">
        <v>41</v>
      </c>
      <c r="D186" s="1" t="s">
        <v>32</v>
      </c>
      <c r="E186" s="6" t="s">
        <v>109</v>
      </c>
      <c r="F186" s="1" t="s">
        <v>113</v>
      </c>
      <c r="G186" s="12" t="s">
        <v>114</v>
      </c>
      <c r="H186" s="1" t="s">
        <v>111</v>
      </c>
    </row>
    <row r="187" spans="1:15" s="1" customFormat="1" x14ac:dyDescent="0.3">
      <c r="A187" s="1" t="s">
        <v>115</v>
      </c>
      <c r="B187" s="1">
        <f>0.0000038830266*0.935</f>
        <v>3.6306298710000001E-6</v>
      </c>
      <c r="C187" s="1" t="s">
        <v>41</v>
      </c>
      <c r="D187" s="1" t="s">
        <v>32</v>
      </c>
      <c r="E187" s="6"/>
      <c r="F187" s="1" t="s">
        <v>110</v>
      </c>
      <c r="G187" s="1" t="s">
        <v>116</v>
      </c>
      <c r="H187" s="1" t="s">
        <v>111</v>
      </c>
      <c r="I187" s="1" t="s">
        <v>117</v>
      </c>
    </row>
    <row r="188" spans="1:15" s="1" customFormat="1" x14ac:dyDescent="0.3">
      <c r="A188" s="1" t="s">
        <v>118</v>
      </c>
      <c r="B188" s="1">
        <f>0.000012298554*0.935</f>
        <v>1.1499147990000001E-5</v>
      </c>
      <c r="C188" s="1" t="s">
        <v>41</v>
      </c>
      <c r="D188" s="1" t="s">
        <v>32</v>
      </c>
      <c r="E188" s="6"/>
      <c r="F188" s="1" t="s">
        <v>110</v>
      </c>
      <c r="G188" s="1" t="s">
        <v>119</v>
      </c>
      <c r="H188" s="1" t="s">
        <v>111</v>
      </c>
      <c r="I188" s="1" t="s">
        <v>117</v>
      </c>
    </row>
    <row r="189" spans="1:15" s="1" customFormat="1" x14ac:dyDescent="0.3">
      <c r="A189" s="1" t="s">
        <v>120</v>
      </c>
      <c r="B189" s="1">
        <f>0.000012298554*0.935</f>
        <v>1.1499147990000001E-5</v>
      </c>
      <c r="C189" s="1" t="s">
        <v>41</v>
      </c>
      <c r="D189" s="1" t="s">
        <v>32</v>
      </c>
      <c r="E189" s="6"/>
      <c r="F189" s="1" t="s">
        <v>110</v>
      </c>
      <c r="G189" s="1" t="s">
        <v>121</v>
      </c>
      <c r="H189" s="1" t="s">
        <v>111</v>
      </c>
      <c r="I189" s="1" t="s">
        <v>117</v>
      </c>
    </row>
    <row r="190" spans="1:15" s="1" customFormat="1" x14ac:dyDescent="0.3">
      <c r="A190" s="1" t="s">
        <v>122</v>
      </c>
      <c r="B190" s="1">
        <f>0.0000000000207279*0.935</f>
        <v>1.9380586500000001E-11</v>
      </c>
      <c r="C190" s="1" t="s">
        <v>41</v>
      </c>
      <c r="D190" s="1" t="s">
        <v>32</v>
      </c>
      <c r="E190" s="6"/>
      <c r="F190" s="1" t="s">
        <v>110</v>
      </c>
      <c r="G190" s="1" t="s">
        <v>123</v>
      </c>
      <c r="H190" s="1" t="s">
        <v>111</v>
      </c>
    </row>
    <row r="191" spans="1:15" s="1" customFormat="1" x14ac:dyDescent="0.3">
      <c r="A191" s="1" t="s">
        <v>124</v>
      </c>
      <c r="B191" s="1">
        <f>0.00000000000345465*0.935</f>
        <v>3.2300977500000001E-12</v>
      </c>
      <c r="C191" s="1" t="s">
        <v>41</v>
      </c>
      <c r="D191" s="1" t="s">
        <v>32</v>
      </c>
      <c r="E191" s="6"/>
      <c r="F191" s="1" t="s">
        <v>110</v>
      </c>
      <c r="G191" s="1" t="s">
        <v>125</v>
      </c>
      <c r="H191" s="1" t="s">
        <v>111</v>
      </c>
    </row>
    <row r="192" spans="1:15" s="1" customFormat="1" x14ac:dyDescent="0.3">
      <c r="A192" s="1" t="s">
        <v>126</v>
      </c>
      <c r="B192" s="1">
        <f>0.00000000138186*0.935</f>
        <v>1.2920391000000001E-9</v>
      </c>
      <c r="C192" s="1" t="s">
        <v>41</v>
      </c>
      <c r="D192" s="1" t="s">
        <v>32</v>
      </c>
      <c r="E192" s="6"/>
      <c r="F192" s="1" t="s">
        <v>110</v>
      </c>
      <c r="G192" s="1" t="s">
        <v>127</v>
      </c>
      <c r="H192" s="1" t="s">
        <v>111</v>
      </c>
    </row>
    <row r="193" spans="1:15" s="1" customFormat="1" x14ac:dyDescent="0.3">
      <c r="A193" s="1" t="s">
        <v>128</v>
      </c>
      <c r="B193" s="1">
        <f>0.000000001658232*0.935</f>
        <v>1.5504469200000001E-9</v>
      </c>
      <c r="C193" s="1" t="s">
        <v>41</v>
      </c>
      <c r="D193" s="1" t="s">
        <v>32</v>
      </c>
      <c r="E193" s="6"/>
      <c r="F193" s="1" t="s">
        <v>110</v>
      </c>
      <c r="G193" s="1" t="s">
        <v>129</v>
      </c>
      <c r="H193" s="1" t="s">
        <v>111</v>
      </c>
    </row>
    <row r="194" spans="1:15" s="1" customFormat="1" x14ac:dyDescent="0.3">
      <c r="A194" s="1" t="s">
        <v>130</v>
      </c>
      <c r="B194" s="1">
        <f>0.000000000010502136*0.935</f>
        <v>9.81949716E-12</v>
      </c>
      <c r="C194" s="1" t="s">
        <v>41</v>
      </c>
      <c r="D194" s="1" t="s">
        <v>32</v>
      </c>
      <c r="E194" s="6"/>
      <c r="F194" s="1" t="s">
        <v>110</v>
      </c>
      <c r="G194" s="1" t="s">
        <v>131</v>
      </c>
      <c r="H194" s="1" t="s">
        <v>111</v>
      </c>
    </row>
    <row r="195" spans="1:15" s="1" customFormat="1" x14ac:dyDescent="0.3">
      <c r="A195" s="1" t="s">
        <v>132</v>
      </c>
      <c r="B195" s="1">
        <f>0.0000000000010502136*0.935</f>
        <v>9.819497160000002E-13</v>
      </c>
      <c r="C195" s="1" t="s">
        <v>41</v>
      </c>
      <c r="D195" s="1" t="s">
        <v>32</v>
      </c>
      <c r="E195" s="6"/>
      <c r="F195" s="1" t="s">
        <v>110</v>
      </c>
      <c r="G195" s="1" t="s">
        <v>133</v>
      </c>
      <c r="H195" s="1" t="s">
        <v>111</v>
      </c>
    </row>
    <row r="196" spans="1:15" s="1" customFormat="1" x14ac:dyDescent="0.3">
      <c r="A196" s="1" t="s">
        <v>134</v>
      </c>
      <c r="B196" s="1">
        <f>0.000000000007047486*0.935</f>
        <v>6.5893994100000003E-12</v>
      </c>
      <c r="C196" s="1" t="s">
        <v>41</v>
      </c>
      <c r="D196" s="1" t="s">
        <v>32</v>
      </c>
      <c r="E196" s="6"/>
      <c r="F196" s="1" t="s">
        <v>110</v>
      </c>
      <c r="G196" s="1" t="s">
        <v>135</v>
      </c>
      <c r="H196" s="1" t="s">
        <v>111</v>
      </c>
    </row>
    <row r="197" spans="1:15" s="1" customFormat="1" x14ac:dyDescent="0.3">
      <c r="A197" s="1" t="s">
        <v>136</v>
      </c>
      <c r="B197" s="1">
        <f>0.00000000015476832*0.935</f>
        <v>1.4470837920000003E-10</v>
      </c>
      <c r="C197" s="1" t="s">
        <v>41</v>
      </c>
      <c r="D197" s="1" t="s">
        <v>32</v>
      </c>
      <c r="E197" s="6"/>
      <c r="F197" s="1" t="s">
        <v>110</v>
      </c>
      <c r="G197" s="1" t="s">
        <v>137</v>
      </c>
      <c r="H197" s="1" t="s">
        <v>111</v>
      </c>
    </row>
    <row r="198" spans="1:15" s="1" customFormat="1" x14ac:dyDescent="0.3">
      <c r="A198" s="1" t="s">
        <v>138</v>
      </c>
      <c r="B198" s="1">
        <f>0.0000000000207279*0.935</f>
        <v>1.9380586500000001E-11</v>
      </c>
      <c r="C198" s="1" t="s">
        <v>41</v>
      </c>
      <c r="D198" s="1" t="s">
        <v>32</v>
      </c>
      <c r="E198" s="6"/>
      <c r="F198" s="1" t="s">
        <v>110</v>
      </c>
      <c r="G198" s="1" t="s">
        <v>139</v>
      </c>
      <c r="H198" s="1" t="s">
        <v>111</v>
      </c>
    </row>
    <row r="199" spans="1:15" s="1" customFormat="1" x14ac:dyDescent="0.3">
      <c r="A199" s="1" t="s">
        <v>140</v>
      </c>
      <c r="B199" s="1">
        <f>0.000000000007738416*0.935</f>
        <v>7.2354189600000006E-12</v>
      </c>
      <c r="C199" s="1" t="s">
        <v>41</v>
      </c>
      <c r="D199" s="1" t="s">
        <v>32</v>
      </c>
      <c r="E199" s="6"/>
      <c r="F199" s="1" t="s">
        <v>110</v>
      </c>
      <c r="G199" s="1" t="s">
        <v>141</v>
      </c>
      <c r="H199" s="1" t="s">
        <v>111</v>
      </c>
    </row>
    <row r="200" spans="1:15" s="1" customFormat="1" ht="15.5" x14ac:dyDescent="0.35">
      <c r="A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s="1" customFormat="1" x14ac:dyDescent="0.3"/>
    <row r="202" spans="1:15" s="1" customFormat="1" x14ac:dyDescent="0.3">
      <c r="A202" s="3" t="s">
        <v>4</v>
      </c>
      <c r="B202" s="1" t="s">
        <v>76</v>
      </c>
    </row>
    <row r="203" spans="1:15" s="1" customFormat="1" x14ac:dyDescent="0.3">
      <c r="A203" s="1" t="s">
        <v>5</v>
      </c>
      <c r="B203" s="1" t="s">
        <v>17</v>
      </c>
    </row>
    <row r="204" spans="1:15" s="1" customFormat="1" x14ac:dyDescent="0.3">
      <c r="A204" s="1" t="s">
        <v>6</v>
      </c>
      <c r="B204" s="1">
        <v>1</v>
      </c>
    </row>
    <row r="205" spans="1:15" s="1" customFormat="1" x14ac:dyDescent="0.3">
      <c r="A205" s="1" t="s">
        <v>7</v>
      </c>
      <c r="B205" s="1" t="s">
        <v>76</v>
      </c>
    </row>
    <row r="206" spans="1:15" s="1" customFormat="1" x14ac:dyDescent="0.3">
      <c r="A206" s="1" t="s">
        <v>8</v>
      </c>
      <c r="B206" s="1" t="s">
        <v>9</v>
      </c>
    </row>
    <row r="207" spans="1:15" s="1" customFormat="1" x14ac:dyDescent="0.3">
      <c r="A207" s="1" t="s">
        <v>10</v>
      </c>
      <c r="B207" s="1" t="s">
        <v>18</v>
      </c>
    </row>
    <row r="208" spans="1:15" s="1" customFormat="1" x14ac:dyDescent="0.3">
      <c r="A208" s="3" t="s">
        <v>11</v>
      </c>
    </row>
    <row r="209" spans="1:15" s="1" customFormat="1" x14ac:dyDescent="0.3">
      <c r="A209" s="3" t="s">
        <v>12</v>
      </c>
      <c r="B209" s="1" t="s">
        <v>13</v>
      </c>
      <c r="C209" s="3" t="s">
        <v>10</v>
      </c>
      <c r="D209" s="3" t="s">
        <v>14</v>
      </c>
      <c r="E209" s="3" t="s">
        <v>5</v>
      </c>
      <c r="F209" s="3" t="s">
        <v>25</v>
      </c>
      <c r="G209" s="3" t="s">
        <v>7</v>
      </c>
      <c r="H209" s="3" t="s">
        <v>8</v>
      </c>
      <c r="I209" s="3" t="s">
        <v>28</v>
      </c>
      <c r="J209" s="3" t="s">
        <v>27</v>
      </c>
      <c r="K209" s="3" t="s">
        <v>29</v>
      </c>
      <c r="L209" s="3" t="s">
        <v>26</v>
      </c>
      <c r="M209" s="3" t="s">
        <v>28</v>
      </c>
      <c r="N209" s="3" t="s">
        <v>26</v>
      </c>
      <c r="O209" s="3" t="s">
        <v>28</v>
      </c>
    </row>
    <row r="210" spans="1:15" x14ac:dyDescent="0.3">
      <c r="A210" t="s">
        <v>142</v>
      </c>
      <c r="B210">
        <v>-1.5600000000000002E-4</v>
      </c>
      <c r="C210" t="s">
        <v>67</v>
      </c>
      <c r="D210" t="s">
        <v>70</v>
      </c>
      <c r="E210" t="s">
        <v>75</v>
      </c>
      <c r="G210" t="s">
        <v>49</v>
      </c>
      <c r="H210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2023-07-14T00:26:05Z</dcterms:modified>
</cp:coreProperties>
</file>