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<sst xmlns="http://schemas.openxmlformats.org/spreadsheetml/2006/main" count="13">
  <si>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时间</t>
  </si>
  <si>
    <t>名称</t>
  </si>
  <si>
    <t>申购价格</t>
  </si>
  <si>
    <t>股数/手</t>
  </si>
  <si>
    <t>手数</t>
  </si>
  <si>
    <t>10%（除去手续费）</t>
  </si>
  <si>
    <t>成交价格</t>
  </si>
  <si>
    <t>手续费</t>
  </si>
  <si>
    <t>最终比率</t>
  </si>
  <si>
    <t>结余</t>
  </si>
  <si>
    <t>猫眼娱乐</t>
  </si>
  <si>
    <t>兴和控股</t>
  </si>
  <si>
    <t>赏之味控股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</si>
</sst>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26" sqref="H26"/>
    </sheetView>
  </sheetViews>
  <sheetFormatPr defaultColWidth="9" defaultRowHeight="13.5" outlineLevelRow="3"/>
  <cols>
    <col min="1" max="1" width="16.875" style="1" customWidth="1"/>
    <col min="2" max="2" width="19" style="1" customWidth="1"/>
    <col min="3" max="3" width="17.125" style="1" customWidth="1"/>
    <col min="4" max="4" width="14.5" style="1" customWidth="1"/>
    <col min="5" max="5" width="16.625" style="1" customWidth="1"/>
    <col min="6" max="6" width="17.125" style="1" customWidth="1"/>
    <col min="7" max="7" width="13.5" style="1" customWidth="1"/>
    <col min="8" max="8" width="14.875" style="1" customWidth="1"/>
    <col min="9" max="9" width="17.125" style="2" customWidth="1"/>
    <col min="10" max="10" width="18.5" style="1" customWidth="1"/>
    <col min="11" max="11" width="18.625" style="1" customWidth="1"/>
    <col min="12" max="12" width="17.875" style="1" customWidth="1"/>
    <col min="13" max="13" width="14.75" style="1" customWidth="1"/>
    <col min="14" max="14" width="13.25" style="1" customWidth="1"/>
    <col min="15" max="15" width="11.75" style="1" customWidth="1"/>
    <col min="16" max="16384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>
        <v>0.02</v>
      </c>
      <c r="G1" s="3">
        <v>0.05</v>
      </c>
      <c r="H1" s="3">
        <v>0.1</v>
      </c>
      <c r="I1" s="4" t="s">
        <v>5</v>
      </c>
      <c r="J1" s="3">
        <v>0.15</v>
      </c>
      <c r="K1" s="3">
        <v>0.2</v>
      </c>
      <c r="L1" s="3" t="s">
        <v>6</v>
      </c>
      <c r="M1" s="3" t="s">
        <v>7</v>
      </c>
      <c r="N1" s="1" t="s">
        <v>8</v>
      </c>
      <c r="O1" s="1" t="s">
        <v>9</v>
      </c>
    </row>
    <row r="2" spans="1:15">
      <c r="A2" s="1">
        <v>201812</v>
      </c>
      <c r="B2" s="1" t="s">
        <v>10</v>
      </c>
      <c r="C2" s="1">
        <v>14.8</v>
      </c>
      <c r="D2" s="1">
        <v>200</v>
      </c>
      <c r="E2" s="1">
        <v>1</v>
      </c>
      <c r="F2" s="1">
        <f>1.02*C2</f>
        <v>15.096</v>
      </c>
      <c r="G2" s="1">
        <f>C2*1.05</f>
        <v>15.54</v>
      </c>
      <c r="H2" s="1">
        <f>C2*1.1</f>
        <v>16.28</v>
      </c>
      <c r="I2" s="2">
        <f>C2*0.1+(75/D2)+C2</f>
        <v>16.655</v>
      </c>
      <c r="J2" s="1">
        <f>C2*1.15</f>
        <v>17.02</v>
      </c>
      <c r="K2" s="1">
        <f>C2*1.2</f>
        <v>17.76</v>
      </c>
      <c r="L2" s="1">
        <v>16.06</v>
      </c>
      <c r="M2" s="1">
        <v>75</v>
      </c>
      <c r="N2" s="1">
        <f>(L2-C2)/C2</f>
        <v>0.085135135135135</v>
      </c>
      <c r="O2" s="1">
        <v>3253</v>
      </c>
    </row>
    <row r="3" spans="1:11">
      <c r="A3" s="1">
        <v>20190304</v>
      </c>
      <c r="B3" s="1" t="s">
        <v>11</v>
      </c>
      <c r="C3" s="1">
        <v>0.62</v>
      </c>
      <c r="D3" s="1">
        <v>4000</v>
      </c>
      <c r="E3" s="1">
        <v>1</v>
      </c>
      <c r="F3" s="1">
        <f>1.02*C3</f>
        <v>0.6324</v>
      </c>
      <c r="G3" s="1">
        <f>C3*1.05</f>
        <v>0.651</v>
      </c>
      <c r="H3" s="1">
        <f>C3*1.1</f>
        <v>0.682</v>
      </c>
      <c r="I3" s="2">
        <f>C3*0.1+(75/D3)+C3</f>
        <v>0.70075</v>
      </c>
      <c r="J3" s="1">
        <f>C3*1.15</f>
        <v>0.713</v>
      </c>
      <c r="K3" s="1">
        <f>C3*1.2</f>
        <v>0.744</v>
      </c>
    </row>
    <row r="4" spans="1:11">
      <c r="A4" s="1">
        <v>20190304</v>
      </c>
      <c r="B4" s="1" t="s">
        <v>12</v>
      </c>
      <c r="C4" s="1">
        <v>0.7</v>
      </c>
      <c r="D4" s="1">
        <v>5000</v>
      </c>
      <c r="E4" s="1">
        <v>1</v>
      </c>
      <c r="F4" s="1">
        <f>1.02*C4</f>
        <v>0.714</v>
      </c>
      <c r="G4" s="1">
        <f>C4*1.05</f>
        <v>0.735</v>
      </c>
      <c r="H4" s="1">
        <f>C4*1.1</f>
        <v>0.77</v>
      </c>
      <c r="I4" s="2">
        <f>C4*0.1+(75/D4)+C4</f>
        <v>0.785</v>
      </c>
      <c r="J4" s="1">
        <f>C4*1.15</f>
        <v>0.805</v>
      </c>
      <c r="K4" s="1">
        <f>C4*1.2</f>
        <v>0.84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" sqref="C1"/>
    </sheetView>
  </sheetViews>
  <sheetFormatPr defaultColWidth="9" defaultRowHeight="13.5" outlineLevelRow="1" outlineLevelCol="1"/>
  <cols>
    <col min="1" max="1" width="12.25" customWidth="1"/>
    <col min="2" max="2" width="17.75" customWidth="1"/>
    <col min="3" max="3" width="17.125" customWidth="1"/>
  </cols>
  <sheetData>
    <row r="1" spans="1:2">
      <c r="A1">
        <v>20190304</v>
      </c>
      <c r="B1" t="s">
        <v>11</v>
      </c>
    </row>
    <row r="2" spans="1:2">
      <c r="A2">
        <v>20190304</v>
      </c>
      <c r="B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Gillben</cp:lastModifiedBy>
  <dcterms:created xsi:type="dcterms:W3CDTF">2019-03-04T03:27:32Z</dcterms:created>
  <dcterms:modified xsi:type="dcterms:W3CDTF">2019-03-04T03:50:57Z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