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ld Order Summary Acc\Fakir Fashion LTD\"/>
    </mc:Choice>
  </mc:AlternateContent>
  <bookViews>
    <workbookView xWindow="240" yWindow="75" windowWidth="20115" windowHeight="7995" activeTab="2"/>
  </bookViews>
  <sheets>
    <sheet name="24-1" sheetId="3" r:id="rId1"/>
    <sheet name="40-1" sheetId="2" r:id="rId2"/>
    <sheet name="Fakir" sheetId="1" r:id="rId3"/>
  </sheets>
  <definedNames>
    <definedName name="_xlnm._FilterDatabase" localSheetId="0" hidden="1">'24-1'!$A$6:$R$6</definedName>
    <definedName name="_xlnm._FilterDatabase" localSheetId="1" hidden="1">'40-1'!$A$6:$R$6</definedName>
    <definedName name="_xlnm._FilterDatabase" localSheetId="2" hidden="1">Fakir!$A$6:$R$26</definedName>
    <definedName name="_xlnm.Print_Area" localSheetId="0">'24-1'!$A$1:$T$17</definedName>
    <definedName name="_xlnm.Print_Area" localSheetId="1">'40-1'!$A$1:$T$46</definedName>
    <definedName name="_xlnm.Print_Area" localSheetId="2">Fakir!$A$1:$T$140</definedName>
  </definedNames>
  <calcPr calcId="152511"/>
</workbook>
</file>

<file path=xl/calcChain.xml><?xml version="1.0" encoding="utf-8"?>
<calcChain xmlns="http://schemas.openxmlformats.org/spreadsheetml/2006/main">
  <c r="P22" i="3" l="1"/>
  <c r="O22" i="3"/>
  <c r="K22" i="3"/>
  <c r="R22" i="3"/>
  <c r="Q22" i="3" l="1"/>
  <c r="O128" i="1"/>
  <c r="P134" i="1" l="1"/>
  <c r="O134" i="1"/>
  <c r="P95" i="1" l="1"/>
  <c r="O95" i="1"/>
  <c r="O17" i="2" l="1"/>
  <c r="O44" i="2" l="1"/>
  <c r="H16" i="3" l="1"/>
  <c r="H45" i="2"/>
  <c r="P44" i="2"/>
  <c r="K44" i="2"/>
  <c r="P29" i="2"/>
  <c r="O29" i="2"/>
  <c r="K29" i="2"/>
  <c r="P17" i="2"/>
  <c r="K17" i="2"/>
  <c r="Q29" i="2" l="1"/>
  <c r="Q17" i="2"/>
  <c r="Q44" i="2"/>
  <c r="O67" i="1"/>
  <c r="Q16" i="3" l="1"/>
  <c r="Q45" i="2"/>
  <c r="P79" i="1"/>
  <c r="O79" i="1"/>
  <c r="K79" i="1"/>
  <c r="Q79" i="1" l="1"/>
  <c r="K134" i="1"/>
  <c r="P121" i="1"/>
  <c r="O121" i="1"/>
  <c r="K121" i="1"/>
  <c r="Q121" i="1" l="1"/>
  <c r="Q134" i="1"/>
  <c r="P67" i="1"/>
  <c r="K67" i="1"/>
  <c r="P115" i="1" l="1"/>
  <c r="O115" i="1"/>
  <c r="K115" i="1"/>
  <c r="Q115" i="1" l="1"/>
  <c r="P102" i="1"/>
  <c r="O102" i="1"/>
  <c r="K102" i="1"/>
  <c r="Q102" i="1" l="1"/>
  <c r="K95" i="1"/>
  <c r="Q95" i="1" l="1"/>
  <c r="O13" i="1" l="1"/>
  <c r="O29" i="1" l="1"/>
  <c r="O42" i="1"/>
  <c r="Q67" i="1" s="1"/>
  <c r="P52" i="1" l="1"/>
  <c r="O52" i="1"/>
  <c r="K52" i="1"/>
  <c r="Q52" i="1" l="1"/>
  <c r="O139" i="1"/>
  <c r="P42" i="1"/>
  <c r="K42" i="1"/>
  <c r="Q42" i="1" l="1"/>
  <c r="P29" i="1"/>
  <c r="P139" i="1" s="1"/>
  <c r="K29" i="1" l="1"/>
  <c r="K139" i="1" s="1"/>
  <c r="Q29" i="1" l="1"/>
  <c r="Q139" i="1" s="1"/>
  <c r="H139" i="1"/>
  <c r="O140" i="1" l="1"/>
</calcChain>
</file>

<file path=xl/sharedStrings.xml><?xml version="1.0" encoding="utf-8"?>
<sst xmlns="http://schemas.openxmlformats.org/spreadsheetml/2006/main" count="554" uniqueCount="125">
  <si>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</si>
  <si>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</si>
  <si>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</si>
  <si>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</si>
  <si>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</si>
  <si>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</si>
  <si>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</si>
  <si>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</si>
  <si>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</si>
  <si>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</si>
  <si>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</si>
  <si>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</si>
  <si>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</si>
  <si>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</si>
  <si>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</si>
  <si>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</si>
  <si>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</si>
  <si>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</si>
  <si>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</si>
  <si>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</si>
  <si>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</si>
  <si>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</si>
  <si>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</si>
  <si>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</si>
  <si>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</si>
  <si>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</si>
  <si>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</si>
  <si>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</si>
  <si>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</si>
  <si>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</si>
  <si>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</si>
  <si>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</si>
  <si>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</si>
  <si>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</si>
  <si>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</si>
  <si>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</si>
  <si>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</si>
  <si>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</si>
  <si>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</si>
  <si>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</si>
  <si>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</si>
  <si>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</si>
  <si>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</si>
  <si>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</si>
  <si>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</si>
  <si>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</si>
  <si>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</si>
  <si>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</si>
  <si>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</si>
  <si>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</si>
  <si>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</si>
  <si>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</si>
  <si>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</si>
  <si>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</si>
  <si>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</si>
  <si>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</si>
  <si>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</si>
  <si>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</si>
  <si>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</si>
  <si>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</si>
  <si>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</si>
  <si>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</si>
  <si>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</si>
  <si>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</si>
  <si>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</si>
  <si>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</si>
  <si>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</si>
  <si>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</si>
  <si>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</si>
  <si>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</si>
  <si>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</si>
  <si>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</si>
  <si>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</si>
  <si>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</si>
  <si>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</si>
  <si>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</si>
  <si>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</si>
  <si>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</si>
  <si>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</si>
  <si>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</si>
  <si>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</si>
  <si>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</si>
  <si>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</si>
  <si>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</si>
  <si>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</si>
  <si>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</si>
  <si>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</si>
  <si>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</si>
  <si>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</si>
  <si>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</si>
  <si>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</si>
  <si>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</si>
  <si>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</si>
  <si>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</si>
  <si>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</si>
  <si>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</si>
  <si>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</si>
  <si>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</si>
  <si>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</si>
  <si>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</si>
  <si>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</si>
  <si>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</si>
  <si>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</si>
  <si>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</si>
  <si>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</si>
  <si>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</si>
  <si>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</si>
  <si>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</si>
  <si>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</si>
  <si>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</si>
  <si>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</si>
  <si>
    <t>14.09.21</t>
  </si>
  <si>
    <t xml:space="preserve"> </t>
  </si>
  <si>
    <t xml:space="preserve">yarn  </t>
  </si>
  <si>
    <t>yarn</t>
  </si>
  <si>
    <t>yarn in hand</t>
  </si>
  <si>
    <t>20.19.21</t>
  </si>
  <si>
    <t>19.09.21</t>
  </si>
  <si>
    <t>22.09.21</t>
  </si>
  <si>
    <t>23.09.21</t>
  </si>
  <si>
    <t>25.09.21</t>
  </si>
  <si>
    <t>ly yarn</t>
  </si>
  <si>
    <t>hand</t>
  </si>
  <si>
    <t>26.09.21</t>
  </si>
  <si>
    <t>18.09.21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</si>
</sst>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zoomScaleNormal="100" workbookViewId="0">
      <pane ySplit="6" topLeftCell="A7" activePane="bottomLeft" state="frozen"/>
      <selection pane="bottomLeft" activeCell="A18" sqref="A18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8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23.25" x14ac:dyDescent="0.35">
      <c r="A3" s="23" t="s">
        <v>19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5" spans="1:18" x14ac:dyDescent="0.25">
      <c r="A5" s="24" t="s">
        <v>2</v>
      </c>
      <c r="B5" s="24"/>
      <c r="C5" s="24"/>
      <c r="D5" s="24"/>
      <c r="E5" s="24"/>
      <c r="F5" s="24"/>
      <c r="G5" s="24"/>
      <c r="H5" s="24"/>
      <c r="I5" s="24" t="s">
        <v>3</v>
      </c>
      <c r="J5" s="24"/>
      <c r="K5" s="24"/>
      <c r="L5" s="24" t="s">
        <v>4</v>
      </c>
      <c r="M5" s="24"/>
      <c r="N5" s="24"/>
      <c r="O5" s="24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34</v>
      </c>
      <c r="B7" s="18" t="s">
        <v>35</v>
      </c>
      <c r="C7" s="6">
        <v>93855</v>
      </c>
      <c r="D7" s="6">
        <v>96550</v>
      </c>
      <c r="E7" s="7" t="s">
        <v>36</v>
      </c>
      <c r="F7" s="7" t="s">
        <v>37</v>
      </c>
      <c r="G7" s="7">
        <v>24510</v>
      </c>
      <c r="H7" s="8">
        <v>3000</v>
      </c>
      <c r="I7" s="3" t="s">
        <v>38</v>
      </c>
      <c r="J7" s="7" t="s">
        <v>39</v>
      </c>
      <c r="K7" s="8">
        <v>3000</v>
      </c>
      <c r="L7" s="7" t="s">
        <v>40</v>
      </c>
      <c r="M7" s="7">
        <v>1541</v>
      </c>
      <c r="N7" s="7" t="s">
        <v>43</v>
      </c>
      <c r="O7" s="8">
        <v>1259</v>
      </c>
      <c r="P7" s="10"/>
      <c r="Q7" s="13"/>
      <c r="R7" s="3"/>
    </row>
    <row r="8" spans="1:18" x14ac:dyDescent="0.25">
      <c r="A8" s="3"/>
      <c r="B8" s="6"/>
      <c r="C8" s="6"/>
      <c r="D8" s="6"/>
      <c r="E8" s="7"/>
      <c r="F8" s="7"/>
      <c r="G8" s="7"/>
      <c r="H8" s="8"/>
      <c r="I8" s="3"/>
      <c r="J8" s="7"/>
      <c r="K8" s="8"/>
      <c r="L8" s="7" t="s">
        <v>44</v>
      </c>
      <c r="M8" s="7">
        <v>1522</v>
      </c>
      <c r="N8" s="7" t="s">
        <v>43</v>
      </c>
      <c r="O8" s="8">
        <v>394</v>
      </c>
      <c r="P8" s="10"/>
      <c r="Q8" s="13"/>
      <c r="R8" s="3"/>
    </row>
    <row r="9" spans="1:18" x14ac:dyDescent="0.25">
      <c r="A9" s="3"/>
      <c r="B9" s="6"/>
      <c r="C9" s="6"/>
      <c r="D9" s="6"/>
      <c r="E9" s="7"/>
      <c r="F9" s="7"/>
      <c r="G9" s="7"/>
      <c r="H9" s="8"/>
      <c r="I9" s="3"/>
      <c r="J9" s="7"/>
      <c r="K9" s="8"/>
      <c r="L9" s="7" t="s">
        <v>46</v>
      </c>
      <c r="M9" s="7">
        <v>1568</v>
      </c>
      <c r="N9" s="7" t="s">
        <v>43</v>
      </c>
      <c r="O9" s="8">
        <v>1133</v>
      </c>
      <c r="P9" s="10"/>
      <c r="Q9" s="1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48</v>
      </c>
      <c r="M10" s="7">
        <v>1574</v>
      </c>
      <c r="N10" s="7" t="s">
        <v>43</v>
      </c>
      <c r="O10" s="8">
        <v>120</v>
      </c>
      <c r="P10" s="10"/>
      <c r="Q10" s="1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67</v>
      </c>
      <c r="M11" s="7" t="s">
        <v>67</v>
      </c>
      <c r="N11" s="7" t="s">
        <v>43</v>
      </c>
      <c r="O11" s="8">
        <v>55</v>
      </c>
      <c r="P11" s="10"/>
      <c r="Q11" s="1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/>
      <c r="M12" s="7"/>
      <c r="N12" s="7" t="s">
        <v>114</v>
      </c>
      <c r="O12" s="8">
        <v>38</v>
      </c>
      <c r="P12" s="10" t="s">
        <v>122</v>
      </c>
      <c r="Q12" s="1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/>
      <c r="M13" s="7"/>
      <c r="N13" s="7"/>
      <c r="O13" s="8"/>
      <c r="P13" s="10"/>
      <c r="Q13" s="1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/>
      <c r="M14" s="7"/>
      <c r="N14" s="7"/>
      <c r="O14" s="8"/>
      <c r="P14" s="10"/>
      <c r="Q14" s="1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/>
      <c r="M15" s="7"/>
      <c r="N15" s="7"/>
      <c r="O15" s="8"/>
      <c r="P15" s="10"/>
      <c r="Q15" s="13"/>
      <c r="R15" s="3"/>
    </row>
    <row r="16" spans="1:18" x14ac:dyDescent="0.25">
      <c r="A16" s="3"/>
      <c r="B16" s="7"/>
      <c r="C16" s="7"/>
      <c r="D16" s="7"/>
      <c r="E16" s="7"/>
      <c r="F16" s="12"/>
      <c r="G16" s="7"/>
      <c r="H16" s="10">
        <f>SUM(H7:H15)</f>
        <v>3000</v>
      </c>
      <c r="I16" s="3"/>
      <c r="J16" s="7"/>
      <c r="K16" s="10">
        <v>3000</v>
      </c>
      <c r="L16" s="11"/>
      <c r="M16" s="11"/>
      <c r="N16" s="11"/>
      <c r="O16" s="10">
        <v>2961</v>
      </c>
      <c r="P16" s="10">
        <v>1</v>
      </c>
      <c r="Q16" s="19">
        <f>SUM(Q7:Q15)</f>
        <v>0</v>
      </c>
      <c r="R16" s="3"/>
    </row>
    <row r="17" spans="1:18" x14ac:dyDescent="0.25">
      <c r="A17" s="3" t="s">
        <v>20</v>
      </c>
      <c r="B17" s="6" t="s">
        <v>94</v>
      </c>
      <c r="C17" s="6">
        <v>95755</v>
      </c>
      <c r="D17" s="6">
        <v>97886</v>
      </c>
      <c r="E17" s="7" t="s">
        <v>75</v>
      </c>
      <c r="F17" s="7" t="s">
        <v>95</v>
      </c>
      <c r="G17" s="7" t="s">
        <v>96</v>
      </c>
      <c r="H17" s="8">
        <v>1177.47</v>
      </c>
      <c r="I17" s="3" t="s">
        <v>97</v>
      </c>
      <c r="J17" s="7" t="s">
        <v>98</v>
      </c>
      <c r="K17" s="8">
        <v>1177.47</v>
      </c>
      <c r="L17" s="7" t="s">
        <v>107</v>
      </c>
      <c r="M17" s="7">
        <v>1685</v>
      </c>
      <c r="N17" s="7" t="s">
        <v>73</v>
      </c>
      <c r="O17" s="8">
        <v>851.1</v>
      </c>
      <c r="P17" s="10"/>
      <c r="Q17" s="13"/>
      <c r="R17" s="13"/>
    </row>
    <row r="18" spans="1:18" x14ac:dyDescent="0.25">
      <c r="A18" s="3" t="s">
        <v>20</v>
      </c>
      <c r="B18" s="6" t="s">
        <v>94</v>
      </c>
      <c r="C18" s="6">
        <v>95755</v>
      </c>
      <c r="D18" s="6">
        <v>97886</v>
      </c>
      <c r="E18" s="7" t="s">
        <v>32</v>
      </c>
      <c r="F18" s="7" t="s">
        <v>50</v>
      </c>
      <c r="G18" s="7" t="s">
        <v>100</v>
      </c>
      <c r="H18" s="8">
        <v>80.94</v>
      </c>
      <c r="I18" s="3" t="s">
        <v>97</v>
      </c>
      <c r="J18" s="7" t="s">
        <v>99</v>
      </c>
      <c r="K18" s="8">
        <v>80.94</v>
      </c>
      <c r="L18" s="7" t="s">
        <v>123</v>
      </c>
      <c r="M18" s="7">
        <v>1762</v>
      </c>
      <c r="N18" s="7" t="s">
        <v>73</v>
      </c>
      <c r="O18" s="8">
        <v>407</v>
      </c>
      <c r="P18" s="10"/>
      <c r="Q18" s="13"/>
      <c r="R18" s="1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/>
      <c r="M19" s="7"/>
      <c r="N19" s="7"/>
      <c r="O19" s="8"/>
      <c r="P19" s="10"/>
      <c r="Q19" s="13"/>
      <c r="R19" s="10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/>
      <c r="M20" s="7"/>
      <c r="N20" s="7"/>
      <c r="O20" s="8"/>
      <c r="P20" s="10"/>
      <c r="Q20" s="13"/>
      <c r="R20" s="10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/>
      <c r="M21" s="7"/>
      <c r="N21" s="7"/>
      <c r="O21" s="8"/>
      <c r="P21" s="10"/>
      <c r="Q21" s="13"/>
      <c r="R21" s="10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10">
        <f>SUM(K17:K21)</f>
        <v>1258.4100000000001</v>
      </c>
      <c r="L22" s="11"/>
      <c r="M22" s="11"/>
      <c r="N22" s="11"/>
      <c r="O22" s="10">
        <f>SUM(O17:O21)</f>
        <v>1258.0999999999999</v>
      </c>
      <c r="P22" s="10">
        <f>SUM(P17:P21)</f>
        <v>0</v>
      </c>
      <c r="Q22" s="13">
        <f>O22-K22+P22</f>
        <v>-0.3100000000001728</v>
      </c>
      <c r="R22" s="10">
        <f>SUM(R17:R21)</f>
        <v>0</v>
      </c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opLeftCell="B1" zoomScaleNormal="100" workbookViewId="0">
      <pane ySplit="6" topLeftCell="A29" activePane="bottomLeft" state="frozen"/>
      <selection pane="bottomLeft" activeCell="B45" sqref="B45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8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23.25" x14ac:dyDescent="0.35">
      <c r="A3" s="23" t="s">
        <v>19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5" spans="1:18" x14ac:dyDescent="0.25">
      <c r="A5" s="24" t="s">
        <v>2</v>
      </c>
      <c r="B5" s="24"/>
      <c r="C5" s="24"/>
      <c r="D5" s="24"/>
      <c r="E5" s="24"/>
      <c r="F5" s="24"/>
      <c r="G5" s="24"/>
      <c r="H5" s="24"/>
      <c r="I5" s="24" t="s">
        <v>3</v>
      </c>
      <c r="J5" s="24"/>
      <c r="K5" s="24"/>
      <c r="L5" s="24" t="s">
        <v>4</v>
      </c>
      <c r="M5" s="24"/>
      <c r="N5" s="24"/>
      <c r="O5" s="24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28</v>
      </c>
      <c r="C7" s="6">
        <v>93813</v>
      </c>
      <c r="D7" s="6">
        <v>95912</v>
      </c>
      <c r="E7" s="7" t="s">
        <v>29</v>
      </c>
      <c r="F7" s="7" t="s">
        <v>30</v>
      </c>
      <c r="G7" s="7">
        <v>4002</v>
      </c>
      <c r="H7" s="17">
        <v>498.96</v>
      </c>
      <c r="I7" s="3" t="s">
        <v>24</v>
      </c>
      <c r="J7" s="7" t="s">
        <v>31</v>
      </c>
      <c r="K7" s="17">
        <v>498.96</v>
      </c>
      <c r="L7" s="7" t="s">
        <v>40</v>
      </c>
      <c r="M7" s="7">
        <v>1541</v>
      </c>
      <c r="N7" s="7" t="s">
        <v>42</v>
      </c>
      <c r="O7" s="8">
        <v>128</v>
      </c>
      <c r="P7" s="10"/>
      <c r="Q7" s="13"/>
      <c r="R7" s="3"/>
    </row>
    <row r="8" spans="1:18" x14ac:dyDescent="0.25">
      <c r="A8" s="3" t="s">
        <v>20</v>
      </c>
      <c r="B8" s="6" t="s">
        <v>28</v>
      </c>
      <c r="C8" s="6">
        <v>93813</v>
      </c>
      <c r="D8" s="6"/>
      <c r="E8" s="7" t="s">
        <v>29</v>
      </c>
      <c r="F8" s="7" t="s">
        <v>30</v>
      </c>
      <c r="G8" s="7">
        <v>4002</v>
      </c>
      <c r="H8" s="17">
        <v>924.21</v>
      </c>
      <c r="I8" s="3" t="s">
        <v>24</v>
      </c>
      <c r="J8" s="7" t="s">
        <v>31</v>
      </c>
      <c r="K8" s="17">
        <v>924.21</v>
      </c>
      <c r="L8" s="7" t="s">
        <v>44</v>
      </c>
      <c r="M8" s="7">
        <v>1552</v>
      </c>
      <c r="N8" s="7" t="s">
        <v>42</v>
      </c>
      <c r="O8" s="3">
        <v>171</v>
      </c>
      <c r="P8" s="10"/>
      <c r="Q8" s="13"/>
      <c r="R8" s="3"/>
    </row>
    <row r="9" spans="1:18" x14ac:dyDescent="0.25">
      <c r="A9" s="3" t="s">
        <v>20</v>
      </c>
      <c r="B9" s="6" t="s">
        <v>28</v>
      </c>
      <c r="C9" s="6">
        <v>93813</v>
      </c>
      <c r="D9" s="6"/>
      <c r="E9" s="7" t="s">
        <v>32</v>
      </c>
      <c r="F9" s="7"/>
      <c r="G9" s="7" t="s">
        <v>33</v>
      </c>
      <c r="H9" s="17">
        <v>74.67</v>
      </c>
      <c r="I9" s="3" t="s">
        <v>24</v>
      </c>
      <c r="J9" s="7" t="s">
        <v>31</v>
      </c>
      <c r="K9" s="17">
        <v>74.67</v>
      </c>
      <c r="L9" s="3" t="s">
        <v>45</v>
      </c>
      <c r="M9" s="3">
        <v>1556</v>
      </c>
      <c r="N9" s="7" t="s">
        <v>42</v>
      </c>
      <c r="O9" s="3">
        <v>116</v>
      </c>
      <c r="P9" s="10"/>
      <c r="Q9" s="1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10"/>
      <c r="L10" s="7" t="s">
        <v>46</v>
      </c>
      <c r="M10" s="7">
        <v>1568</v>
      </c>
      <c r="N10" s="7" t="s">
        <v>42</v>
      </c>
      <c r="O10" s="8">
        <v>424</v>
      </c>
      <c r="P10" s="10"/>
      <c r="Q10" s="1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10"/>
      <c r="L11" s="7" t="s">
        <v>67</v>
      </c>
      <c r="M11" s="7">
        <v>1591</v>
      </c>
      <c r="N11" s="7" t="s">
        <v>42</v>
      </c>
      <c r="O11" s="8">
        <v>240</v>
      </c>
      <c r="P11" s="10"/>
      <c r="Q11" s="1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10"/>
      <c r="L12" s="7" t="s">
        <v>68</v>
      </c>
      <c r="M12" s="7">
        <v>1600</v>
      </c>
      <c r="N12" s="7" t="s">
        <v>42</v>
      </c>
      <c r="O12" s="8">
        <v>129</v>
      </c>
      <c r="P12" s="10"/>
      <c r="Q12" s="1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10"/>
      <c r="L13" s="7" t="s">
        <v>69</v>
      </c>
      <c r="M13" s="7">
        <v>1605</v>
      </c>
      <c r="N13" s="7" t="s">
        <v>42</v>
      </c>
      <c r="O13" s="8">
        <v>136</v>
      </c>
      <c r="P13" s="10"/>
      <c r="Q13" s="1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10"/>
      <c r="L14" s="7" t="s">
        <v>71</v>
      </c>
      <c r="M14" s="7">
        <v>1615</v>
      </c>
      <c r="N14" s="7" t="s">
        <v>42</v>
      </c>
      <c r="O14" s="8">
        <v>55</v>
      </c>
      <c r="P14" s="10"/>
      <c r="Q14" s="1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10"/>
      <c r="L15" s="7" t="s">
        <v>57</v>
      </c>
      <c r="M15" s="7">
        <v>1586</v>
      </c>
      <c r="N15" s="7" t="s">
        <v>58</v>
      </c>
      <c r="O15" s="8">
        <v>52</v>
      </c>
      <c r="P15" s="10"/>
      <c r="Q15" s="1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/>
      <c r="L16" s="7"/>
      <c r="M16" s="7"/>
      <c r="N16" s="7" t="s">
        <v>115</v>
      </c>
      <c r="O16" s="8"/>
      <c r="P16" s="10"/>
      <c r="Q16" s="1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10">
        <f>SUM(K7:K15)</f>
        <v>1497.8400000000001</v>
      </c>
      <c r="L17" s="11"/>
      <c r="M17" s="11"/>
      <c r="N17" s="11"/>
      <c r="O17" s="10">
        <f>SUM(O7:O16)</f>
        <v>1451</v>
      </c>
      <c r="P17" s="10">
        <f>SUM(P7:P15)</f>
        <v>0</v>
      </c>
      <c r="Q17" s="13">
        <f>O17-K17+P17</f>
        <v>-46.840000000000146</v>
      </c>
      <c r="R17" s="3"/>
    </row>
    <row r="18" spans="1:18" x14ac:dyDescent="0.25">
      <c r="A18" s="3" t="s">
        <v>20</v>
      </c>
      <c r="B18" s="6" t="s">
        <v>28</v>
      </c>
      <c r="C18" s="6">
        <v>94411</v>
      </c>
      <c r="D18" s="6">
        <v>96550</v>
      </c>
      <c r="E18" s="7" t="s">
        <v>32</v>
      </c>
      <c r="F18" s="7" t="s">
        <v>50</v>
      </c>
      <c r="G18" s="7" t="s">
        <v>49</v>
      </c>
      <c r="H18" s="8">
        <v>75</v>
      </c>
      <c r="I18" s="3" t="s">
        <v>48</v>
      </c>
      <c r="J18" s="7" t="s">
        <v>51</v>
      </c>
      <c r="K18" s="8">
        <v>75</v>
      </c>
      <c r="L18" s="7" t="s">
        <v>72</v>
      </c>
      <c r="M18" s="7">
        <v>1628</v>
      </c>
      <c r="N18" s="7" t="s">
        <v>42</v>
      </c>
      <c r="O18" s="8">
        <v>131</v>
      </c>
      <c r="P18" s="10"/>
      <c r="Q18" s="13"/>
      <c r="R18" s="3"/>
    </row>
    <row r="19" spans="1:18" x14ac:dyDescent="0.25">
      <c r="A19" s="3" t="s">
        <v>20</v>
      </c>
      <c r="B19" s="6" t="s">
        <v>28</v>
      </c>
      <c r="C19" s="6">
        <v>94407</v>
      </c>
      <c r="D19" s="6">
        <v>96550</v>
      </c>
      <c r="E19" s="7" t="s">
        <v>32</v>
      </c>
      <c r="F19" s="7" t="s">
        <v>50</v>
      </c>
      <c r="G19" s="7" t="s">
        <v>49</v>
      </c>
      <c r="H19" s="8">
        <v>78.900000000000006</v>
      </c>
      <c r="I19" s="3" t="s">
        <v>48</v>
      </c>
      <c r="J19" s="7" t="s">
        <v>51</v>
      </c>
      <c r="K19" s="8">
        <v>78.900000000000006</v>
      </c>
      <c r="L19" s="7" t="s">
        <v>86</v>
      </c>
      <c r="M19" s="7">
        <v>1634</v>
      </c>
      <c r="N19" s="7" t="s">
        <v>58</v>
      </c>
      <c r="O19" s="8">
        <v>209</v>
      </c>
      <c r="P19" s="10"/>
      <c r="Q19" s="13"/>
      <c r="R19" s="3"/>
    </row>
    <row r="20" spans="1:18" x14ac:dyDescent="0.25">
      <c r="A20" s="3" t="s">
        <v>20</v>
      </c>
      <c r="B20" s="6" t="s">
        <v>28</v>
      </c>
      <c r="C20" s="6">
        <v>94411</v>
      </c>
      <c r="D20" s="6">
        <v>96550</v>
      </c>
      <c r="E20" s="7" t="s">
        <v>52</v>
      </c>
      <c r="F20" s="7" t="s">
        <v>53</v>
      </c>
      <c r="G20" s="7" t="s">
        <v>54</v>
      </c>
      <c r="H20" s="8">
        <v>1424.5</v>
      </c>
      <c r="I20" s="3" t="s">
        <v>48</v>
      </c>
      <c r="J20" s="7" t="s">
        <v>51</v>
      </c>
      <c r="K20" s="8">
        <v>1424.5</v>
      </c>
      <c r="L20" s="7" t="s">
        <v>87</v>
      </c>
      <c r="M20" s="7">
        <v>1645</v>
      </c>
      <c r="N20" s="7" t="s">
        <v>58</v>
      </c>
      <c r="O20" s="8">
        <v>152</v>
      </c>
      <c r="P20" s="10"/>
      <c r="Q20" s="13"/>
      <c r="R20" s="3"/>
    </row>
    <row r="21" spans="1:18" x14ac:dyDescent="0.25">
      <c r="A21" s="3" t="s">
        <v>20</v>
      </c>
      <c r="B21" s="6" t="s">
        <v>28</v>
      </c>
      <c r="C21" s="6">
        <v>94407</v>
      </c>
      <c r="D21" s="6">
        <v>96550</v>
      </c>
      <c r="E21" s="7" t="s">
        <v>52</v>
      </c>
      <c r="F21" s="7" t="s">
        <v>53</v>
      </c>
      <c r="G21" s="7" t="s">
        <v>54</v>
      </c>
      <c r="H21" s="8">
        <v>1504.25</v>
      </c>
      <c r="I21" s="3" t="s">
        <v>48</v>
      </c>
      <c r="J21" s="7" t="s">
        <v>51</v>
      </c>
      <c r="K21" s="8">
        <v>1504.25</v>
      </c>
      <c r="L21" s="7" t="s">
        <v>90</v>
      </c>
      <c r="M21" s="7">
        <v>1649</v>
      </c>
      <c r="N21" s="7" t="s">
        <v>58</v>
      </c>
      <c r="O21" s="8">
        <v>169</v>
      </c>
      <c r="P21" s="10"/>
      <c r="Q21" s="1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91</v>
      </c>
      <c r="M22" s="7">
        <v>1663</v>
      </c>
      <c r="N22" s="7" t="s">
        <v>58</v>
      </c>
      <c r="O22" s="8">
        <v>322</v>
      </c>
      <c r="P22" s="10"/>
      <c r="Q22" s="1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92</v>
      </c>
      <c r="M23" s="7">
        <v>1664</v>
      </c>
      <c r="N23" s="7" t="s">
        <v>58</v>
      </c>
      <c r="O23" s="8">
        <v>151</v>
      </c>
      <c r="P23" s="10"/>
      <c r="Q23" s="1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93</v>
      </c>
      <c r="M24" s="7">
        <v>1672</v>
      </c>
      <c r="N24" s="7" t="s">
        <v>58</v>
      </c>
      <c r="O24" s="8">
        <v>447</v>
      </c>
      <c r="P24" s="10"/>
      <c r="Q24" s="1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93</v>
      </c>
      <c r="M25" s="7">
        <v>1672</v>
      </c>
      <c r="N25" s="7" t="s">
        <v>58</v>
      </c>
      <c r="O25" s="8">
        <v>28</v>
      </c>
      <c r="P25" s="10"/>
      <c r="Q25" s="1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93</v>
      </c>
      <c r="M26" s="7">
        <v>1673</v>
      </c>
      <c r="N26" s="7" t="s">
        <v>73</v>
      </c>
      <c r="O26" s="8">
        <v>4</v>
      </c>
      <c r="P26" s="10"/>
      <c r="Q26" s="1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 t="s">
        <v>107</v>
      </c>
      <c r="M27" s="7">
        <v>1684</v>
      </c>
      <c r="N27" s="7" t="s">
        <v>73</v>
      </c>
      <c r="O27" s="8">
        <v>1472</v>
      </c>
      <c r="P27" s="10"/>
      <c r="Q27" s="1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10"/>
      <c r="Q28" s="1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SUM(K18:K27)</f>
        <v>3082.65</v>
      </c>
      <c r="L29" s="11"/>
      <c r="M29" s="11"/>
      <c r="N29" s="11"/>
      <c r="O29" s="10">
        <f>SUM(O18:O27)</f>
        <v>3085</v>
      </c>
      <c r="P29" s="10">
        <f>SUM(P18:P27)</f>
        <v>0</v>
      </c>
      <c r="Q29" s="13">
        <f>O29-K29+P29</f>
        <v>2.3499999999999091</v>
      </c>
      <c r="R29" s="3"/>
    </row>
    <row r="30" spans="1:18" x14ac:dyDescent="0.25">
      <c r="A30" s="3" t="s">
        <v>20</v>
      </c>
      <c r="B30" s="6" t="s">
        <v>28</v>
      </c>
      <c r="C30" s="6">
        <v>94415</v>
      </c>
      <c r="D30" s="6">
        <v>96553</v>
      </c>
      <c r="E30" s="7" t="s">
        <v>52</v>
      </c>
      <c r="F30" s="7" t="s">
        <v>53</v>
      </c>
      <c r="G30" s="7" t="s">
        <v>55</v>
      </c>
      <c r="H30" s="8">
        <v>1424.5</v>
      </c>
      <c r="I30" s="3" t="s">
        <v>48</v>
      </c>
      <c r="J30" s="7" t="s">
        <v>56</v>
      </c>
      <c r="K30" s="8">
        <v>1424.5</v>
      </c>
      <c r="L30" s="7" t="s">
        <v>93</v>
      </c>
      <c r="M30" s="7">
        <v>1672</v>
      </c>
      <c r="N30" s="7" t="s">
        <v>58</v>
      </c>
      <c r="O30" s="8">
        <v>398</v>
      </c>
      <c r="P30" s="10"/>
      <c r="Q30" s="13"/>
      <c r="R30" s="3"/>
    </row>
    <row r="31" spans="1:18" x14ac:dyDescent="0.25">
      <c r="A31" s="3" t="s">
        <v>20</v>
      </c>
      <c r="B31" s="6" t="s">
        <v>28</v>
      </c>
      <c r="C31" s="6">
        <v>94415</v>
      </c>
      <c r="D31" s="6">
        <v>96550</v>
      </c>
      <c r="E31" s="7" t="s">
        <v>32</v>
      </c>
      <c r="F31" s="7" t="s">
        <v>50</v>
      </c>
      <c r="G31" s="7" t="s">
        <v>49</v>
      </c>
      <c r="H31" s="8">
        <v>74.67</v>
      </c>
      <c r="I31" s="3" t="s">
        <v>48</v>
      </c>
      <c r="J31" s="7" t="s">
        <v>51</v>
      </c>
      <c r="K31" s="8">
        <v>74.67</v>
      </c>
      <c r="L31" s="7" t="s">
        <v>97</v>
      </c>
      <c r="M31" s="7">
        <v>1677</v>
      </c>
      <c r="N31" s="7" t="s">
        <v>58</v>
      </c>
      <c r="O31" s="8">
        <v>125</v>
      </c>
      <c r="P31" s="10"/>
      <c r="Q31" s="13"/>
      <c r="R31" s="3"/>
    </row>
    <row r="32" spans="1:18" x14ac:dyDescent="0.25">
      <c r="A32" s="3"/>
      <c r="B32" s="6"/>
      <c r="C32" s="6"/>
      <c r="D32" s="6"/>
      <c r="E32" s="7"/>
      <c r="F32" s="7"/>
      <c r="G32" s="7"/>
      <c r="H32" s="8"/>
      <c r="I32" s="3"/>
      <c r="J32" s="7"/>
      <c r="K32" s="10"/>
      <c r="L32" s="7" t="s">
        <v>107</v>
      </c>
      <c r="M32" s="7">
        <v>1683</v>
      </c>
      <c r="N32" s="7" t="s">
        <v>58</v>
      </c>
      <c r="O32" s="8">
        <v>194</v>
      </c>
      <c r="P32" s="10"/>
      <c r="Q32" s="13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92</v>
      </c>
      <c r="M33" s="7">
        <v>1664</v>
      </c>
      <c r="N33" s="7" t="s">
        <v>58</v>
      </c>
      <c r="O33" s="8">
        <v>61</v>
      </c>
      <c r="P33" s="10"/>
      <c r="Q33" s="13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87</v>
      </c>
      <c r="M34" s="7">
        <v>1645</v>
      </c>
      <c r="N34" s="7" t="s">
        <v>58</v>
      </c>
      <c r="O34" s="8">
        <v>41</v>
      </c>
      <c r="P34" s="10"/>
      <c r="Q34" s="13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86</v>
      </c>
      <c r="M35" s="7">
        <v>1634</v>
      </c>
      <c r="N35" s="7" t="s">
        <v>58</v>
      </c>
      <c r="O35" s="8">
        <v>278</v>
      </c>
      <c r="P35" s="10"/>
      <c r="Q35" s="13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72</v>
      </c>
      <c r="M36" s="7">
        <v>1628</v>
      </c>
      <c r="N36" s="7" t="s">
        <v>42</v>
      </c>
      <c r="O36" s="8">
        <v>144</v>
      </c>
      <c r="P36" s="10"/>
      <c r="Q36" s="13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109</v>
      </c>
      <c r="M37" s="7">
        <v>1695</v>
      </c>
      <c r="N37" s="7" t="s">
        <v>42</v>
      </c>
      <c r="O37" s="8">
        <v>128</v>
      </c>
      <c r="P37" s="10"/>
      <c r="Q37" s="13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120</v>
      </c>
      <c r="M38" s="7">
        <v>1762</v>
      </c>
      <c r="N38" s="7" t="s">
        <v>113</v>
      </c>
      <c r="O38" s="8">
        <v>15</v>
      </c>
      <c r="P38" s="10"/>
      <c r="Q38" s="13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 t="s">
        <v>120</v>
      </c>
      <c r="M39" s="7">
        <v>1762</v>
      </c>
      <c r="N39" s="7" t="s">
        <v>121</v>
      </c>
      <c r="O39" s="8">
        <v>57.5</v>
      </c>
      <c r="P39" s="10"/>
      <c r="Q39" s="13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 t="s">
        <v>120</v>
      </c>
      <c r="M40" s="7">
        <v>1761</v>
      </c>
      <c r="N40" s="7" t="s">
        <v>42</v>
      </c>
      <c r="O40" s="8">
        <v>36</v>
      </c>
      <c r="P40" s="10"/>
      <c r="Q40" s="13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3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/>
      <c r="L42" s="7"/>
      <c r="M42" s="7"/>
      <c r="N42" s="7"/>
      <c r="O42" s="8"/>
      <c r="P42" s="10"/>
      <c r="Q42" s="13"/>
      <c r="R42" s="3"/>
    </row>
    <row r="43" spans="1:18" x14ac:dyDescent="0.25">
      <c r="A43" s="3"/>
      <c r="B43" s="6"/>
      <c r="C43" s="6"/>
      <c r="D43" s="6"/>
      <c r="E43" s="7"/>
      <c r="F43" s="7"/>
      <c r="G43" s="7"/>
      <c r="H43" s="8"/>
      <c r="I43" s="3"/>
      <c r="J43" s="7"/>
      <c r="K43" s="10"/>
      <c r="L43" s="7"/>
      <c r="M43" s="7"/>
      <c r="N43" s="7"/>
      <c r="O43" s="8"/>
      <c r="P43" s="10"/>
      <c r="Q43" s="13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10">
        <f>SUM(K30:K37)</f>
        <v>1499.17</v>
      </c>
      <c r="L44" s="11"/>
      <c r="M44" s="11"/>
      <c r="N44" s="11"/>
      <c r="O44" s="10">
        <f>SUM(O30:O43)</f>
        <v>1477.5</v>
      </c>
      <c r="P44" s="10">
        <f>SUM(P30:P37)</f>
        <v>0</v>
      </c>
      <c r="Q44" s="14">
        <f>O44-K44+P44</f>
        <v>-21.670000000000073</v>
      </c>
      <c r="R44" s="3"/>
    </row>
    <row r="45" spans="1:18" x14ac:dyDescent="0.25">
      <c r="A45" s="3"/>
      <c r="B45" s="7"/>
      <c r="C45" s="7"/>
      <c r="D45" s="7"/>
      <c r="E45" s="7"/>
      <c r="F45" s="12"/>
      <c r="G45" s="7"/>
      <c r="H45" s="10">
        <f>SUM(H7:H44)</f>
        <v>6079.66</v>
      </c>
      <c r="I45" s="3"/>
      <c r="J45" s="7"/>
      <c r="K45" s="10"/>
      <c r="L45" s="11"/>
      <c r="M45" s="11"/>
      <c r="N45" s="11"/>
      <c r="O45" s="10"/>
      <c r="P45" s="10"/>
      <c r="Q45" s="19">
        <f>SUM(Q7:Q44)</f>
        <v>-66.160000000000309</v>
      </c>
      <c r="R45" s="3"/>
    </row>
    <row r="46" spans="1:18" x14ac:dyDescent="0.25">
      <c r="O46" s="15"/>
      <c r="P46" s="15"/>
    </row>
    <row r="47" spans="1:18" x14ac:dyDescent="0.25">
      <c r="Q47" s="15"/>
    </row>
    <row r="51" spans="17:17" x14ac:dyDescent="0.25">
      <c r="Q51" s="15"/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abSelected="1" zoomScaleNormal="100" workbookViewId="0">
      <pane ySplit="6" topLeftCell="A7" activePane="bottomLeft" state="frozen"/>
      <selection pane="bottomLeft" activeCell="B14" sqref="B14"/>
    </sheetView>
  </sheetViews>
  <sheetFormatPr defaultRowHeight="15" x14ac:dyDescent="0.25"/>
  <cols>
    <col min="1" max="1" width="11.42578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8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ht="23.25" x14ac:dyDescent="0.35">
      <c r="A3" s="23" t="s">
        <v>19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5" spans="1:18" x14ac:dyDescent="0.25">
      <c r="A5" s="24" t="s">
        <v>2</v>
      </c>
      <c r="B5" s="24"/>
      <c r="C5" s="24"/>
      <c r="D5" s="24"/>
      <c r="E5" s="24"/>
      <c r="F5" s="24"/>
      <c r="G5" s="24"/>
      <c r="H5" s="24"/>
      <c r="I5" s="24" t="s">
        <v>3</v>
      </c>
      <c r="J5" s="24"/>
      <c r="K5" s="24"/>
      <c r="L5" s="24" t="s">
        <v>4</v>
      </c>
      <c r="M5" s="24"/>
      <c r="N5" s="24"/>
      <c r="O5" s="24"/>
      <c r="P5" s="20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6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6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3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7">
        <v>498.96</v>
      </c>
      <c r="I30" s="3" t="s">
        <v>24</v>
      </c>
      <c r="J30" s="7" t="s">
        <v>31</v>
      </c>
      <c r="K30" s="17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3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7">
        <v>924.21</v>
      </c>
      <c r="I31" s="3" t="s">
        <v>24</v>
      </c>
      <c r="J31" s="7" t="s">
        <v>31</v>
      </c>
      <c r="K31" s="17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3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7">
        <v>74.67</v>
      </c>
      <c r="I32" s="3" t="s">
        <v>24</v>
      </c>
      <c r="J32" s="7" t="s">
        <v>31</v>
      </c>
      <c r="K32" s="17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3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3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3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3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3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3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3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3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3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3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3">
        <f>O42-K42+P42</f>
        <v>-46.840000000000146</v>
      </c>
      <c r="R42" s="3"/>
    </row>
    <row r="43" spans="1:18" x14ac:dyDescent="0.25">
      <c r="A43" s="3" t="s">
        <v>34</v>
      </c>
      <c r="B43" s="18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3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3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3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3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3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3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3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3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3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3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3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3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3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3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3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3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3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3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3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3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3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3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3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3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3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3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3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3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3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3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3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3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3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 t="s">
        <v>120</v>
      </c>
      <c r="M76" s="7">
        <v>1761</v>
      </c>
      <c r="N76" s="7" t="s">
        <v>42</v>
      </c>
      <c r="O76" s="8">
        <v>36</v>
      </c>
      <c r="P76" s="10"/>
      <c r="Q76" s="13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3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3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1405</v>
      </c>
      <c r="P79" s="10">
        <f>SUM(P68:P78)</f>
        <v>0</v>
      </c>
      <c r="Q79" s="14">
        <f>O79-K79+P79</f>
        <v>-94.170000000000073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6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3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3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3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3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3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3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3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 t="s">
        <v>111</v>
      </c>
      <c r="M87" s="7">
        <v>1710</v>
      </c>
      <c r="N87" s="7" t="s">
        <v>70</v>
      </c>
      <c r="O87" s="8">
        <v>243</v>
      </c>
      <c r="P87" s="10"/>
      <c r="Q87" s="13" t="s">
        <v>112</v>
      </c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 t="s">
        <v>117</v>
      </c>
      <c r="M88" s="7">
        <v>1730</v>
      </c>
      <c r="N88" s="7" t="s">
        <v>70</v>
      </c>
      <c r="O88" s="8">
        <v>72</v>
      </c>
      <c r="P88" s="10"/>
      <c r="Q88" s="13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8"/>
      <c r="L89" s="7" t="s">
        <v>118</v>
      </c>
      <c r="M89" s="7">
        <v>1755</v>
      </c>
      <c r="N89" s="7" t="s">
        <v>70</v>
      </c>
      <c r="O89" s="8">
        <v>242</v>
      </c>
      <c r="P89" s="10"/>
      <c r="Q89" s="13"/>
      <c r="R89" s="3"/>
    </row>
    <row r="90" spans="1:18" x14ac:dyDescent="0.25">
      <c r="A90" s="3"/>
      <c r="B90" s="6"/>
      <c r="C90" s="6"/>
      <c r="D90" s="6"/>
      <c r="E90" s="7"/>
      <c r="F90" s="7"/>
      <c r="G90" s="7"/>
      <c r="H90" s="8"/>
      <c r="I90" s="3"/>
      <c r="J90" s="7"/>
      <c r="K90" s="8"/>
      <c r="L90" s="7" t="s">
        <v>119</v>
      </c>
      <c r="M90" s="7">
        <v>1758</v>
      </c>
      <c r="N90" s="7" t="s">
        <v>70</v>
      </c>
      <c r="O90" s="8">
        <v>104</v>
      </c>
      <c r="P90" s="10"/>
      <c r="Q90" s="13"/>
      <c r="R90" s="3"/>
    </row>
    <row r="91" spans="1:18" x14ac:dyDescent="0.25">
      <c r="A91" s="3"/>
      <c r="B91" s="6"/>
      <c r="C91" s="6"/>
      <c r="D91" s="6"/>
      <c r="E91" s="7"/>
      <c r="F91" s="7"/>
      <c r="G91" s="7"/>
      <c r="H91" s="8"/>
      <c r="I91" s="3"/>
      <c r="J91" s="7"/>
      <c r="K91" s="8"/>
      <c r="L91" s="7" t="s">
        <v>120</v>
      </c>
      <c r="M91" s="7">
        <v>1761</v>
      </c>
      <c r="N91" s="7" t="s">
        <v>70</v>
      </c>
      <c r="O91" s="8">
        <v>123</v>
      </c>
      <c r="P91" s="10"/>
      <c r="Q91" s="13"/>
      <c r="R91" s="3"/>
    </row>
    <row r="92" spans="1:18" x14ac:dyDescent="0.25">
      <c r="A92" s="3"/>
      <c r="B92" s="6"/>
      <c r="C92" s="6"/>
      <c r="D92" s="6"/>
      <c r="E92" s="7"/>
      <c r="F92" s="7"/>
      <c r="G92" s="7"/>
      <c r="H92" s="8"/>
      <c r="I92" s="3"/>
      <c r="J92" s="7"/>
      <c r="K92" s="8"/>
      <c r="L92" s="7"/>
      <c r="M92" s="7"/>
      <c r="N92" s="7"/>
      <c r="O92" s="8"/>
      <c r="P92" s="10"/>
      <c r="Q92" s="13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/>
      <c r="M93" s="7"/>
      <c r="N93" s="7"/>
      <c r="O93" s="8"/>
      <c r="P93" s="10"/>
      <c r="Q93" s="13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/>
      <c r="M94" s="7"/>
      <c r="N94" s="7"/>
      <c r="O94" s="8"/>
      <c r="P94" s="10"/>
      <c r="Q94" s="13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>
        <f>SUM(K80:K88)</f>
        <v>5000</v>
      </c>
      <c r="L95" s="11"/>
      <c r="M95" s="11"/>
      <c r="N95" s="11"/>
      <c r="O95" s="10">
        <f>SUM(O80:O94)</f>
        <v>4157</v>
      </c>
      <c r="P95" s="10">
        <f>SUM(P80:P94)</f>
        <v>0</v>
      </c>
      <c r="Q95" s="13">
        <f>O95-K95+P95</f>
        <v>-843</v>
      </c>
      <c r="R95" s="3"/>
    </row>
    <row r="96" spans="1:18" x14ac:dyDescent="0.25">
      <c r="A96" s="3" t="s">
        <v>20</v>
      </c>
      <c r="B96" s="6" t="s">
        <v>74</v>
      </c>
      <c r="C96" s="6">
        <v>94855</v>
      </c>
      <c r="D96" s="6">
        <v>96907</v>
      </c>
      <c r="E96" s="7" t="s">
        <v>75</v>
      </c>
      <c r="F96" s="7" t="s">
        <v>76</v>
      </c>
      <c r="G96" s="7" t="s">
        <v>77</v>
      </c>
      <c r="H96" s="8">
        <v>122.24</v>
      </c>
      <c r="I96" s="3" t="s">
        <v>72</v>
      </c>
      <c r="J96" s="7" t="s">
        <v>78</v>
      </c>
      <c r="K96" s="8">
        <v>122.24</v>
      </c>
      <c r="L96" s="7" t="s">
        <v>87</v>
      </c>
      <c r="M96" s="7">
        <v>1645</v>
      </c>
      <c r="N96" s="7" t="s">
        <v>88</v>
      </c>
      <c r="O96" s="8">
        <v>93</v>
      </c>
      <c r="P96" s="10"/>
      <c r="Q96" s="13"/>
      <c r="R96" s="3"/>
    </row>
    <row r="97" spans="1:18" x14ac:dyDescent="0.25">
      <c r="A97" s="3" t="s">
        <v>20</v>
      </c>
      <c r="B97" s="6" t="s">
        <v>74</v>
      </c>
      <c r="C97" s="6">
        <v>94855</v>
      </c>
      <c r="D97" s="6">
        <v>96907</v>
      </c>
      <c r="E97" s="7" t="s">
        <v>75</v>
      </c>
      <c r="F97" s="7" t="s">
        <v>80</v>
      </c>
      <c r="G97" s="7">
        <v>1746</v>
      </c>
      <c r="H97" s="8">
        <v>429.16</v>
      </c>
      <c r="I97" s="3" t="s">
        <v>72</v>
      </c>
      <c r="J97" s="7" t="s">
        <v>89</v>
      </c>
      <c r="K97" s="8">
        <v>429.16</v>
      </c>
      <c r="L97" s="7" t="s">
        <v>90</v>
      </c>
      <c r="M97" s="7">
        <v>1649</v>
      </c>
      <c r="N97" s="7" t="s">
        <v>88</v>
      </c>
      <c r="O97" s="8">
        <v>167</v>
      </c>
      <c r="P97" s="10"/>
      <c r="Q97" s="13"/>
      <c r="R97" s="3"/>
    </row>
    <row r="98" spans="1:18" x14ac:dyDescent="0.25">
      <c r="A98" s="3" t="s">
        <v>20</v>
      </c>
      <c r="B98" s="6" t="s">
        <v>74</v>
      </c>
      <c r="C98" s="6">
        <v>94855</v>
      </c>
      <c r="D98" s="6">
        <v>96907</v>
      </c>
      <c r="E98" s="7" t="s">
        <v>79</v>
      </c>
      <c r="F98" s="7" t="s">
        <v>50</v>
      </c>
      <c r="G98" s="7" t="s">
        <v>81</v>
      </c>
      <c r="H98" s="8">
        <v>43.89</v>
      </c>
      <c r="I98" s="3" t="s">
        <v>72</v>
      </c>
      <c r="J98" s="7" t="s">
        <v>89</v>
      </c>
      <c r="K98" s="8">
        <v>43.89</v>
      </c>
      <c r="L98" s="7" t="s">
        <v>91</v>
      </c>
      <c r="M98" s="7">
        <v>1663</v>
      </c>
      <c r="N98" s="7" t="s">
        <v>88</v>
      </c>
      <c r="O98" s="8">
        <v>266</v>
      </c>
      <c r="P98" s="10"/>
      <c r="Q98" s="13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92</v>
      </c>
      <c r="M99" s="7">
        <v>1664</v>
      </c>
      <c r="N99" s="7" t="s">
        <v>88</v>
      </c>
      <c r="O99" s="8">
        <v>8</v>
      </c>
      <c r="P99" s="10"/>
      <c r="Q99" s="13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93</v>
      </c>
      <c r="M100" s="7">
        <v>1673</v>
      </c>
      <c r="N100" s="7" t="s">
        <v>73</v>
      </c>
      <c r="O100" s="8">
        <v>27</v>
      </c>
      <c r="P100" s="10"/>
      <c r="Q100" s="13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10"/>
      <c r="L101" s="7" t="s">
        <v>93</v>
      </c>
      <c r="M101" s="7">
        <v>1673</v>
      </c>
      <c r="N101" s="7" t="s">
        <v>73</v>
      </c>
      <c r="O101" s="8">
        <v>34</v>
      </c>
      <c r="P101" s="10"/>
      <c r="Q101" s="13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10">
        <f>SUM(K96:K101)</f>
        <v>595.29</v>
      </c>
      <c r="L102" s="11"/>
      <c r="M102" s="11"/>
      <c r="N102" s="11"/>
      <c r="O102" s="10">
        <f>SUM(O96:O101)</f>
        <v>595</v>
      </c>
      <c r="P102" s="10">
        <f>SUM(P96:P101)</f>
        <v>0</v>
      </c>
      <c r="Q102" s="13">
        <f>O102-K102+P102</f>
        <v>-0.28999999999996362</v>
      </c>
      <c r="R102" s="3"/>
    </row>
    <row r="103" spans="1:18" x14ac:dyDescent="0.25">
      <c r="A103" s="3" t="s">
        <v>59</v>
      </c>
      <c r="B103" s="6" t="s">
        <v>82</v>
      </c>
      <c r="C103" s="6">
        <v>95097</v>
      </c>
      <c r="D103" s="6">
        <v>97205</v>
      </c>
      <c r="E103" s="7" t="s">
        <v>83</v>
      </c>
      <c r="F103" s="7" t="s">
        <v>62</v>
      </c>
      <c r="G103" s="16" t="s">
        <v>63</v>
      </c>
      <c r="H103" s="8">
        <v>2500</v>
      </c>
      <c r="I103" s="3" t="s">
        <v>84</v>
      </c>
      <c r="J103" s="7" t="s">
        <v>85</v>
      </c>
      <c r="K103" s="8">
        <v>2500</v>
      </c>
      <c r="L103" s="7" t="s">
        <v>86</v>
      </c>
      <c r="M103" s="7">
        <v>1634</v>
      </c>
      <c r="N103" s="7" t="s">
        <v>70</v>
      </c>
      <c r="O103" s="8">
        <v>607</v>
      </c>
      <c r="P103" s="10"/>
      <c r="Q103" s="13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87</v>
      </c>
      <c r="M104" s="7">
        <v>1645</v>
      </c>
      <c r="N104" s="7" t="s">
        <v>70</v>
      </c>
      <c r="O104" s="8">
        <v>249</v>
      </c>
      <c r="P104" s="10"/>
      <c r="Q104" s="13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87</v>
      </c>
      <c r="M105" s="7">
        <v>1645</v>
      </c>
      <c r="N105" s="7" t="s">
        <v>70</v>
      </c>
      <c r="O105" s="8">
        <v>49</v>
      </c>
      <c r="P105" s="10"/>
      <c r="Q105" s="13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 t="s">
        <v>90</v>
      </c>
      <c r="M106" s="7">
        <v>1649</v>
      </c>
      <c r="N106" s="7" t="s">
        <v>70</v>
      </c>
      <c r="O106" s="8">
        <v>242</v>
      </c>
      <c r="P106" s="10"/>
      <c r="Q106" s="13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 t="s">
        <v>91</v>
      </c>
      <c r="M107" s="7">
        <v>1663</v>
      </c>
      <c r="N107" s="7" t="s">
        <v>70</v>
      </c>
      <c r="O107" s="8">
        <v>276</v>
      </c>
      <c r="P107" s="10"/>
      <c r="Q107" s="13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 t="s">
        <v>92</v>
      </c>
      <c r="M108" s="7">
        <v>1664</v>
      </c>
      <c r="N108" s="7" t="s">
        <v>70</v>
      </c>
      <c r="O108" s="8">
        <v>153</v>
      </c>
      <c r="P108" s="10"/>
      <c r="Q108" s="13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8"/>
      <c r="L109" s="7" t="s">
        <v>93</v>
      </c>
      <c r="M109" s="7">
        <v>1672</v>
      </c>
      <c r="N109" s="7" t="s">
        <v>70</v>
      </c>
      <c r="O109" s="8">
        <v>426</v>
      </c>
      <c r="P109" s="10"/>
      <c r="Q109" s="13"/>
      <c r="R109" s="3"/>
    </row>
    <row r="110" spans="1:18" x14ac:dyDescent="0.25">
      <c r="A110" s="3"/>
      <c r="B110" s="6"/>
      <c r="C110" s="6"/>
      <c r="D110" s="6"/>
      <c r="E110" s="7"/>
      <c r="F110" s="7"/>
      <c r="G110" s="7"/>
      <c r="H110" s="8"/>
      <c r="I110" s="3"/>
      <c r="J110" s="7"/>
      <c r="K110" s="8"/>
      <c r="L110" s="7" t="s">
        <v>97</v>
      </c>
      <c r="M110" s="7">
        <v>1677</v>
      </c>
      <c r="N110" s="7" t="s">
        <v>70</v>
      </c>
      <c r="O110" s="8">
        <v>103</v>
      </c>
      <c r="P110" s="10"/>
      <c r="Q110" s="13"/>
      <c r="R110" s="3"/>
    </row>
    <row r="111" spans="1:18" x14ac:dyDescent="0.25">
      <c r="A111" s="3"/>
      <c r="B111" s="6"/>
      <c r="C111" s="6"/>
      <c r="D111" s="6"/>
      <c r="E111" s="7"/>
      <c r="F111" s="7"/>
      <c r="G111" s="7"/>
      <c r="H111" s="8"/>
      <c r="I111" s="3"/>
      <c r="J111" s="7"/>
      <c r="K111" s="8"/>
      <c r="L111" s="7" t="s">
        <v>108</v>
      </c>
      <c r="M111" s="7">
        <v>1695</v>
      </c>
      <c r="N111" s="7" t="s">
        <v>70</v>
      </c>
      <c r="O111" s="8">
        <v>357</v>
      </c>
      <c r="P111" s="10"/>
      <c r="Q111" s="13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3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3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3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SUM(K103:K114)</f>
        <v>2500</v>
      </c>
      <c r="L115" s="11"/>
      <c r="M115" s="11"/>
      <c r="N115" s="11"/>
      <c r="O115" s="10">
        <f>SUM(O103:O114)</f>
        <v>2462</v>
      </c>
      <c r="P115" s="10">
        <f>SUM(P103:P114)</f>
        <v>0</v>
      </c>
      <c r="Q115" s="13">
        <f>O115-K115+P115</f>
        <v>-38</v>
      </c>
      <c r="R115" s="3"/>
    </row>
    <row r="116" spans="1:18" x14ac:dyDescent="0.25">
      <c r="A116" s="3" t="s">
        <v>20</v>
      </c>
      <c r="B116" s="6" t="s">
        <v>94</v>
      </c>
      <c r="C116" s="6">
        <v>95755</v>
      </c>
      <c r="D116" s="6">
        <v>97886</v>
      </c>
      <c r="E116" s="7" t="s">
        <v>75</v>
      </c>
      <c r="F116" s="7" t="s">
        <v>95</v>
      </c>
      <c r="G116" s="7" t="s">
        <v>96</v>
      </c>
      <c r="H116" s="8">
        <v>1177.47</v>
      </c>
      <c r="I116" s="3" t="s">
        <v>97</v>
      </c>
      <c r="J116" s="7" t="s">
        <v>98</v>
      </c>
      <c r="K116" s="8">
        <v>1177.47</v>
      </c>
      <c r="L116" s="7" t="s">
        <v>107</v>
      </c>
      <c r="M116" s="7">
        <v>1685</v>
      </c>
      <c r="N116" s="7" t="s">
        <v>73</v>
      </c>
      <c r="O116" s="8">
        <v>851.1</v>
      </c>
      <c r="P116" s="10"/>
      <c r="Q116" s="13"/>
      <c r="R116" s="3"/>
    </row>
    <row r="117" spans="1:18" x14ac:dyDescent="0.25">
      <c r="A117" s="3" t="s">
        <v>20</v>
      </c>
      <c r="B117" s="6" t="s">
        <v>94</v>
      </c>
      <c r="C117" s="6">
        <v>95755</v>
      </c>
      <c r="D117" s="6">
        <v>97886</v>
      </c>
      <c r="E117" s="7" t="s">
        <v>32</v>
      </c>
      <c r="F117" s="7" t="s">
        <v>50</v>
      </c>
      <c r="G117" s="7" t="s">
        <v>100</v>
      </c>
      <c r="H117" s="8">
        <v>80.94</v>
      </c>
      <c r="I117" s="3" t="s">
        <v>97</v>
      </c>
      <c r="J117" s="7" t="s">
        <v>99</v>
      </c>
      <c r="K117" s="8">
        <v>80.94</v>
      </c>
      <c r="L117" s="7" t="s">
        <v>123</v>
      </c>
      <c r="M117" s="7">
        <v>1762</v>
      </c>
      <c r="N117" s="7" t="s">
        <v>73</v>
      </c>
      <c r="O117" s="8">
        <v>407</v>
      </c>
      <c r="P117" s="10"/>
      <c r="Q117" s="13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8"/>
      <c r="L118" s="7"/>
      <c r="M118" s="7"/>
      <c r="N118" s="7"/>
      <c r="O118" s="8"/>
      <c r="P118" s="10"/>
      <c r="Q118" s="13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8"/>
      <c r="L119" s="7"/>
      <c r="M119" s="7"/>
      <c r="N119" s="7"/>
      <c r="O119" s="8"/>
      <c r="P119" s="10"/>
      <c r="Q119" s="13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8"/>
      <c r="L120" s="7"/>
      <c r="M120" s="7"/>
      <c r="N120" s="7"/>
      <c r="O120" s="8"/>
      <c r="P120" s="10"/>
      <c r="Q120" s="13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1258.4100000000001</v>
      </c>
      <c r="L121" s="11"/>
      <c r="M121" s="11"/>
      <c r="N121" s="11"/>
      <c r="O121" s="10">
        <f>SUM(O116:O120)</f>
        <v>1258.0999999999999</v>
      </c>
      <c r="P121" s="10">
        <f>SUM(P116:P120)</f>
        <v>0</v>
      </c>
      <c r="Q121" s="13">
        <f>O121-K121+P121</f>
        <v>-0.3100000000001728</v>
      </c>
      <c r="R121" s="3"/>
    </row>
    <row r="122" spans="1:18" x14ac:dyDescent="0.25">
      <c r="A122" s="3" t="s">
        <v>101</v>
      </c>
      <c r="B122" s="6" t="s">
        <v>102</v>
      </c>
      <c r="C122" s="6">
        <v>95715</v>
      </c>
      <c r="D122" s="6">
        <v>97846</v>
      </c>
      <c r="E122" s="7" t="s">
        <v>32</v>
      </c>
      <c r="F122" s="7" t="s">
        <v>50</v>
      </c>
      <c r="G122" s="7" t="s">
        <v>103</v>
      </c>
      <c r="H122" s="8">
        <v>74.67</v>
      </c>
      <c r="I122" s="3" t="s">
        <v>97</v>
      </c>
      <c r="J122" s="7" t="s">
        <v>106</v>
      </c>
      <c r="K122" s="8">
        <v>74.67</v>
      </c>
      <c r="L122" s="7" t="s">
        <v>108</v>
      </c>
      <c r="M122" s="7">
        <v>1695</v>
      </c>
      <c r="N122" s="7" t="s">
        <v>41</v>
      </c>
      <c r="O122" s="8">
        <v>218</v>
      </c>
      <c r="P122" s="10"/>
      <c r="Q122" s="13"/>
      <c r="R122" s="3"/>
    </row>
    <row r="123" spans="1:18" x14ac:dyDescent="0.25">
      <c r="A123" s="3" t="s">
        <v>101</v>
      </c>
      <c r="B123" s="6" t="s">
        <v>102</v>
      </c>
      <c r="C123" s="6">
        <v>95715</v>
      </c>
      <c r="D123" s="6">
        <v>97846</v>
      </c>
      <c r="E123" s="7" t="s">
        <v>75</v>
      </c>
      <c r="F123" s="7" t="s">
        <v>104</v>
      </c>
      <c r="G123" s="7" t="s">
        <v>105</v>
      </c>
      <c r="H123" s="8">
        <v>1186.92</v>
      </c>
      <c r="I123" s="3" t="s">
        <v>97</v>
      </c>
      <c r="J123" s="7" t="s">
        <v>106</v>
      </c>
      <c r="K123" s="8">
        <v>1186.92</v>
      </c>
      <c r="L123" s="7" t="s">
        <v>110</v>
      </c>
      <c r="M123" s="7">
        <v>1702</v>
      </c>
      <c r="N123" s="7" t="s">
        <v>41</v>
      </c>
      <c r="O123" s="8">
        <v>65</v>
      </c>
      <c r="P123" s="10"/>
      <c r="Q123" s="13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10"/>
      <c r="L124" s="7" t="s">
        <v>111</v>
      </c>
      <c r="M124" s="7">
        <v>1710</v>
      </c>
      <c r="N124" s="7" t="s">
        <v>41</v>
      </c>
      <c r="O124" s="8">
        <v>132</v>
      </c>
      <c r="P124" s="10"/>
      <c r="Q124" s="13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10"/>
      <c r="L125" s="7" t="s">
        <v>116</v>
      </c>
      <c r="M125" s="7">
        <v>1730</v>
      </c>
      <c r="N125" s="7" t="s">
        <v>41</v>
      </c>
      <c r="O125" s="8">
        <v>93</v>
      </c>
      <c r="P125" s="10"/>
      <c r="Q125" s="13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10"/>
      <c r="L126" s="7" t="s">
        <v>118</v>
      </c>
      <c r="M126" s="7">
        <v>1755</v>
      </c>
      <c r="N126" s="7" t="s">
        <v>41</v>
      </c>
      <c r="O126" s="8">
        <v>246</v>
      </c>
      <c r="P126" s="10"/>
      <c r="Q126" s="13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10"/>
      <c r="L127" s="7" t="s">
        <v>119</v>
      </c>
      <c r="M127" s="7">
        <v>1756</v>
      </c>
      <c r="N127" s="7" t="s">
        <v>41</v>
      </c>
      <c r="O127" s="8">
        <v>100</v>
      </c>
      <c r="P127" s="10"/>
      <c r="Q127" s="13"/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10"/>
      <c r="L128" s="7" t="s">
        <v>120</v>
      </c>
      <c r="M128" s="7">
        <v>1761</v>
      </c>
      <c r="N128" s="7" t="s">
        <v>41</v>
      </c>
      <c r="O128" s="8">
        <f>31+14</f>
        <v>45</v>
      </c>
      <c r="P128" s="10"/>
      <c r="Q128" s="13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10"/>
      <c r="L129" s="7" t="s">
        <v>124</v>
      </c>
      <c r="M129" s="7">
        <v>1728</v>
      </c>
      <c r="N129" s="7" t="s">
        <v>41</v>
      </c>
      <c r="O129" s="8">
        <v>317</v>
      </c>
      <c r="P129" s="10"/>
      <c r="Q129" s="13"/>
      <c r="R129" s="3"/>
    </row>
    <row r="130" spans="1:18" x14ac:dyDescent="0.25">
      <c r="A130" s="3"/>
      <c r="B130" s="6"/>
      <c r="C130" s="6"/>
      <c r="D130" s="6"/>
      <c r="E130" s="7"/>
      <c r="F130" s="7"/>
      <c r="G130" s="7"/>
      <c r="H130" s="8"/>
      <c r="I130" s="3"/>
      <c r="J130" s="7"/>
      <c r="K130" s="10"/>
      <c r="L130" s="7"/>
      <c r="M130" s="7"/>
      <c r="N130" s="7"/>
      <c r="O130" s="8"/>
      <c r="P130" s="10"/>
      <c r="Q130" s="13"/>
      <c r="R130" s="3"/>
    </row>
    <row r="131" spans="1:18" x14ac:dyDescent="0.25">
      <c r="A131" s="3"/>
      <c r="B131" s="6"/>
      <c r="C131" s="6"/>
      <c r="D131" s="6"/>
      <c r="E131" s="7"/>
      <c r="F131" s="7"/>
      <c r="G131" s="7"/>
      <c r="H131" s="8"/>
      <c r="I131" s="3"/>
      <c r="J131" s="7"/>
      <c r="K131" s="10"/>
      <c r="L131" s="7"/>
      <c r="M131" s="7"/>
      <c r="N131" s="7"/>
      <c r="O131" s="8"/>
      <c r="P131" s="10"/>
      <c r="Q131" s="13"/>
      <c r="R131" s="3"/>
    </row>
    <row r="132" spans="1:18" x14ac:dyDescent="0.25">
      <c r="A132" s="3"/>
      <c r="B132" s="6"/>
      <c r="C132" s="6"/>
      <c r="D132" s="6"/>
      <c r="E132" s="7"/>
      <c r="F132" s="7"/>
      <c r="G132" s="7"/>
      <c r="H132" s="8"/>
      <c r="I132" s="3"/>
      <c r="J132" s="7"/>
      <c r="K132" s="10"/>
      <c r="L132" s="7"/>
      <c r="M132" s="7"/>
      <c r="N132" s="7"/>
      <c r="O132" s="8"/>
      <c r="P132" s="10"/>
      <c r="Q132" s="13"/>
      <c r="R132" s="3"/>
    </row>
    <row r="133" spans="1:18" x14ac:dyDescent="0.25">
      <c r="A133" s="3"/>
      <c r="B133" s="6"/>
      <c r="C133" s="6"/>
      <c r="D133" s="6"/>
      <c r="E133" s="7"/>
      <c r="F133" s="7"/>
      <c r="G133" s="7"/>
      <c r="H133" s="8"/>
      <c r="I133" s="3"/>
      <c r="J133" s="7"/>
      <c r="K133" s="10"/>
      <c r="L133" s="7"/>
      <c r="M133" s="7"/>
      <c r="N133" s="7"/>
      <c r="O133" s="8"/>
      <c r="P133" s="10"/>
      <c r="Q133" s="13"/>
      <c r="R133" s="3"/>
    </row>
    <row r="134" spans="1:18" x14ac:dyDescent="0.25">
      <c r="A134" s="3"/>
      <c r="B134" s="6"/>
      <c r="C134" s="6"/>
      <c r="D134" s="6"/>
      <c r="E134" s="7"/>
      <c r="F134" s="7"/>
      <c r="G134" s="7"/>
      <c r="H134" s="8"/>
      <c r="I134" s="3"/>
      <c r="J134" s="7"/>
      <c r="K134" s="10">
        <f>SUM(K122:K126)</f>
        <v>1261.5900000000001</v>
      </c>
      <c r="L134" s="11"/>
      <c r="M134" s="11"/>
      <c r="N134" s="11"/>
      <c r="O134" s="10">
        <f>SUM(O122:O133)</f>
        <v>1216</v>
      </c>
      <c r="P134" s="10">
        <f>SUM(P122:P133)</f>
        <v>0</v>
      </c>
      <c r="Q134" s="13">
        <f>O134-K134+P134</f>
        <v>-45.590000000000146</v>
      </c>
      <c r="R134" s="3"/>
    </row>
    <row r="135" spans="1:18" x14ac:dyDescent="0.25">
      <c r="A135" s="3"/>
      <c r="B135" s="6"/>
      <c r="C135" s="6"/>
      <c r="D135" s="6"/>
      <c r="E135" s="7"/>
      <c r="F135" s="7"/>
      <c r="G135" s="7"/>
      <c r="H135" s="8"/>
      <c r="I135" s="3"/>
      <c r="J135" s="7"/>
      <c r="K135" s="8"/>
      <c r="L135" s="11"/>
      <c r="M135" s="11"/>
      <c r="N135" s="11"/>
      <c r="O135" s="10"/>
      <c r="P135" s="10"/>
      <c r="Q135" s="13"/>
      <c r="R135" s="3"/>
    </row>
    <row r="136" spans="1:18" x14ac:dyDescent="0.25">
      <c r="A136" s="3"/>
      <c r="B136" s="6"/>
      <c r="C136" s="6"/>
      <c r="D136" s="6"/>
      <c r="E136" s="7"/>
      <c r="F136" s="7"/>
      <c r="G136" s="7"/>
      <c r="H136" s="8"/>
      <c r="I136" s="3"/>
      <c r="J136" s="7"/>
      <c r="K136" s="8"/>
      <c r="L136" s="11"/>
      <c r="M136" s="11"/>
      <c r="N136" s="11"/>
      <c r="O136" s="10"/>
      <c r="P136" s="10"/>
      <c r="Q136" s="13"/>
      <c r="R136" s="3"/>
    </row>
    <row r="137" spans="1:18" x14ac:dyDescent="0.25">
      <c r="A137" s="3"/>
      <c r="B137" s="7"/>
      <c r="C137" s="7"/>
      <c r="D137" s="7"/>
      <c r="E137" s="7"/>
      <c r="F137" s="12"/>
      <c r="G137" s="7"/>
      <c r="H137" s="8"/>
      <c r="I137" s="3"/>
      <c r="J137" s="7"/>
      <c r="K137" s="8"/>
      <c r="L137" s="11"/>
      <c r="M137" s="11"/>
      <c r="N137" s="11"/>
      <c r="O137" s="10"/>
      <c r="P137" s="10"/>
      <c r="Q137" s="14"/>
      <c r="R137" s="3"/>
    </row>
    <row r="138" spans="1:18" x14ac:dyDescent="0.25">
      <c r="A138" s="3"/>
      <c r="B138" s="7"/>
      <c r="C138" s="7"/>
      <c r="D138" s="7"/>
      <c r="E138" s="7"/>
      <c r="F138" s="12"/>
      <c r="G138" s="7"/>
      <c r="H138" s="8"/>
      <c r="I138" s="3"/>
      <c r="J138" s="7"/>
      <c r="K138" s="8"/>
      <c r="L138" s="11"/>
      <c r="M138" s="11"/>
      <c r="N138" s="11"/>
      <c r="O138" s="10"/>
      <c r="P138" s="10"/>
      <c r="Q138" s="14"/>
      <c r="R138" s="3"/>
    </row>
    <row r="139" spans="1:18" x14ac:dyDescent="0.25">
      <c r="A139" s="3"/>
      <c r="B139" s="7"/>
      <c r="C139" s="7"/>
      <c r="D139" s="7"/>
      <c r="E139" s="7"/>
      <c r="F139" s="12"/>
      <c r="G139" s="7"/>
      <c r="H139" s="10">
        <f>SUM(H7:H138)</f>
        <v>23690.949999999997</v>
      </c>
      <c r="I139" s="3"/>
      <c r="J139" s="7"/>
      <c r="K139" s="10">
        <f>+K134+K121+K115+K102+K95+K79+K67+K52+K42+K29</f>
        <v>23690.95</v>
      </c>
      <c r="L139" s="11"/>
      <c r="M139" s="11"/>
      <c r="N139" s="11"/>
      <c r="O139" s="10">
        <f>+O134+O121+O115+O102+O95+O79+O67+O52+O42+O29</f>
        <v>22590.1</v>
      </c>
      <c r="P139" s="10">
        <f>+P134+P121+P115+P102+P95+P79+P67+P52+P42+P29</f>
        <v>0</v>
      </c>
      <c r="Q139" s="19">
        <f>SUM(Q7:Q138)</f>
        <v>-1100.8500000000006</v>
      </c>
      <c r="R139" s="3"/>
    </row>
    <row r="140" spans="1:18" x14ac:dyDescent="0.25">
      <c r="O140" s="15">
        <f>K139-O139</f>
        <v>1100.8500000000022</v>
      </c>
      <c r="P140" s="15"/>
    </row>
    <row r="141" spans="1:18" x14ac:dyDescent="0.25">
      <c r="Q141" s="15"/>
    </row>
    <row r="145" spans="17:17" x14ac:dyDescent="0.25">
      <c r="Q145" s="15"/>
    </row>
  </sheetData>
  <autoFilter ref="A6:R2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24-1</vt:lpstr>
      <vt:lpstr>40-1</vt:lpstr>
      <vt:lpstr>Fakir</vt:lpstr>
      <vt:lpstr>'24-1'!Print_Area</vt:lpstr>
      <vt:lpstr>'40-1'!Print_Area</vt:lpstr>
      <vt:lpstr>Fakir!Print_Area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Knitting Store</cp:lastModifiedBy>
  <cp:lastPrinted>2021-09-27T10:12:33Z</cp:lastPrinted>
  <dcterms:created xsi:type="dcterms:W3CDTF">2021-01-03T10:08:33Z</dcterms:created>
  <dcterms:modified xsi:type="dcterms:W3CDTF">2021-09-27T11:08:03Z</dcterms:modified>
</cp:coreProperties>
</file>