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GMS" sheetId="1" r:id="rId1"/>
  </sheets>
  <definedNames>
    <definedName name="_xlnm._FilterDatabase" localSheetId="0" hidden="1">GMS!$B$6:$O$155</definedName>
  </definedNames>
  <calcPr calcId="144525"/>
</workbook>
</file>

<file path=xl/calcChain.xml><?xml version="1.0" encoding="utf-8"?>
<calcChain xmlns="http://schemas.openxmlformats.org/spreadsheetml/2006/main">
  <c r="M136" i="1" l="1"/>
  <c r="M120" i="1" l="1"/>
  <c r="M131" i="1"/>
  <c r="N157" i="1" l="1"/>
  <c r="I157" i="1"/>
  <c r="N141" i="1"/>
  <c r="M141" i="1"/>
  <c r="O141" i="1" s="1"/>
  <c r="I141" i="1"/>
  <c r="N135" i="1" l="1"/>
  <c r="M135" i="1"/>
  <c r="O135" i="1" s="1"/>
  <c r="I135" i="1"/>
  <c r="N129" i="1"/>
  <c r="M129" i="1"/>
  <c r="O129" i="1" s="1"/>
  <c r="I129" i="1"/>
  <c r="M157" i="1" l="1"/>
  <c r="N123" i="1"/>
  <c r="M123" i="1"/>
  <c r="I123" i="1"/>
  <c r="O123" i="1" l="1"/>
  <c r="M99" i="1"/>
  <c r="N116" i="1" l="1"/>
  <c r="M116" i="1"/>
  <c r="I116" i="1"/>
  <c r="O116" i="1" l="1"/>
  <c r="M61" i="1"/>
  <c r="I79" i="1" l="1"/>
  <c r="M79" i="1"/>
  <c r="N79" i="1"/>
  <c r="O79" i="1" l="1"/>
  <c r="I14" i="1"/>
  <c r="N110" i="1" l="1"/>
  <c r="M110" i="1"/>
  <c r="I110" i="1"/>
  <c r="N101" i="1"/>
  <c r="M101" i="1"/>
  <c r="I101" i="1"/>
  <c r="O110" i="1" l="1"/>
  <c r="O101" i="1"/>
  <c r="N96" i="1"/>
  <c r="M96" i="1"/>
  <c r="I96" i="1"/>
  <c r="N90" i="1"/>
  <c r="M90" i="1"/>
  <c r="I90" i="1"/>
  <c r="O90" i="1" l="1"/>
  <c r="O96" i="1"/>
  <c r="M31" i="1"/>
  <c r="N85" i="1" l="1"/>
  <c r="M85" i="1"/>
  <c r="I85" i="1"/>
  <c r="O85" i="1" l="1"/>
  <c r="O157" i="1" s="1"/>
  <c r="M19" i="1"/>
  <c r="M47" i="1"/>
  <c r="N65" i="1" l="1"/>
  <c r="M65" i="1"/>
  <c r="I65" i="1"/>
  <c r="O65" i="1" l="1"/>
  <c r="F157" i="1"/>
  <c r="N56" i="1"/>
  <c r="M56" i="1"/>
  <c r="I56" i="1"/>
  <c r="N51" i="1"/>
  <c r="M51" i="1"/>
  <c r="I51" i="1"/>
  <c r="N46" i="1"/>
  <c r="M46" i="1"/>
  <c r="I46" i="1"/>
  <c r="O51" i="1" l="1"/>
  <c r="O46" i="1"/>
  <c r="O56" i="1"/>
  <c r="N39" i="1"/>
  <c r="M39" i="1"/>
  <c r="I39" i="1"/>
  <c r="O39" i="1" l="1"/>
  <c r="N27" i="1"/>
  <c r="M27" i="1"/>
  <c r="I27" i="1"/>
  <c r="N22" i="1"/>
  <c r="M22" i="1"/>
  <c r="I22" i="1"/>
  <c r="O27" i="1" l="1"/>
  <c r="O22" i="1"/>
  <c r="N14" i="1"/>
  <c r="M14" i="1" l="1"/>
  <c r="O14" i="1" l="1"/>
</calcChain>
</file>

<file path=xl/sharedStrings.xml><?xml version="1.0" encoding="utf-8"?>
<sst xmlns="http://schemas.openxmlformats.org/spreadsheetml/2006/main" count="523" uniqueCount="167">
  <si>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</si>
  <si>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</si>
  <si>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</si>
  <si>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</si>
  <si>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</si>
  <si>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</si>
  <si>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</si>
  <si>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</si>
  <si>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</si>
  <si>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</si>
  <si>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</si>
  <si>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</si>
  <si>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</si>
  <si>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</si>
  <si>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</si>
  <si>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</si>
  <si>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</si>
  <si>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</si>
  <si>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SR#GT364/21</t>
  </si>
  <si>
    <t>34/1 Com</t>
  </si>
  <si>
    <t>Sportking</t>
  </si>
  <si>
    <t>I46H134023</t>
  </si>
  <si>
    <t>50/F Poly</t>
  </si>
  <si>
    <t>23307AA</t>
  </si>
  <si>
    <t>12/1CVC60+40</t>
  </si>
  <si>
    <t>SQR</t>
  </si>
  <si>
    <t>683L</t>
  </si>
  <si>
    <t>06.06.21</t>
  </si>
  <si>
    <t>08.06.21</t>
  </si>
  <si>
    <t>Fabric Type</t>
  </si>
  <si>
    <t>Fleece</t>
  </si>
  <si>
    <t>09.06.21</t>
  </si>
  <si>
    <t>GMS Textiles Ltd.</t>
  </si>
  <si>
    <t>SR#GT-181/21</t>
  </si>
  <si>
    <t>30/1 Com</t>
  </si>
  <si>
    <t>217130029</t>
  </si>
  <si>
    <t>75/D</t>
  </si>
  <si>
    <t>F1063</t>
  </si>
  <si>
    <t>16/1 CVC</t>
  </si>
  <si>
    <t>CPA2111601</t>
  </si>
  <si>
    <t>OR</t>
  </si>
  <si>
    <t>34/1 CB</t>
  </si>
  <si>
    <t>GAYATRI</t>
  </si>
  <si>
    <t>1114/21</t>
  </si>
  <si>
    <t>50/D</t>
  </si>
  <si>
    <t>Shaoying</t>
  </si>
  <si>
    <t>683-L</t>
  </si>
  <si>
    <t>15.06.21</t>
  </si>
  <si>
    <t>GT-345/21</t>
  </si>
  <si>
    <t>34/1 CVC</t>
  </si>
  <si>
    <t>AA Knit</t>
  </si>
  <si>
    <t>8042F</t>
  </si>
  <si>
    <t>12/1 CVC+60+40</t>
  </si>
  <si>
    <t>50/Polyster</t>
  </si>
  <si>
    <t>30/1 Organc</t>
  </si>
  <si>
    <t>14.06.21</t>
  </si>
  <si>
    <t>11C3952W</t>
  </si>
  <si>
    <t>S/R#GT-375/21</t>
  </si>
  <si>
    <t>34/1</t>
  </si>
  <si>
    <t>19.06.21</t>
  </si>
  <si>
    <t>13.06.21</t>
  </si>
  <si>
    <t>Cedaak</t>
  </si>
  <si>
    <t>J&amp;J</t>
  </si>
  <si>
    <t>S/R#GT-346/21</t>
  </si>
  <si>
    <t>Fujian</t>
  </si>
  <si>
    <t>C3952W</t>
  </si>
  <si>
    <t>12/1 CVC 60+40</t>
  </si>
  <si>
    <t>12/1CVC 60+40</t>
  </si>
  <si>
    <t>S/R#GT-371/21</t>
  </si>
  <si>
    <t>Y23307AA</t>
  </si>
  <si>
    <t>23.06.21</t>
  </si>
  <si>
    <t>Garb</t>
  </si>
  <si>
    <t>S/R#GT-251/21</t>
  </si>
  <si>
    <t>STV217130025</t>
  </si>
  <si>
    <t>12/1 CVC75+25</t>
  </si>
  <si>
    <t>T-Max</t>
  </si>
  <si>
    <t>08/21</t>
  </si>
  <si>
    <t>Shaoxing</t>
  </si>
  <si>
    <t>22.06.21</t>
  </si>
  <si>
    <t>S/R#GT-295/21</t>
  </si>
  <si>
    <t>8047F</t>
  </si>
  <si>
    <t>28.06.21</t>
  </si>
  <si>
    <t>Cedaar</t>
  </si>
  <si>
    <t>Y23307A</t>
  </si>
  <si>
    <t>Z687L1</t>
  </si>
  <si>
    <t>27.06.21</t>
  </si>
  <si>
    <t>29.06.21</t>
  </si>
  <si>
    <t>Yarn Retrun</t>
  </si>
  <si>
    <t>S/R#GT-400/21</t>
  </si>
  <si>
    <t>26/1 Card</t>
  </si>
  <si>
    <t>OMAY</t>
  </si>
  <si>
    <t>A26CC01</t>
  </si>
  <si>
    <t>KYUNGBAN</t>
  </si>
  <si>
    <t>21001W02B</t>
  </si>
  <si>
    <t>01.07.21</t>
  </si>
  <si>
    <t>04.07.21</t>
  </si>
  <si>
    <t>05.7.21</t>
  </si>
  <si>
    <t>05.07.21</t>
  </si>
  <si>
    <t>07.07.21</t>
  </si>
  <si>
    <t>Sample</t>
  </si>
  <si>
    <t>10.07.21</t>
  </si>
  <si>
    <t>12.07.21</t>
  </si>
  <si>
    <t>S/R#GT-379/21</t>
  </si>
  <si>
    <t>34/1 Card</t>
  </si>
  <si>
    <t>AA</t>
  </si>
  <si>
    <t>13.07.21</t>
  </si>
  <si>
    <t>S0272W</t>
  </si>
  <si>
    <t>S/R#GT-427/21</t>
  </si>
  <si>
    <t>8049F</t>
  </si>
  <si>
    <t>3952W</t>
  </si>
  <si>
    <t>06.08.21</t>
  </si>
  <si>
    <t>S/R#GT-320/21</t>
  </si>
  <si>
    <t>30/1</t>
  </si>
  <si>
    <t>Gayatri</t>
  </si>
  <si>
    <t>L2711130070</t>
  </si>
  <si>
    <t>05.08.21</t>
  </si>
  <si>
    <t>Y/34448/08/21</t>
  </si>
  <si>
    <t>50/48F</t>
  </si>
  <si>
    <t>Kariban</t>
  </si>
  <si>
    <t>Square</t>
  </si>
  <si>
    <t>697L1</t>
  </si>
  <si>
    <t>S/R#GT-491/21</t>
  </si>
  <si>
    <t>12/1</t>
  </si>
  <si>
    <t>18S0272W</t>
  </si>
  <si>
    <t>Billion</t>
  </si>
  <si>
    <t>50/36F</t>
  </si>
  <si>
    <t>COBE</t>
  </si>
  <si>
    <t>10.08.21</t>
  </si>
  <si>
    <t>10.08.12</t>
  </si>
  <si>
    <t>13.08.21</t>
  </si>
  <si>
    <t>14.08.21</t>
  </si>
  <si>
    <t>19.08.21</t>
  </si>
  <si>
    <t>S/R#GT-447/21</t>
  </si>
  <si>
    <t>Sudhed</t>
  </si>
  <si>
    <t>699L</t>
  </si>
  <si>
    <t>12/1CVC</t>
  </si>
  <si>
    <t>Suuare</t>
  </si>
  <si>
    <t>Y/35072/08/21</t>
  </si>
  <si>
    <t>Poly Billion</t>
  </si>
  <si>
    <t>272W</t>
  </si>
  <si>
    <t>18.08.21</t>
  </si>
  <si>
    <t>24.08.21</t>
  </si>
  <si>
    <t>23.08.21</t>
  </si>
  <si>
    <t>35294/08/21</t>
  </si>
  <si>
    <t>30.08.21</t>
  </si>
  <si>
    <t>S/J</t>
  </si>
  <si>
    <t>Essential</t>
  </si>
  <si>
    <t>Sudhan</t>
  </si>
  <si>
    <t>29.08.21</t>
  </si>
  <si>
    <t>S/R#GT-322/21</t>
  </si>
  <si>
    <t>Omax</t>
  </si>
  <si>
    <t>30CH89</t>
  </si>
  <si>
    <t>09PR</t>
  </si>
  <si>
    <t>347PRRD</t>
  </si>
  <si>
    <t>02.09.21</t>
  </si>
  <si>
    <t>S/R#GT-438/21</t>
  </si>
  <si>
    <t xml:space="preserve"> </t>
  </si>
  <si>
    <t>S/R#GT-446/21</t>
  </si>
  <si>
    <t>08.09.21</t>
  </si>
  <si>
    <t>Shristi</t>
  </si>
  <si>
    <t>NK621</t>
  </si>
  <si>
    <t>50D</t>
  </si>
  <si>
    <t>Trident</t>
  </si>
  <si>
    <t>523EL</t>
  </si>
  <si>
    <t>12.09.21</t>
  </si>
  <si>
    <t>15.09.21</t>
  </si>
  <si>
    <t>fleece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</si>
</sst>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118" workbookViewId="0">
      <selection activeCell="M137" sqref="M137"/>
    </sheetView>
  </sheetViews>
  <sheetFormatPr defaultRowHeight="15" x14ac:dyDescent="0.25"/>
  <cols>
    <col min="1" max="1" width="7.5703125" style="1" customWidth="1"/>
    <col min="2" max="2" width="15.28515625" style="1" customWidth="1"/>
    <col min="3" max="3" width="15.85546875" style="1" customWidth="1"/>
    <col min="4" max="4" width="13.42578125" style="1" customWidth="1"/>
    <col min="5" max="5" width="10.5703125" style="1" customWidth="1"/>
    <col min="6" max="6" width="10.28515625" style="1" customWidth="1"/>
    <col min="7" max="7" width="9.5703125" style="1" customWidth="1"/>
    <col min="8" max="8" width="14.140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3.25" x14ac:dyDescent="0.35">
      <c r="A3" s="21" t="s">
        <v>32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16" x14ac:dyDescent="0.25">
      <c r="A5" s="22" t="s">
        <v>2</v>
      </c>
      <c r="B5" s="22"/>
      <c r="C5" s="22"/>
      <c r="D5" s="22"/>
      <c r="E5" s="22"/>
      <c r="F5" s="22"/>
      <c r="G5" s="22" t="s">
        <v>3</v>
      </c>
      <c r="H5" s="22"/>
      <c r="I5" s="22"/>
      <c r="J5" s="22" t="s">
        <v>4</v>
      </c>
      <c r="K5" s="22"/>
      <c r="L5" s="22"/>
      <c r="M5" s="22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17</v>
      </c>
      <c r="D6" s="5" t="s">
        <v>16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29</v>
      </c>
      <c r="M6" s="4" t="s">
        <v>13</v>
      </c>
      <c r="N6" s="4" t="s">
        <v>14</v>
      </c>
      <c r="O6" s="4" t="s">
        <v>15</v>
      </c>
      <c r="P6" s="4"/>
    </row>
    <row r="7" spans="1:16" x14ac:dyDescent="0.25">
      <c r="A7" s="4"/>
      <c r="B7" s="7"/>
      <c r="C7" s="8"/>
      <c r="D7" s="8"/>
      <c r="E7" s="8"/>
      <c r="F7" s="9"/>
      <c r="G7" s="4"/>
      <c r="H7" s="8"/>
      <c r="I7" s="9"/>
      <c r="J7" s="8"/>
      <c r="K7" s="8"/>
      <c r="L7" s="8"/>
      <c r="M7" s="9"/>
      <c r="N7" s="9"/>
      <c r="O7" s="4"/>
      <c r="P7" s="4"/>
    </row>
    <row r="8" spans="1:16" x14ac:dyDescent="0.25">
      <c r="A8" s="4"/>
      <c r="B8" s="7" t="s">
        <v>18</v>
      </c>
      <c r="C8" s="8" t="s">
        <v>19</v>
      </c>
      <c r="D8" s="8" t="s">
        <v>20</v>
      </c>
      <c r="E8" s="8" t="s">
        <v>21</v>
      </c>
      <c r="F8" s="9">
        <v>3648</v>
      </c>
      <c r="G8" s="4" t="s">
        <v>27</v>
      </c>
      <c r="H8" s="8">
        <v>145594</v>
      </c>
      <c r="I8" s="9">
        <v>3648</v>
      </c>
      <c r="J8" s="8" t="s">
        <v>28</v>
      </c>
      <c r="K8" s="8">
        <v>1341</v>
      </c>
      <c r="L8" s="8" t="s">
        <v>30</v>
      </c>
      <c r="M8" s="9">
        <v>3</v>
      </c>
      <c r="N8" s="9"/>
      <c r="O8" s="4"/>
      <c r="P8" s="4"/>
    </row>
    <row r="9" spans="1:16" x14ac:dyDescent="0.25">
      <c r="A9" s="4"/>
      <c r="B9" s="7" t="s">
        <v>18</v>
      </c>
      <c r="C9" s="8" t="s">
        <v>22</v>
      </c>
      <c r="D9" s="8" t="s">
        <v>20</v>
      </c>
      <c r="E9" s="8" t="s">
        <v>23</v>
      </c>
      <c r="F9" s="9">
        <v>792</v>
      </c>
      <c r="G9" s="4" t="s">
        <v>27</v>
      </c>
      <c r="H9" s="8">
        <v>145594</v>
      </c>
      <c r="I9" s="9">
        <v>792</v>
      </c>
      <c r="J9" s="8" t="s">
        <v>31</v>
      </c>
      <c r="K9" s="8">
        <v>1345</v>
      </c>
      <c r="L9" s="8" t="s">
        <v>30</v>
      </c>
      <c r="M9" s="9">
        <v>1436</v>
      </c>
      <c r="N9" s="9"/>
      <c r="O9" s="4"/>
      <c r="P9" s="4"/>
    </row>
    <row r="10" spans="1:16" x14ac:dyDescent="0.25">
      <c r="A10" s="4"/>
      <c r="B10" s="7" t="s">
        <v>18</v>
      </c>
      <c r="C10" s="8" t="s">
        <v>24</v>
      </c>
      <c r="D10" s="8" t="s">
        <v>25</v>
      </c>
      <c r="E10" s="8" t="s">
        <v>26</v>
      </c>
      <c r="F10" s="9">
        <v>3488</v>
      </c>
      <c r="G10" s="4" t="s">
        <v>27</v>
      </c>
      <c r="H10" s="8">
        <v>145594</v>
      </c>
      <c r="I10" s="9">
        <v>3488</v>
      </c>
      <c r="J10" s="8" t="s">
        <v>47</v>
      </c>
      <c r="K10" s="8">
        <v>1372</v>
      </c>
      <c r="L10" s="8" t="s">
        <v>30</v>
      </c>
      <c r="M10" s="9">
        <v>2737</v>
      </c>
      <c r="N10" s="10"/>
      <c r="O10" s="12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47</v>
      </c>
      <c r="K11" s="8">
        <v>1372</v>
      </c>
      <c r="L11" s="8" t="s">
        <v>30</v>
      </c>
      <c r="M11" s="9">
        <v>853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59</v>
      </c>
      <c r="K12" s="8">
        <v>1389</v>
      </c>
      <c r="L12" s="8" t="s">
        <v>30</v>
      </c>
      <c r="M12" s="9">
        <v>1981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70</v>
      </c>
      <c r="K13" s="8">
        <v>1403</v>
      </c>
      <c r="L13" s="8" t="s">
        <v>30</v>
      </c>
      <c r="M13" s="9">
        <v>885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10">
        <f>SUM(I7:I13)</f>
        <v>7928</v>
      </c>
      <c r="J14" s="11"/>
      <c r="K14" s="11"/>
      <c r="L14" s="11"/>
      <c r="M14" s="10">
        <f>SUM(M7:M13)</f>
        <v>7895</v>
      </c>
      <c r="N14" s="10">
        <f>SUM(N7:N13)</f>
        <v>0</v>
      </c>
      <c r="O14" s="14">
        <f>M14-I14+N14</f>
        <v>-33</v>
      </c>
      <c r="P14" s="4"/>
    </row>
    <row r="15" spans="1:16" x14ac:dyDescent="0.25">
      <c r="A15" s="4" t="s">
        <v>62</v>
      </c>
      <c r="B15" s="7" t="s">
        <v>33</v>
      </c>
      <c r="C15" s="8" t="s">
        <v>34</v>
      </c>
      <c r="D15" s="8" t="s">
        <v>40</v>
      </c>
      <c r="E15" s="17" t="s">
        <v>35</v>
      </c>
      <c r="F15" s="9">
        <v>2578</v>
      </c>
      <c r="G15" s="4" t="s">
        <v>28</v>
      </c>
      <c r="H15" s="8">
        <v>145596</v>
      </c>
      <c r="I15" s="9">
        <v>2578</v>
      </c>
      <c r="J15" s="8" t="s">
        <v>47</v>
      </c>
      <c r="K15" s="8">
        <v>1372</v>
      </c>
      <c r="L15" s="8" t="s">
        <v>30</v>
      </c>
      <c r="M15" s="9">
        <v>1542</v>
      </c>
      <c r="N15" s="9"/>
      <c r="O15" s="4"/>
      <c r="P15" s="4"/>
    </row>
    <row r="16" spans="1:16" x14ac:dyDescent="0.25">
      <c r="A16" s="4" t="s">
        <v>62</v>
      </c>
      <c r="B16" s="7" t="s">
        <v>33</v>
      </c>
      <c r="C16" s="8" t="s">
        <v>36</v>
      </c>
      <c r="D16" s="8" t="s">
        <v>20</v>
      </c>
      <c r="E16" s="8" t="s">
        <v>37</v>
      </c>
      <c r="F16" s="9">
        <v>732</v>
      </c>
      <c r="G16" s="4" t="s">
        <v>28</v>
      </c>
      <c r="H16" s="8">
        <v>145596</v>
      </c>
      <c r="I16" s="9">
        <v>732</v>
      </c>
      <c r="J16" s="8" t="s">
        <v>60</v>
      </c>
      <c r="K16" s="8">
        <v>1354</v>
      </c>
      <c r="L16" s="8" t="s">
        <v>30</v>
      </c>
      <c r="M16" s="9">
        <v>2.4</v>
      </c>
      <c r="N16" s="9"/>
      <c r="O16" s="4"/>
      <c r="P16" s="4"/>
    </row>
    <row r="17" spans="1:16" x14ac:dyDescent="0.25">
      <c r="A17" s="4" t="s">
        <v>62</v>
      </c>
      <c r="B17" s="7" t="s">
        <v>33</v>
      </c>
      <c r="C17" s="8" t="s">
        <v>38</v>
      </c>
      <c r="D17" s="8"/>
      <c r="E17" s="8" t="s">
        <v>39</v>
      </c>
      <c r="F17" s="9">
        <v>2214</v>
      </c>
      <c r="G17" s="4" t="s">
        <v>28</v>
      </c>
      <c r="H17" s="8">
        <v>145596</v>
      </c>
      <c r="I17" s="9">
        <v>2214</v>
      </c>
      <c r="J17" s="8" t="s">
        <v>59</v>
      </c>
      <c r="K17" s="8">
        <v>1389</v>
      </c>
      <c r="L17" s="8" t="s">
        <v>30</v>
      </c>
      <c r="M17" s="9">
        <v>2497</v>
      </c>
      <c r="N17" s="9"/>
      <c r="O17" s="4"/>
      <c r="P17" s="4"/>
    </row>
    <row r="18" spans="1:16" x14ac:dyDescent="0.25">
      <c r="A18" s="4" t="s">
        <v>62</v>
      </c>
      <c r="B18" s="7" t="s">
        <v>33</v>
      </c>
      <c r="C18" s="8" t="s">
        <v>36</v>
      </c>
      <c r="D18" s="8" t="s">
        <v>20</v>
      </c>
      <c r="E18" s="8" t="s">
        <v>37</v>
      </c>
      <c r="F18" s="9">
        <v>167</v>
      </c>
      <c r="G18" s="4" t="s">
        <v>59</v>
      </c>
      <c r="H18" s="8">
        <v>133364</v>
      </c>
      <c r="I18" s="9">
        <v>167</v>
      </c>
      <c r="J18" s="8" t="s">
        <v>70</v>
      </c>
      <c r="K18" s="8">
        <v>1403</v>
      </c>
      <c r="L18" s="8" t="s">
        <v>30</v>
      </c>
      <c r="M18" s="9">
        <v>1401</v>
      </c>
      <c r="N18" s="9"/>
      <c r="O18" s="4"/>
      <c r="P18" s="4"/>
    </row>
    <row r="19" spans="1:16" x14ac:dyDescent="0.25">
      <c r="A19" s="4"/>
      <c r="B19" s="7" t="s">
        <v>48</v>
      </c>
      <c r="C19" s="8" t="s">
        <v>54</v>
      </c>
      <c r="D19" s="8"/>
      <c r="E19" s="8">
        <v>130029</v>
      </c>
      <c r="F19" s="9">
        <v>700</v>
      </c>
      <c r="G19" s="4" t="s">
        <v>55</v>
      </c>
      <c r="H19" s="8">
        <v>133353</v>
      </c>
      <c r="I19" s="9">
        <v>700</v>
      </c>
      <c r="J19" s="8" t="s">
        <v>86</v>
      </c>
      <c r="K19" s="8">
        <v>1421</v>
      </c>
      <c r="L19" s="8" t="s">
        <v>87</v>
      </c>
      <c r="M19" s="9">
        <f>454.7+405+37.6</f>
        <v>897.30000000000007</v>
      </c>
      <c r="N19" s="9">
        <v>54</v>
      </c>
      <c r="O19" s="4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7"/>
      <c r="C22" s="8"/>
      <c r="D22" s="8"/>
      <c r="E22" s="8"/>
      <c r="F22" s="9"/>
      <c r="G22" s="4"/>
      <c r="H22" s="8"/>
      <c r="I22" s="10">
        <f>SUM(I15:I21)</f>
        <v>6391</v>
      </c>
      <c r="J22" s="11"/>
      <c r="K22" s="11"/>
      <c r="L22" s="11"/>
      <c r="M22" s="10">
        <f>SUM(M15:M21)</f>
        <v>6339.7</v>
      </c>
      <c r="N22" s="10">
        <f>SUM(N15:N21)</f>
        <v>54</v>
      </c>
      <c r="O22" s="14">
        <f>M22-I22+N22</f>
        <v>2.6999999999998181</v>
      </c>
      <c r="P22" s="4"/>
    </row>
    <row r="23" spans="1:16" x14ac:dyDescent="0.25">
      <c r="A23" s="4" t="s">
        <v>126</v>
      </c>
      <c r="B23" s="7" t="s">
        <v>43</v>
      </c>
      <c r="C23" s="8" t="s">
        <v>41</v>
      </c>
      <c r="D23" s="8" t="s">
        <v>42</v>
      </c>
      <c r="E23" s="8">
        <v>134032</v>
      </c>
      <c r="F23" s="9">
        <v>462</v>
      </c>
      <c r="G23" s="4" t="s">
        <v>28</v>
      </c>
      <c r="H23" s="8">
        <v>141025</v>
      </c>
      <c r="I23" s="9">
        <v>462</v>
      </c>
      <c r="J23" s="8" t="s">
        <v>59</v>
      </c>
      <c r="K23" s="8">
        <v>1389</v>
      </c>
      <c r="L23" s="8" t="s">
        <v>30</v>
      </c>
      <c r="M23" s="9">
        <v>389</v>
      </c>
      <c r="N23" s="9"/>
      <c r="O23" s="4"/>
      <c r="P23" s="4"/>
    </row>
    <row r="24" spans="1:16" x14ac:dyDescent="0.25">
      <c r="A24" s="4" t="s">
        <v>126</v>
      </c>
      <c r="B24" s="7" t="s">
        <v>43</v>
      </c>
      <c r="C24" s="8" t="s">
        <v>44</v>
      </c>
      <c r="D24" s="8" t="s">
        <v>45</v>
      </c>
      <c r="E24" s="8" t="s">
        <v>23</v>
      </c>
      <c r="F24" s="9">
        <v>99</v>
      </c>
      <c r="G24" s="4" t="s">
        <v>28</v>
      </c>
      <c r="H24" s="8">
        <v>141025</v>
      </c>
      <c r="I24" s="9">
        <v>99</v>
      </c>
      <c r="J24" s="8" t="s">
        <v>70</v>
      </c>
      <c r="K24" s="8">
        <v>1403</v>
      </c>
      <c r="L24" s="8" t="s">
        <v>30</v>
      </c>
      <c r="M24" s="9">
        <v>578</v>
      </c>
      <c r="N24" s="9"/>
      <c r="O24" s="4"/>
      <c r="P24" s="4"/>
    </row>
    <row r="25" spans="1:16" x14ac:dyDescent="0.25">
      <c r="A25" s="4" t="s">
        <v>126</v>
      </c>
      <c r="B25" s="7" t="s">
        <v>43</v>
      </c>
      <c r="C25" s="8" t="s">
        <v>24</v>
      </c>
      <c r="D25" s="8" t="s">
        <v>25</v>
      </c>
      <c r="E25" s="8" t="s">
        <v>46</v>
      </c>
      <c r="F25" s="9">
        <v>431</v>
      </c>
      <c r="G25" s="4" t="s">
        <v>28</v>
      </c>
      <c r="H25" s="8">
        <v>141025</v>
      </c>
      <c r="I25" s="9">
        <v>431</v>
      </c>
      <c r="J25" s="8" t="s">
        <v>86</v>
      </c>
      <c r="K25" s="8">
        <v>1421</v>
      </c>
      <c r="L25" s="8" t="s">
        <v>87</v>
      </c>
      <c r="M25" s="9">
        <v>16</v>
      </c>
      <c r="N25" s="9">
        <v>10</v>
      </c>
      <c r="O25" s="4"/>
      <c r="P25" s="4"/>
    </row>
    <row r="26" spans="1:16" x14ac:dyDescent="0.25">
      <c r="A26" s="4"/>
      <c r="B26" s="7"/>
      <c r="C26" s="8"/>
      <c r="D26" s="8"/>
      <c r="E26" s="8"/>
      <c r="F26" s="9"/>
      <c r="G26" s="4"/>
      <c r="H26" s="8"/>
      <c r="I26" s="9"/>
      <c r="J26" s="8"/>
      <c r="K26" s="8"/>
      <c r="L26" s="8"/>
      <c r="M26" s="9"/>
      <c r="N26" s="9"/>
      <c r="O26" s="4"/>
      <c r="P26" s="4"/>
    </row>
    <row r="27" spans="1:16" x14ac:dyDescent="0.25">
      <c r="A27" s="4"/>
      <c r="B27" s="7"/>
      <c r="C27" s="8"/>
      <c r="D27" s="8"/>
      <c r="E27" s="8"/>
      <c r="F27" s="9"/>
      <c r="G27" s="4"/>
      <c r="H27" s="8"/>
      <c r="I27" s="10">
        <f>SUM(I23:I26)</f>
        <v>992</v>
      </c>
      <c r="J27" s="11"/>
      <c r="K27" s="11"/>
      <c r="L27" s="11"/>
      <c r="M27" s="10">
        <f>SUM(M23:M26)</f>
        <v>983</v>
      </c>
      <c r="N27" s="10">
        <f>SUM(N23:N26)</f>
        <v>10</v>
      </c>
      <c r="O27" s="14">
        <f>M27-I27+N27</f>
        <v>1</v>
      </c>
      <c r="P27" s="4"/>
    </row>
    <row r="28" spans="1:16" x14ac:dyDescent="0.25">
      <c r="A28" s="4"/>
      <c r="B28" s="7" t="s">
        <v>48</v>
      </c>
      <c r="C28" s="8" t="s">
        <v>49</v>
      </c>
      <c r="D28" s="8" t="s">
        <v>50</v>
      </c>
      <c r="E28" s="8" t="s">
        <v>51</v>
      </c>
      <c r="F28" s="9">
        <v>3637</v>
      </c>
      <c r="G28" s="4" t="s">
        <v>55</v>
      </c>
      <c r="H28" s="8">
        <v>133353</v>
      </c>
      <c r="I28" s="9">
        <v>3637</v>
      </c>
      <c r="J28" s="8" t="s">
        <v>70</v>
      </c>
      <c r="K28" s="8">
        <v>1403</v>
      </c>
      <c r="L28" s="8" t="s">
        <v>30</v>
      </c>
      <c r="M28" s="9">
        <v>1206</v>
      </c>
      <c r="N28" s="10"/>
      <c r="O28" s="14"/>
      <c r="P28" s="4"/>
    </row>
    <row r="29" spans="1:16" x14ac:dyDescent="0.25">
      <c r="A29" s="4"/>
      <c r="B29" s="7" t="s">
        <v>48</v>
      </c>
      <c r="C29" s="8" t="s">
        <v>52</v>
      </c>
      <c r="D29" s="8" t="s">
        <v>50</v>
      </c>
      <c r="E29" s="8" t="s">
        <v>51</v>
      </c>
      <c r="F29" s="9">
        <v>3478</v>
      </c>
      <c r="G29" s="4" t="s">
        <v>55</v>
      </c>
      <c r="H29" s="8">
        <v>133353</v>
      </c>
      <c r="I29" s="9">
        <v>3478</v>
      </c>
      <c r="J29" s="8" t="s">
        <v>86</v>
      </c>
      <c r="K29" s="8">
        <v>1420</v>
      </c>
      <c r="L29" s="8" t="s">
        <v>30</v>
      </c>
      <c r="M29" s="9">
        <v>903</v>
      </c>
      <c r="N29" s="10"/>
      <c r="O29" s="14"/>
      <c r="P29" s="4"/>
    </row>
    <row r="30" spans="1:16" x14ac:dyDescent="0.25">
      <c r="A30" s="4"/>
      <c r="B30" s="7" t="s">
        <v>48</v>
      </c>
      <c r="C30" s="8" t="s">
        <v>53</v>
      </c>
      <c r="D30" s="8"/>
      <c r="E30" s="8" t="s">
        <v>56</v>
      </c>
      <c r="F30" s="9">
        <v>556</v>
      </c>
      <c r="G30" s="4" t="s">
        <v>55</v>
      </c>
      <c r="H30" s="8">
        <v>133353</v>
      </c>
      <c r="I30" s="9">
        <v>556</v>
      </c>
      <c r="J30" s="8" t="s">
        <v>95</v>
      </c>
      <c r="K30" s="8">
        <v>1443</v>
      </c>
      <c r="L30" s="8" t="s">
        <v>30</v>
      </c>
      <c r="M30" s="9">
        <v>1783</v>
      </c>
      <c r="N30" s="10"/>
      <c r="O30" s="14"/>
      <c r="P30" s="4"/>
    </row>
    <row r="31" spans="1:16" x14ac:dyDescent="0.25">
      <c r="A31" s="4"/>
      <c r="B31" s="7" t="s">
        <v>48</v>
      </c>
      <c r="C31" s="8" t="s">
        <v>53</v>
      </c>
      <c r="D31" s="8" t="s">
        <v>64</v>
      </c>
      <c r="E31" s="8" t="s">
        <v>65</v>
      </c>
      <c r="F31" s="9">
        <v>240</v>
      </c>
      <c r="G31" s="4" t="s">
        <v>59</v>
      </c>
      <c r="H31" s="8">
        <v>133364</v>
      </c>
      <c r="I31" s="9">
        <v>240</v>
      </c>
      <c r="J31" s="8" t="s">
        <v>95</v>
      </c>
      <c r="K31" s="8">
        <v>1443</v>
      </c>
      <c r="L31" s="8" t="s">
        <v>30</v>
      </c>
      <c r="M31" s="9">
        <f>613+43</f>
        <v>656</v>
      </c>
      <c r="N31" s="10"/>
      <c r="O31" s="14"/>
      <c r="P31" s="4"/>
    </row>
    <row r="32" spans="1:16" x14ac:dyDescent="0.25">
      <c r="A32" s="4"/>
      <c r="B32" s="7"/>
      <c r="C32" s="8"/>
      <c r="D32" s="8"/>
      <c r="E32" s="8"/>
      <c r="F32" s="9"/>
      <c r="G32" s="4"/>
      <c r="H32" s="8"/>
      <c r="I32" s="9"/>
      <c r="J32" s="8" t="s">
        <v>95</v>
      </c>
      <c r="K32" s="8">
        <v>1446</v>
      </c>
      <c r="L32" s="8" t="s">
        <v>30</v>
      </c>
      <c r="M32" s="9">
        <v>3</v>
      </c>
      <c r="N32" s="10"/>
      <c r="O32" s="14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9"/>
      <c r="J33" s="8" t="s">
        <v>97</v>
      </c>
      <c r="K33" s="8">
        <v>1449</v>
      </c>
      <c r="L33" s="8" t="s">
        <v>30</v>
      </c>
      <c r="M33" s="9">
        <v>408</v>
      </c>
      <c r="N33" s="10"/>
      <c r="O33" s="14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9"/>
      <c r="J34" s="8" t="s">
        <v>97</v>
      </c>
      <c r="K34" s="8">
        <v>1449</v>
      </c>
      <c r="L34" s="8" t="s">
        <v>30</v>
      </c>
      <c r="M34" s="9">
        <v>1061</v>
      </c>
      <c r="N34" s="10"/>
      <c r="O34" s="14"/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9"/>
      <c r="J35" s="8" t="s">
        <v>98</v>
      </c>
      <c r="K35" s="8">
        <v>1464</v>
      </c>
      <c r="L35" s="8" t="s">
        <v>30</v>
      </c>
      <c r="M35" s="9">
        <v>615</v>
      </c>
      <c r="N35" s="10"/>
      <c r="O35" s="14"/>
      <c r="P35" s="4"/>
    </row>
    <row r="36" spans="1:16" x14ac:dyDescent="0.25">
      <c r="A36" s="4"/>
      <c r="B36" s="7"/>
      <c r="C36" s="8"/>
      <c r="D36" s="8"/>
      <c r="E36" s="8"/>
      <c r="F36" s="9"/>
      <c r="G36" s="4"/>
      <c r="H36" s="8"/>
      <c r="I36" s="9"/>
      <c r="J36" s="8" t="s">
        <v>98</v>
      </c>
      <c r="K36" s="8">
        <v>1464</v>
      </c>
      <c r="L36" s="8" t="s">
        <v>30</v>
      </c>
      <c r="M36" s="9">
        <v>1176</v>
      </c>
      <c r="N36" s="10"/>
      <c r="O36" s="14"/>
      <c r="P36" s="4"/>
    </row>
    <row r="37" spans="1:16" x14ac:dyDescent="0.25">
      <c r="A37" s="4"/>
      <c r="B37" s="7"/>
      <c r="C37" s="8"/>
      <c r="D37" s="8"/>
      <c r="E37" s="8"/>
      <c r="F37" s="9"/>
      <c r="G37" s="4"/>
      <c r="H37" s="8"/>
      <c r="I37" s="9"/>
      <c r="J37" s="8" t="s">
        <v>129</v>
      </c>
      <c r="K37" s="8">
        <v>1563</v>
      </c>
      <c r="L37" s="8" t="s">
        <v>30</v>
      </c>
      <c r="M37" s="9">
        <v>21</v>
      </c>
      <c r="N37" s="10">
        <v>79</v>
      </c>
      <c r="O37" s="14"/>
      <c r="P37" s="4"/>
    </row>
    <row r="38" spans="1:16" x14ac:dyDescent="0.25">
      <c r="A38" s="4"/>
      <c r="B38" s="7"/>
      <c r="C38" s="8"/>
      <c r="D38" s="8"/>
      <c r="E38" s="8"/>
      <c r="F38" s="9"/>
      <c r="G38" s="4"/>
      <c r="H38" s="8"/>
      <c r="I38" s="10"/>
      <c r="J38" s="8"/>
      <c r="K38" s="8"/>
      <c r="L38" s="8"/>
      <c r="M38" s="9"/>
      <c r="N38" s="10"/>
      <c r="O38" s="14"/>
      <c r="P38" s="4"/>
    </row>
    <row r="39" spans="1:16" x14ac:dyDescent="0.25">
      <c r="A39" s="4"/>
      <c r="B39" s="7"/>
      <c r="C39" s="8"/>
      <c r="D39" s="8"/>
      <c r="E39" s="8"/>
      <c r="F39" s="9"/>
      <c r="G39" s="4"/>
      <c r="H39" s="8"/>
      <c r="I39" s="10">
        <f>SUM(I28:I38)</f>
        <v>7911</v>
      </c>
      <c r="J39" s="11"/>
      <c r="K39" s="11"/>
      <c r="L39" s="11"/>
      <c r="M39" s="10">
        <f>SUM(M28:M38)</f>
        <v>7832</v>
      </c>
      <c r="N39" s="10">
        <f>SUM(N28:N38)</f>
        <v>79</v>
      </c>
      <c r="O39" s="14">
        <f>M39-I39+N39</f>
        <v>0</v>
      </c>
      <c r="P39" s="4"/>
    </row>
    <row r="40" spans="1:16" x14ac:dyDescent="0.25">
      <c r="A40" s="4" t="s">
        <v>62</v>
      </c>
      <c r="B40" s="7" t="s">
        <v>57</v>
      </c>
      <c r="C40" s="8" t="s">
        <v>58</v>
      </c>
      <c r="D40" s="8" t="s">
        <v>50</v>
      </c>
      <c r="E40" s="8" t="s">
        <v>51</v>
      </c>
      <c r="F40" s="9">
        <v>2454</v>
      </c>
      <c r="G40" s="4" t="s">
        <v>59</v>
      </c>
      <c r="H40" s="8">
        <v>133364</v>
      </c>
      <c r="I40" s="9">
        <v>2454</v>
      </c>
      <c r="J40" s="8" t="s">
        <v>86</v>
      </c>
      <c r="K40" s="8">
        <v>1420</v>
      </c>
      <c r="L40" s="8" t="s">
        <v>30</v>
      </c>
      <c r="M40" s="9">
        <v>1592</v>
      </c>
      <c r="N40" s="10"/>
      <c r="O40" s="14"/>
      <c r="P40" s="4"/>
    </row>
    <row r="41" spans="1:16" x14ac:dyDescent="0.25">
      <c r="A41" s="4" t="s">
        <v>62</v>
      </c>
      <c r="B41" s="7" t="s">
        <v>57</v>
      </c>
      <c r="C41" s="8" t="s">
        <v>44</v>
      </c>
      <c r="D41" s="8" t="s">
        <v>45</v>
      </c>
      <c r="E41" s="8" t="s">
        <v>23</v>
      </c>
      <c r="F41" s="9">
        <v>534</v>
      </c>
      <c r="G41" s="4" t="s">
        <v>59</v>
      </c>
      <c r="H41" s="8">
        <v>133364</v>
      </c>
      <c r="I41" s="9">
        <v>534</v>
      </c>
      <c r="J41" s="8" t="s">
        <v>96</v>
      </c>
      <c r="K41" s="8">
        <v>1449</v>
      </c>
      <c r="L41" s="8" t="s">
        <v>30</v>
      </c>
      <c r="M41" s="9">
        <v>2908</v>
      </c>
      <c r="N41" s="10"/>
      <c r="O41" s="14"/>
      <c r="P41" s="4"/>
    </row>
    <row r="42" spans="1:16" x14ac:dyDescent="0.25">
      <c r="A42" s="4" t="s">
        <v>62</v>
      </c>
      <c r="B42" s="7" t="s">
        <v>57</v>
      </c>
      <c r="C42" s="8" t="s">
        <v>67</v>
      </c>
      <c r="D42" s="8" t="s">
        <v>61</v>
      </c>
      <c r="E42" s="8">
        <v>12154059</v>
      </c>
      <c r="F42" s="9">
        <v>2348</v>
      </c>
      <c r="G42" s="4" t="s">
        <v>59</v>
      </c>
      <c r="H42" s="8">
        <v>133364</v>
      </c>
      <c r="I42" s="9">
        <v>2348</v>
      </c>
      <c r="J42" s="8" t="s">
        <v>98</v>
      </c>
      <c r="K42" s="8">
        <v>1462</v>
      </c>
      <c r="L42" s="8" t="s">
        <v>99</v>
      </c>
      <c r="M42" s="9">
        <v>2</v>
      </c>
      <c r="N42" s="10"/>
      <c r="O42" s="14"/>
      <c r="P42" s="4"/>
    </row>
    <row r="43" spans="1:16" x14ac:dyDescent="0.25">
      <c r="A43" s="4"/>
      <c r="B43" s="7"/>
      <c r="C43" s="8"/>
      <c r="D43" s="8"/>
      <c r="E43" s="8"/>
      <c r="F43" s="9"/>
      <c r="G43" s="4"/>
      <c r="H43" s="8"/>
      <c r="I43" s="9"/>
      <c r="J43" s="8" t="s">
        <v>98</v>
      </c>
      <c r="K43" s="8">
        <v>1464</v>
      </c>
      <c r="L43" s="8" t="s">
        <v>30</v>
      </c>
      <c r="M43" s="9">
        <v>345</v>
      </c>
      <c r="N43" s="10"/>
      <c r="O43" s="14"/>
      <c r="P43" s="4"/>
    </row>
    <row r="44" spans="1:16" x14ac:dyDescent="0.25">
      <c r="A44" s="4"/>
      <c r="B44" s="7"/>
      <c r="C44" s="8"/>
      <c r="D44" s="8"/>
      <c r="E44" s="8"/>
      <c r="F44" s="9"/>
      <c r="G44" s="4"/>
      <c r="H44" s="8"/>
      <c r="I44" s="9"/>
      <c r="J44" s="8" t="s">
        <v>100</v>
      </c>
      <c r="K44" s="8">
        <v>1477</v>
      </c>
      <c r="L44" s="8" t="s">
        <v>30</v>
      </c>
      <c r="M44" s="9">
        <v>439</v>
      </c>
      <c r="N44" s="10"/>
      <c r="O44" s="14"/>
      <c r="P44" s="4"/>
    </row>
    <row r="45" spans="1:16" x14ac:dyDescent="0.25">
      <c r="A45" s="4"/>
      <c r="B45" s="7"/>
      <c r="C45" s="8"/>
      <c r="D45" s="8"/>
      <c r="E45" s="8"/>
      <c r="F45" s="9"/>
      <c r="G45" s="4"/>
      <c r="H45" s="8"/>
      <c r="I45" s="9"/>
      <c r="J45" s="8"/>
      <c r="K45" s="8"/>
      <c r="L45" s="8"/>
      <c r="M45" s="9"/>
      <c r="N45" s="10"/>
      <c r="O45" s="14"/>
      <c r="P45" s="4"/>
    </row>
    <row r="46" spans="1:16" x14ac:dyDescent="0.25">
      <c r="A46" s="4"/>
      <c r="B46" s="7"/>
      <c r="C46" s="8"/>
      <c r="D46" s="8"/>
      <c r="E46" s="8"/>
      <c r="F46" s="9"/>
      <c r="G46" s="4"/>
      <c r="H46" s="8"/>
      <c r="I46" s="10">
        <f>SUM(I40:I45)</f>
        <v>5336</v>
      </c>
      <c r="J46" s="11"/>
      <c r="K46" s="11"/>
      <c r="L46" s="11"/>
      <c r="M46" s="10">
        <f>SUM(M40:M45)</f>
        <v>5286</v>
      </c>
      <c r="N46" s="10">
        <f>SUM(N40:N45)</f>
        <v>0</v>
      </c>
      <c r="O46" s="14">
        <f>M46-I46+N46</f>
        <v>-50</v>
      </c>
      <c r="P46" s="4"/>
    </row>
    <row r="47" spans="1:16" x14ac:dyDescent="0.25">
      <c r="A47" s="4" t="s">
        <v>62</v>
      </c>
      <c r="B47" s="7" t="s">
        <v>63</v>
      </c>
      <c r="C47" s="8" t="s">
        <v>58</v>
      </c>
      <c r="D47" s="8" t="s">
        <v>50</v>
      </c>
      <c r="E47" s="8">
        <v>8042</v>
      </c>
      <c r="F47" s="9">
        <v>758</v>
      </c>
      <c r="G47" s="4" t="s">
        <v>59</v>
      </c>
      <c r="H47" s="8">
        <v>133364</v>
      </c>
      <c r="I47" s="9">
        <v>758</v>
      </c>
      <c r="J47" s="8" t="s">
        <v>86</v>
      </c>
      <c r="K47" s="8">
        <v>1420</v>
      </c>
      <c r="L47" s="8" t="s">
        <v>30</v>
      </c>
      <c r="M47" s="9">
        <f>1414+60</f>
        <v>1474</v>
      </c>
      <c r="N47" s="10"/>
      <c r="O47" s="14"/>
      <c r="P47" s="4"/>
    </row>
    <row r="48" spans="1:16" x14ac:dyDescent="0.25">
      <c r="A48" s="4" t="s">
        <v>62</v>
      </c>
      <c r="B48" s="7" t="s">
        <v>63</v>
      </c>
      <c r="C48" s="8" t="s">
        <v>44</v>
      </c>
      <c r="D48" s="8" t="s">
        <v>64</v>
      </c>
      <c r="E48" s="8" t="s">
        <v>65</v>
      </c>
      <c r="F48" s="9">
        <v>164</v>
      </c>
      <c r="G48" s="4" t="s">
        <v>59</v>
      </c>
      <c r="H48" s="8">
        <v>133364</v>
      </c>
      <c r="I48" s="9">
        <v>164</v>
      </c>
      <c r="J48" s="8" t="s">
        <v>97</v>
      </c>
      <c r="K48" s="8">
        <v>1449</v>
      </c>
      <c r="L48" s="8" t="s">
        <v>30</v>
      </c>
      <c r="M48" s="9">
        <v>124</v>
      </c>
      <c r="N48" s="10"/>
      <c r="O48" s="14"/>
      <c r="P48" s="4"/>
    </row>
    <row r="49" spans="1:16" x14ac:dyDescent="0.25">
      <c r="A49" s="4" t="s">
        <v>62</v>
      </c>
      <c r="B49" s="7" t="s">
        <v>63</v>
      </c>
      <c r="C49" s="8" t="s">
        <v>66</v>
      </c>
      <c r="D49" s="8" t="s">
        <v>61</v>
      </c>
      <c r="E49" s="8">
        <v>12144023</v>
      </c>
      <c r="F49" s="9">
        <v>726</v>
      </c>
      <c r="G49" s="4" t="s">
        <v>59</v>
      </c>
      <c r="H49" s="8">
        <v>133364</v>
      </c>
      <c r="I49" s="9">
        <v>726</v>
      </c>
      <c r="J49" s="8"/>
      <c r="K49" s="8"/>
      <c r="L49" s="8"/>
      <c r="M49" s="9"/>
      <c r="N49" s="10"/>
      <c r="O49" s="14"/>
      <c r="P49" s="4"/>
    </row>
    <row r="50" spans="1:16" x14ac:dyDescent="0.25">
      <c r="A50" s="4"/>
      <c r="B50" s="7"/>
      <c r="C50" s="8"/>
      <c r="D50" s="8"/>
      <c r="E50" s="8"/>
      <c r="F50" s="9"/>
      <c r="G50" s="4"/>
      <c r="H50" s="8"/>
      <c r="I50" s="9"/>
      <c r="J50" s="8"/>
      <c r="K50" s="8"/>
      <c r="L50" s="8"/>
      <c r="M50" s="9"/>
      <c r="N50" s="10"/>
      <c r="O50" s="14"/>
      <c r="P50" s="4"/>
    </row>
    <row r="51" spans="1:16" x14ac:dyDescent="0.25">
      <c r="A51" s="4"/>
      <c r="B51" s="7"/>
      <c r="C51" s="8"/>
      <c r="D51" s="8"/>
      <c r="E51" s="8"/>
      <c r="F51" s="9"/>
      <c r="G51" s="4"/>
      <c r="H51" s="8"/>
      <c r="I51" s="10">
        <f>SUM(I47:I50)</f>
        <v>1648</v>
      </c>
      <c r="J51" s="11"/>
      <c r="K51" s="11"/>
      <c r="L51" s="11"/>
      <c r="M51" s="10">
        <f>SUM(M47:M50)</f>
        <v>1598</v>
      </c>
      <c r="N51" s="10">
        <f>SUM(N47:N50)</f>
        <v>0</v>
      </c>
      <c r="O51" s="14">
        <f>M51-I51+N51</f>
        <v>-50</v>
      </c>
      <c r="P51" s="4"/>
    </row>
    <row r="52" spans="1:16" x14ac:dyDescent="0.25">
      <c r="A52" s="4" t="s">
        <v>62</v>
      </c>
      <c r="B52" s="7" t="s">
        <v>68</v>
      </c>
      <c r="C52" s="8" t="s">
        <v>58</v>
      </c>
      <c r="D52" s="8" t="s">
        <v>50</v>
      </c>
      <c r="E52" s="8">
        <v>8042</v>
      </c>
      <c r="F52" s="9">
        <v>427</v>
      </c>
      <c r="G52" s="4" t="s">
        <v>59</v>
      </c>
      <c r="H52" s="8">
        <v>133364</v>
      </c>
      <c r="I52" s="9">
        <v>427</v>
      </c>
      <c r="J52" s="8" t="s">
        <v>70</v>
      </c>
      <c r="K52" s="8">
        <v>1403</v>
      </c>
      <c r="L52" s="8" t="s">
        <v>30</v>
      </c>
      <c r="M52" s="9">
        <v>706</v>
      </c>
      <c r="N52" s="10"/>
      <c r="O52" s="14"/>
      <c r="P52" s="4"/>
    </row>
    <row r="53" spans="1:16" x14ac:dyDescent="0.25">
      <c r="A53" s="4" t="s">
        <v>62</v>
      </c>
      <c r="B53" s="7" t="s">
        <v>68</v>
      </c>
      <c r="C53" s="8" t="s">
        <v>44</v>
      </c>
      <c r="D53" s="8" t="s">
        <v>45</v>
      </c>
      <c r="E53" s="8" t="s">
        <v>69</v>
      </c>
      <c r="F53" s="9">
        <v>94</v>
      </c>
      <c r="G53" s="4" t="s">
        <v>59</v>
      </c>
      <c r="H53" s="8">
        <v>133364</v>
      </c>
      <c r="I53" s="9">
        <v>94</v>
      </c>
      <c r="J53" s="8" t="s">
        <v>86</v>
      </c>
      <c r="K53" s="8">
        <v>1420</v>
      </c>
      <c r="L53" s="8" t="s">
        <v>30</v>
      </c>
      <c r="M53" s="9">
        <v>213</v>
      </c>
      <c r="N53" s="10">
        <v>9</v>
      </c>
      <c r="O53" s="14"/>
      <c r="P53" s="4"/>
    </row>
    <row r="54" spans="1:16" x14ac:dyDescent="0.25">
      <c r="A54" s="4" t="s">
        <v>62</v>
      </c>
      <c r="B54" s="7" t="s">
        <v>68</v>
      </c>
      <c r="C54" s="8" t="s">
        <v>66</v>
      </c>
      <c r="D54" s="8" t="s">
        <v>25</v>
      </c>
      <c r="E54" s="8"/>
      <c r="F54" s="9">
        <v>408</v>
      </c>
      <c r="G54" s="4" t="s">
        <v>59</v>
      </c>
      <c r="H54" s="8">
        <v>133364</v>
      </c>
      <c r="I54" s="9">
        <v>408</v>
      </c>
      <c r="J54" s="8"/>
      <c r="K54" s="8"/>
      <c r="L54" s="8"/>
      <c r="M54" s="9"/>
      <c r="N54" s="10"/>
      <c r="O54" s="14"/>
      <c r="P54" s="4"/>
    </row>
    <row r="55" spans="1:16" x14ac:dyDescent="0.25">
      <c r="A55" s="4"/>
      <c r="B55" s="7"/>
      <c r="C55" s="8"/>
      <c r="D55" s="8"/>
      <c r="E55" s="8"/>
      <c r="F55" s="9"/>
      <c r="G55" s="4"/>
      <c r="H55" s="8"/>
      <c r="I55" s="9"/>
      <c r="J55" s="8"/>
      <c r="K55" s="8"/>
      <c r="L55" s="8"/>
      <c r="M55" s="9"/>
      <c r="N55" s="10"/>
      <c r="O55" s="14"/>
      <c r="P55" s="4"/>
    </row>
    <row r="56" spans="1:16" x14ac:dyDescent="0.25">
      <c r="A56" s="4"/>
      <c r="B56" s="7"/>
      <c r="C56" s="8"/>
      <c r="D56" s="8"/>
      <c r="E56" s="8"/>
      <c r="F56" s="9"/>
      <c r="G56" s="4"/>
      <c r="H56" s="8"/>
      <c r="I56" s="10">
        <f>SUM(I52:I55)</f>
        <v>929</v>
      </c>
      <c r="J56" s="11"/>
      <c r="K56" s="11"/>
      <c r="L56" s="11"/>
      <c r="M56" s="10">
        <f>SUM(M52:M55)</f>
        <v>919</v>
      </c>
      <c r="N56" s="10">
        <f>SUM(N52:N55)</f>
        <v>9</v>
      </c>
      <c r="O56" s="14">
        <f>M56-I56+N56</f>
        <v>-1</v>
      </c>
      <c r="P56" s="4"/>
    </row>
    <row r="57" spans="1:16" x14ac:dyDescent="0.25">
      <c r="A57" s="4"/>
      <c r="B57" s="7" t="s">
        <v>72</v>
      </c>
      <c r="C57" s="8" t="s">
        <v>34</v>
      </c>
      <c r="D57" s="8" t="s">
        <v>71</v>
      </c>
      <c r="E57" s="8" t="s">
        <v>73</v>
      </c>
      <c r="F57" s="9">
        <v>2469</v>
      </c>
      <c r="G57" s="4" t="s">
        <v>78</v>
      </c>
      <c r="H57" s="8">
        <v>133387</v>
      </c>
      <c r="I57" s="9">
        <v>2469</v>
      </c>
      <c r="J57" s="8" t="s">
        <v>100</v>
      </c>
      <c r="K57" s="8">
        <v>1477</v>
      </c>
      <c r="L57" s="8" t="s">
        <v>30</v>
      </c>
      <c r="M57" s="9">
        <v>560</v>
      </c>
      <c r="N57" s="9"/>
      <c r="O57" s="14"/>
      <c r="P57" s="4"/>
    </row>
    <row r="58" spans="1:16" x14ac:dyDescent="0.25">
      <c r="A58" s="4"/>
      <c r="B58" s="7" t="s">
        <v>72</v>
      </c>
      <c r="C58" s="8" t="s">
        <v>44</v>
      </c>
      <c r="D58" s="8" t="s">
        <v>64</v>
      </c>
      <c r="E58" s="8" t="s">
        <v>56</v>
      </c>
      <c r="F58" s="9">
        <v>452</v>
      </c>
      <c r="G58" s="4" t="s">
        <v>78</v>
      </c>
      <c r="H58" s="8">
        <v>133387</v>
      </c>
      <c r="I58" s="9">
        <v>452</v>
      </c>
      <c r="J58" s="8" t="s">
        <v>105</v>
      </c>
      <c r="K58" s="8">
        <v>1499</v>
      </c>
      <c r="L58" s="8" t="s">
        <v>30</v>
      </c>
      <c r="M58" s="9">
        <v>1938</v>
      </c>
      <c r="N58" s="9"/>
      <c r="O58" s="14"/>
      <c r="P58" s="4"/>
    </row>
    <row r="59" spans="1:16" x14ac:dyDescent="0.25">
      <c r="A59" s="4"/>
      <c r="B59" s="7" t="s">
        <v>72</v>
      </c>
      <c r="C59" s="8" t="s">
        <v>74</v>
      </c>
      <c r="D59" s="8" t="s">
        <v>25</v>
      </c>
      <c r="E59" s="8" t="s">
        <v>84</v>
      </c>
      <c r="F59" s="9">
        <v>1956</v>
      </c>
      <c r="G59" s="4" t="s">
        <v>78</v>
      </c>
      <c r="H59" s="8">
        <v>133387</v>
      </c>
      <c r="I59" s="9">
        <v>1956</v>
      </c>
      <c r="J59" s="8" t="s">
        <v>127</v>
      </c>
      <c r="K59" s="8">
        <v>1549</v>
      </c>
      <c r="L59" s="8" t="s">
        <v>30</v>
      </c>
      <c r="M59" s="9">
        <v>346</v>
      </c>
      <c r="N59" s="9"/>
      <c r="O59" s="14"/>
      <c r="P59" s="4"/>
    </row>
    <row r="60" spans="1:16" x14ac:dyDescent="0.25">
      <c r="A60" s="4"/>
      <c r="B60" s="7" t="s">
        <v>72</v>
      </c>
      <c r="C60" s="8" t="s">
        <v>74</v>
      </c>
      <c r="D60" s="8" t="s">
        <v>25</v>
      </c>
      <c r="E60" s="8" t="s">
        <v>84</v>
      </c>
      <c r="F60" s="9">
        <v>688</v>
      </c>
      <c r="G60" s="4" t="s">
        <v>85</v>
      </c>
      <c r="H60" s="8">
        <v>133390</v>
      </c>
      <c r="I60" s="9">
        <v>688</v>
      </c>
      <c r="J60" s="8" t="s">
        <v>129</v>
      </c>
      <c r="K60" s="8">
        <v>1562</v>
      </c>
      <c r="L60" s="8" t="s">
        <v>30</v>
      </c>
      <c r="M60" s="9">
        <v>858</v>
      </c>
      <c r="N60" s="9"/>
      <c r="O60" s="14"/>
      <c r="P60" s="4"/>
    </row>
    <row r="61" spans="1:16" x14ac:dyDescent="0.25">
      <c r="A61" s="4"/>
      <c r="B61" s="7"/>
      <c r="C61" s="8"/>
      <c r="D61" s="8"/>
      <c r="E61" s="8"/>
      <c r="F61" s="9"/>
      <c r="G61" s="4"/>
      <c r="H61" s="8"/>
      <c r="I61" s="9"/>
      <c r="J61" s="8" t="s">
        <v>130</v>
      </c>
      <c r="K61" s="8">
        <v>1567</v>
      </c>
      <c r="L61" s="8" t="s">
        <v>30</v>
      </c>
      <c r="M61" s="9">
        <f>1808</f>
        <v>1808</v>
      </c>
      <c r="N61" s="9">
        <v>55</v>
      </c>
      <c r="O61" s="14"/>
      <c r="P61" s="4"/>
    </row>
    <row r="62" spans="1:16" x14ac:dyDescent="0.25">
      <c r="A62" s="4"/>
      <c r="B62" s="7"/>
      <c r="C62" s="8"/>
      <c r="D62" s="8"/>
      <c r="E62" s="8"/>
      <c r="F62" s="9"/>
      <c r="G62" s="4"/>
      <c r="H62" s="8"/>
      <c r="I62" s="9"/>
      <c r="J62" s="8"/>
      <c r="K62" s="8"/>
      <c r="L62" s="8"/>
      <c r="M62" s="9"/>
      <c r="N62" s="9"/>
      <c r="O62" s="14"/>
      <c r="P62" s="4"/>
    </row>
    <row r="63" spans="1:16" x14ac:dyDescent="0.25">
      <c r="A63" s="4"/>
      <c r="B63" s="7"/>
      <c r="C63" s="8"/>
      <c r="D63" s="8"/>
      <c r="E63" s="8"/>
      <c r="F63" s="9"/>
      <c r="G63" s="4"/>
      <c r="H63" s="8"/>
      <c r="I63" s="9"/>
      <c r="J63" s="8"/>
      <c r="K63" s="8"/>
      <c r="L63" s="8"/>
      <c r="M63" s="9"/>
      <c r="N63" s="9"/>
      <c r="O63" s="1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8"/>
      <c r="K64" s="8"/>
      <c r="L64" s="8"/>
      <c r="M64" s="9"/>
      <c r="N64" s="9"/>
      <c r="O64" s="14"/>
      <c r="P64" s="4"/>
    </row>
    <row r="65" spans="1:16" x14ac:dyDescent="0.25">
      <c r="A65" s="4"/>
      <c r="B65" s="7"/>
      <c r="C65" s="8"/>
      <c r="D65" s="8"/>
      <c r="E65" s="8"/>
      <c r="F65" s="9"/>
      <c r="G65" s="4"/>
      <c r="H65" s="8"/>
      <c r="I65" s="10">
        <f>SUM(I57:I64)</f>
        <v>5565</v>
      </c>
      <c r="J65" s="11"/>
      <c r="K65" s="11"/>
      <c r="L65" s="11"/>
      <c r="M65" s="10">
        <f>SUM(M57:M64)</f>
        <v>5510</v>
      </c>
      <c r="N65" s="10">
        <f>SUM(N57:N64)</f>
        <v>55</v>
      </c>
      <c r="O65" s="14">
        <f>M65-I65+N65</f>
        <v>0</v>
      </c>
      <c r="P65" s="4"/>
    </row>
    <row r="66" spans="1:16" x14ac:dyDescent="0.25">
      <c r="A66" s="4"/>
      <c r="B66" s="7" t="s">
        <v>79</v>
      </c>
      <c r="C66" s="8" t="s">
        <v>58</v>
      </c>
      <c r="D66" s="8" t="s">
        <v>75</v>
      </c>
      <c r="E66" s="18" t="s">
        <v>76</v>
      </c>
      <c r="F66" s="9">
        <v>1845</v>
      </c>
      <c r="G66" s="4" t="s">
        <v>78</v>
      </c>
      <c r="H66" s="8">
        <v>133387</v>
      </c>
      <c r="I66" s="9">
        <v>1845</v>
      </c>
      <c r="J66" s="8" t="s">
        <v>128</v>
      </c>
      <c r="K66" s="8">
        <v>1549</v>
      </c>
      <c r="L66" s="8" t="s">
        <v>30</v>
      </c>
      <c r="M66" s="9">
        <v>1192</v>
      </c>
      <c r="N66" s="10"/>
      <c r="O66" s="14"/>
      <c r="P66" s="4"/>
    </row>
    <row r="67" spans="1:16" x14ac:dyDescent="0.25">
      <c r="A67" s="4"/>
      <c r="B67" s="7" t="s">
        <v>79</v>
      </c>
      <c r="C67" s="8" t="s">
        <v>44</v>
      </c>
      <c r="D67" s="8" t="s">
        <v>77</v>
      </c>
      <c r="E67" s="8" t="s">
        <v>83</v>
      </c>
      <c r="F67" s="9">
        <v>391</v>
      </c>
      <c r="G67" s="4" t="s">
        <v>78</v>
      </c>
      <c r="H67" s="8">
        <v>133387</v>
      </c>
      <c r="I67" s="9">
        <v>391</v>
      </c>
      <c r="J67" s="8"/>
      <c r="K67" s="8"/>
      <c r="L67" s="8"/>
      <c r="M67" s="9"/>
      <c r="N67" s="10"/>
      <c r="O67" s="14"/>
      <c r="P67" s="4"/>
    </row>
    <row r="68" spans="1:16" x14ac:dyDescent="0.25">
      <c r="A68" s="4"/>
      <c r="B68" s="7" t="s">
        <v>79</v>
      </c>
      <c r="C68" s="8" t="s">
        <v>58</v>
      </c>
      <c r="D68" s="8" t="s">
        <v>50</v>
      </c>
      <c r="E68" s="8" t="s">
        <v>80</v>
      </c>
      <c r="F68" s="9">
        <v>2479</v>
      </c>
      <c r="G68" s="4" t="s">
        <v>81</v>
      </c>
      <c r="H68" s="8">
        <v>133389</v>
      </c>
      <c r="I68" s="9">
        <v>2479</v>
      </c>
      <c r="J68" s="8" t="s">
        <v>98</v>
      </c>
      <c r="K68" s="8">
        <v>1464</v>
      </c>
      <c r="L68" s="8" t="s">
        <v>30</v>
      </c>
      <c r="M68" s="9">
        <v>429</v>
      </c>
      <c r="N68" s="10"/>
      <c r="O68" s="14"/>
      <c r="P68" s="4"/>
    </row>
    <row r="69" spans="1:16" x14ac:dyDescent="0.25">
      <c r="A69" s="4"/>
      <c r="B69" s="7" t="s">
        <v>79</v>
      </c>
      <c r="C69" s="8" t="s">
        <v>44</v>
      </c>
      <c r="D69" s="8" t="s">
        <v>77</v>
      </c>
      <c r="E69" s="8" t="s">
        <v>83</v>
      </c>
      <c r="F69" s="9">
        <v>490</v>
      </c>
      <c r="G69" s="4" t="s">
        <v>81</v>
      </c>
      <c r="H69" s="8">
        <v>133389</v>
      </c>
      <c r="I69" s="9">
        <v>490</v>
      </c>
      <c r="J69" s="8" t="s">
        <v>100</v>
      </c>
      <c r="K69" s="8">
        <v>1477</v>
      </c>
      <c r="L69" s="8" t="s">
        <v>30</v>
      </c>
      <c r="M69" s="9">
        <v>1371</v>
      </c>
      <c r="N69" s="10"/>
      <c r="O69" s="14"/>
      <c r="P69" s="4"/>
    </row>
    <row r="70" spans="1:16" x14ac:dyDescent="0.25">
      <c r="A70" s="4"/>
      <c r="B70" s="7" t="s">
        <v>79</v>
      </c>
      <c r="C70" s="8" t="s">
        <v>66</v>
      </c>
      <c r="D70" s="8" t="s">
        <v>82</v>
      </c>
      <c r="E70" s="8">
        <v>54064</v>
      </c>
      <c r="F70" s="9">
        <v>4100</v>
      </c>
      <c r="G70" s="4" t="s">
        <v>81</v>
      </c>
      <c r="H70" s="8">
        <v>133389</v>
      </c>
      <c r="I70" s="9">
        <v>4100</v>
      </c>
      <c r="J70" s="8" t="s">
        <v>101</v>
      </c>
      <c r="K70" s="8">
        <v>1487</v>
      </c>
      <c r="L70" s="8" t="s">
        <v>30</v>
      </c>
      <c r="M70" s="9">
        <v>3</v>
      </c>
      <c r="N70" s="10"/>
      <c r="O70" s="14"/>
      <c r="P70" s="4"/>
    </row>
    <row r="71" spans="1:16" x14ac:dyDescent="0.25">
      <c r="A71" s="4"/>
      <c r="B71" s="7"/>
      <c r="C71" s="8"/>
      <c r="D71" s="8"/>
      <c r="E71" s="8"/>
      <c r="F71" s="9"/>
      <c r="G71" s="4"/>
      <c r="H71" s="8"/>
      <c r="I71" s="10"/>
      <c r="J71" s="8" t="s">
        <v>105</v>
      </c>
      <c r="K71" s="8">
        <v>1499</v>
      </c>
      <c r="L71" s="8" t="s">
        <v>30</v>
      </c>
      <c r="M71" s="9">
        <v>941</v>
      </c>
      <c r="N71" s="10"/>
      <c r="O71" s="14"/>
      <c r="P71" s="4"/>
    </row>
    <row r="72" spans="1:16" x14ac:dyDescent="0.25">
      <c r="A72" s="4"/>
      <c r="B72" s="7"/>
      <c r="C72" s="8"/>
      <c r="D72" s="8"/>
      <c r="E72" s="8"/>
      <c r="F72" s="9"/>
      <c r="G72" s="4"/>
      <c r="H72" s="8"/>
      <c r="I72" s="10"/>
      <c r="J72" s="8" t="s">
        <v>105</v>
      </c>
      <c r="K72" s="8">
        <v>1499</v>
      </c>
      <c r="L72" s="8" t="s">
        <v>30</v>
      </c>
      <c r="M72" s="9">
        <v>1885</v>
      </c>
      <c r="N72" s="10"/>
      <c r="O72" s="14"/>
      <c r="P72" s="4"/>
    </row>
    <row r="73" spans="1:16" x14ac:dyDescent="0.25">
      <c r="A73" s="4"/>
      <c r="B73" s="7"/>
      <c r="C73" s="8"/>
      <c r="D73" s="8"/>
      <c r="E73" s="8"/>
      <c r="F73" s="9"/>
      <c r="G73" s="4"/>
      <c r="H73" s="8"/>
      <c r="I73" s="10"/>
      <c r="J73" s="8" t="s">
        <v>129</v>
      </c>
      <c r="K73" s="8">
        <v>1562</v>
      </c>
      <c r="L73" s="8" t="s">
        <v>30</v>
      </c>
      <c r="M73" s="9">
        <v>1368</v>
      </c>
      <c r="N73" s="9">
        <v>39</v>
      </c>
      <c r="O73" s="14"/>
      <c r="P73" s="4"/>
    </row>
    <row r="74" spans="1:16" x14ac:dyDescent="0.25">
      <c r="A74" s="4"/>
      <c r="B74" s="7"/>
      <c r="C74" s="8"/>
      <c r="D74" s="8"/>
      <c r="E74" s="8"/>
      <c r="F74" s="9"/>
      <c r="G74" s="4"/>
      <c r="H74" s="8"/>
      <c r="I74" s="10"/>
      <c r="J74" s="8" t="s">
        <v>129</v>
      </c>
      <c r="K74" s="8">
        <v>1562</v>
      </c>
      <c r="L74" s="8" t="s">
        <v>30</v>
      </c>
      <c r="M74" s="9">
        <v>338</v>
      </c>
      <c r="N74" s="9"/>
      <c r="O74" s="14"/>
      <c r="P74" s="4"/>
    </row>
    <row r="75" spans="1:16" x14ac:dyDescent="0.25">
      <c r="A75" s="4"/>
      <c r="B75" s="7"/>
      <c r="C75" s="8"/>
      <c r="D75" s="8"/>
      <c r="E75" s="8"/>
      <c r="F75" s="9"/>
      <c r="G75" s="4"/>
      <c r="H75" s="8"/>
      <c r="I75" s="10"/>
      <c r="J75" s="8" t="s">
        <v>131</v>
      </c>
      <c r="K75" s="8">
        <v>1585</v>
      </c>
      <c r="L75" s="8" t="s">
        <v>30</v>
      </c>
      <c r="M75" s="9">
        <v>1717</v>
      </c>
      <c r="N75" s="9">
        <v>25</v>
      </c>
      <c r="O75" s="14"/>
      <c r="P75" s="4"/>
    </row>
    <row r="76" spans="1:16" x14ac:dyDescent="0.25">
      <c r="A76" s="4"/>
      <c r="B76" s="7"/>
      <c r="C76" s="8"/>
      <c r="D76" s="8"/>
      <c r="E76" s="8"/>
      <c r="F76" s="9"/>
      <c r="G76" s="4"/>
      <c r="H76" s="8"/>
      <c r="I76" s="10"/>
      <c r="J76" s="8"/>
      <c r="K76" s="8"/>
      <c r="L76" s="8"/>
      <c r="M76" s="9"/>
      <c r="N76" s="10"/>
      <c r="O76" s="14"/>
      <c r="P76" s="4"/>
    </row>
    <row r="77" spans="1:16" x14ac:dyDescent="0.25">
      <c r="A77" s="4"/>
      <c r="B77" s="7"/>
      <c r="C77" s="8"/>
      <c r="D77" s="8"/>
      <c r="E77" s="8"/>
      <c r="F77" s="9"/>
      <c r="G77" s="4"/>
      <c r="H77" s="8"/>
      <c r="I77" s="10"/>
      <c r="J77" s="8"/>
      <c r="K77" s="8"/>
      <c r="L77" s="8"/>
      <c r="M77" s="9"/>
      <c r="N77" s="10"/>
      <c r="O77" s="14"/>
      <c r="P77" s="4"/>
    </row>
    <row r="78" spans="1:16" x14ac:dyDescent="0.25">
      <c r="A78" s="4"/>
      <c r="B78" s="7"/>
      <c r="C78" s="8"/>
      <c r="D78" s="8"/>
      <c r="E78" s="8"/>
      <c r="F78" s="9"/>
      <c r="G78" s="4"/>
      <c r="H78" s="8"/>
      <c r="I78" s="10"/>
      <c r="J78" s="8"/>
      <c r="K78" s="8"/>
      <c r="L78" s="8"/>
      <c r="M78" s="9"/>
      <c r="N78" s="10"/>
      <c r="O78" s="14"/>
      <c r="P78" s="4"/>
    </row>
    <row r="79" spans="1:16" x14ac:dyDescent="0.25">
      <c r="A79" s="4"/>
      <c r="B79" s="7"/>
      <c r="C79" s="8"/>
      <c r="D79" s="8"/>
      <c r="E79" s="8"/>
      <c r="F79" s="9"/>
      <c r="G79" s="4"/>
      <c r="H79" s="8"/>
      <c r="I79" s="10">
        <f>SUM(I66:I78)</f>
        <v>9305</v>
      </c>
      <c r="J79" s="11"/>
      <c r="K79" s="11"/>
      <c r="L79" s="11"/>
      <c r="M79" s="10">
        <f>SUM(M66:M78)</f>
        <v>9244</v>
      </c>
      <c r="N79" s="10">
        <f>SUM(N66:N78)</f>
        <v>64</v>
      </c>
      <c r="O79" s="14">
        <f>M79-I79+N79</f>
        <v>3</v>
      </c>
      <c r="P79" s="4"/>
    </row>
    <row r="80" spans="1:16" x14ac:dyDescent="0.25">
      <c r="A80" s="4"/>
      <c r="B80" s="7" t="s">
        <v>88</v>
      </c>
      <c r="C80" s="8" t="s">
        <v>89</v>
      </c>
      <c r="D80" s="8" t="s">
        <v>90</v>
      </c>
      <c r="E80" s="8" t="s">
        <v>91</v>
      </c>
      <c r="F80" s="9">
        <v>3299</v>
      </c>
      <c r="G80" s="4" t="s">
        <v>94</v>
      </c>
      <c r="H80" s="8">
        <v>133404</v>
      </c>
      <c r="I80" s="9">
        <v>3299</v>
      </c>
      <c r="J80" s="8" t="s">
        <v>144</v>
      </c>
      <c r="K80" s="8" t="s">
        <v>144</v>
      </c>
      <c r="L80" s="8" t="s">
        <v>145</v>
      </c>
      <c r="M80" s="9">
        <v>1712</v>
      </c>
      <c r="N80" s="10"/>
      <c r="O80" s="14"/>
      <c r="P80" s="4"/>
    </row>
    <row r="81" spans="1:16" x14ac:dyDescent="0.25">
      <c r="A81" s="4"/>
      <c r="B81" s="7" t="s">
        <v>88</v>
      </c>
      <c r="C81" s="8" t="s">
        <v>89</v>
      </c>
      <c r="D81" s="8" t="s">
        <v>92</v>
      </c>
      <c r="E81" s="8" t="s">
        <v>93</v>
      </c>
      <c r="F81" s="9">
        <v>2001</v>
      </c>
      <c r="G81" s="4" t="s">
        <v>94</v>
      </c>
      <c r="H81" s="8">
        <v>133404</v>
      </c>
      <c r="I81" s="9">
        <v>2001</v>
      </c>
      <c r="J81" s="8" t="s">
        <v>144</v>
      </c>
      <c r="K81" s="8" t="s">
        <v>144</v>
      </c>
      <c r="L81" s="8" t="s">
        <v>145</v>
      </c>
      <c r="M81" s="9">
        <v>1410</v>
      </c>
      <c r="N81" s="10"/>
      <c r="O81" s="14"/>
      <c r="P81" s="4"/>
    </row>
    <row r="82" spans="1:16" x14ac:dyDescent="0.25">
      <c r="A82" s="4"/>
      <c r="B82" s="7"/>
      <c r="C82" s="8"/>
      <c r="D82" s="8"/>
      <c r="E82" s="8"/>
      <c r="F82" s="9"/>
      <c r="G82" s="4"/>
      <c r="H82" s="8"/>
      <c r="I82" s="10"/>
      <c r="J82" s="8" t="s">
        <v>144</v>
      </c>
      <c r="K82" s="8" t="s">
        <v>144</v>
      </c>
      <c r="L82" s="8" t="s">
        <v>145</v>
      </c>
      <c r="M82" s="9">
        <v>189</v>
      </c>
      <c r="N82" s="10"/>
      <c r="O82" s="14"/>
      <c r="P82" s="4"/>
    </row>
    <row r="83" spans="1:16" x14ac:dyDescent="0.25">
      <c r="A83" s="4"/>
      <c r="B83" s="7"/>
      <c r="C83" s="8"/>
      <c r="D83" s="8"/>
      <c r="E83" s="8"/>
      <c r="F83" s="9"/>
      <c r="G83" s="4"/>
      <c r="H83" s="8"/>
      <c r="I83" s="10"/>
      <c r="J83" s="8"/>
      <c r="K83" s="8"/>
      <c r="L83" s="8"/>
      <c r="M83" s="9"/>
      <c r="N83" s="10"/>
      <c r="O83" s="14"/>
      <c r="P83" s="4"/>
    </row>
    <row r="84" spans="1:16" x14ac:dyDescent="0.25">
      <c r="A84" s="4"/>
      <c r="B84" s="7"/>
      <c r="C84" s="8"/>
      <c r="D84" s="8"/>
      <c r="E84" s="8"/>
      <c r="F84" s="9"/>
      <c r="G84" s="4"/>
      <c r="H84" s="8"/>
      <c r="I84" s="10"/>
      <c r="J84" s="8"/>
      <c r="K84" s="8"/>
      <c r="L84" s="8"/>
      <c r="M84" s="9"/>
      <c r="N84" s="10"/>
      <c r="O84" s="14"/>
      <c r="P84" s="4"/>
    </row>
    <row r="85" spans="1:16" x14ac:dyDescent="0.25">
      <c r="A85" s="4"/>
      <c r="B85" s="7"/>
      <c r="C85" s="8"/>
      <c r="D85" s="8"/>
      <c r="E85" s="8"/>
      <c r="F85" s="9"/>
      <c r="G85" s="4"/>
      <c r="H85" s="8"/>
      <c r="I85" s="10">
        <f>SUM(I80:I84)</f>
        <v>5300</v>
      </c>
      <c r="J85" s="11"/>
      <c r="K85" s="11"/>
      <c r="L85" s="11"/>
      <c r="M85" s="10">
        <f>SUM(M80:M84)</f>
        <v>3311</v>
      </c>
      <c r="N85" s="10">
        <f>SUM(N80:N84)</f>
        <v>0</v>
      </c>
      <c r="O85" s="14">
        <f>M85-I85+N85</f>
        <v>-1989</v>
      </c>
      <c r="P85" s="4"/>
    </row>
    <row r="86" spans="1:16" x14ac:dyDescent="0.25">
      <c r="A86" s="4"/>
      <c r="B86" s="7" t="s">
        <v>102</v>
      </c>
      <c r="C86" s="8" t="s">
        <v>103</v>
      </c>
      <c r="D86" s="8" t="s">
        <v>104</v>
      </c>
      <c r="E86" s="8" t="s">
        <v>80</v>
      </c>
      <c r="F86" s="9">
        <v>1165</v>
      </c>
      <c r="G86" s="4" t="s">
        <v>105</v>
      </c>
      <c r="H86" s="8">
        <v>133434</v>
      </c>
      <c r="I86" s="9">
        <v>1165</v>
      </c>
      <c r="J86" s="8" t="s">
        <v>131</v>
      </c>
      <c r="K86" s="8">
        <v>1585</v>
      </c>
      <c r="L86" s="8" t="s">
        <v>30</v>
      </c>
      <c r="M86" s="9">
        <v>640</v>
      </c>
      <c r="N86" s="10"/>
      <c r="O86" s="14"/>
      <c r="P86" s="4"/>
    </row>
    <row r="87" spans="1:16" x14ac:dyDescent="0.25">
      <c r="A87" s="4"/>
      <c r="B87" s="7" t="s">
        <v>102</v>
      </c>
      <c r="C87" s="8" t="s">
        <v>44</v>
      </c>
      <c r="D87" s="8" t="s">
        <v>104</v>
      </c>
      <c r="E87" s="8" t="s">
        <v>106</v>
      </c>
      <c r="F87" s="9">
        <v>245</v>
      </c>
      <c r="G87" s="4" t="s">
        <v>105</v>
      </c>
      <c r="H87" s="8">
        <v>133434</v>
      </c>
      <c r="I87" s="9">
        <v>245</v>
      </c>
      <c r="J87" s="8" t="s">
        <v>144</v>
      </c>
      <c r="K87" s="8">
        <v>1652</v>
      </c>
      <c r="L87" s="8" t="s">
        <v>30</v>
      </c>
      <c r="M87" s="9">
        <v>175</v>
      </c>
      <c r="N87" s="10"/>
      <c r="O87" s="14"/>
      <c r="P87" s="4"/>
    </row>
    <row r="88" spans="1:16" x14ac:dyDescent="0.25">
      <c r="A88" s="4"/>
      <c r="B88" s="7" t="s">
        <v>102</v>
      </c>
      <c r="C88" s="8" t="s">
        <v>66</v>
      </c>
      <c r="D88" s="8" t="s">
        <v>104</v>
      </c>
      <c r="E88" s="8">
        <v>64113</v>
      </c>
      <c r="F88" s="9">
        <v>1090</v>
      </c>
      <c r="G88" s="4" t="s">
        <v>105</v>
      </c>
      <c r="H88" s="8">
        <v>133434</v>
      </c>
      <c r="I88" s="9">
        <v>1090</v>
      </c>
      <c r="J88" s="8"/>
      <c r="K88" s="8"/>
      <c r="L88" s="8"/>
      <c r="M88" s="9"/>
      <c r="N88" s="10"/>
      <c r="O88" s="14"/>
      <c r="P88" s="4"/>
    </row>
    <row r="89" spans="1:16" x14ac:dyDescent="0.25">
      <c r="A89" s="4"/>
      <c r="B89" s="7"/>
      <c r="C89" s="8"/>
      <c r="D89" s="8"/>
      <c r="E89" s="8"/>
      <c r="F89" s="9"/>
      <c r="G89" s="4"/>
      <c r="H89" s="8"/>
      <c r="I89" s="10"/>
      <c r="J89" s="8"/>
      <c r="K89" s="8"/>
      <c r="L89" s="8"/>
      <c r="M89" s="9"/>
      <c r="N89" s="10"/>
      <c r="O89" s="14"/>
      <c r="P89" s="4"/>
    </row>
    <row r="90" spans="1:16" x14ac:dyDescent="0.25">
      <c r="A90" s="4"/>
      <c r="B90" s="7"/>
      <c r="C90" s="8"/>
      <c r="D90" s="8"/>
      <c r="E90" s="8"/>
      <c r="F90" s="9"/>
      <c r="G90" s="4"/>
      <c r="H90" s="8"/>
      <c r="I90" s="10">
        <f>SUM(I86:I89)</f>
        <v>2500</v>
      </c>
      <c r="J90" s="11"/>
      <c r="K90" s="11"/>
      <c r="L90" s="11"/>
      <c r="M90" s="10">
        <f>SUM(M86:M89)</f>
        <v>815</v>
      </c>
      <c r="N90" s="10">
        <f>SUM(N86:N89)</f>
        <v>0</v>
      </c>
      <c r="O90" s="14">
        <f>M90-I90+N90</f>
        <v>-1685</v>
      </c>
      <c r="P90" s="4"/>
    </row>
    <row r="91" spans="1:16" x14ac:dyDescent="0.25">
      <c r="A91" s="4"/>
      <c r="B91" s="7" t="s">
        <v>107</v>
      </c>
      <c r="C91" s="8" t="s">
        <v>103</v>
      </c>
      <c r="D91" s="8" t="s">
        <v>104</v>
      </c>
      <c r="E91" s="8" t="s">
        <v>108</v>
      </c>
      <c r="F91" s="9">
        <v>2296</v>
      </c>
      <c r="G91" s="4" t="s">
        <v>105</v>
      </c>
      <c r="H91" s="8">
        <v>133434</v>
      </c>
      <c r="I91" s="9">
        <v>2296</v>
      </c>
      <c r="J91" s="8" t="s">
        <v>110</v>
      </c>
      <c r="K91" s="8">
        <v>1535</v>
      </c>
      <c r="L91" s="8" t="s">
        <v>30</v>
      </c>
      <c r="M91" s="9">
        <v>3319</v>
      </c>
      <c r="N91" s="10"/>
      <c r="O91" s="14"/>
      <c r="P91" s="4"/>
    </row>
    <row r="92" spans="1:16" x14ac:dyDescent="0.25">
      <c r="A92" s="4"/>
      <c r="B92" s="7" t="s">
        <v>107</v>
      </c>
      <c r="C92" s="8" t="s">
        <v>44</v>
      </c>
      <c r="D92" s="8" t="s">
        <v>104</v>
      </c>
      <c r="E92" s="8" t="s">
        <v>109</v>
      </c>
      <c r="F92" s="9">
        <v>500</v>
      </c>
      <c r="G92" s="4" t="s">
        <v>105</v>
      </c>
      <c r="H92" s="8">
        <v>133434</v>
      </c>
      <c r="I92" s="9">
        <v>500</v>
      </c>
      <c r="J92" s="8" t="s">
        <v>110</v>
      </c>
      <c r="K92" s="8">
        <v>1535</v>
      </c>
      <c r="L92" s="8" t="s">
        <v>30</v>
      </c>
      <c r="M92" s="9">
        <v>1386</v>
      </c>
      <c r="N92" s="10"/>
      <c r="O92" s="14"/>
      <c r="P92" s="4"/>
    </row>
    <row r="93" spans="1:16" x14ac:dyDescent="0.25">
      <c r="A93" s="4"/>
      <c r="B93" s="7" t="s">
        <v>107</v>
      </c>
      <c r="C93" s="8" t="s">
        <v>66</v>
      </c>
      <c r="D93" s="8" t="s">
        <v>104</v>
      </c>
      <c r="E93" s="8">
        <v>64114</v>
      </c>
      <c r="F93" s="9">
        <v>1464</v>
      </c>
      <c r="G93" s="4" t="s">
        <v>105</v>
      </c>
      <c r="H93" s="8">
        <v>133434</v>
      </c>
      <c r="I93" s="9">
        <v>1464</v>
      </c>
      <c r="J93" s="8" t="s">
        <v>130</v>
      </c>
      <c r="K93" s="8">
        <v>1567</v>
      </c>
      <c r="L93" s="8" t="s">
        <v>30</v>
      </c>
      <c r="M93" s="9">
        <v>238</v>
      </c>
      <c r="N93" s="9">
        <v>49</v>
      </c>
      <c r="O93" s="14"/>
      <c r="P93" s="4"/>
    </row>
    <row r="94" spans="1:16" x14ac:dyDescent="0.25">
      <c r="A94" s="4"/>
      <c r="B94" s="7" t="s">
        <v>107</v>
      </c>
      <c r="C94" s="8" t="s">
        <v>66</v>
      </c>
      <c r="D94" s="8" t="s">
        <v>104</v>
      </c>
      <c r="E94" s="8">
        <v>64118</v>
      </c>
      <c r="F94" s="9">
        <v>732</v>
      </c>
      <c r="G94" s="4" t="s">
        <v>105</v>
      </c>
      <c r="H94" s="8">
        <v>133434</v>
      </c>
      <c r="I94" s="9">
        <v>732</v>
      </c>
      <c r="J94" s="8"/>
      <c r="K94" s="8"/>
      <c r="L94" s="8"/>
      <c r="M94" s="9"/>
      <c r="N94" s="9"/>
      <c r="O94" s="14"/>
      <c r="P94" s="4"/>
    </row>
    <row r="95" spans="1:16" x14ac:dyDescent="0.25">
      <c r="A95" s="4"/>
      <c r="B95" s="7"/>
      <c r="C95" s="8"/>
      <c r="D95" s="8"/>
      <c r="E95" s="8"/>
      <c r="F95" s="9"/>
      <c r="G95" s="4"/>
      <c r="H95" s="8"/>
      <c r="I95" s="10"/>
      <c r="J95" s="8"/>
      <c r="K95" s="8"/>
      <c r="L95" s="8"/>
      <c r="M95" s="9"/>
      <c r="N95" s="9"/>
      <c r="O95" s="14"/>
      <c r="P95" s="4"/>
    </row>
    <row r="96" spans="1:16" x14ac:dyDescent="0.25">
      <c r="A96" s="4"/>
      <c r="B96" s="7"/>
      <c r="C96" s="8"/>
      <c r="D96" s="8"/>
      <c r="E96" s="8"/>
      <c r="F96" s="9"/>
      <c r="G96" s="4"/>
      <c r="H96" s="8"/>
      <c r="I96" s="10">
        <f>SUM(I91:I95)</f>
        <v>4992</v>
      </c>
      <c r="J96" s="11"/>
      <c r="K96" s="11"/>
      <c r="L96" s="11"/>
      <c r="M96" s="10">
        <f>SUM(M91:M95)</f>
        <v>4943</v>
      </c>
      <c r="N96" s="10">
        <f>SUM(N91:N95)</f>
        <v>49</v>
      </c>
      <c r="O96" s="14">
        <f>M96-I96+N96</f>
        <v>0</v>
      </c>
      <c r="P96" s="4"/>
    </row>
    <row r="97" spans="1:16" x14ac:dyDescent="0.25">
      <c r="A97" s="4" t="s">
        <v>118</v>
      </c>
      <c r="B97" s="7" t="s">
        <v>111</v>
      </c>
      <c r="C97" s="8" t="s">
        <v>112</v>
      </c>
      <c r="D97" s="8" t="s">
        <v>113</v>
      </c>
      <c r="E97" s="8" t="s">
        <v>114</v>
      </c>
      <c r="F97" s="9">
        <v>1474</v>
      </c>
      <c r="G97" s="4" t="s">
        <v>115</v>
      </c>
      <c r="H97" s="8" t="s">
        <v>116</v>
      </c>
      <c r="I97" s="9">
        <v>1474</v>
      </c>
      <c r="J97" s="8" t="s">
        <v>127</v>
      </c>
      <c r="K97" s="8">
        <v>1549</v>
      </c>
      <c r="L97" s="8" t="s">
        <v>30</v>
      </c>
      <c r="M97" s="9">
        <v>1084</v>
      </c>
      <c r="N97" s="9"/>
      <c r="O97" s="14"/>
      <c r="P97" s="4"/>
    </row>
    <row r="98" spans="1:16" x14ac:dyDescent="0.25">
      <c r="A98" s="4" t="s">
        <v>118</v>
      </c>
      <c r="B98" s="7" t="s">
        <v>111</v>
      </c>
      <c r="C98" s="8" t="s">
        <v>117</v>
      </c>
      <c r="D98" s="8" t="s">
        <v>77</v>
      </c>
      <c r="E98" s="8" t="s">
        <v>69</v>
      </c>
      <c r="F98" s="9">
        <v>264</v>
      </c>
      <c r="G98" s="4" t="s">
        <v>115</v>
      </c>
      <c r="H98" s="8" t="s">
        <v>116</v>
      </c>
      <c r="I98" s="9">
        <v>264</v>
      </c>
      <c r="J98" s="8" t="s">
        <v>130</v>
      </c>
      <c r="K98" s="8">
        <v>1567</v>
      </c>
      <c r="L98" s="8" t="s">
        <v>30</v>
      </c>
      <c r="M98" s="9">
        <v>617</v>
      </c>
      <c r="N98" s="9"/>
      <c r="O98" s="14"/>
      <c r="P98" s="4"/>
    </row>
    <row r="99" spans="1:16" x14ac:dyDescent="0.25">
      <c r="A99" s="4" t="s">
        <v>118</v>
      </c>
      <c r="B99" s="7" t="s">
        <v>111</v>
      </c>
      <c r="C99" s="18" t="s">
        <v>122</v>
      </c>
      <c r="D99" s="8" t="s">
        <v>119</v>
      </c>
      <c r="E99" s="8" t="s">
        <v>120</v>
      </c>
      <c r="F99" s="9">
        <v>1585</v>
      </c>
      <c r="G99" s="4" t="s">
        <v>115</v>
      </c>
      <c r="H99" s="8" t="s">
        <v>116</v>
      </c>
      <c r="I99" s="9">
        <v>1585</v>
      </c>
      <c r="J99" s="8" t="s">
        <v>141</v>
      </c>
      <c r="K99" s="8">
        <v>1604</v>
      </c>
      <c r="L99" s="8" t="s">
        <v>30</v>
      </c>
      <c r="M99" s="20">
        <f>1605+17</f>
        <v>1622</v>
      </c>
      <c r="N99" s="9"/>
      <c r="O99" s="14"/>
      <c r="P99" s="4"/>
    </row>
    <row r="100" spans="1:16" x14ac:dyDescent="0.25">
      <c r="A100" s="4"/>
      <c r="B100" s="7"/>
      <c r="C100" s="8"/>
      <c r="D100" s="8"/>
      <c r="E100" s="8"/>
      <c r="F100" s="9"/>
      <c r="G100" s="4"/>
      <c r="H100" s="8"/>
      <c r="I100" s="10"/>
      <c r="J100" s="8"/>
      <c r="K100" s="8"/>
      <c r="L100" s="8"/>
      <c r="M100" s="9"/>
      <c r="N100" s="9"/>
      <c r="O100" s="14"/>
      <c r="P100" s="4"/>
    </row>
    <row r="101" spans="1:16" x14ac:dyDescent="0.25">
      <c r="A101" s="4"/>
      <c r="B101" s="7"/>
      <c r="C101" s="8"/>
      <c r="D101" s="8"/>
      <c r="E101" s="8"/>
      <c r="F101" s="9"/>
      <c r="G101" s="4"/>
      <c r="H101" s="8"/>
      <c r="I101" s="10">
        <f>SUM(I97:I100)</f>
        <v>3323</v>
      </c>
      <c r="J101" s="11"/>
      <c r="K101" s="11"/>
      <c r="L101" s="11"/>
      <c r="M101" s="10">
        <f>SUM(M97:M100)</f>
        <v>3323</v>
      </c>
      <c r="N101" s="10">
        <f>SUM(N97:N100)</f>
        <v>0</v>
      </c>
      <c r="O101" s="14">
        <f>M101-I101+N101</f>
        <v>0</v>
      </c>
      <c r="P101" s="4"/>
    </row>
    <row r="102" spans="1:16" x14ac:dyDescent="0.25">
      <c r="A102" s="4" t="s">
        <v>62</v>
      </c>
      <c r="B102" s="7" t="s">
        <v>121</v>
      </c>
      <c r="C102" s="8" t="s">
        <v>58</v>
      </c>
      <c r="D102" s="8" t="s">
        <v>104</v>
      </c>
      <c r="E102" s="8" t="s">
        <v>108</v>
      </c>
      <c r="F102" s="9">
        <v>1421</v>
      </c>
      <c r="G102" s="4" t="s">
        <v>115</v>
      </c>
      <c r="H102" s="8" t="s">
        <v>116</v>
      </c>
      <c r="I102" s="9">
        <v>1421</v>
      </c>
      <c r="J102" s="8" t="s">
        <v>141</v>
      </c>
      <c r="K102" s="8">
        <v>1604</v>
      </c>
      <c r="L102" s="8" t="s">
        <v>30</v>
      </c>
      <c r="M102" s="20">
        <v>571</v>
      </c>
      <c r="N102" s="10"/>
      <c r="O102" s="14"/>
      <c r="P102" s="4"/>
    </row>
    <row r="103" spans="1:16" x14ac:dyDescent="0.25">
      <c r="A103" s="4" t="s">
        <v>62</v>
      </c>
      <c r="B103" s="7" t="s">
        <v>121</v>
      </c>
      <c r="C103" s="8" t="s">
        <v>125</v>
      </c>
      <c r="D103" s="8" t="s">
        <v>124</v>
      </c>
      <c r="E103" s="8" t="s">
        <v>123</v>
      </c>
      <c r="F103" s="9">
        <v>310</v>
      </c>
      <c r="G103" s="4" t="s">
        <v>115</v>
      </c>
      <c r="H103" s="8" t="s">
        <v>116</v>
      </c>
      <c r="I103" s="9">
        <v>310</v>
      </c>
      <c r="J103" s="8" t="s">
        <v>141</v>
      </c>
      <c r="K103" s="8">
        <v>1604</v>
      </c>
      <c r="L103" s="8" t="s">
        <v>30</v>
      </c>
      <c r="M103" s="9">
        <v>451</v>
      </c>
      <c r="N103" s="10"/>
      <c r="O103" s="14"/>
      <c r="P103" s="4"/>
    </row>
    <row r="104" spans="1:16" x14ac:dyDescent="0.25">
      <c r="A104" s="4" t="s">
        <v>62</v>
      </c>
      <c r="B104" s="7" t="s">
        <v>121</v>
      </c>
      <c r="C104" s="17" t="s">
        <v>122</v>
      </c>
      <c r="D104" s="8" t="s">
        <v>82</v>
      </c>
      <c r="E104" s="8">
        <v>12164137</v>
      </c>
      <c r="F104" s="9">
        <v>1358</v>
      </c>
      <c r="G104" s="4" t="s">
        <v>115</v>
      </c>
      <c r="H104" s="8" t="s">
        <v>116</v>
      </c>
      <c r="I104" s="9">
        <v>1358</v>
      </c>
      <c r="J104" s="8" t="s">
        <v>144</v>
      </c>
      <c r="K104" s="8">
        <v>1652</v>
      </c>
      <c r="L104" s="8" t="s">
        <v>30</v>
      </c>
      <c r="M104" s="9">
        <v>1036</v>
      </c>
      <c r="N104" s="10"/>
      <c r="O104" s="14"/>
      <c r="P104" s="4"/>
    </row>
    <row r="105" spans="1:16" x14ac:dyDescent="0.25">
      <c r="A105" s="4"/>
      <c r="B105" s="7"/>
      <c r="C105" s="17"/>
      <c r="D105" s="8"/>
      <c r="E105" s="8"/>
      <c r="F105" s="9"/>
      <c r="G105" s="4"/>
      <c r="H105" s="8"/>
      <c r="I105" s="9"/>
      <c r="J105" s="8" t="s">
        <v>144</v>
      </c>
      <c r="K105" s="8">
        <v>1652</v>
      </c>
      <c r="L105" s="8" t="s">
        <v>30</v>
      </c>
      <c r="M105" s="9">
        <v>579</v>
      </c>
      <c r="N105" s="10"/>
      <c r="O105" s="14"/>
      <c r="P105" s="4"/>
    </row>
    <row r="106" spans="1:16" x14ac:dyDescent="0.25">
      <c r="A106" s="4"/>
      <c r="B106" s="7"/>
      <c r="C106" s="17"/>
      <c r="D106" s="8"/>
      <c r="E106" s="8"/>
      <c r="F106" s="9"/>
      <c r="G106" s="4"/>
      <c r="H106" s="8"/>
      <c r="I106" s="9"/>
      <c r="J106" s="8" t="s">
        <v>144</v>
      </c>
      <c r="K106" s="8">
        <v>1652</v>
      </c>
      <c r="L106" s="8" t="s">
        <v>30</v>
      </c>
      <c r="M106" s="9">
        <v>438</v>
      </c>
      <c r="N106" s="10">
        <v>14</v>
      </c>
      <c r="O106" s="14"/>
      <c r="P106" s="4"/>
    </row>
    <row r="107" spans="1:16" x14ac:dyDescent="0.25">
      <c r="A107" s="4"/>
      <c r="B107" s="7"/>
      <c r="C107" s="17"/>
      <c r="D107" s="8"/>
      <c r="E107" s="8"/>
      <c r="F107" s="9"/>
      <c r="G107" s="4"/>
      <c r="H107" s="8"/>
      <c r="I107" s="9"/>
      <c r="J107" s="8"/>
      <c r="K107" s="8"/>
      <c r="L107" s="8"/>
      <c r="M107" s="9"/>
      <c r="N107" s="10"/>
      <c r="O107" s="14"/>
      <c r="P107" s="4"/>
    </row>
    <row r="108" spans="1:16" x14ac:dyDescent="0.25">
      <c r="A108" s="4"/>
      <c r="B108" s="7"/>
      <c r="C108" s="8"/>
      <c r="D108" s="8"/>
      <c r="E108" s="8"/>
      <c r="F108" s="9"/>
      <c r="G108" s="4"/>
      <c r="H108" s="8"/>
      <c r="I108" s="10"/>
      <c r="J108" s="8"/>
      <c r="K108" s="8"/>
      <c r="L108" s="8"/>
      <c r="M108" s="9"/>
      <c r="N108" s="10"/>
      <c r="O108" s="14"/>
      <c r="P108" s="4"/>
    </row>
    <row r="109" spans="1:16" x14ac:dyDescent="0.25">
      <c r="A109" s="4"/>
      <c r="B109" s="7"/>
      <c r="C109" s="8"/>
      <c r="D109" s="8"/>
      <c r="E109" s="8"/>
      <c r="F109" s="9"/>
      <c r="G109" s="4"/>
      <c r="H109" s="8"/>
      <c r="I109" s="10"/>
      <c r="J109" s="8"/>
      <c r="K109" s="8"/>
      <c r="L109" s="8"/>
      <c r="M109" s="9"/>
      <c r="N109" s="10"/>
      <c r="O109" s="14"/>
      <c r="P109" s="4"/>
    </row>
    <row r="110" spans="1:16" x14ac:dyDescent="0.25">
      <c r="A110" s="4"/>
      <c r="B110" s="7"/>
      <c r="C110" s="8"/>
      <c r="D110" s="8"/>
      <c r="E110" s="8"/>
      <c r="F110" s="9"/>
      <c r="G110" s="4"/>
      <c r="H110" s="8"/>
      <c r="I110" s="10">
        <f>SUM(I102:I109)</f>
        <v>3089</v>
      </c>
      <c r="J110" s="11"/>
      <c r="K110" s="11"/>
      <c r="L110" s="11"/>
      <c r="M110" s="10">
        <f>SUM(M102:M109)</f>
        <v>3075</v>
      </c>
      <c r="N110" s="10">
        <f>SUM(N102:N109)</f>
        <v>14</v>
      </c>
      <c r="O110" s="14">
        <f>M110-I110+N110</f>
        <v>0</v>
      </c>
      <c r="P110" s="4"/>
    </row>
    <row r="111" spans="1:16" x14ac:dyDescent="0.25">
      <c r="A111" s="4" t="s">
        <v>62</v>
      </c>
      <c r="B111" s="7" t="s">
        <v>132</v>
      </c>
      <c r="C111" s="8" t="s">
        <v>58</v>
      </c>
      <c r="D111" s="8" t="s">
        <v>133</v>
      </c>
      <c r="E111" s="8">
        <v>7064</v>
      </c>
      <c r="F111" s="9">
        <v>1381</v>
      </c>
      <c r="G111" s="4" t="s">
        <v>131</v>
      </c>
      <c r="H111" s="8" t="s">
        <v>137</v>
      </c>
      <c r="I111" s="9">
        <v>1381</v>
      </c>
      <c r="J111" s="8" t="s">
        <v>154</v>
      </c>
      <c r="K111" s="8">
        <v>1666</v>
      </c>
      <c r="L111" s="8" t="s">
        <v>30</v>
      </c>
      <c r="M111" s="9">
        <v>1551</v>
      </c>
      <c r="N111" s="10"/>
      <c r="O111" s="14"/>
      <c r="P111" s="4"/>
    </row>
    <row r="112" spans="1:16" x14ac:dyDescent="0.25">
      <c r="A112" s="4" t="s">
        <v>62</v>
      </c>
      <c r="B112" s="7" t="s">
        <v>132</v>
      </c>
      <c r="C112" s="8" t="s">
        <v>135</v>
      </c>
      <c r="D112" s="8" t="s">
        <v>136</v>
      </c>
      <c r="E112" s="8" t="s">
        <v>134</v>
      </c>
      <c r="F112" s="9">
        <v>1321</v>
      </c>
      <c r="G112" s="4" t="s">
        <v>131</v>
      </c>
      <c r="H112" s="8" t="s">
        <v>137</v>
      </c>
      <c r="I112" s="9">
        <v>1321</v>
      </c>
      <c r="J112" s="8" t="s">
        <v>154</v>
      </c>
      <c r="K112" s="8">
        <v>1666</v>
      </c>
      <c r="L112" s="8" t="s">
        <v>30</v>
      </c>
      <c r="M112" s="9">
        <v>1444</v>
      </c>
      <c r="N112" s="10">
        <v>7</v>
      </c>
      <c r="O112" s="14"/>
      <c r="P112" s="4"/>
    </row>
    <row r="113" spans="1:16" x14ac:dyDescent="0.25">
      <c r="A113" s="4" t="s">
        <v>62</v>
      </c>
      <c r="B113" s="7" t="s">
        <v>132</v>
      </c>
      <c r="C113" s="8" t="s">
        <v>44</v>
      </c>
      <c r="D113" s="8" t="s">
        <v>138</v>
      </c>
      <c r="E113" s="8" t="s">
        <v>139</v>
      </c>
      <c r="F113" s="9">
        <v>300</v>
      </c>
      <c r="G113" s="4" t="s">
        <v>140</v>
      </c>
      <c r="H113" s="8">
        <v>145516</v>
      </c>
      <c r="I113" s="9">
        <v>300</v>
      </c>
      <c r="J113" s="11"/>
      <c r="K113" s="11"/>
      <c r="L113" s="11"/>
      <c r="M113" s="10"/>
      <c r="N113" s="10"/>
      <c r="O113" s="14"/>
      <c r="P113" s="4"/>
    </row>
    <row r="114" spans="1:16" x14ac:dyDescent="0.25">
      <c r="A114" s="4"/>
      <c r="B114" s="7"/>
      <c r="C114" s="8"/>
      <c r="D114" s="8"/>
      <c r="E114" s="8"/>
      <c r="F114" s="9"/>
      <c r="G114" s="4"/>
      <c r="H114" s="8"/>
      <c r="I114" s="10"/>
      <c r="J114" s="11"/>
      <c r="K114" s="11"/>
      <c r="L114" s="11"/>
      <c r="M114" s="10"/>
      <c r="N114" s="10"/>
      <c r="O114" s="14"/>
      <c r="P114" s="4"/>
    </row>
    <row r="115" spans="1:16" x14ac:dyDescent="0.25">
      <c r="A115" s="4"/>
      <c r="B115" s="7"/>
      <c r="C115" s="8"/>
      <c r="D115" s="8"/>
      <c r="E115" s="8"/>
      <c r="F115" s="9"/>
      <c r="G115" s="4"/>
      <c r="H115" s="8"/>
      <c r="I115" s="10"/>
      <c r="J115" s="11"/>
      <c r="K115" s="11"/>
      <c r="L115" s="11"/>
      <c r="M115" s="10"/>
      <c r="N115" s="10"/>
      <c r="O115" s="14"/>
      <c r="P115" s="4"/>
    </row>
    <row r="116" spans="1:16" x14ac:dyDescent="0.25">
      <c r="A116" s="4"/>
      <c r="B116" s="7"/>
      <c r="C116" s="8"/>
      <c r="D116" s="8"/>
      <c r="E116" s="8"/>
      <c r="F116" s="9"/>
      <c r="G116" s="4"/>
      <c r="H116" s="8"/>
      <c r="I116" s="10">
        <f>SUM(I111:I115)</f>
        <v>3002</v>
      </c>
      <c r="J116" s="11"/>
      <c r="K116" s="11"/>
      <c r="L116" s="11"/>
      <c r="M116" s="10">
        <f>SUM(M111:M115)</f>
        <v>2995</v>
      </c>
      <c r="N116" s="10">
        <f>SUM(N111:N115)</f>
        <v>7</v>
      </c>
      <c r="O116" s="14">
        <f>M116-I116+N116</f>
        <v>0</v>
      </c>
      <c r="P116" s="4"/>
    </row>
    <row r="117" spans="1:16" x14ac:dyDescent="0.25">
      <c r="A117" s="4" t="s">
        <v>62</v>
      </c>
      <c r="B117" s="7" t="s">
        <v>155</v>
      </c>
      <c r="C117" s="8" t="s">
        <v>58</v>
      </c>
      <c r="D117" s="8" t="s">
        <v>104</v>
      </c>
      <c r="E117" s="8" t="s">
        <v>108</v>
      </c>
      <c r="F117" s="9">
        <v>1840</v>
      </c>
      <c r="G117" s="4" t="s">
        <v>142</v>
      </c>
      <c r="H117" s="8" t="s">
        <v>143</v>
      </c>
      <c r="I117" s="9">
        <v>1840</v>
      </c>
      <c r="J117" s="8" t="s">
        <v>154</v>
      </c>
      <c r="K117" s="8">
        <v>1666</v>
      </c>
      <c r="L117" s="8" t="s">
        <v>30</v>
      </c>
      <c r="M117" s="9">
        <v>1203</v>
      </c>
      <c r="N117" s="9"/>
      <c r="O117" s="14"/>
      <c r="P117" s="4"/>
    </row>
    <row r="118" spans="1:16" x14ac:dyDescent="0.25">
      <c r="A118" s="4" t="s">
        <v>62</v>
      </c>
      <c r="B118" s="7" t="s">
        <v>155</v>
      </c>
      <c r="C118" s="8" t="s">
        <v>135</v>
      </c>
      <c r="D118" s="8" t="s">
        <v>82</v>
      </c>
      <c r="E118" s="8">
        <v>12174166</v>
      </c>
      <c r="F118" s="9">
        <v>1760</v>
      </c>
      <c r="G118" s="4" t="s">
        <v>142</v>
      </c>
      <c r="H118" s="8" t="s">
        <v>143</v>
      </c>
      <c r="I118" s="9">
        <v>1760</v>
      </c>
      <c r="J118" s="8" t="s">
        <v>158</v>
      </c>
      <c r="K118" s="8">
        <v>1689</v>
      </c>
      <c r="L118" s="8" t="s">
        <v>30</v>
      </c>
      <c r="M118" s="9">
        <v>467</v>
      </c>
      <c r="N118" s="9" t="s">
        <v>156</v>
      </c>
      <c r="O118" s="14"/>
      <c r="P118" s="4"/>
    </row>
    <row r="119" spans="1:16" x14ac:dyDescent="0.25">
      <c r="A119" s="4" t="s">
        <v>62</v>
      </c>
      <c r="B119" s="7" t="s">
        <v>155</v>
      </c>
      <c r="C119" s="8" t="s">
        <v>44</v>
      </c>
      <c r="D119" s="8" t="s">
        <v>138</v>
      </c>
      <c r="E119" s="8" t="s">
        <v>139</v>
      </c>
      <c r="F119" s="9">
        <v>400</v>
      </c>
      <c r="G119" s="4" t="s">
        <v>142</v>
      </c>
      <c r="H119" s="8">
        <v>145548</v>
      </c>
      <c r="I119" s="9">
        <v>400</v>
      </c>
      <c r="J119" s="8" t="s">
        <v>158</v>
      </c>
      <c r="K119" s="8">
        <v>1689</v>
      </c>
      <c r="L119" s="8" t="s">
        <v>30</v>
      </c>
      <c r="M119" s="9">
        <v>2217</v>
      </c>
      <c r="N119" s="9"/>
      <c r="O119" s="14"/>
      <c r="P119" s="4"/>
    </row>
    <row r="120" spans="1:16" x14ac:dyDescent="0.25">
      <c r="A120" s="4"/>
      <c r="B120" s="7"/>
      <c r="C120" s="8"/>
      <c r="D120" s="8"/>
      <c r="E120" s="8"/>
      <c r="F120" s="9"/>
      <c r="G120" s="4"/>
      <c r="H120" s="8"/>
      <c r="I120" s="10"/>
      <c r="J120" s="8" t="s">
        <v>164</v>
      </c>
      <c r="K120" s="8">
        <v>1703</v>
      </c>
      <c r="L120" s="8" t="s">
        <v>30</v>
      </c>
      <c r="M120" s="9">
        <f>104+9</f>
        <v>113</v>
      </c>
      <c r="N120" s="9"/>
      <c r="O120" s="14"/>
      <c r="P120" s="4"/>
    </row>
    <row r="121" spans="1:16" x14ac:dyDescent="0.25">
      <c r="A121" s="4"/>
      <c r="B121" s="7"/>
      <c r="C121" s="8"/>
      <c r="D121" s="8"/>
      <c r="E121" s="8"/>
      <c r="F121" s="9"/>
      <c r="G121" s="4"/>
      <c r="H121" s="8"/>
      <c r="I121" s="10"/>
      <c r="J121" s="8"/>
      <c r="K121" s="8"/>
      <c r="L121" s="8"/>
      <c r="M121" s="9"/>
      <c r="N121" s="9"/>
      <c r="O121" s="14"/>
      <c r="P121" s="4"/>
    </row>
    <row r="122" spans="1:16" x14ac:dyDescent="0.25">
      <c r="A122" s="4"/>
      <c r="B122" s="7"/>
      <c r="C122" s="8"/>
      <c r="D122" s="8"/>
      <c r="E122" s="8"/>
      <c r="F122" s="9"/>
      <c r="G122" s="4"/>
      <c r="H122" s="8"/>
      <c r="I122" s="10"/>
      <c r="J122" s="8"/>
      <c r="K122" s="8"/>
      <c r="L122" s="8"/>
      <c r="M122" s="9"/>
      <c r="N122" s="9"/>
      <c r="O122" s="14"/>
      <c r="P122" s="4"/>
    </row>
    <row r="123" spans="1:16" x14ac:dyDescent="0.25">
      <c r="A123" s="4"/>
      <c r="B123" s="7"/>
      <c r="C123" s="8"/>
      <c r="D123" s="8"/>
      <c r="E123" s="8"/>
      <c r="F123" s="9"/>
      <c r="G123" s="4"/>
      <c r="H123" s="8"/>
      <c r="I123" s="10">
        <f>SUM(I117:I122)</f>
        <v>4000</v>
      </c>
      <c r="J123" s="11"/>
      <c r="K123" s="11"/>
      <c r="L123" s="11"/>
      <c r="M123" s="10">
        <f>SUM(M117:M122)</f>
        <v>4000</v>
      </c>
      <c r="N123" s="10">
        <f>SUM(N117:N122)</f>
        <v>0</v>
      </c>
      <c r="O123" s="14">
        <f>M123-I123+N123</f>
        <v>0</v>
      </c>
      <c r="P123" s="4"/>
    </row>
    <row r="124" spans="1:16" x14ac:dyDescent="0.25">
      <c r="A124" s="4" t="s">
        <v>146</v>
      </c>
      <c r="B124" s="7" t="s">
        <v>157</v>
      </c>
      <c r="C124" s="8" t="s">
        <v>58</v>
      </c>
      <c r="D124" s="8" t="s">
        <v>147</v>
      </c>
      <c r="E124" s="8">
        <v>7063</v>
      </c>
      <c r="F124" s="9">
        <v>1149</v>
      </c>
      <c r="G124" s="4" t="s">
        <v>148</v>
      </c>
      <c r="H124" s="8">
        <v>152273</v>
      </c>
      <c r="I124" s="9">
        <v>1149</v>
      </c>
      <c r="J124" s="8" t="s">
        <v>164</v>
      </c>
      <c r="K124" s="8">
        <v>1703</v>
      </c>
      <c r="L124" s="8" t="s">
        <v>30</v>
      </c>
      <c r="M124" s="9">
        <v>944</v>
      </c>
      <c r="N124" s="10"/>
      <c r="O124" s="14"/>
      <c r="P124" s="4"/>
    </row>
    <row r="125" spans="1:16" x14ac:dyDescent="0.25">
      <c r="A125" s="4" t="s">
        <v>146</v>
      </c>
      <c r="B125" s="7" t="s">
        <v>157</v>
      </c>
      <c r="C125" s="8" t="s">
        <v>44</v>
      </c>
      <c r="D125" s="8" t="s">
        <v>138</v>
      </c>
      <c r="E125" s="9" t="s">
        <v>139</v>
      </c>
      <c r="F125" s="9">
        <v>250</v>
      </c>
      <c r="G125" s="4" t="s">
        <v>148</v>
      </c>
      <c r="H125" s="8">
        <v>152273</v>
      </c>
      <c r="I125" s="9">
        <v>250</v>
      </c>
      <c r="J125" s="8" t="s">
        <v>165</v>
      </c>
      <c r="K125" s="8">
        <v>1717</v>
      </c>
      <c r="L125" s="8" t="s">
        <v>30</v>
      </c>
      <c r="M125" s="9">
        <v>1055</v>
      </c>
      <c r="N125" s="10"/>
      <c r="O125" s="14"/>
      <c r="P125" s="4"/>
    </row>
    <row r="126" spans="1:16" x14ac:dyDescent="0.25">
      <c r="A126" s="4" t="s">
        <v>146</v>
      </c>
      <c r="B126" s="7" t="s">
        <v>157</v>
      </c>
      <c r="C126" s="8" t="s">
        <v>135</v>
      </c>
      <c r="D126" s="8" t="s">
        <v>82</v>
      </c>
      <c r="E126" s="8">
        <v>64161</v>
      </c>
      <c r="F126" s="9">
        <v>1100</v>
      </c>
      <c r="G126" s="4" t="s">
        <v>148</v>
      </c>
      <c r="H126" s="8">
        <v>152273</v>
      </c>
      <c r="I126" s="9">
        <v>1100</v>
      </c>
      <c r="J126" s="8"/>
      <c r="K126" s="8"/>
      <c r="L126" s="8"/>
      <c r="M126" s="9"/>
      <c r="N126" s="10"/>
      <c r="O126" s="14"/>
      <c r="P126" s="4"/>
    </row>
    <row r="127" spans="1:16" x14ac:dyDescent="0.25">
      <c r="A127" s="4"/>
      <c r="B127" s="7"/>
      <c r="C127" s="8"/>
      <c r="D127" s="8"/>
      <c r="E127" s="8"/>
      <c r="F127" s="9"/>
      <c r="G127" s="4"/>
      <c r="H127" s="8"/>
      <c r="I127" s="10"/>
      <c r="J127" s="8"/>
      <c r="K127" s="8"/>
      <c r="L127" s="8"/>
      <c r="M127" s="9"/>
      <c r="N127" s="10"/>
      <c r="O127" s="14"/>
      <c r="P127" s="4"/>
    </row>
    <row r="128" spans="1:16" x14ac:dyDescent="0.25">
      <c r="A128" s="4"/>
      <c r="B128" s="7"/>
      <c r="C128" s="8"/>
      <c r="D128" s="8"/>
      <c r="E128" s="8"/>
      <c r="F128" s="9"/>
      <c r="G128" s="4"/>
      <c r="H128" s="8"/>
      <c r="I128" s="10"/>
      <c r="J128" s="8"/>
      <c r="K128" s="8"/>
      <c r="L128" s="8"/>
      <c r="M128" s="9"/>
      <c r="N128" s="10"/>
      <c r="O128" s="14"/>
      <c r="P128" s="4"/>
    </row>
    <row r="129" spans="1:16" x14ac:dyDescent="0.25">
      <c r="A129" s="4"/>
      <c r="B129" s="7"/>
      <c r="C129" s="8"/>
      <c r="D129" s="8"/>
      <c r="E129" s="8"/>
      <c r="F129" s="9"/>
      <c r="G129" s="4"/>
      <c r="H129" s="8"/>
      <c r="I129" s="10">
        <f>SUM(I124:I128)</f>
        <v>2499</v>
      </c>
      <c r="J129" s="11"/>
      <c r="K129" s="11"/>
      <c r="L129" s="11"/>
      <c r="M129" s="10">
        <f>SUM(M124:M128)</f>
        <v>1999</v>
      </c>
      <c r="N129" s="10">
        <f>SUM(N124:N128)</f>
        <v>0</v>
      </c>
      <c r="O129" s="14">
        <f>M129-I129+N129</f>
        <v>-500</v>
      </c>
      <c r="P129" s="4"/>
    </row>
    <row r="130" spans="1:16" x14ac:dyDescent="0.25">
      <c r="A130" s="4" t="s">
        <v>118</v>
      </c>
      <c r="B130" s="7" t="s">
        <v>149</v>
      </c>
      <c r="C130" s="8" t="s">
        <v>44</v>
      </c>
      <c r="D130" s="8" t="s">
        <v>138</v>
      </c>
      <c r="E130" s="9" t="s">
        <v>139</v>
      </c>
      <c r="F130" s="9">
        <v>255</v>
      </c>
      <c r="G130" s="4" t="s">
        <v>148</v>
      </c>
      <c r="H130" s="8">
        <v>152274</v>
      </c>
      <c r="I130" s="9">
        <v>255</v>
      </c>
      <c r="J130" s="8" t="s">
        <v>158</v>
      </c>
      <c r="K130" s="8">
        <v>1689</v>
      </c>
      <c r="L130" s="8" t="s">
        <v>30</v>
      </c>
      <c r="M130" s="9">
        <v>1906</v>
      </c>
      <c r="N130" s="9"/>
      <c r="O130" s="14"/>
      <c r="P130" s="4"/>
    </row>
    <row r="131" spans="1:16" x14ac:dyDescent="0.25">
      <c r="A131" s="4" t="s">
        <v>118</v>
      </c>
      <c r="B131" s="7" t="s">
        <v>149</v>
      </c>
      <c r="C131" s="8" t="s">
        <v>112</v>
      </c>
      <c r="D131" s="8" t="s">
        <v>150</v>
      </c>
      <c r="E131" s="8" t="s">
        <v>151</v>
      </c>
      <c r="F131" s="9">
        <v>1406</v>
      </c>
      <c r="G131" s="4" t="s">
        <v>148</v>
      </c>
      <c r="H131" s="8">
        <v>35596</v>
      </c>
      <c r="I131" s="9">
        <v>1406</v>
      </c>
      <c r="J131" s="8" t="s">
        <v>164</v>
      </c>
      <c r="K131" s="8">
        <v>1703</v>
      </c>
      <c r="L131" s="8" t="s">
        <v>30</v>
      </c>
      <c r="M131" s="9">
        <f>1160+36+15</f>
        <v>1211</v>
      </c>
      <c r="N131" s="9"/>
      <c r="O131" s="14"/>
      <c r="P131" s="4"/>
    </row>
    <row r="132" spans="1:16" x14ac:dyDescent="0.25">
      <c r="A132" s="4" t="s">
        <v>118</v>
      </c>
      <c r="B132" s="7" t="s">
        <v>149</v>
      </c>
      <c r="C132" s="8" t="s">
        <v>135</v>
      </c>
      <c r="D132" s="8" t="s">
        <v>119</v>
      </c>
      <c r="E132" s="8" t="s">
        <v>152</v>
      </c>
      <c r="F132" s="9">
        <v>600</v>
      </c>
      <c r="G132" s="4" t="s">
        <v>148</v>
      </c>
      <c r="H132" s="8">
        <v>35596</v>
      </c>
      <c r="I132" s="9">
        <v>600</v>
      </c>
      <c r="J132" s="8" t="s">
        <v>164</v>
      </c>
      <c r="K132" s="8">
        <v>1704</v>
      </c>
      <c r="L132" s="8" t="s">
        <v>87</v>
      </c>
      <c r="M132" s="9">
        <v>52</v>
      </c>
      <c r="N132" s="9"/>
      <c r="O132" s="14"/>
      <c r="P132" s="4"/>
    </row>
    <row r="133" spans="1:16" x14ac:dyDescent="0.25">
      <c r="A133" s="4" t="s">
        <v>118</v>
      </c>
      <c r="B133" s="7" t="s">
        <v>149</v>
      </c>
      <c r="C133" s="8" t="s">
        <v>135</v>
      </c>
      <c r="D133" s="8" t="s">
        <v>119</v>
      </c>
      <c r="E133" s="8" t="s">
        <v>153</v>
      </c>
      <c r="F133" s="9">
        <v>908</v>
      </c>
      <c r="G133" s="4" t="s">
        <v>148</v>
      </c>
      <c r="H133" s="8">
        <v>35596</v>
      </c>
      <c r="I133" s="9">
        <v>908</v>
      </c>
      <c r="J133" s="8"/>
      <c r="K133" s="8"/>
      <c r="L133" s="8"/>
      <c r="M133" s="9"/>
      <c r="N133" s="9"/>
      <c r="O133" s="14"/>
      <c r="P133" s="4"/>
    </row>
    <row r="134" spans="1:16" x14ac:dyDescent="0.25">
      <c r="A134" s="4"/>
      <c r="B134" s="7"/>
      <c r="C134" s="8"/>
      <c r="D134" s="8"/>
      <c r="E134" s="8"/>
      <c r="F134" s="9"/>
      <c r="G134" s="4"/>
      <c r="H134" s="8"/>
      <c r="I134" s="9"/>
      <c r="J134" s="8"/>
      <c r="K134" s="8"/>
      <c r="L134" s="8"/>
      <c r="M134" s="9"/>
      <c r="N134" s="9"/>
      <c r="O134" s="14"/>
      <c r="P134" s="4"/>
    </row>
    <row r="135" spans="1:16" x14ac:dyDescent="0.25">
      <c r="A135" s="4"/>
      <c r="B135" s="7"/>
      <c r="C135" s="8"/>
      <c r="D135" s="8"/>
      <c r="E135" s="8"/>
      <c r="F135" s="9"/>
      <c r="G135" s="4"/>
      <c r="H135" s="8"/>
      <c r="I135" s="10">
        <f>SUM(I130:I134)</f>
        <v>3169</v>
      </c>
      <c r="J135" s="11"/>
      <c r="K135" s="11"/>
      <c r="L135" s="11"/>
      <c r="M135" s="10">
        <f>SUM(M130:M134)</f>
        <v>3169</v>
      </c>
      <c r="N135" s="10">
        <f>SUM(N130:N134)</f>
        <v>0</v>
      </c>
      <c r="O135" s="14">
        <f>M135-I135+N135</f>
        <v>0</v>
      </c>
      <c r="P135" s="4"/>
    </row>
    <row r="136" spans="1:16" x14ac:dyDescent="0.25">
      <c r="A136" s="4" t="s">
        <v>62</v>
      </c>
      <c r="B136" s="7" t="s">
        <v>102</v>
      </c>
      <c r="C136" s="8" t="s">
        <v>58</v>
      </c>
      <c r="D136" s="8" t="s">
        <v>159</v>
      </c>
      <c r="E136" s="8" t="s">
        <v>160</v>
      </c>
      <c r="F136" s="9">
        <v>1150</v>
      </c>
      <c r="G136" s="4" t="s">
        <v>158</v>
      </c>
      <c r="H136" s="8">
        <v>152304</v>
      </c>
      <c r="I136" s="9">
        <v>1150</v>
      </c>
      <c r="J136" s="11" t="s">
        <v>165</v>
      </c>
      <c r="K136" s="11">
        <v>1717</v>
      </c>
      <c r="L136" s="11" t="s">
        <v>166</v>
      </c>
      <c r="M136" s="10">
        <f>870+566</f>
        <v>1436</v>
      </c>
      <c r="N136" s="10"/>
      <c r="O136" s="14"/>
      <c r="P136" s="4"/>
    </row>
    <row r="137" spans="1:16" x14ac:dyDescent="0.25">
      <c r="A137" s="4" t="s">
        <v>62</v>
      </c>
      <c r="B137" s="7" t="s">
        <v>102</v>
      </c>
      <c r="C137" s="8" t="s">
        <v>161</v>
      </c>
      <c r="D137" s="8"/>
      <c r="E137" s="8" t="s">
        <v>163</v>
      </c>
      <c r="F137" s="9">
        <v>250</v>
      </c>
      <c r="G137" s="4" t="s">
        <v>158</v>
      </c>
      <c r="H137" s="8">
        <v>152304</v>
      </c>
      <c r="I137" s="9">
        <v>250</v>
      </c>
      <c r="J137" s="11"/>
      <c r="K137" s="11"/>
      <c r="L137" s="11"/>
      <c r="M137" s="10"/>
      <c r="N137" s="10"/>
      <c r="O137" s="14"/>
      <c r="P137" s="4"/>
    </row>
    <row r="138" spans="1:16" x14ac:dyDescent="0.25">
      <c r="A138" s="4" t="s">
        <v>62</v>
      </c>
      <c r="B138" s="7" t="s">
        <v>102</v>
      </c>
      <c r="C138" s="8" t="s">
        <v>135</v>
      </c>
      <c r="D138" s="8" t="s">
        <v>162</v>
      </c>
      <c r="E138" s="8">
        <v>12525</v>
      </c>
      <c r="F138" s="9">
        <v>1099</v>
      </c>
      <c r="G138" s="4" t="s">
        <v>158</v>
      </c>
      <c r="H138" s="8">
        <v>152304</v>
      </c>
      <c r="I138" s="9">
        <v>1099</v>
      </c>
      <c r="J138" s="11"/>
      <c r="K138" s="11"/>
      <c r="L138" s="11"/>
      <c r="M138" s="10"/>
      <c r="N138" s="10"/>
      <c r="O138" s="14"/>
      <c r="P138" s="4"/>
    </row>
    <row r="139" spans="1:16" x14ac:dyDescent="0.25">
      <c r="A139" s="4"/>
      <c r="B139" s="7"/>
      <c r="C139" s="8"/>
      <c r="D139" s="8"/>
      <c r="E139" s="8"/>
      <c r="F139" s="9"/>
      <c r="G139" s="4"/>
      <c r="H139" s="8"/>
      <c r="I139" s="9"/>
      <c r="J139" s="11"/>
      <c r="K139" s="11"/>
      <c r="L139" s="11"/>
      <c r="M139" s="10"/>
      <c r="N139" s="10"/>
      <c r="O139" s="14"/>
      <c r="P139" s="4"/>
    </row>
    <row r="140" spans="1:16" x14ac:dyDescent="0.25">
      <c r="A140" s="4"/>
      <c r="B140" s="7"/>
      <c r="C140" s="8"/>
      <c r="D140" s="8"/>
      <c r="E140" s="8"/>
      <c r="F140" s="9"/>
      <c r="G140" s="4"/>
      <c r="H140" s="8"/>
      <c r="I140" s="9"/>
      <c r="J140" s="11"/>
      <c r="K140" s="11"/>
      <c r="L140" s="11"/>
      <c r="M140" s="10"/>
      <c r="N140" s="10"/>
      <c r="O140" s="14"/>
      <c r="P140" s="4"/>
    </row>
    <row r="141" spans="1:16" x14ac:dyDescent="0.25">
      <c r="A141" s="4"/>
      <c r="B141" s="7"/>
      <c r="C141" s="8"/>
      <c r="D141" s="8"/>
      <c r="E141" s="8"/>
      <c r="F141" s="9"/>
      <c r="G141" s="4"/>
      <c r="H141" s="8"/>
      <c r="I141" s="10">
        <f>SUM(I136:I140)</f>
        <v>2499</v>
      </c>
      <c r="J141" s="11"/>
      <c r="K141" s="11"/>
      <c r="L141" s="11"/>
      <c r="M141" s="10">
        <f>SUM(M136:M140)</f>
        <v>1436</v>
      </c>
      <c r="N141" s="10">
        <f>SUM(N136:N140)</f>
        <v>0</v>
      </c>
      <c r="O141" s="14">
        <f>M141-I141+N141</f>
        <v>-1063</v>
      </c>
      <c r="P141" s="4"/>
    </row>
    <row r="142" spans="1:16" x14ac:dyDescent="0.25">
      <c r="A142" s="4"/>
      <c r="B142" s="7"/>
      <c r="C142" s="8"/>
      <c r="D142" s="8"/>
      <c r="E142" s="8"/>
      <c r="F142" s="9"/>
      <c r="G142" s="4"/>
      <c r="H142" s="8"/>
      <c r="I142" s="9"/>
      <c r="J142" s="11"/>
      <c r="K142" s="11"/>
      <c r="L142" s="11"/>
      <c r="M142" s="10"/>
      <c r="N142" s="10"/>
      <c r="O142" s="14"/>
      <c r="P142" s="4"/>
    </row>
    <row r="143" spans="1:16" x14ac:dyDescent="0.25">
      <c r="A143" s="4"/>
      <c r="B143" s="7"/>
      <c r="C143" s="8"/>
      <c r="D143" s="8"/>
      <c r="E143" s="8"/>
      <c r="F143" s="9"/>
      <c r="G143" s="4"/>
      <c r="H143" s="8"/>
      <c r="I143" s="9"/>
      <c r="J143" s="11"/>
      <c r="K143" s="11"/>
      <c r="L143" s="11"/>
      <c r="M143" s="10"/>
      <c r="N143" s="10"/>
      <c r="O143" s="14"/>
      <c r="P143" s="4"/>
    </row>
    <row r="144" spans="1:16" x14ac:dyDescent="0.25">
      <c r="A144" s="4"/>
      <c r="B144" s="7"/>
      <c r="C144" s="8"/>
      <c r="D144" s="8"/>
      <c r="E144" s="8"/>
      <c r="F144" s="9"/>
      <c r="G144" s="4"/>
      <c r="H144" s="8"/>
      <c r="I144" s="9"/>
      <c r="J144" s="11"/>
      <c r="K144" s="11"/>
      <c r="L144" s="11"/>
      <c r="M144" s="10"/>
      <c r="N144" s="10"/>
      <c r="O144" s="14"/>
      <c r="P144" s="4"/>
    </row>
    <row r="145" spans="1:16" x14ac:dyDescent="0.25">
      <c r="A145" s="4"/>
      <c r="B145" s="7"/>
      <c r="C145" s="8"/>
      <c r="D145" s="8"/>
      <c r="E145" s="8"/>
      <c r="F145" s="9"/>
      <c r="G145" s="4"/>
      <c r="H145" s="8"/>
      <c r="I145" s="9"/>
      <c r="J145" s="11"/>
      <c r="K145" s="11"/>
      <c r="L145" s="11"/>
      <c r="M145" s="10"/>
      <c r="N145" s="10"/>
      <c r="O145" s="14"/>
      <c r="P145" s="4"/>
    </row>
    <row r="146" spans="1:16" x14ac:dyDescent="0.25">
      <c r="A146" s="4"/>
      <c r="B146" s="7"/>
      <c r="C146" s="8"/>
      <c r="D146" s="8"/>
      <c r="E146" s="8"/>
      <c r="F146" s="9"/>
      <c r="G146" s="4"/>
      <c r="H146" s="8"/>
      <c r="I146" s="9"/>
      <c r="J146" s="11"/>
      <c r="K146" s="11"/>
      <c r="L146" s="11"/>
      <c r="M146" s="10"/>
      <c r="N146" s="10"/>
      <c r="O146" s="14"/>
      <c r="P146" s="4"/>
    </row>
    <row r="147" spans="1:16" x14ac:dyDescent="0.25">
      <c r="A147" s="4"/>
      <c r="B147" s="7"/>
      <c r="C147" s="8"/>
      <c r="D147" s="8"/>
      <c r="E147" s="8"/>
      <c r="F147" s="9"/>
      <c r="G147" s="4"/>
      <c r="H147" s="8"/>
      <c r="I147" s="9"/>
      <c r="J147" s="11"/>
      <c r="K147" s="11"/>
      <c r="L147" s="11"/>
      <c r="M147" s="10"/>
      <c r="N147" s="10"/>
      <c r="O147" s="14"/>
      <c r="P147" s="4"/>
    </row>
    <row r="148" spans="1:16" x14ac:dyDescent="0.25">
      <c r="A148" s="4"/>
      <c r="B148" s="7"/>
      <c r="C148" s="8"/>
      <c r="D148" s="8"/>
      <c r="E148" s="8"/>
      <c r="F148" s="9"/>
      <c r="G148" s="4"/>
      <c r="H148" s="8"/>
      <c r="I148" s="9"/>
      <c r="J148" s="11"/>
      <c r="K148" s="11"/>
      <c r="L148" s="11"/>
      <c r="M148" s="10"/>
      <c r="N148" s="10"/>
      <c r="O148" s="14"/>
      <c r="P148" s="4"/>
    </row>
    <row r="149" spans="1:16" x14ac:dyDescent="0.25">
      <c r="A149" s="4"/>
      <c r="B149" s="7"/>
      <c r="C149" s="8"/>
      <c r="D149" s="8"/>
      <c r="E149" s="8"/>
      <c r="F149" s="9"/>
      <c r="G149" s="4"/>
      <c r="H149" s="8"/>
      <c r="I149" s="9"/>
      <c r="J149" s="11"/>
      <c r="K149" s="11"/>
      <c r="L149" s="11"/>
      <c r="M149" s="10"/>
      <c r="N149" s="10"/>
      <c r="O149" s="14"/>
      <c r="P149" s="4"/>
    </row>
    <row r="150" spans="1:16" x14ac:dyDescent="0.25">
      <c r="A150" s="4"/>
      <c r="B150" s="7"/>
      <c r="C150" s="8"/>
      <c r="D150" s="8"/>
      <c r="E150" s="8"/>
      <c r="F150" s="9"/>
      <c r="G150" s="4"/>
      <c r="H150" s="8"/>
      <c r="I150" s="9"/>
      <c r="J150" s="11"/>
      <c r="K150" s="11"/>
      <c r="L150" s="11"/>
      <c r="M150" s="10"/>
      <c r="N150" s="10"/>
      <c r="O150" s="14"/>
      <c r="P150" s="4"/>
    </row>
    <row r="151" spans="1:16" x14ac:dyDescent="0.25">
      <c r="A151" s="4"/>
      <c r="B151" s="7"/>
      <c r="C151" s="8"/>
      <c r="D151" s="8"/>
      <c r="E151" s="8"/>
      <c r="F151" s="9"/>
      <c r="G151" s="4"/>
      <c r="H151" s="8"/>
      <c r="I151" s="9"/>
      <c r="J151" s="11"/>
      <c r="K151" s="11"/>
      <c r="L151" s="11"/>
      <c r="M151" s="10"/>
      <c r="N151" s="10"/>
      <c r="O151" s="14"/>
      <c r="P151" s="4"/>
    </row>
    <row r="152" spans="1:16" x14ac:dyDescent="0.25">
      <c r="A152" s="4"/>
      <c r="B152" s="7"/>
      <c r="C152" s="8"/>
      <c r="D152" s="8"/>
      <c r="E152" s="8"/>
      <c r="F152" s="9"/>
      <c r="G152" s="4"/>
      <c r="H152" s="8"/>
      <c r="I152" s="9"/>
      <c r="J152" s="11"/>
      <c r="K152" s="11"/>
      <c r="L152" s="11"/>
      <c r="M152" s="10"/>
      <c r="N152" s="10"/>
      <c r="O152" s="14"/>
      <c r="P152" s="4"/>
    </row>
    <row r="153" spans="1:16" x14ac:dyDescent="0.25">
      <c r="A153" s="4"/>
      <c r="B153" s="7"/>
      <c r="C153" s="8"/>
      <c r="D153" s="8"/>
      <c r="E153" s="8"/>
      <c r="F153" s="9"/>
      <c r="G153" s="4"/>
      <c r="H153" s="8"/>
      <c r="I153" s="9"/>
      <c r="J153" s="11"/>
      <c r="K153" s="11"/>
      <c r="L153" s="11"/>
      <c r="M153" s="10"/>
      <c r="N153" s="10"/>
      <c r="O153" s="14"/>
      <c r="P153" s="4"/>
    </row>
    <row r="154" spans="1:16" x14ac:dyDescent="0.25">
      <c r="A154" s="4"/>
      <c r="B154" s="7"/>
      <c r="C154" s="8"/>
      <c r="D154" s="8"/>
      <c r="E154" s="8"/>
      <c r="F154" s="9"/>
      <c r="G154" s="4"/>
      <c r="H154" s="8"/>
      <c r="I154" s="9"/>
      <c r="J154" s="11"/>
      <c r="K154" s="11"/>
      <c r="L154" s="11"/>
      <c r="M154" s="10"/>
      <c r="N154" s="10"/>
      <c r="O154" s="14"/>
      <c r="P154" s="4"/>
    </row>
    <row r="155" spans="1:16" x14ac:dyDescent="0.25">
      <c r="A155" s="4"/>
      <c r="B155" s="7"/>
      <c r="C155" s="8"/>
      <c r="D155" s="8"/>
      <c r="E155" s="8"/>
      <c r="F155" s="9"/>
      <c r="G155" s="4"/>
      <c r="H155" s="8"/>
      <c r="I155" s="10"/>
      <c r="J155" s="11"/>
      <c r="K155" s="11"/>
      <c r="L155" s="11"/>
      <c r="M155" s="10"/>
      <c r="N155" s="10"/>
      <c r="O155" s="14"/>
      <c r="P155" s="4"/>
    </row>
    <row r="156" spans="1:16" x14ac:dyDescent="0.25">
      <c r="A156" s="4"/>
      <c r="B156" s="8"/>
      <c r="C156" s="8"/>
      <c r="D156" s="13"/>
      <c r="E156" s="8"/>
      <c r="F156" s="9"/>
      <c r="G156" s="4"/>
      <c r="H156" s="8"/>
      <c r="I156" s="10"/>
      <c r="J156" s="11"/>
      <c r="K156" s="11"/>
      <c r="L156" s="11"/>
      <c r="M156" s="10"/>
      <c r="N156" s="10"/>
      <c r="O156" s="15"/>
      <c r="P156" s="4"/>
    </row>
    <row r="157" spans="1:16" x14ac:dyDescent="0.25">
      <c r="A157" s="4"/>
      <c r="B157" s="8"/>
      <c r="C157" s="8"/>
      <c r="D157" s="13"/>
      <c r="E157" s="8"/>
      <c r="F157" s="10">
        <f>SUM(F7:F156)</f>
        <v>80378</v>
      </c>
      <c r="G157" s="4"/>
      <c r="H157" s="8"/>
      <c r="I157" s="10">
        <f>+I141+I135+I129+I123+I116+I110+I101+I96+I90+I85+I79+I65+I56+I51+I46+I39+I22+I27+I14</f>
        <v>80378</v>
      </c>
      <c r="J157" s="11"/>
      <c r="K157" s="11"/>
      <c r="L157" s="11"/>
      <c r="M157" s="10">
        <f>+M141+M135+M129+M123+M116+M110+M101+M96+M90+M85+M79+M65+M56+M51+M46+M39+M22+M27+M14</f>
        <v>74672.7</v>
      </c>
      <c r="N157" s="10">
        <f>+N141+N135+N129+N123+N116+N110+N101+N96+N90+N85+N79+N65+N56+N51+N46+N39+N22+N27+N14</f>
        <v>341</v>
      </c>
      <c r="O157" s="19">
        <f>SUM(O7:O156)</f>
        <v>-5364.3</v>
      </c>
      <c r="P157" s="4"/>
    </row>
    <row r="158" spans="1:16" x14ac:dyDescent="0.25">
      <c r="M158" s="16"/>
      <c r="N158" s="16"/>
    </row>
    <row r="159" spans="1:16" x14ac:dyDescent="0.25">
      <c r="O159" s="16"/>
    </row>
    <row r="163" spans="15:15" x14ac:dyDescent="0.25">
      <c r="O163" s="16"/>
    </row>
  </sheetData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2021-08-09T07:35:18Z</cp:lastPrinted>
  <dcterms:created xsi:type="dcterms:W3CDTF">2021-01-03T10:08:33Z</dcterms:created>
  <dcterms:modified xsi:type="dcterms:W3CDTF">2021-09-18T08:00:09Z</dcterms:modified>
</cp:coreProperties>
</file>