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201(L)\Final Lab Assignment\"/>
    </mc:Choice>
  </mc:AlternateContent>
  <bookViews>
    <workbookView xWindow="0" yWindow="0" windowWidth="19200" windowHeight="10890" firstSheet="7" activeTab="10"/>
  </bookViews>
  <sheets>
    <sheet name="Dataset" sheetId="2" r:id="rId1"/>
    <sheet name="Finding β^" sheetId="3" r:id="rId2"/>
    <sheet name="Finding σ²" sheetId="1" r:id="rId3"/>
    <sheet name="Hat Mat" sheetId="7" r:id="rId4"/>
    <sheet name="CI for each β" sheetId="5" r:id="rId5"/>
    <sheet name="Residuals" sheetId="6" r:id="rId6"/>
    <sheet name="Normal Probability Plot" sheetId="8" r:id="rId7"/>
    <sheet name="ei against yi^" sheetId="9" r:id="rId8"/>
    <sheet name="Partial Residual Plots (For X1)" sheetId="14" r:id="rId9"/>
    <sheet name="Partial Residual Plots (For X2)" sheetId="15" r:id="rId10"/>
    <sheet name="Partial Residual Plots (For X3)" sheetId="12" r:id="rId11"/>
  </sheets>
  <definedNames>
    <definedName name="B" localSheetId="3">'Hat Mat'!$B$20:$B$23</definedName>
    <definedName name="B">'Finding β^'!$B$20:$B$23</definedName>
    <definedName name="X">Dataset!$A$2:$D$79</definedName>
    <definedName name="Y">Dataset!$E$2:$E$79</definedName>
  </definedNames>
  <calcPr calcId="162913"/>
</workbook>
</file>

<file path=xl/calcChain.xml><?xml version="1.0" encoding="utf-8"?>
<calcChain xmlns="http://schemas.openxmlformats.org/spreadsheetml/2006/main">
  <c r="J6" i="12" l="1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5" i="12"/>
  <c r="G5" i="12"/>
  <c r="F6" i="12"/>
  <c r="F7" i="12"/>
  <c r="G7" i="12" s="1"/>
  <c r="F8" i="12"/>
  <c r="F9" i="12"/>
  <c r="G9" i="12" s="1"/>
  <c r="F10" i="12"/>
  <c r="F11" i="12"/>
  <c r="G11" i="12" s="1"/>
  <c r="F12" i="12"/>
  <c r="F13" i="12"/>
  <c r="G13" i="12" s="1"/>
  <c r="F14" i="12"/>
  <c r="F15" i="12"/>
  <c r="G15" i="12" s="1"/>
  <c r="F16" i="12"/>
  <c r="F17" i="12"/>
  <c r="G17" i="12" s="1"/>
  <c r="F18" i="12"/>
  <c r="F19" i="12"/>
  <c r="G19" i="12" s="1"/>
  <c r="F20" i="12"/>
  <c r="F21" i="12"/>
  <c r="G21" i="12" s="1"/>
  <c r="F22" i="12"/>
  <c r="F23" i="12"/>
  <c r="G23" i="12" s="1"/>
  <c r="F24" i="12"/>
  <c r="F25" i="12"/>
  <c r="G25" i="12" s="1"/>
  <c r="F26" i="12"/>
  <c r="F27" i="12"/>
  <c r="G27" i="12" s="1"/>
  <c r="F28" i="12"/>
  <c r="F29" i="12"/>
  <c r="G29" i="12" s="1"/>
  <c r="F30" i="12"/>
  <c r="F31" i="12"/>
  <c r="G31" i="12" s="1"/>
  <c r="F32" i="12"/>
  <c r="F33" i="12"/>
  <c r="G33" i="12" s="1"/>
  <c r="F34" i="12"/>
  <c r="F35" i="12"/>
  <c r="G35" i="12" s="1"/>
  <c r="F36" i="12"/>
  <c r="F37" i="12"/>
  <c r="G37" i="12" s="1"/>
  <c r="F38" i="12"/>
  <c r="F39" i="12"/>
  <c r="G39" i="12" s="1"/>
  <c r="F40" i="12"/>
  <c r="F41" i="12"/>
  <c r="G41" i="12" s="1"/>
  <c r="F42" i="12"/>
  <c r="F43" i="12"/>
  <c r="G43" i="12" s="1"/>
  <c r="F44" i="12"/>
  <c r="F45" i="12"/>
  <c r="G45" i="12" s="1"/>
  <c r="F46" i="12"/>
  <c r="F47" i="12"/>
  <c r="G47" i="12" s="1"/>
  <c r="F48" i="12"/>
  <c r="F49" i="12"/>
  <c r="G49" i="12" s="1"/>
  <c r="F50" i="12"/>
  <c r="F51" i="12"/>
  <c r="G51" i="12" s="1"/>
  <c r="F52" i="12"/>
  <c r="F53" i="12"/>
  <c r="G53" i="12" s="1"/>
  <c r="F54" i="12"/>
  <c r="F55" i="12"/>
  <c r="G55" i="12" s="1"/>
  <c r="F56" i="12"/>
  <c r="F57" i="12"/>
  <c r="G57" i="12" s="1"/>
  <c r="F58" i="12"/>
  <c r="F59" i="12"/>
  <c r="G59" i="12" s="1"/>
  <c r="F60" i="12"/>
  <c r="F61" i="12"/>
  <c r="G61" i="12" s="1"/>
  <c r="F62" i="12"/>
  <c r="F63" i="12"/>
  <c r="G63" i="12" s="1"/>
  <c r="F64" i="12"/>
  <c r="F65" i="12"/>
  <c r="G65" i="12" s="1"/>
  <c r="F66" i="12"/>
  <c r="F67" i="12"/>
  <c r="G67" i="12" s="1"/>
  <c r="F68" i="12"/>
  <c r="F69" i="12"/>
  <c r="G69" i="12" s="1"/>
  <c r="F70" i="12"/>
  <c r="F71" i="12"/>
  <c r="G71" i="12" s="1"/>
  <c r="F72" i="12"/>
  <c r="F73" i="12"/>
  <c r="G73" i="12" s="1"/>
  <c r="F74" i="12"/>
  <c r="F75" i="12"/>
  <c r="G75" i="12" s="1"/>
  <c r="F76" i="12"/>
  <c r="F77" i="12"/>
  <c r="G77" i="12" s="1"/>
  <c r="F78" i="12"/>
  <c r="F79" i="12"/>
  <c r="G79" i="12" s="1"/>
  <c r="F80" i="12"/>
  <c r="F81" i="12"/>
  <c r="G81" i="12" s="1"/>
  <c r="F82" i="12"/>
  <c r="F5" i="12"/>
  <c r="I82" i="15"/>
  <c r="J82" i="15" s="1"/>
  <c r="F82" i="15"/>
  <c r="G82" i="15" s="1"/>
  <c r="I81" i="15"/>
  <c r="J81" i="15" s="1"/>
  <c r="F81" i="15"/>
  <c r="G81" i="15" s="1"/>
  <c r="I80" i="15"/>
  <c r="J80" i="15" s="1"/>
  <c r="F80" i="15"/>
  <c r="G80" i="15" s="1"/>
  <c r="I79" i="15"/>
  <c r="J79" i="15" s="1"/>
  <c r="F79" i="15"/>
  <c r="G79" i="15" s="1"/>
  <c r="I78" i="15"/>
  <c r="J78" i="15" s="1"/>
  <c r="F78" i="15"/>
  <c r="G78" i="15" s="1"/>
  <c r="I77" i="15"/>
  <c r="J77" i="15" s="1"/>
  <c r="F77" i="15"/>
  <c r="G77" i="15" s="1"/>
  <c r="I76" i="15"/>
  <c r="J76" i="15" s="1"/>
  <c r="F76" i="15"/>
  <c r="G76" i="15" s="1"/>
  <c r="I75" i="15"/>
  <c r="J75" i="15" s="1"/>
  <c r="F75" i="15"/>
  <c r="G75" i="15" s="1"/>
  <c r="I74" i="15"/>
  <c r="J74" i="15" s="1"/>
  <c r="F74" i="15"/>
  <c r="G74" i="15" s="1"/>
  <c r="I73" i="15"/>
  <c r="J73" i="15" s="1"/>
  <c r="F73" i="15"/>
  <c r="G73" i="15" s="1"/>
  <c r="I72" i="15"/>
  <c r="J72" i="15" s="1"/>
  <c r="F72" i="15"/>
  <c r="G72" i="15" s="1"/>
  <c r="I71" i="15"/>
  <c r="J71" i="15" s="1"/>
  <c r="F71" i="15"/>
  <c r="G71" i="15" s="1"/>
  <c r="I70" i="15"/>
  <c r="J70" i="15" s="1"/>
  <c r="F70" i="15"/>
  <c r="G70" i="15" s="1"/>
  <c r="I69" i="15"/>
  <c r="J69" i="15" s="1"/>
  <c r="F69" i="15"/>
  <c r="G69" i="15" s="1"/>
  <c r="I68" i="15"/>
  <c r="J68" i="15" s="1"/>
  <c r="F68" i="15"/>
  <c r="G68" i="15" s="1"/>
  <c r="I67" i="15"/>
  <c r="J67" i="15" s="1"/>
  <c r="F67" i="15"/>
  <c r="G67" i="15" s="1"/>
  <c r="I66" i="15"/>
  <c r="J66" i="15" s="1"/>
  <c r="F66" i="15"/>
  <c r="G66" i="15" s="1"/>
  <c r="I65" i="15"/>
  <c r="J65" i="15" s="1"/>
  <c r="F65" i="15"/>
  <c r="G65" i="15" s="1"/>
  <c r="I64" i="15"/>
  <c r="J64" i="15" s="1"/>
  <c r="F64" i="15"/>
  <c r="G64" i="15" s="1"/>
  <c r="I63" i="15"/>
  <c r="J63" i="15" s="1"/>
  <c r="F63" i="15"/>
  <c r="G63" i="15" s="1"/>
  <c r="I62" i="15"/>
  <c r="J62" i="15" s="1"/>
  <c r="F62" i="15"/>
  <c r="G62" i="15" s="1"/>
  <c r="I61" i="15"/>
  <c r="J61" i="15" s="1"/>
  <c r="F61" i="15"/>
  <c r="G61" i="15" s="1"/>
  <c r="I60" i="15"/>
  <c r="J60" i="15" s="1"/>
  <c r="F60" i="15"/>
  <c r="G60" i="15" s="1"/>
  <c r="I59" i="15"/>
  <c r="J59" i="15" s="1"/>
  <c r="F59" i="15"/>
  <c r="G59" i="15" s="1"/>
  <c r="I58" i="15"/>
  <c r="J58" i="15" s="1"/>
  <c r="F58" i="15"/>
  <c r="G58" i="15" s="1"/>
  <c r="I57" i="15"/>
  <c r="J57" i="15" s="1"/>
  <c r="F57" i="15"/>
  <c r="G57" i="15" s="1"/>
  <c r="I56" i="15"/>
  <c r="J56" i="15" s="1"/>
  <c r="F56" i="15"/>
  <c r="G56" i="15" s="1"/>
  <c r="I55" i="15"/>
  <c r="J55" i="15" s="1"/>
  <c r="F55" i="15"/>
  <c r="G55" i="15" s="1"/>
  <c r="I54" i="15"/>
  <c r="J54" i="15" s="1"/>
  <c r="F54" i="15"/>
  <c r="G54" i="15" s="1"/>
  <c r="I53" i="15"/>
  <c r="J53" i="15" s="1"/>
  <c r="F53" i="15"/>
  <c r="G53" i="15" s="1"/>
  <c r="I52" i="15"/>
  <c r="J52" i="15" s="1"/>
  <c r="F52" i="15"/>
  <c r="G52" i="15" s="1"/>
  <c r="I51" i="15"/>
  <c r="J51" i="15" s="1"/>
  <c r="F51" i="15"/>
  <c r="G51" i="15" s="1"/>
  <c r="I50" i="15"/>
  <c r="J50" i="15" s="1"/>
  <c r="F50" i="15"/>
  <c r="G50" i="15" s="1"/>
  <c r="I49" i="15"/>
  <c r="J49" i="15" s="1"/>
  <c r="F49" i="15"/>
  <c r="G49" i="15" s="1"/>
  <c r="I48" i="15"/>
  <c r="J48" i="15" s="1"/>
  <c r="F48" i="15"/>
  <c r="G48" i="15" s="1"/>
  <c r="I47" i="15"/>
  <c r="J47" i="15" s="1"/>
  <c r="F47" i="15"/>
  <c r="G47" i="15" s="1"/>
  <c r="I46" i="15"/>
  <c r="J46" i="15" s="1"/>
  <c r="F46" i="15"/>
  <c r="G46" i="15" s="1"/>
  <c r="I45" i="15"/>
  <c r="J45" i="15" s="1"/>
  <c r="F45" i="15"/>
  <c r="G45" i="15" s="1"/>
  <c r="I44" i="15"/>
  <c r="J44" i="15" s="1"/>
  <c r="F44" i="15"/>
  <c r="G44" i="15" s="1"/>
  <c r="I43" i="15"/>
  <c r="J43" i="15" s="1"/>
  <c r="F43" i="15"/>
  <c r="G43" i="15" s="1"/>
  <c r="I42" i="15"/>
  <c r="J42" i="15" s="1"/>
  <c r="F42" i="15"/>
  <c r="G42" i="15" s="1"/>
  <c r="I41" i="15"/>
  <c r="J41" i="15" s="1"/>
  <c r="F41" i="15"/>
  <c r="G41" i="15" s="1"/>
  <c r="I40" i="15"/>
  <c r="J40" i="15" s="1"/>
  <c r="G40" i="15"/>
  <c r="F40" i="15"/>
  <c r="J39" i="15"/>
  <c r="I39" i="15"/>
  <c r="G39" i="15"/>
  <c r="F39" i="15"/>
  <c r="J38" i="15"/>
  <c r="I38" i="15"/>
  <c r="G38" i="15"/>
  <c r="F38" i="15"/>
  <c r="J37" i="15"/>
  <c r="I37" i="15"/>
  <c r="G37" i="15"/>
  <c r="F37" i="15"/>
  <c r="J36" i="15"/>
  <c r="I36" i="15"/>
  <c r="G36" i="15"/>
  <c r="F36" i="15"/>
  <c r="J35" i="15"/>
  <c r="I35" i="15"/>
  <c r="G35" i="15"/>
  <c r="F35" i="15"/>
  <c r="J34" i="15"/>
  <c r="I34" i="15"/>
  <c r="G34" i="15"/>
  <c r="F34" i="15"/>
  <c r="J33" i="15"/>
  <c r="I33" i="15"/>
  <c r="G33" i="15"/>
  <c r="F33" i="15"/>
  <c r="J32" i="15"/>
  <c r="I32" i="15"/>
  <c r="G32" i="15"/>
  <c r="F32" i="15"/>
  <c r="J31" i="15"/>
  <c r="I31" i="15"/>
  <c r="G31" i="15"/>
  <c r="F31" i="15"/>
  <c r="J30" i="15"/>
  <c r="I30" i="15"/>
  <c r="G30" i="15"/>
  <c r="F30" i="15"/>
  <c r="J29" i="15"/>
  <c r="I29" i="15"/>
  <c r="G29" i="15"/>
  <c r="F29" i="15"/>
  <c r="J28" i="15"/>
  <c r="I28" i="15"/>
  <c r="G28" i="15"/>
  <c r="F28" i="15"/>
  <c r="J27" i="15"/>
  <c r="I27" i="15"/>
  <c r="G27" i="15"/>
  <c r="F27" i="15"/>
  <c r="J26" i="15"/>
  <c r="I26" i="15"/>
  <c r="G26" i="15"/>
  <c r="F26" i="15"/>
  <c r="J25" i="15"/>
  <c r="I25" i="15"/>
  <c r="G25" i="15"/>
  <c r="F25" i="15"/>
  <c r="J24" i="15"/>
  <c r="I24" i="15"/>
  <c r="G24" i="15"/>
  <c r="F24" i="15"/>
  <c r="J23" i="15"/>
  <c r="I23" i="15"/>
  <c r="G23" i="15"/>
  <c r="F23" i="15"/>
  <c r="J22" i="15"/>
  <c r="I22" i="15"/>
  <c r="G22" i="15"/>
  <c r="F22" i="15"/>
  <c r="J21" i="15"/>
  <c r="I21" i="15"/>
  <c r="G21" i="15"/>
  <c r="F21" i="15"/>
  <c r="J20" i="15"/>
  <c r="I20" i="15"/>
  <c r="G20" i="15"/>
  <c r="F20" i="15"/>
  <c r="J19" i="15"/>
  <c r="I19" i="15"/>
  <c r="G19" i="15"/>
  <c r="F19" i="15"/>
  <c r="J18" i="15"/>
  <c r="I18" i="15"/>
  <c r="G18" i="15"/>
  <c r="F18" i="15"/>
  <c r="J17" i="15"/>
  <c r="I17" i="15"/>
  <c r="G17" i="15"/>
  <c r="F17" i="15"/>
  <c r="J16" i="15"/>
  <c r="I16" i="15"/>
  <c r="G16" i="15"/>
  <c r="F16" i="15"/>
  <c r="J15" i="15"/>
  <c r="I15" i="15"/>
  <c r="G15" i="15"/>
  <c r="F15" i="15"/>
  <c r="J14" i="15"/>
  <c r="I14" i="15"/>
  <c r="G14" i="15"/>
  <c r="F14" i="15"/>
  <c r="J13" i="15"/>
  <c r="I13" i="15"/>
  <c r="G13" i="15"/>
  <c r="F13" i="15"/>
  <c r="J12" i="15"/>
  <c r="I12" i="15"/>
  <c r="G12" i="15"/>
  <c r="F12" i="15"/>
  <c r="J11" i="15"/>
  <c r="I11" i="15"/>
  <c r="G11" i="15"/>
  <c r="F11" i="15"/>
  <c r="J10" i="15"/>
  <c r="I10" i="15"/>
  <c r="G10" i="15"/>
  <c r="F10" i="15"/>
  <c r="J9" i="15"/>
  <c r="I9" i="15"/>
  <c r="G9" i="15"/>
  <c r="F9" i="15"/>
  <c r="J8" i="15"/>
  <c r="I8" i="15"/>
  <c r="G8" i="15"/>
  <c r="F8" i="15"/>
  <c r="J7" i="15"/>
  <c r="I7" i="15"/>
  <c r="G7" i="15"/>
  <c r="F7" i="15"/>
  <c r="J6" i="15"/>
  <c r="I6" i="15"/>
  <c r="G6" i="15"/>
  <c r="F6" i="15"/>
  <c r="J5" i="15"/>
  <c r="I5" i="15"/>
  <c r="G5" i="15"/>
  <c r="F5" i="15"/>
  <c r="J82" i="14"/>
  <c r="I82" i="14"/>
  <c r="G82" i="14"/>
  <c r="F82" i="14"/>
  <c r="J81" i="14"/>
  <c r="I81" i="14"/>
  <c r="G81" i="14"/>
  <c r="F81" i="14"/>
  <c r="J80" i="14"/>
  <c r="I80" i="14"/>
  <c r="G80" i="14"/>
  <c r="F80" i="14"/>
  <c r="J79" i="14"/>
  <c r="I79" i="14"/>
  <c r="G79" i="14"/>
  <c r="F79" i="14"/>
  <c r="J78" i="14"/>
  <c r="I78" i="14"/>
  <c r="G78" i="14"/>
  <c r="F78" i="14"/>
  <c r="J77" i="14"/>
  <c r="I77" i="14"/>
  <c r="G77" i="14"/>
  <c r="F77" i="14"/>
  <c r="J76" i="14"/>
  <c r="I76" i="14"/>
  <c r="G76" i="14"/>
  <c r="F76" i="14"/>
  <c r="J75" i="14"/>
  <c r="I75" i="14"/>
  <c r="G75" i="14"/>
  <c r="F75" i="14"/>
  <c r="J74" i="14"/>
  <c r="I74" i="14"/>
  <c r="G74" i="14"/>
  <c r="F74" i="14"/>
  <c r="J73" i="14"/>
  <c r="I73" i="14"/>
  <c r="G73" i="14"/>
  <c r="F73" i="14"/>
  <c r="J72" i="14"/>
  <c r="I72" i="14"/>
  <c r="G72" i="14"/>
  <c r="F72" i="14"/>
  <c r="J71" i="14"/>
  <c r="I71" i="14"/>
  <c r="G71" i="14"/>
  <c r="F71" i="14"/>
  <c r="J70" i="14"/>
  <c r="I70" i="14"/>
  <c r="G70" i="14"/>
  <c r="F70" i="14"/>
  <c r="J69" i="14"/>
  <c r="I69" i="14"/>
  <c r="G69" i="14"/>
  <c r="F69" i="14"/>
  <c r="J68" i="14"/>
  <c r="I68" i="14"/>
  <c r="G68" i="14"/>
  <c r="F68" i="14"/>
  <c r="J67" i="14"/>
  <c r="I67" i="14"/>
  <c r="G67" i="14"/>
  <c r="F67" i="14"/>
  <c r="J66" i="14"/>
  <c r="I66" i="14"/>
  <c r="G66" i="14"/>
  <c r="F66" i="14"/>
  <c r="J65" i="14"/>
  <c r="I65" i="14"/>
  <c r="G65" i="14"/>
  <c r="F65" i="14"/>
  <c r="J64" i="14"/>
  <c r="I64" i="14"/>
  <c r="G64" i="14"/>
  <c r="F64" i="14"/>
  <c r="J63" i="14"/>
  <c r="I63" i="14"/>
  <c r="G63" i="14"/>
  <c r="F63" i="14"/>
  <c r="J62" i="14"/>
  <c r="I62" i="14"/>
  <c r="G62" i="14"/>
  <c r="F62" i="14"/>
  <c r="J61" i="14"/>
  <c r="I61" i="14"/>
  <c r="G61" i="14"/>
  <c r="F61" i="14"/>
  <c r="J60" i="14"/>
  <c r="I60" i="14"/>
  <c r="G60" i="14"/>
  <c r="F60" i="14"/>
  <c r="J59" i="14"/>
  <c r="I59" i="14"/>
  <c r="G59" i="14"/>
  <c r="F59" i="14"/>
  <c r="J58" i="14"/>
  <c r="I58" i="14"/>
  <c r="G58" i="14"/>
  <c r="F58" i="14"/>
  <c r="J57" i="14"/>
  <c r="I57" i="14"/>
  <c r="G57" i="14"/>
  <c r="F57" i="14"/>
  <c r="J56" i="14"/>
  <c r="I56" i="14"/>
  <c r="G56" i="14"/>
  <c r="F56" i="14"/>
  <c r="J55" i="14"/>
  <c r="I55" i="14"/>
  <c r="G55" i="14"/>
  <c r="F55" i="14"/>
  <c r="J54" i="14"/>
  <c r="I54" i="14"/>
  <c r="G54" i="14"/>
  <c r="F54" i="14"/>
  <c r="J53" i="14"/>
  <c r="I53" i="14"/>
  <c r="G53" i="14"/>
  <c r="F53" i="14"/>
  <c r="J52" i="14"/>
  <c r="I52" i="14"/>
  <c r="G52" i="14"/>
  <c r="F52" i="14"/>
  <c r="J51" i="14"/>
  <c r="I51" i="14"/>
  <c r="G51" i="14"/>
  <c r="F51" i="14"/>
  <c r="J50" i="14"/>
  <c r="I50" i="14"/>
  <c r="G50" i="14"/>
  <c r="F50" i="14"/>
  <c r="J49" i="14"/>
  <c r="I49" i="14"/>
  <c r="G49" i="14"/>
  <c r="F49" i="14"/>
  <c r="J48" i="14"/>
  <c r="I48" i="14"/>
  <c r="G48" i="14"/>
  <c r="F48" i="14"/>
  <c r="J47" i="14"/>
  <c r="I47" i="14"/>
  <c r="G47" i="14"/>
  <c r="F47" i="14"/>
  <c r="J46" i="14"/>
  <c r="I46" i="14"/>
  <c r="G46" i="14"/>
  <c r="F46" i="14"/>
  <c r="J45" i="14"/>
  <c r="I45" i="14"/>
  <c r="G45" i="14"/>
  <c r="F45" i="14"/>
  <c r="J44" i="14"/>
  <c r="I44" i="14"/>
  <c r="G44" i="14"/>
  <c r="F44" i="14"/>
  <c r="J43" i="14"/>
  <c r="I43" i="14"/>
  <c r="G43" i="14"/>
  <c r="F43" i="14"/>
  <c r="J42" i="14"/>
  <c r="I42" i="14"/>
  <c r="G42" i="14"/>
  <c r="F42" i="14"/>
  <c r="J41" i="14"/>
  <c r="I41" i="14"/>
  <c r="G41" i="14"/>
  <c r="F41" i="14"/>
  <c r="J40" i="14"/>
  <c r="I40" i="14"/>
  <c r="G40" i="14"/>
  <c r="F40" i="14"/>
  <c r="J39" i="14"/>
  <c r="I39" i="14"/>
  <c r="G39" i="14"/>
  <c r="F39" i="14"/>
  <c r="J38" i="14"/>
  <c r="I38" i="14"/>
  <c r="G38" i="14"/>
  <c r="F38" i="14"/>
  <c r="J37" i="14"/>
  <c r="I37" i="14"/>
  <c r="G37" i="14"/>
  <c r="F37" i="14"/>
  <c r="J36" i="14"/>
  <c r="I36" i="14"/>
  <c r="G36" i="14"/>
  <c r="F36" i="14"/>
  <c r="J35" i="14"/>
  <c r="I35" i="14"/>
  <c r="G35" i="14"/>
  <c r="F35" i="14"/>
  <c r="J34" i="14"/>
  <c r="I34" i="14"/>
  <c r="G34" i="14"/>
  <c r="F34" i="14"/>
  <c r="J33" i="14"/>
  <c r="I33" i="14"/>
  <c r="G33" i="14"/>
  <c r="F33" i="14"/>
  <c r="J32" i="14"/>
  <c r="I32" i="14"/>
  <c r="G32" i="14"/>
  <c r="F32" i="14"/>
  <c r="J31" i="14"/>
  <c r="I31" i="14"/>
  <c r="G31" i="14"/>
  <c r="F31" i="14"/>
  <c r="J30" i="14"/>
  <c r="I30" i="14"/>
  <c r="G30" i="14"/>
  <c r="F30" i="14"/>
  <c r="J29" i="14"/>
  <c r="I29" i="14"/>
  <c r="G29" i="14"/>
  <c r="F29" i="14"/>
  <c r="J28" i="14"/>
  <c r="I28" i="14"/>
  <c r="G28" i="14"/>
  <c r="F28" i="14"/>
  <c r="J27" i="14"/>
  <c r="I27" i="14"/>
  <c r="G27" i="14"/>
  <c r="F27" i="14"/>
  <c r="J26" i="14"/>
  <c r="I26" i="14"/>
  <c r="G26" i="14"/>
  <c r="F26" i="14"/>
  <c r="J25" i="14"/>
  <c r="I25" i="14"/>
  <c r="G25" i="14"/>
  <c r="F25" i="14"/>
  <c r="J24" i="14"/>
  <c r="I24" i="14"/>
  <c r="G24" i="14"/>
  <c r="F24" i="14"/>
  <c r="J23" i="14"/>
  <c r="I23" i="14"/>
  <c r="G23" i="14"/>
  <c r="F23" i="14"/>
  <c r="J22" i="14"/>
  <c r="I22" i="14"/>
  <c r="G22" i="14"/>
  <c r="F22" i="14"/>
  <c r="J21" i="14"/>
  <c r="I21" i="14"/>
  <c r="G21" i="14"/>
  <c r="F21" i="14"/>
  <c r="J20" i="14"/>
  <c r="I20" i="14"/>
  <c r="G20" i="14"/>
  <c r="F20" i="14"/>
  <c r="J19" i="14"/>
  <c r="I19" i="14"/>
  <c r="G19" i="14"/>
  <c r="F19" i="14"/>
  <c r="J18" i="14"/>
  <c r="I18" i="14"/>
  <c r="G18" i="14"/>
  <c r="F18" i="14"/>
  <c r="J17" i="14"/>
  <c r="I17" i="14"/>
  <c r="G17" i="14"/>
  <c r="F17" i="14"/>
  <c r="J16" i="14"/>
  <c r="I16" i="14"/>
  <c r="G16" i="14"/>
  <c r="F16" i="14"/>
  <c r="J15" i="14"/>
  <c r="I15" i="14"/>
  <c r="G15" i="14"/>
  <c r="F15" i="14"/>
  <c r="J14" i="14"/>
  <c r="I14" i="14"/>
  <c r="G14" i="14"/>
  <c r="F14" i="14"/>
  <c r="J13" i="14"/>
  <c r="I13" i="14"/>
  <c r="G13" i="14"/>
  <c r="F13" i="14"/>
  <c r="J12" i="14"/>
  <c r="I12" i="14"/>
  <c r="G12" i="14"/>
  <c r="F12" i="14"/>
  <c r="J11" i="14"/>
  <c r="I11" i="14"/>
  <c r="G11" i="14"/>
  <c r="F11" i="14"/>
  <c r="J10" i="14"/>
  <c r="I10" i="14"/>
  <c r="G10" i="14"/>
  <c r="F10" i="14"/>
  <c r="J9" i="14"/>
  <c r="I9" i="14"/>
  <c r="G9" i="14"/>
  <c r="F9" i="14"/>
  <c r="J8" i="14"/>
  <c r="I8" i="14"/>
  <c r="G8" i="14"/>
  <c r="F8" i="14"/>
  <c r="J7" i="14"/>
  <c r="I7" i="14"/>
  <c r="G7" i="14"/>
  <c r="F7" i="14"/>
  <c r="J6" i="14"/>
  <c r="I6" i="14"/>
  <c r="G6" i="14"/>
  <c r="F6" i="14"/>
  <c r="J5" i="14"/>
  <c r="I5" i="14"/>
  <c r="G5" i="14"/>
  <c r="F5" i="14"/>
  <c r="G6" i="12"/>
  <c r="G8" i="12"/>
  <c r="G10" i="12"/>
  <c r="G12" i="12"/>
  <c r="G14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40" i="12"/>
  <c r="G42" i="12"/>
  <c r="G44" i="12"/>
  <c r="G46" i="12"/>
  <c r="G48" i="12"/>
  <c r="G50" i="12"/>
  <c r="G52" i="12"/>
  <c r="G54" i="12"/>
  <c r="G56" i="12"/>
  <c r="G58" i="12"/>
  <c r="G60" i="12"/>
  <c r="G62" i="12"/>
  <c r="G64" i="12"/>
  <c r="G66" i="12"/>
  <c r="G68" i="12"/>
  <c r="G70" i="12"/>
  <c r="G72" i="12"/>
  <c r="G74" i="12"/>
  <c r="G76" i="12"/>
  <c r="G78" i="12"/>
  <c r="G80" i="12"/>
  <c r="G82" i="12"/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4" i="8"/>
  <c r="B2" i="7" a="1"/>
  <c r="B2" i="7" s="1"/>
  <c r="C5" i="7" l="1"/>
  <c r="E4" i="7"/>
  <c r="C4" i="7"/>
  <c r="E3" i="7"/>
  <c r="C3" i="7"/>
  <c r="E2" i="7"/>
  <c r="C2" i="7"/>
  <c r="E5" i="7"/>
  <c r="D5" i="7"/>
  <c r="B5" i="7"/>
  <c r="D4" i="7"/>
  <c r="B4" i="7"/>
  <c r="D3" i="7"/>
  <c r="B3" i="7"/>
  <c r="D2" i="7"/>
  <c r="B8" i="7" l="1" a="1"/>
  <c r="E11" i="7"/>
  <c r="C11" i="7"/>
  <c r="E10" i="7"/>
  <c r="C10" i="7"/>
  <c r="E9" i="7"/>
  <c r="C9" i="7"/>
  <c r="E8" i="7"/>
  <c r="C8" i="7"/>
  <c r="D11" i="7"/>
  <c r="B11" i="7"/>
  <c r="D10" i="7"/>
  <c r="B10" i="7"/>
  <c r="D9" i="7"/>
  <c r="B9" i="7"/>
  <c r="D8" i="7"/>
  <c r="B8" i="7"/>
  <c r="B14" i="7" l="1" a="1"/>
  <c r="C14" i="7" l="1"/>
  <c r="E14" i="7"/>
  <c r="G14" i="7"/>
  <c r="I14" i="7"/>
  <c r="K14" i="7"/>
  <c r="M14" i="7"/>
  <c r="O14" i="7"/>
  <c r="Q14" i="7"/>
  <c r="S14" i="7"/>
  <c r="U14" i="7"/>
  <c r="W14" i="7"/>
  <c r="Y14" i="7"/>
  <c r="AA14" i="7"/>
  <c r="AC14" i="7"/>
  <c r="AE14" i="7"/>
  <c r="AG14" i="7"/>
  <c r="AI14" i="7"/>
  <c r="AK14" i="7"/>
  <c r="AM14" i="7"/>
  <c r="AO14" i="7"/>
  <c r="AQ14" i="7"/>
  <c r="AS14" i="7"/>
  <c r="AU14" i="7"/>
  <c r="AW14" i="7"/>
  <c r="AY14" i="7"/>
  <c r="BA14" i="7"/>
  <c r="BC14" i="7"/>
  <c r="BE14" i="7"/>
  <c r="BG14" i="7"/>
  <c r="BI14" i="7"/>
  <c r="BK14" i="7"/>
  <c r="BM14" i="7"/>
  <c r="BO14" i="7"/>
  <c r="BQ14" i="7"/>
  <c r="BS14" i="7"/>
  <c r="BU14" i="7"/>
  <c r="BW14" i="7"/>
  <c r="BY14" i="7"/>
  <c r="CA14" i="7"/>
  <c r="C15" i="7"/>
  <c r="E15" i="7"/>
  <c r="G15" i="7"/>
  <c r="I15" i="7"/>
  <c r="K15" i="7"/>
  <c r="M15" i="7"/>
  <c r="O15" i="7"/>
  <c r="Q15" i="7"/>
  <c r="S15" i="7"/>
  <c r="U15" i="7"/>
  <c r="W15" i="7"/>
  <c r="Y15" i="7"/>
  <c r="AA15" i="7"/>
  <c r="AC15" i="7"/>
  <c r="AE15" i="7"/>
  <c r="AG15" i="7"/>
  <c r="AI15" i="7"/>
  <c r="AK15" i="7"/>
  <c r="AM15" i="7"/>
  <c r="AO15" i="7"/>
  <c r="AQ15" i="7"/>
  <c r="AS15" i="7"/>
  <c r="AU15" i="7"/>
  <c r="AW15" i="7"/>
  <c r="AY15" i="7"/>
  <c r="BA15" i="7"/>
  <c r="BC15" i="7"/>
  <c r="BE15" i="7"/>
  <c r="BG15" i="7"/>
  <c r="BI15" i="7"/>
  <c r="BK15" i="7"/>
  <c r="BM15" i="7"/>
  <c r="BO15" i="7"/>
  <c r="BQ15" i="7"/>
  <c r="BS15" i="7"/>
  <c r="BU15" i="7"/>
  <c r="BW15" i="7"/>
  <c r="BY15" i="7"/>
  <c r="CA15" i="7"/>
  <c r="C16" i="7"/>
  <c r="E16" i="7"/>
  <c r="G16" i="7"/>
  <c r="I16" i="7"/>
  <c r="K16" i="7"/>
  <c r="M16" i="7"/>
  <c r="B14" i="7"/>
  <c r="F14" i="7"/>
  <c r="J14" i="7"/>
  <c r="N14" i="7"/>
  <c r="R14" i="7"/>
  <c r="V14" i="7"/>
  <c r="Z14" i="7"/>
  <c r="AD14" i="7"/>
  <c r="AH14" i="7"/>
  <c r="AL14" i="7"/>
  <c r="AP14" i="7"/>
  <c r="AT14" i="7"/>
  <c r="AX14" i="7"/>
  <c r="BB14" i="7"/>
  <c r="BF14" i="7"/>
  <c r="BJ14" i="7"/>
  <c r="BN14" i="7"/>
  <c r="BR14" i="7"/>
  <c r="BV14" i="7"/>
  <c r="BZ14" i="7"/>
  <c r="D15" i="7"/>
  <c r="H15" i="7"/>
  <c r="L15" i="7"/>
  <c r="P15" i="7"/>
  <c r="T15" i="7"/>
  <c r="X15" i="7"/>
  <c r="AB15" i="7"/>
  <c r="AF15" i="7"/>
  <c r="AJ15" i="7"/>
  <c r="AN15" i="7"/>
  <c r="AR15" i="7"/>
  <c r="AV15" i="7"/>
  <c r="AZ15" i="7"/>
  <c r="BD15" i="7"/>
  <c r="BH15" i="7"/>
  <c r="BL15" i="7"/>
  <c r="BP15" i="7"/>
  <c r="BT15" i="7"/>
  <c r="BX15" i="7"/>
  <c r="B16" i="7"/>
  <c r="F16" i="7"/>
  <c r="J16" i="7"/>
  <c r="N16" i="7"/>
  <c r="P16" i="7"/>
  <c r="R16" i="7"/>
  <c r="T16" i="7"/>
  <c r="V16" i="7"/>
  <c r="X16" i="7"/>
  <c r="Z16" i="7"/>
  <c r="AB16" i="7"/>
  <c r="AD16" i="7"/>
  <c r="AF16" i="7"/>
  <c r="AH16" i="7"/>
  <c r="AJ16" i="7"/>
  <c r="AL16" i="7"/>
  <c r="AN16" i="7"/>
  <c r="AP16" i="7"/>
  <c r="AR16" i="7"/>
  <c r="AT16" i="7"/>
  <c r="AV16" i="7"/>
  <c r="AX16" i="7"/>
  <c r="AZ16" i="7"/>
  <c r="BB16" i="7"/>
  <c r="BD16" i="7"/>
  <c r="BF16" i="7"/>
  <c r="BH16" i="7"/>
  <c r="BJ16" i="7"/>
  <c r="BL16" i="7"/>
  <c r="BN16" i="7"/>
  <c r="BP16" i="7"/>
  <c r="BR16" i="7"/>
  <c r="BT16" i="7"/>
  <c r="BV16" i="7"/>
  <c r="BX16" i="7"/>
  <c r="BZ16" i="7"/>
  <c r="B17" i="7"/>
  <c r="D17" i="7"/>
  <c r="F17" i="7"/>
  <c r="H17" i="7"/>
  <c r="J17" i="7"/>
  <c r="L17" i="7"/>
  <c r="N17" i="7"/>
  <c r="P17" i="7"/>
  <c r="R17" i="7"/>
  <c r="T17" i="7"/>
  <c r="V17" i="7"/>
  <c r="X17" i="7"/>
  <c r="Z17" i="7"/>
  <c r="AB17" i="7"/>
  <c r="AD17" i="7"/>
  <c r="AF17" i="7"/>
  <c r="AH17" i="7"/>
  <c r="AJ17" i="7"/>
  <c r="AL17" i="7"/>
  <c r="AN17" i="7"/>
  <c r="AP17" i="7"/>
  <c r="AR17" i="7"/>
  <c r="AT17" i="7"/>
  <c r="AV17" i="7"/>
  <c r="AX17" i="7"/>
  <c r="AZ17" i="7"/>
  <c r="BB17" i="7"/>
  <c r="BD17" i="7"/>
  <c r="BF17" i="7"/>
  <c r="BH17" i="7"/>
  <c r="BJ17" i="7"/>
  <c r="BL17" i="7"/>
  <c r="BN17" i="7"/>
  <c r="BP17" i="7"/>
  <c r="BR17" i="7"/>
  <c r="BT17" i="7"/>
  <c r="BV17" i="7"/>
  <c r="BX17" i="7"/>
  <c r="BZ17" i="7"/>
  <c r="D14" i="7"/>
  <c r="H14" i="7"/>
  <c r="L14" i="7"/>
  <c r="P14" i="7"/>
  <c r="T14" i="7"/>
  <c r="X14" i="7"/>
  <c r="AB14" i="7"/>
  <c r="AF14" i="7"/>
  <c r="AJ14" i="7"/>
  <c r="AN14" i="7"/>
  <c r="AR14" i="7"/>
  <c r="AV14" i="7"/>
  <c r="AZ14" i="7"/>
  <c r="BD14" i="7"/>
  <c r="BH14" i="7"/>
  <c r="BL14" i="7"/>
  <c r="BP14" i="7"/>
  <c r="BT14" i="7"/>
  <c r="BX14" i="7"/>
  <c r="B15" i="7"/>
  <c r="F15" i="7"/>
  <c r="J15" i="7"/>
  <c r="N15" i="7"/>
  <c r="R15" i="7"/>
  <c r="V15" i="7"/>
  <c r="Z15" i="7"/>
  <c r="AD15" i="7"/>
  <c r="AH15" i="7"/>
  <c r="AL15" i="7"/>
  <c r="AP15" i="7"/>
  <c r="AT15" i="7"/>
  <c r="AX15" i="7"/>
  <c r="BB15" i="7"/>
  <c r="BF15" i="7"/>
  <c r="BJ15" i="7"/>
  <c r="BN15" i="7"/>
  <c r="BR15" i="7"/>
  <c r="BV15" i="7"/>
  <c r="BZ15" i="7"/>
  <c r="D16" i="7"/>
  <c r="H16" i="7"/>
  <c r="L16" i="7"/>
  <c r="O16" i="7"/>
  <c r="Q16" i="7"/>
  <c r="S16" i="7"/>
  <c r="U16" i="7"/>
  <c r="W16" i="7"/>
  <c r="Y16" i="7"/>
  <c r="AA16" i="7"/>
  <c r="AC16" i="7"/>
  <c r="AE16" i="7"/>
  <c r="AG16" i="7"/>
  <c r="AI16" i="7"/>
  <c r="AK16" i="7"/>
  <c r="AM16" i="7"/>
  <c r="AO16" i="7"/>
  <c r="AQ16" i="7"/>
  <c r="AU16" i="7"/>
  <c r="AY16" i="7"/>
  <c r="BC16" i="7"/>
  <c r="BG16" i="7"/>
  <c r="BK16" i="7"/>
  <c r="BO16" i="7"/>
  <c r="BS16" i="7"/>
  <c r="BW16" i="7"/>
  <c r="CA16" i="7"/>
  <c r="E17" i="7"/>
  <c r="I17" i="7"/>
  <c r="M17" i="7"/>
  <c r="Q17" i="7"/>
  <c r="U17" i="7"/>
  <c r="Y17" i="7"/>
  <c r="AC17" i="7"/>
  <c r="AG17" i="7"/>
  <c r="AK17" i="7"/>
  <c r="AO17" i="7"/>
  <c r="AS17" i="7"/>
  <c r="AW17" i="7"/>
  <c r="BA17" i="7"/>
  <c r="BE17" i="7"/>
  <c r="BI17" i="7"/>
  <c r="BM17" i="7"/>
  <c r="BQ17" i="7"/>
  <c r="BU17" i="7"/>
  <c r="BY17" i="7"/>
  <c r="AS16" i="7"/>
  <c r="AW16" i="7"/>
  <c r="BA16" i="7"/>
  <c r="BE16" i="7"/>
  <c r="BI16" i="7"/>
  <c r="BM16" i="7"/>
  <c r="BQ16" i="7"/>
  <c r="BU16" i="7"/>
  <c r="BY16" i="7"/>
  <c r="C17" i="7"/>
  <c r="G17" i="7"/>
  <c r="K17" i="7"/>
  <c r="O17" i="7"/>
  <c r="S17" i="7"/>
  <c r="W17" i="7"/>
  <c r="AA17" i="7"/>
  <c r="AE17" i="7"/>
  <c r="AI17" i="7"/>
  <c r="AM17" i="7"/>
  <c r="AQ17" i="7"/>
  <c r="AU17" i="7"/>
  <c r="AY17" i="7"/>
  <c r="BC17" i="7"/>
  <c r="BG17" i="7"/>
  <c r="BK17" i="7"/>
  <c r="BO17" i="7"/>
  <c r="BS17" i="7"/>
  <c r="BW17" i="7"/>
  <c r="CA17" i="7"/>
  <c r="B20" i="7" l="1" a="1"/>
  <c r="B20" i="7" l="1"/>
  <c r="I2" i="6" s="1"/>
  <c r="D20" i="7"/>
  <c r="F20" i="7"/>
  <c r="H20" i="7"/>
  <c r="J20" i="7"/>
  <c r="L20" i="7"/>
  <c r="N20" i="7"/>
  <c r="P20" i="7"/>
  <c r="R20" i="7"/>
  <c r="T20" i="7"/>
  <c r="V20" i="7"/>
  <c r="X20" i="7"/>
  <c r="Z20" i="7"/>
  <c r="AB20" i="7"/>
  <c r="AD20" i="7"/>
  <c r="AF20" i="7"/>
  <c r="AH20" i="7"/>
  <c r="AJ20" i="7"/>
  <c r="AL20" i="7"/>
  <c r="AN20" i="7"/>
  <c r="AP20" i="7"/>
  <c r="AR20" i="7"/>
  <c r="AT20" i="7"/>
  <c r="AV20" i="7"/>
  <c r="AX20" i="7"/>
  <c r="AZ20" i="7"/>
  <c r="BB20" i="7"/>
  <c r="BD20" i="7"/>
  <c r="BF20" i="7"/>
  <c r="BH20" i="7"/>
  <c r="BJ20" i="7"/>
  <c r="BL20" i="7"/>
  <c r="BN20" i="7"/>
  <c r="BP20" i="7"/>
  <c r="BR20" i="7"/>
  <c r="BT20" i="7"/>
  <c r="BV20" i="7"/>
  <c r="BX20" i="7"/>
  <c r="BZ20" i="7"/>
  <c r="B21" i="7"/>
  <c r="D21" i="7"/>
  <c r="F21" i="7"/>
  <c r="H21" i="7"/>
  <c r="J21" i="7"/>
  <c r="L21" i="7"/>
  <c r="N21" i="7"/>
  <c r="P21" i="7"/>
  <c r="R21" i="7"/>
  <c r="T21" i="7"/>
  <c r="V21" i="7"/>
  <c r="X21" i="7"/>
  <c r="Z21" i="7"/>
  <c r="AB21" i="7"/>
  <c r="AD21" i="7"/>
  <c r="AF21" i="7"/>
  <c r="AH21" i="7"/>
  <c r="AJ21" i="7"/>
  <c r="AL21" i="7"/>
  <c r="AN21" i="7"/>
  <c r="AP21" i="7"/>
  <c r="AR21" i="7"/>
  <c r="AT21" i="7"/>
  <c r="AV21" i="7"/>
  <c r="AX21" i="7"/>
  <c r="AZ21" i="7"/>
  <c r="BB21" i="7"/>
  <c r="BD21" i="7"/>
  <c r="BF21" i="7"/>
  <c r="BH21" i="7"/>
  <c r="BJ21" i="7"/>
  <c r="BL21" i="7"/>
  <c r="BN21" i="7"/>
  <c r="BP21" i="7"/>
  <c r="BR21" i="7"/>
  <c r="BT21" i="7"/>
  <c r="BV21" i="7"/>
  <c r="BX21" i="7"/>
  <c r="BZ21" i="7"/>
  <c r="B22" i="7"/>
  <c r="D22" i="7"/>
  <c r="I4" i="6" s="1"/>
  <c r="F22" i="7"/>
  <c r="H22" i="7"/>
  <c r="J22" i="7"/>
  <c r="L22" i="7"/>
  <c r="N22" i="7"/>
  <c r="P22" i="7"/>
  <c r="C20" i="7"/>
  <c r="G20" i="7"/>
  <c r="K20" i="7"/>
  <c r="O20" i="7"/>
  <c r="S20" i="7"/>
  <c r="W20" i="7"/>
  <c r="AA20" i="7"/>
  <c r="AE20" i="7"/>
  <c r="AI20" i="7"/>
  <c r="AM20" i="7"/>
  <c r="AQ20" i="7"/>
  <c r="AU20" i="7"/>
  <c r="AY20" i="7"/>
  <c r="BC20" i="7"/>
  <c r="BG20" i="7"/>
  <c r="BK20" i="7"/>
  <c r="BO20" i="7"/>
  <c r="BS20" i="7"/>
  <c r="BW20" i="7"/>
  <c r="CA20" i="7"/>
  <c r="E21" i="7"/>
  <c r="I21" i="7"/>
  <c r="M21" i="7"/>
  <c r="Q21" i="7"/>
  <c r="U21" i="7"/>
  <c r="Y21" i="7"/>
  <c r="AC21" i="7"/>
  <c r="AG21" i="7"/>
  <c r="AK21" i="7"/>
  <c r="AO21" i="7"/>
  <c r="AS21" i="7"/>
  <c r="AW21" i="7"/>
  <c r="BA21" i="7"/>
  <c r="BE21" i="7"/>
  <c r="BI21" i="7"/>
  <c r="BM21" i="7"/>
  <c r="BQ21" i="7"/>
  <c r="BU21" i="7"/>
  <c r="BY21" i="7"/>
  <c r="C22" i="7"/>
  <c r="G22" i="7"/>
  <c r="K22" i="7"/>
  <c r="O22" i="7"/>
  <c r="R22" i="7"/>
  <c r="T22" i="7"/>
  <c r="V22" i="7"/>
  <c r="X22" i="7"/>
  <c r="Z22" i="7"/>
  <c r="AB22" i="7"/>
  <c r="AD22" i="7"/>
  <c r="AF22" i="7"/>
  <c r="AH22" i="7"/>
  <c r="AJ22" i="7"/>
  <c r="AL22" i="7"/>
  <c r="AN22" i="7"/>
  <c r="AP22" i="7"/>
  <c r="AR22" i="7"/>
  <c r="AT22" i="7"/>
  <c r="AV22" i="7"/>
  <c r="AX22" i="7"/>
  <c r="AZ22" i="7"/>
  <c r="BB22" i="7"/>
  <c r="BD22" i="7"/>
  <c r="BF22" i="7"/>
  <c r="BH22" i="7"/>
  <c r="BJ22" i="7"/>
  <c r="BL22" i="7"/>
  <c r="BN22" i="7"/>
  <c r="BP22" i="7"/>
  <c r="BR22" i="7"/>
  <c r="BT22" i="7"/>
  <c r="BV22" i="7"/>
  <c r="BX22" i="7"/>
  <c r="BZ22" i="7"/>
  <c r="B23" i="7"/>
  <c r="D23" i="7"/>
  <c r="F23" i="7"/>
  <c r="H23" i="7"/>
  <c r="J23" i="7"/>
  <c r="L23" i="7"/>
  <c r="N23" i="7"/>
  <c r="P23" i="7"/>
  <c r="R23" i="7"/>
  <c r="T23" i="7"/>
  <c r="V23" i="7"/>
  <c r="X23" i="7"/>
  <c r="Z23" i="7"/>
  <c r="AB23" i="7"/>
  <c r="AD23" i="7"/>
  <c r="AF23" i="7"/>
  <c r="AH23" i="7"/>
  <c r="AJ23" i="7"/>
  <c r="AL23" i="7"/>
  <c r="AN23" i="7"/>
  <c r="AP23" i="7"/>
  <c r="AR23" i="7"/>
  <c r="AT23" i="7"/>
  <c r="AV23" i="7"/>
  <c r="AX23" i="7"/>
  <c r="AZ23" i="7"/>
  <c r="BB23" i="7"/>
  <c r="BD23" i="7"/>
  <c r="BF23" i="7"/>
  <c r="BH23" i="7"/>
  <c r="BJ23" i="7"/>
  <c r="BL23" i="7"/>
  <c r="BN23" i="7"/>
  <c r="BP23" i="7"/>
  <c r="BR23" i="7"/>
  <c r="BT23" i="7"/>
  <c r="BV23" i="7"/>
  <c r="BX23" i="7"/>
  <c r="BZ23" i="7"/>
  <c r="B24" i="7"/>
  <c r="D24" i="7"/>
  <c r="F24" i="7"/>
  <c r="I6" i="6" s="1"/>
  <c r="H24" i="7"/>
  <c r="J24" i="7"/>
  <c r="L24" i="7"/>
  <c r="N24" i="7"/>
  <c r="P24" i="7"/>
  <c r="R24" i="7"/>
  <c r="T24" i="7"/>
  <c r="V24" i="7"/>
  <c r="X24" i="7"/>
  <c r="Z24" i="7"/>
  <c r="AB24" i="7"/>
  <c r="AD24" i="7"/>
  <c r="AF24" i="7"/>
  <c r="AH24" i="7"/>
  <c r="AJ24" i="7"/>
  <c r="AL24" i="7"/>
  <c r="AN24" i="7"/>
  <c r="AP24" i="7"/>
  <c r="AR24" i="7"/>
  <c r="AT24" i="7"/>
  <c r="AV24" i="7"/>
  <c r="AX24" i="7"/>
  <c r="AZ24" i="7"/>
  <c r="BB24" i="7"/>
  <c r="BD24" i="7"/>
  <c r="BF24" i="7"/>
  <c r="BH24" i="7"/>
  <c r="BJ24" i="7"/>
  <c r="BL24" i="7"/>
  <c r="BN24" i="7"/>
  <c r="BP24" i="7"/>
  <c r="BR24" i="7"/>
  <c r="BT24" i="7"/>
  <c r="BV24" i="7"/>
  <c r="BX24" i="7"/>
  <c r="BZ24" i="7"/>
  <c r="B25" i="7"/>
  <c r="D25" i="7"/>
  <c r="F25" i="7"/>
  <c r="H25" i="7"/>
  <c r="J25" i="7"/>
  <c r="L25" i="7"/>
  <c r="N25" i="7"/>
  <c r="P25" i="7"/>
  <c r="R25" i="7"/>
  <c r="T25" i="7"/>
  <c r="V25" i="7"/>
  <c r="X25" i="7"/>
  <c r="Z25" i="7"/>
  <c r="AB25" i="7"/>
  <c r="AD25" i="7"/>
  <c r="AF25" i="7"/>
  <c r="AH25" i="7"/>
  <c r="AJ25" i="7"/>
  <c r="AL25" i="7"/>
  <c r="AN25" i="7"/>
  <c r="AP25" i="7"/>
  <c r="AR25" i="7"/>
  <c r="AT25" i="7"/>
  <c r="AV25" i="7"/>
  <c r="AX25" i="7"/>
  <c r="AZ25" i="7"/>
  <c r="BB25" i="7"/>
  <c r="BD25" i="7"/>
  <c r="BF25" i="7"/>
  <c r="BH25" i="7"/>
  <c r="BJ25" i="7"/>
  <c r="BL25" i="7"/>
  <c r="BN25" i="7"/>
  <c r="BP25" i="7"/>
  <c r="BR25" i="7"/>
  <c r="BT25" i="7"/>
  <c r="BV25" i="7"/>
  <c r="BX25" i="7"/>
  <c r="BZ25" i="7"/>
  <c r="B26" i="7"/>
  <c r="D26" i="7"/>
  <c r="F26" i="7"/>
  <c r="H26" i="7"/>
  <c r="I8" i="6" s="1"/>
  <c r="J26" i="7"/>
  <c r="L26" i="7"/>
  <c r="N26" i="7"/>
  <c r="P26" i="7"/>
  <c r="R26" i="7"/>
  <c r="T26" i="7"/>
  <c r="V26" i="7"/>
  <c r="X26" i="7"/>
  <c r="Z26" i="7"/>
  <c r="AB26" i="7"/>
  <c r="AD26" i="7"/>
  <c r="AF26" i="7"/>
  <c r="AH26" i="7"/>
  <c r="AJ26" i="7"/>
  <c r="AL26" i="7"/>
  <c r="AN26" i="7"/>
  <c r="AP26" i="7"/>
  <c r="AR26" i="7"/>
  <c r="AT26" i="7"/>
  <c r="AV26" i="7"/>
  <c r="AX26" i="7"/>
  <c r="AZ26" i="7"/>
  <c r="BB26" i="7"/>
  <c r="BD26" i="7"/>
  <c r="BF26" i="7"/>
  <c r="BH26" i="7"/>
  <c r="BJ26" i="7"/>
  <c r="BL26" i="7"/>
  <c r="BN26" i="7"/>
  <c r="BP26" i="7"/>
  <c r="BR26" i="7"/>
  <c r="BT26" i="7"/>
  <c r="BV26" i="7"/>
  <c r="BX26" i="7"/>
  <c r="BZ26" i="7"/>
  <c r="B27" i="7"/>
  <c r="D27" i="7"/>
  <c r="F27" i="7"/>
  <c r="H27" i="7"/>
  <c r="J27" i="7"/>
  <c r="L27" i="7"/>
  <c r="N27" i="7"/>
  <c r="P27" i="7"/>
  <c r="R27" i="7"/>
  <c r="T27" i="7"/>
  <c r="V27" i="7"/>
  <c r="X27" i="7"/>
  <c r="Z27" i="7"/>
  <c r="AB27" i="7"/>
  <c r="AD27" i="7"/>
  <c r="AF27" i="7"/>
  <c r="AH27" i="7"/>
  <c r="AJ27" i="7"/>
  <c r="AL27" i="7"/>
  <c r="AN27" i="7"/>
  <c r="AP27" i="7"/>
  <c r="AR27" i="7"/>
  <c r="AT27" i="7"/>
  <c r="AV27" i="7"/>
  <c r="AX27" i="7"/>
  <c r="AZ27" i="7"/>
  <c r="BB27" i="7"/>
  <c r="BD27" i="7"/>
  <c r="BF27" i="7"/>
  <c r="BH27" i="7"/>
  <c r="BJ27" i="7"/>
  <c r="BL27" i="7"/>
  <c r="BN27" i="7"/>
  <c r="BP27" i="7"/>
  <c r="BR27" i="7"/>
  <c r="BT27" i="7"/>
  <c r="BV27" i="7"/>
  <c r="BX27" i="7"/>
  <c r="BZ27" i="7"/>
  <c r="B28" i="7"/>
  <c r="D28" i="7"/>
  <c r="F28" i="7"/>
  <c r="H28" i="7"/>
  <c r="J28" i="7"/>
  <c r="I10" i="6" s="1"/>
  <c r="L28" i="7"/>
  <c r="N28" i="7"/>
  <c r="P28" i="7"/>
  <c r="R28" i="7"/>
  <c r="T28" i="7"/>
  <c r="V28" i="7"/>
  <c r="X28" i="7"/>
  <c r="Z28" i="7"/>
  <c r="AB28" i="7"/>
  <c r="AD28" i="7"/>
  <c r="AF28" i="7"/>
  <c r="AH28" i="7"/>
  <c r="AJ28" i="7"/>
  <c r="AL28" i="7"/>
  <c r="AN28" i="7"/>
  <c r="AP28" i="7"/>
  <c r="AR28" i="7"/>
  <c r="AT28" i="7"/>
  <c r="AV28" i="7"/>
  <c r="AX28" i="7"/>
  <c r="AZ28" i="7"/>
  <c r="BB28" i="7"/>
  <c r="BD28" i="7"/>
  <c r="BF28" i="7"/>
  <c r="BH28" i="7"/>
  <c r="E20" i="7"/>
  <c r="M20" i="7"/>
  <c r="U20" i="7"/>
  <c r="AC20" i="7"/>
  <c r="AK20" i="7"/>
  <c r="AS20" i="7"/>
  <c r="BA20" i="7"/>
  <c r="BI20" i="7"/>
  <c r="BQ20" i="7"/>
  <c r="BY20" i="7"/>
  <c r="G21" i="7"/>
  <c r="O21" i="7"/>
  <c r="W21" i="7"/>
  <c r="AE21" i="7"/>
  <c r="AM21" i="7"/>
  <c r="AU21" i="7"/>
  <c r="BC21" i="7"/>
  <c r="BK21" i="7"/>
  <c r="BS21" i="7"/>
  <c r="CA21" i="7"/>
  <c r="I22" i="7"/>
  <c r="Q22" i="7"/>
  <c r="U22" i="7"/>
  <c r="Y22" i="7"/>
  <c r="AC22" i="7"/>
  <c r="AG22" i="7"/>
  <c r="AK22" i="7"/>
  <c r="AO22" i="7"/>
  <c r="AS22" i="7"/>
  <c r="AW22" i="7"/>
  <c r="BA22" i="7"/>
  <c r="BE22" i="7"/>
  <c r="BI22" i="7"/>
  <c r="BM22" i="7"/>
  <c r="BQ22" i="7"/>
  <c r="BU22" i="7"/>
  <c r="BY22" i="7"/>
  <c r="C23" i="7"/>
  <c r="G23" i="7"/>
  <c r="K23" i="7"/>
  <c r="O23" i="7"/>
  <c r="S23" i="7"/>
  <c r="W23" i="7"/>
  <c r="AA23" i="7"/>
  <c r="AE23" i="7"/>
  <c r="AI23" i="7"/>
  <c r="AM23" i="7"/>
  <c r="AQ23" i="7"/>
  <c r="AU23" i="7"/>
  <c r="AY23" i="7"/>
  <c r="BC23" i="7"/>
  <c r="BG23" i="7"/>
  <c r="BK23" i="7"/>
  <c r="BO23" i="7"/>
  <c r="BS23" i="7"/>
  <c r="BW23" i="7"/>
  <c r="CA23" i="7"/>
  <c r="E24" i="7"/>
  <c r="I24" i="7"/>
  <c r="M24" i="7"/>
  <c r="Q24" i="7"/>
  <c r="U24" i="7"/>
  <c r="Y24" i="7"/>
  <c r="AC24" i="7"/>
  <c r="AG24" i="7"/>
  <c r="AK24" i="7"/>
  <c r="AO24" i="7"/>
  <c r="AS24" i="7"/>
  <c r="AW24" i="7"/>
  <c r="BA24" i="7"/>
  <c r="BE24" i="7"/>
  <c r="BI24" i="7"/>
  <c r="BM24" i="7"/>
  <c r="BQ24" i="7"/>
  <c r="BU24" i="7"/>
  <c r="BY24" i="7"/>
  <c r="C25" i="7"/>
  <c r="G25" i="7"/>
  <c r="I7" i="6" s="1"/>
  <c r="K25" i="7"/>
  <c r="O25" i="7"/>
  <c r="S25" i="7"/>
  <c r="W25" i="7"/>
  <c r="AA25" i="7"/>
  <c r="AE25" i="7"/>
  <c r="AI25" i="7"/>
  <c r="AM25" i="7"/>
  <c r="AQ25" i="7"/>
  <c r="AU25" i="7"/>
  <c r="AY25" i="7"/>
  <c r="BC25" i="7"/>
  <c r="BG25" i="7"/>
  <c r="BK25" i="7"/>
  <c r="BO25" i="7"/>
  <c r="BS25" i="7"/>
  <c r="BW25" i="7"/>
  <c r="CA25" i="7"/>
  <c r="E26" i="7"/>
  <c r="I26" i="7"/>
  <c r="M26" i="7"/>
  <c r="Q26" i="7"/>
  <c r="U26" i="7"/>
  <c r="Y26" i="7"/>
  <c r="AC26" i="7"/>
  <c r="AG26" i="7"/>
  <c r="AK26" i="7"/>
  <c r="AO26" i="7"/>
  <c r="AS26" i="7"/>
  <c r="AW26" i="7"/>
  <c r="BA26" i="7"/>
  <c r="BE26" i="7"/>
  <c r="BI26" i="7"/>
  <c r="BM26" i="7"/>
  <c r="BQ26" i="7"/>
  <c r="BU26" i="7"/>
  <c r="BY26" i="7"/>
  <c r="C27" i="7"/>
  <c r="G27" i="7"/>
  <c r="K27" i="7"/>
  <c r="O27" i="7"/>
  <c r="S27" i="7"/>
  <c r="W27" i="7"/>
  <c r="AA27" i="7"/>
  <c r="AE27" i="7"/>
  <c r="AI27" i="7"/>
  <c r="AM27" i="7"/>
  <c r="AQ27" i="7"/>
  <c r="AU27" i="7"/>
  <c r="AY27" i="7"/>
  <c r="BC27" i="7"/>
  <c r="BG27" i="7"/>
  <c r="BK27" i="7"/>
  <c r="BO27" i="7"/>
  <c r="BS27" i="7"/>
  <c r="BW27" i="7"/>
  <c r="CA27" i="7"/>
  <c r="E28" i="7"/>
  <c r="I28" i="7"/>
  <c r="M28" i="7"/>
  <c r="Q28" i="7"/>
  <c r="U28" i="7"/>
  <c r="Y28" i="7"/>
  <c r="AC28" i="7"/>
  <c r="AG28" i="7"/>
  <c r="AK28" i="7"/>
  <c r="AO28" i="7"/>
  <c r="AS28" i="7"/>
  <c r="AW28" i="7"/>
  <c r="BA28" i="7"/>
  <c r="BE28" i="7"/>
  <c r="BI28" i="7"/>
  <c r="BK28" i="7"/>
  <c r="BM28" i="7"/>
  <c r="BO28" i="7"/>
  <c r="BQ28" i="7"/>
  <c r="BS28" i="7"/>
  <c r="BU28" i="7"/>
  <c r="BW28" i="7"/>
  <c r="BY28" i="7"/>
  <c r="CA28" i="7"/>
  <c r="C29" i="7"/>
  <c r="E29" i="7"/>
  <c r="G29" i="7"/>
  <c r="I29" i="7"/>
  <c r="K29" i="7"/>
  <c r="I11" i="6" s="1"/>
  <c r="M29" i="7"/>
  <c r="O29" i="7"/>
  <c r="Q29" i="7"/>
  <c r="S29" i="7"/>
  <c r="U29" i="7"/>
  <c r="W29" i="7"/>
  <c r="Y29" i="7"/>
  <c r="AA29" i="7"/>
  <c r="AC29" i="7"/>
  <c r="AE29" i="7"/>
  <c r="AG29" i="7"/>
  <c r="AI29" i="7"/>
  <c r="AK29" i="7"/>
  <c r="AM29" i="7"/>
  <c r="AO29" i="7"/>
  <c r="AQ29" i="7"/>
  <c r="AS29" i="7"/>
  <c r="AU29" i="7"/>
  <c r="AW29" i="7"/>
  <c r="AY29" i="7"/>
  <c r="BA29" i="7"/>
  <c r="BC29" i="7"/>
  <c r="BE29" i="7"/>
  <c r="BG29" i="7"/>
  <c r="BI29" i="7"/>
  <c r="BK29" i="7"/>
  <c r="BM29" i="7"/>
  <c r="BO29" i="7"/>
  <c r="BQ29" i="7"/>
  <c r="BS29" i="7"/>
  <c r="BU29" i="7"/>
  <c r="BW29" i="7"/>
  <c r="BY29" i="7"/>
  <c r="CA29" i="7"/>
  <c r="C30" i="7"/>
  <c r="E30" i="7"/>
  <c r="G30" i="7"/>
  <c r="I30" i="7"/>
  <c r="K30" i="7"/>
  <c r="M30" i="7"/>
  <c r="O30" i="7"/>
  <c r="Q30" i="7"/>
  <c r="S30" i="7"/>
  <c r="U30" i="7"/>
  <c r="W30" i="7"/>
  <c r="Y30" i="7"/>
  <c r="AA30" i="7"/>
  <c r="AC30" i="7"/>
  <c r="AE30" i="7"/>
  <c r="AG30" i="7"/>
  <c r="AI30" i="7"/>
  <c r="AK30" i="7"/>
  <c r="AM30" i="7"/>
  <c r="AO30" i="7"/>
  <c r="AQ30" i="7"/>
  <c r="AS30" i="7"/>
  <c r="AU30" i="7"/>
  <c r="AW30" i="7"/>
  <c r="AY30" i="7"/>
  <c r="BA30" i="7"/>
  <c r="BC30" i="7"/>
  <c r="BE30" i="7"/>
  <c r="BG30" i="7"/>
  <c r="BI30" i="7"/>
  <c r="BK30" i="7"/>
  <c r="BM30" i="7"/>
  <c r="BO30" i="7"/>
  <c r="BQ30" i="7"/>
  <c r="BS30" i="7"/>
  <c r="BU30" i="7"/>
  <c r="BW30" i="7"/>
  <c r="BY30" i="7"/>
  <c r="CA30" i="7"/>
  <c r="C31" i="7"/>
  <c r="E31" i="7"/>
  <c r="G31" i="7"/>
  <c r="I31" i="7"/>
  <c r="K31" i="7"/>
  <c r="M31" i="7"/>
  <c r="I13" i="6" s="1"/>
  <c r="O31" i="7"/>
  <c r="Q31" i="7"/>
  <c r="S31" i="7"/>
  <c r="U31" i="7"/>
  <c r="W31" i="7"/>
  <c r="Y31" i="7"/>
  <c r="AA31" i="7"/>
  <c r="AC31" i="7"/>
  <c r="AE31" i="7"/>
  <c r="AG31" i="7"/>
  <c r="AI31" i="7"/>
  <c r="AK31" i="7"/>
  <c r="AM31" i="7"/>
  <c r="AO31" i="7"/>
  <c r="AQ31" i="7"/>
  <c r="AS31" i="7"/>
  <c r="AU31" i="7"/>
  <c r="AW31" i="7"/>
  <c r="AY31" i="7"/>
  <c r="BA31" i="7"/>
  <c r="BC31" i="7"/>
  <c r="BE31" i="7"/>
  <c r="BG31" i="7"/>
  <c r="BI31" i="7"/>
  <c r="BK31" i="7"/>
  <c r="BM31" i="7"/>
  <c r="BO31" i="7"/>
  <c r="BQ31" i="7"/>
  <c r="BS31" i="7"/>
  <c r="BU31" i="7"/>
  <c r="BW31" i="7"/>
  <c r="BY31" i="7"/>
  <c r="CA31" i="7"/>
  <c r="C32" i="7"/>
  <c r="E32" i="7"/>
  <c r="G32" i="7"/>
  <c r="I32" i="7"/>
  <c r="K32" i="7"/>
  <c r="M32" i="7"/>
  <c r="O32" i="7"/>
  <c r="Q32" i="7"/>
  <c r="S32" i="7"/>
  <c r="U32" i="7"/>
  <c r="W32" i="7"/>
  <c r="Y32" i="7"/>
  <c r="AA32" i="7"/>
  <c r="AC32" i="7"/>
  <c r="AE32" i="7"/>
  <c r="AG32" i="7"/>
  <c r="AI32" i="7"/>
  <c r="AK32" i="7"/>
  <c r="AM32" i="7"/>
  <c r="AO32" i="7"/>
  <c r="AQ32" i="7"/>
  <c r="AS32" i="7"/>
  <c r="AU32" i="7"/>
  <c r="AW32" i="7"/>
  <c r="AY32" i="7"/>
  <c r="BA32" i="7"/>
  <c r="BC32" i="7"/>
  <c r="BE32" i="7"/>
  <c r="BG32" i="7"/>
  <c r="BI32" i="7"/>
  <c r="BK32" i="7"/>
  <c r="BM32" i="7"/>
  <c r="BO32" i="7"/>
  <c r="BQ32" i="7"/>
  <c r="BS32" i="7"/>
  <c r="BU32" i="7"/>
  <c r="BW32" i="7"/>
  <c r="BY32" i="7"/>
  <c r="CA32" i="7"/>
  <c r="C33" i="7"/>
  <c r="E33" i="7"/>
  <c r="G33" i="7"/>
  <c r="I33" i="7"/>
  <c r="K33" i="7"/>
  <c r="M33" i="7"/>
  <c r="O33" i="7"/>
  <c r="I15" i="6" s="1"/>
  <c r="Q33" i="7"/>
  <c r="S33" i="7"/>
  <c r="U33" i="7"/>
  <c r="W33" i="7"/>
  <c r="Y33" i="7"/>
  <c r="AA33" i="7"/>
  <c r="AC33" i="7"/>
  <c r="AE33" i="7"/>
  <c r="AG33" i="7"/>
  <c r="AI33" i="7"/>
  <c r="AK33" i="7"/>
  <c r="AM33" i="7"/>
  <c r="AO33" i="7"/>
  <c r="AQ33" i="7"/>
  <c r="AS33" i="7"/>
  <c r="AU33" i="7"/>
  <c r="AW33" i="7"/>
  <c r="AY33" i="7"/>
  <c r="BA33" i="7"/>
  <c r="BC33" i="7"/>
  <c r="BE33" i="7"/>
  <c r="BG33" i="7"/>
  <c r="BI33" i="7"/>
  <c r="BK33" i="7"/>
  <c r="BM33" i="7"/>
  <c r="BO33" i="7"/>
  <c r="BQ33" i="7"/>
  <c r="BS33" i="7"/>
  <c r="BU33" i="7"/>
  <c r="BW33" i="7"/>
  <c r="BY33" i="7"/>
  <c r="CA33" i="7"/>
  <c r="C34" i="7"/>
  <c r="E34" i="7"/>
  <c r="G34" i="7"/>
  <c r="I34" i="7"/>
  <c r="K34" i="7"/>
  <c r="M34" i="7"/>
  <c r="O34" i="7"/>
  <c r="Q34" i="7"/>
  <c r="S34" i="7"/>
  <c r="U34" i="7"/>
  <c r="W34" i="7"/>
  <c r="Y34" i="7"/>
  <c r="AA34" i="7"/>
  <c r="AC34" i="7"/>
  <c r="AE34" i="7"/>
  <c r="AG34" i="7"/>
  <c r="AI34" i="7"/>
  <c r="AK34" i="7"/>
  <c r="AM34" i="7"/>
  <c r="AO34" i="7"/>
  <c r="AQ34" i="7"/>
  <c r="AS34" i="7"/>
  <c r="AU34" i="7"/>
  <c r="AW34" i="7"/>
  <c r="AY34" i="7"/>
  <c r="BA34" i="7"/>
  <c r="BC34" i="7"/>
  <c r="BE34" i="7"/>
  <c r="BG34" i="7"/>
  <c r="BI34" i="7"/>
  <c r="BK34" i="7"/>
  <c r="BM34" i="7"/>
  <c r="BO34" i="7"/>
  <c r="BQ34" i="7"/>
  <c r="BS34" i="7"/>
  <c r="BU34" i="7"/>
  <c r="BW34" i="7"/>
  <c r="BY34" i="7"/>
  <c r="CA34" i="7"/>
  <c r="C35" i="7"/>
  <c r="E35" i="7"/>
  <c r="G35" i="7"/>
  <c r="I35" i="7"/>
  <c r="K35" i="7"/>
  <c r="M35" i="7"/>
  <c r="O35" i="7"/>
  <c r="Q35" i="7"/>
  <c r="I17" i="6" s="1"/>
  <c r="S35" i="7"/>
  <c r="U35" i="7"/>
  <c r="W35" i="7"/>
  <c r="Y35" i="7"/>
  <c r="AA35" i="7"/>
  <c r="AC35" i="7"/>
  <c r="AE35" i="7"/>
  <c r="AG35" i="7"/>
  <c r="AI35" i="7"/>
  <c r="AK35" i="7"/>
  <c r="AM35" i="7"/>
  <c r="AO35" i="7"/>
  <c r="AQ35" i="7"/>
  <c r="AS35" i="7"/>
  <c r="AU35" i="7"/>
  <c r="AW35" i="7"/>
  <c r="AY35" i="7"/>
  <c r="BA35" i="7"/>
  <c r="BC35" i="7"/>
  <c r="BE35" i="7"/>
  <c r="BG35" i="7"/>
  <c r="BI35" i="7"/>
  <c r="BK35" i="7"/>
  <c r="BM35" i="7"/>
  <c r="BO35" i="7"/>
  <c r="BQ35" i="7"/>
  <c r="BS35" i="7"/>
  <c r="BU35" i="7"/>
  <c r="BW35" i="7"/>
  <c r="BY35" i="7"/>
  <c r="CA35" i="7"/>
  <c r="C36" i="7"/>
  <c r="E36" i="7"/>
  <c r="G36" i="7"/>
  <c r="I36" i="7"/>
  <c r="K36" i="7"/>
  <c r="M36" i="7"/>
  <c r="O36" i="7"/>
  <c r="Q36" i="7"/>
  <c r="S36" i="7"/>
  <c r="U36" i="7"/>
  <c r="W36" i="7"/>
  <c r="Y36" i="7"/>
  <c r="AA36" i="7"/>
  <c r="AC36" i="7"/>
  <c r="AE36" i="7"/>
  <c r="AG36" i="7"/>
  <c r="AI36" i="7"/>
  <c r="AK36" i="7"/>
  <c r="AM36" i="7"/>
  <c r="AO36" i="7"/>
  <c r="AQ36" i="7"/>
  <c r="AS36" i="7"/>
  <c r="AU36" i="7"/>
  <c r="AW36" i="7"/>
  <c r="AY36" i="7"/>
  <c r="BA36" i="7"/>
  <c r="BC36" i="7"/>
  <c r="BE36" i="7"/>
  <c r="BG36" i="7"/>
  <c r="BI36" i="7"/>
  <c r="BK36" i="7"/>
  <c r="BM36" i="7"/>
  <c r="BO36" i="7"/>
  <c r="BQ36" i="7"/>
  <c r="BS36" i="7"/>
  <c r="BU36" i="7"/>
  <c r="BW36" i="7"/>
  <c r="BY36" i="7"/>
  <c r="CA36" i="7"/>
  <c r="C37" i="7"/>
  <c r="E37" i="7"/>
  <c r="G37" i="7"/>
  <c r="I37" i="7"/>
  <c r="K37" i="7"/>
  <c r="M37" i="7"/>
  <c r="O37" i="7"/>
  <c r="Q37" i="7"/>
  <c r="S37" i="7"/>
  <c r="I19" i="6" s="1"/>
  <c r="U37" i="7"/>
  <c r="W37" i="7"/>
  <c r="Y37" i="7"/>
  <c r="AA37" i="7"/>
  <c r="AC37" i="7"/>
  <c r="AE37" i="7"/>
  <c r="AG37" i="7"/>
  <c r="AI37" i="7"/>
  <c r="AK37" i="7"/>
  <c r="AM37" i="7"/>
  <c r="AO37" i="7"/>
  <c r="AQ37" i="7"/>
  <c r="AS37" i="7"/>
  <c r="AU37" i="7"/>
  <c r="AW37" i="7"/>
  <c r="AY37" i="7"/>
  <c r="BA37" i="7"/>
  <c r="BC37" i="7"/>
  <c r="BE37" i="7"/>
  <c r="BG37" i="7"/>
  <c r="BI37" i="7"/>
  <c r="BK37" i="7"/>
  <c r="BM37" i="7"/>
  <c r="BO37" i="7"/>
  <c r="BQ37" i="7"/>
  <c r="BS37" i="7"/>
  <c r="BU37" i="7"/>
  <c r="BW37" i="7"/>
  <c r="BY37" i="7"/>
  <c r="CA37" i="7"/>
  <c r="C38" i="7"/>
  <c r="E38" i="7"/>
  <c r="G38" i="7"/>
  <c r="I38" i="7"/>
  <c r="K38" i="7"/>
  <c r="M38" i="7"/>
  <c r="O38" i="7"/>
  <c r="Q38" i="7"/>
  <c r="S38" i="7"/>
  <c r="U38" i="7"/>
  <c r="W38" i="7"/>
  <c r="Y38" i="7"/>
  <c r="AA38" i="7"/>
  <c r="AC38" i="7"/>
  <c r="AE38" i="7"/>
  <c r="AG38" i="7"/>
  <c r="AI38" i="7"/>
  <c r="AK38" i="7"/>
  <c r="AM38" i="7"/>
  <c r="AO38" i="7"/>
  <c r="AQ38" i="7"/>
  <c r="AS38" i="7"/>
  <c r="AU38" i="7"/>
  <c r="AW38" i="7"/>
  <c r="AY38" i="7"/>
  <c r="BA38" i="7"/>
  <c r="BC38" i="7"/>
  <c r="BE38" i="7"/>
  <c r="BG38" i="7"/>
  <c r="BI38" i="7"/>
  <c r="BK38" i="7"/>
  <c r="BM38" i="7"/>
  <c r="BO38" i="7"/>
  <c r="BQ38" i="7"/>
  <c r="BS38" i="7"/>
  <c r="BU38" i="7"/>
  <c r="BW38" i="7"/>
  <c r="BY38" i="7"/>
  <c r="CA38" i="7"/>
  <c r="C39" i="7"/>
  <c r="E39" i="7"/>
  <c r="G39" i="7"/>
  <c r="I39" i="7"/>
  <c r="K39" i="7"/>
  <c r="M39" i="7"/>
  <c r="O39" i="7"/>
  <c r="Q39" i="7"/>
  <c r="S39" i="7"/>
  <c r="U39" i="7"/>
  <c r="I21" i="6" s="1"/>
  <c r="W39" i="7"/>
  <c r="Y39" i="7"/>
  <c r="AA39" i="7"/>
  <c r="AC39" i="7"/>
  <c r="AE39" i="7"/>
  <c r="AG39" i="7"/>
  <c r="AI39" i="7"/>
  <c r="AK39" i="7"/>
  <c r="AM39" i="7"/>
  <c r="AO39" i="7"/>
  <c r="AQ39" i="7"/>
  <c r="AS39" i="7"/>
  <c r="AU39" i="7"/>
  <c r="AW39" i="7"/>
  <c r="AY39" i="7"/>
  <c r="BA39" i="7"/>
  <c r="BC39" i="7"/>
  <c r="BE39" i="7"/>
  <c r="BG39" i="7"/>
  <c r="BI39" i="7"/>
  <c r="BK39" i="7"/>
  <c r="BM39" i="7"/>
  <c r="BO39" i="7"/>
  <c r="BQ39" i="7"/>
  <c r="BS39" i="7"/>
  <c r="BU39" i="7"/>
  <c r="BW39" i="7"/>
  <c r="BY39" i="7"/>
  <c r="CA39" i="7"/>
  <c r="C40" i="7"/>
  <c r="E40" i="7"/>
  <c r="G40" i="7"/>
  <c r="I40" i="7"/>
  <c r="K40" i="7"/>
  <c r="M40" i="7"/>
  <c r="O40" i="7"/>
  <c r="Q40" i="7"/>
  <c r="S40" i="7"/>
  <c r="U40" i="7"/>
  <c r="W40" i="7"/>
  <c r="Y40" i="7"/>
  <c r="AA40" i="7"/>
  <c r="AC40" i="7"/>
  <c r="AE40" i="7"/>
  <c r="AG40" i="7"/>
  <c r="AI40" i="7"/>
  <c r="AK40" i="7"/>
  <c r="AM40" i="7"/>
  <c r="AO40" i="7"/>
  <c r="AQ40" i="7"/>
  <c r="AS40" i="7"/>
  <c r="AU40" i="7"/>
  <c r="AW40" i="7"/>
  <c r="AY40" i="7"/>
  <c r="BA40" i="7"/>
  <c r="BC40" i="7"/>
  <c r="BE40" i="7"/>
  <c r="BG40" i="7"/>
  <c r="BI40" i="7"/>
  <c r="BK40" i="7"/>
  <c r="BM40" i="7"/>
  <c r="BO40" i="7"/>
  <c r="BQ40" i="7"/>
  <c r="BS40" i="7"/>
  <c r="BU40" i="7"/>
  <c r="BW40" i="7"/>
  <c r="BY40" i="7"/>
  <c r="CA40" i="7"/>
  <c r="C41" i="7"/>
  <c r="E41" i="7"/>
  <c r="G41" i="7"/>
  <c r="I41" i="7"/>
  <c r="K41" i="7"/>
  <c r="M41" i="7"/>
  <c r="O41" i="7"/>
  <c r="Q41" i="7"/>
  <c r="S41" i="7"/>
  <c r="U41" i="7"/>
  <c r="W41" i="7"/>
  <c r="I23" i="6" s="1"/>
  <c r="Y41" i="7"/>
  <c r="AA41" i="7"/>
  <c r="AC41" i="7"/>
  <c r="AE41" i="7"/>
  <c r="AG41" i="7"/>
  <c r="AI41" i="7"/>
  <c r="AK41" i="7"/>
  <c r="AM41" i="7"/>
  <c r="AO41" i="7"/>
  <c r="AQ41" i="7"/>
  <c r="AS41" i="7"/>
  <c r="AU41" i="7"/>
  <c r="AW41" i="7"/>
  <c r="AY41" i="7"/>
  <c r="BA41" i="7"/>
  <c r="BC41" i="7"/>
  <c r="BE41" i="7"/>
  <c r="BG41" i="7"/>
  <c r="BI41" i="7"/>
  <c r="BK41" i="7"/>
  <c r="BM41" i="7"/>
  <c r="BO41" i="7"/>
  <c r="BQ41" i="7"/>
  <c r="Q20" i="7"/>
  <c r="AG20" i="7"/>
  <c r="AW20" i="7"/>
  <c r="BM20" i="7"/>
  <c r="C21" i="7"/>
  <c r="I3" i="6" s="1"/>
  <c r="S21" i="7"/>
  <c r="AI21" i="7"/>
  <c r="AY21" i="7"/>
  <c r="BO21" i="7"/>
  <c r="E22" i="7"/>
  <c r="S22" i="7"/>
  <c r="AA22" i="7"/>
  <c r="AI22" i="7"/>
  <c r="AQ22" i="7"/>
  <c r="AY22" i="7"/>
  <c r="BG22" i="7"/>
  <c r="BO22" i="7"/>
  <c r="BW22" i="7"/>
  <c r="E23" i="7"/>
  <c r="I5" i="6" s="1"/>
  <c r="M23" i="7"/>
  <c r="U23" i="7"/>
  <c r="AC23" i="7"/>
  <c r="AK23" i="7"/>
  <c r="AS23" i="7"/>
  <c r="BA23" i="7"/>
  <c r="BI23" i="7"/>
  <c r="BQ23" i="7"/>
  <c r="BY23" i="7"/>
  <c r="G24" i="7"/>
  <c r="O24" i="7"/>
  <c r="W24" i="7"/>
  <c r="AE24" i="7"/>
  <c r="AM24" i="7"/>
  <c r="AU24" i="7"/>
  <c r="BC24" i="7"/>
  <c r="BK24" i="7"/>
  <c r="BS24" i="7"/>
  <c r="CA24" i="7"/>
  <c r="I25" i="7"/>
  <c r="Q25" i="7"/>
  <c r="Y25" i="7"/>
  <c r="AG25" i="7"/>
  <c r="AO25" i="7"/>
  <c r="AW25" i="7"/>
  <c r="BE25" i="7"/>
  <c r="BM25" i="7"/>
  <c r="BU25" i="7"/>
  <c r="C26" i="7"/>
  <c r="K26" i="7"/>
  <c r="S26" i="7"/>
  <c r="AA26" i="7"/>
  <c r="AI26" i="7"/>
  <c r="AQ26" i="7"/>
  <c r="AY26" i="7"/>
  <c r="BG26" i="7"/>
  <c r="BO26" i="7"/>
  <c r="BW26" i="7"/>
  <c r="E27" i="7"/>
  <c r="M27" i="7"/>
  <c r="U27" i="7"/>
  <c r="AC27" i="7"/>
  <c r="AK27" i="7"/>
  <c r="AS27" i="7"/>
  <c r="BA27" i="7"/>
  <c r="BI27" i="7"/>
  <c r="BQ27" i="7"/>
  <c r="BY27" i="7"/>
  <c r="G28" i="7"/>
  <c r="O28" i="7"/>
  <c r="W28" i="7"/>
  <c r="AE28" i="7"/>
  <c r="AM28" i="7"/>
  <c r="AU28" i="7"/>
  <c r="BC28" i="7"/>
  <c r="BJ28" i="7"/>
  <c r="BN28" i="7"/>
  <c r="BR28" i="7"/>
  <c r="BV28" i="7"/>
  <c r="BZ28" i="7"/>
  <c r="D29" i="7"/>
  <c r="H29" i="7"/>
  <c r="L29" i="7"/>
  <c r="P29" i="7"/>
  <c r="T29" i="7"/>
  <c r="X29" i="7"/>
  <c r="AB29" i="7"/>
  <c r="AF29" i="7"/>
  <c r="AJ29" i="7"/>
  <c r="AN29" i="7"/>
  <c r="AR29" i="7"/>
  <c r="AV29" i="7"/>
  <c r="AZ29" i="7"/>
  <c r="BD29" i="7"/>
  <c r="BH29" i="7"/>
  <c r="BL29" i="7"/>
  <c r="BP29" i="7"/>
  <c r="BT29" i="7"/>
  <c r="BX29" i="7"/>
  <c r="B30" i="7"/>
  <c r="F30" i="7"/>
  <c r="J30" i="7"/>
  <c r="N30" i="7"/>
  <c r="R30" i="7"/>
  <c r="V30" i="7"/>
  <c r="Z30" i="7"/>
  <c r="AD30" i="7"/>
  <c r="AH30" i="7"/>
  <c r="AL30" i="7"/>
  <c r="AP30" i="7"/>
  <c r="AT30" i="7"/>
  <c r="AX30" i="7"/>
  <c r="BB30" i="7"/>
  <c r="BF30" i="7"/>
  <c r="BJ30" i="7"/>
  <c r="BN30" i="7"/>
  <c r="BR30" i="7"/>
  <c r="BV30" i="7"/>
  <c r="BZ30" i="7"/>
  <c r="D31" i="7"/>
  <c r="H31" i="7"/>
  <c r="L31" i="7"/>
  <c r="P31" i="7"/>
  <c r="T31" i="7"/>
  <c r="X31" i="7"/>
  <c r="AB31" i="7"/>
  <c r="AF31" i="7"/>
  <c r="AJ31" i="7"/>
  <c r="AN31" i="7"/>
  <c r="AR31" i="7"/>
  <c r="AV31" i="7"/>
  <c r="AZ31" i="7"/>
  <c r="BD31" i="7"/>
  <c r="BH31" i="7"/>
  <c r="BL31" i="7"/>
  <c r="BP31" i="7"/>
  <c r="BT31" i="7"/>
  <c r="BX31" i="7"/>
  <c r="B32" i="7"/>
  <c r="F32" i="7"/>
  <c r="J32" i="7"/>
  <c r="N32" i="7"/>
  <c r="I14" i="6" s="1"/>
  <c r="R32" i="7"/>
  <c r="V32" i="7"/>
  <c r="Z32" i="7"/>
  <c r="AD32" i="7"/>
  <c r="AH32" i="7"/>
  <c r="AL32" i="7"/>
  <c r="AP32" i="7"/>
  <c r="AT32" i="7"/>
  <c r="AX32" i="7"/>
  <c r="BB32" i="7"/>
  <c r="BF32" i="7"/>
  <c r="BJ32" i="7"/>
  <c r="BN32" i="7"/>
  <c r="BR32" i="7"/>
  <c r="BV32" i="7"/>
  <c r="BZ32" i="7"/>
  <c r="D33" i="7"/>
  <c r="H33" i="7"/>
  <c r="L33" i="7"/>
  <c r="P33" i="7"/>
  <c r="T33" i="7"/>
  <c r="X33" i="7"/>
  <c r="AB33" i="7"/>
  <c r="AF33" i="7"/>
  <c r="AJ33" i="7"/>
  <c r="AN33" i="7"/>
  <c r="AR33" i="7"/>
  <c r="AV33" i="7"/>
  <c r="AZ33" i="7"/>
  <c r="BD33" i="7"/>
  <c r="BH33" i="7"/>
  <c r="BL33" i="7"/>
  <c r="BP33" i="7"/>
  <c r="BT33" i="7"/>
  <c r="BX33" i="7"/>
  <c r="B34" i="7"/>
  <c r="F34" i="7"/>
  <c r="J34" i="7"/>
  <c r="N34" i="7"/>
  <c r="R34" i="7"/>
  <c r="V34" i="7"/>
  <c r="Z34" i="7"/>
  <c r="AD34" i="7"/>
  <c r="AH34" i="7"/>
  <c r="AL34" i="7"/>
  <c r="AP34" i="7"/>
  <c r="AT34" i="7"/>
  <c r="AX34" i="7"/>
  <c r="BB34" i="7"/>
  <c r="BF34" i="7"/>
  <c r="BJ34" i="7"/>
  <c r="BN34" i="7"/>
  <c r="BR34" i="7"/>
  <c r="BV34" i="7"/>
  <c r="BZ34" i="7"/>
  <c r="D35" i="7"/>
  <c r="H35" i="7"/>
  <c r="L35" i="7"/>
  <c r="P35" i="7"/>
  <c r="T35" i="7"/>
  <c r="X35" i="7"/>
  <c r="AB35" i="7"/>
  <c r="AF35" i="7"/>
  <c r="AJ35" i="7"/>
  <c r="AN35" i="7"/>
  <c r="AR35" i="7"/>
  <c r="AV35" i="7"/>
  <c r="AZ35" i="7"/>
  <c r="BD35" i="7"/>
  <c r="BH35" i="7"/>
  <c r="BL35" i="7"/>
  <c r="BP35" i="7"/>
  <c r="BT35" i="7"/>
  <c r="BX35" i="7"/>
  <c r="B36" i="7"/>
  <c r="F36" i="7"/>
  <c r="J36" i="7"/>
  <c r="N36" i="7"/>
  <c r="R36" i="7"/>
  <c r="I18" i="6" s="1"/>
  <c r="V36" i="7"/>
  <c r="Z36" i="7"/>
  <c r="AD36" i="7"/>
  <c r="AH36" i="7"/>
  <c r="AL36" i="7"/>
  <c r="AP36" i="7"/>
  <c r="AT36" i="7"/>
  <c r="AX36" i="7"/>
  <c r="BB36" i="7"/>
  <c r="BF36" i="7"/>
  <c r="BJ36" i="7"/>
  <c r="BN36" i="7"/>
  <c r="BR36" i="7"/>
  <c r="BV36" i="7"/>
  <c r="BZ36" i="7"/>
  <c r="D37" i="7"/>
  <c r="H37" i="7"/>
  <c r="L37" i="7"/>
  <c r="P37" i="7"/>
  <c r="T37" i="7"/>
  <c r="X37" i="7"/>
  <c r="AB37" i="7"/>
  <c r="AF37" i="7"/>
  <c r="AJ37" i="7"/>
  <c r="AN37" i="7"/>
  <c r="AR37" i="7"/>
  <c r="AV37" i="7"/>
  <c r="AZ37" i="7"/>
  <c r="BD37" i="7"/>
  <c r="BH37" i="7"/>
  <c r="BL37" i="7"/>
  <c r="BP37" i="7"/>
  <c r="BT37" i="7"/>
  <c r="BX37" i="7"/>
  <c r="B38" i="7"/>
  <c r="F38" i="7"/>
  <c r="J38" i="7"/>
  <c r="N38" i="7"/>
  <c r="R38" i="7"/>
  <c r="V38" i="7"/>
  <c r="Z38" i="7"/>
  <c r="AD38" i="7"/>
  <c r="AH38" i="7"/>
  <c r="AL38" i="7"/>
  <c r="AP38" i="7"/>
  <c r="AT38" i="7"/>
  <c r="AX38" i="7"/>
  <c r="BB38" i="7"/>
  <c r="BF38" i="7"/>
  <c r="BJ38" i="7"/>
  <c r="BN38" i="7"/>
  <c r="BR38" i="7"/>
  <c r="BV38" i="7"/>
  <c r="BZ38" i="7"/>
  <c r="D39" i="7"/>
  <c r="H39" i="7"/>
  <c r="L39" i="7"/>
  <c r="P39" i="7"/>
  <c r="T39" i="7"/>
  <c r="X39" i="7"/>
  <c r="AB39" i="7"/>
  <c r="AF39" i="7"/>
  <c r="AJ39" i="7"/>
  <c r="AN39" i="7"/>
  <c r="AR39" i="7"/>
  <c r="AV39" i="7"/>
  <c r="AZ39" i="7"/>
  <c r="BD39" i="7"/>
  <c r="BH39" i="7"/>
  <c r="BL39" i="7"/>
  <c r="BP39" i="7"/>
  <c r="BT39" i="7"/>
  <c r="BX39" i="7"/>
  <c r="B40" i="7"/>
  <c r="F40" i="7"/>
  <c r="J40" i="7"/>
  <c r="N40" i="7"/>
  <c r="R40" i="7"/>
  <c r="V40" i="7"/>
  <c r="I22" i="6" s="1"/>
  <c r="Z40" i="7"/>
  <c r="AD40" i="7"/>
  <c r="AH40" i="7"/>
  <c r="AL40" i="7"/>
  <c r="AP40" i="7"/>
  <c r="AT40" i="7"/>
  <c r="AX40" i="7"/>
  <c r="BB40" i="7"/>
  <c r="BF40" i="7"/>
  <c r="BJ40" i="7"/>
  <c r="BN40" i="7"/>
  <c r="BR40" i="7"/>
  <c r="BV40" i="7"/>
  <c r="BZ40" i="7"/>
  <c r="D41" i="7"/>
  <c r="H41" i="7"/>
  <c r="L41" i="7"/>
  <c r="P41" i="7"/>
  <c r="T41" i="7"/>
  <c r="X41" i="7"/>
  <c r="AB41" i="7"/>
  <c r="AF41" i="7"/>
  <c r="AJ41" i="7"/>
  <c r="AN41" i="7"/>
  <c r="AR41" i="7"/>
  <c r="AV41" i="7"/>
  <c r="AZ41" i="7"/>
  <c r="BD41" i="7"/>
  <c r="BH41" i="7"/>
  <c r="BL41" i="7"/>
  <c r="BP41" i="7"/>
  <c r="BS41" i="7"/>
  <c r="BU41" i="7"/>
  <c r="BW41" i="7"/>
  <c r="BY41" i="7"/>
  <c r="CA41" i="7"/>
  <c r="C42" i="7"/>
  <c r="E42" i="7"/>
  <c r="G42" i="7"/>
  <c r="I42" i="7"/>
  <c r="K42" i="7"/>
  <c r="M42" i="7"/>
  <c r="O42" i="7"/>
  <c r="Q42" i="7"/>
  <c r="S42" i="7"/>
  <c r="U42" i="7"/>
  <c r="W42" i="7"/>
  <c r="Y42" i="7"/>
  <c r="AA42" i="7"/>
  <c r="AC42" i="7"/>
  <c r="AE42" i="7"/>
  <c r="AG42" i="7"/>
  <c r="AI42" i="7"/>
  <c r="AK42" i="7"/>
  <c r="AM42" i="7"/>
  <c r="AO42" i="7"/>
  <c r="AQ42" i="7"/>
  <c r="AS42" i="7"/>
  <c r="AU42" i="7"/>
  <c r="AW42" i="7"/>
  <c r="AY42" i="7"/>
  <c r="BA42" i="7"/>
  <c r="BC42" i="7"/>
  <c r="BE42" i="7"/>
  <c r="BG42" i="7"/>
  <c r="BI42" i="7"/>
  <c r="BK42" i="7"/>
  <c r="BM42" i="7"/>
  <c r="BO42" i="7"/>
  <c r="BQ42" i="7"/>
  <c r="BS42" i="7"/>
  <c r="BU42" i="7"/>
  <c r="BW42" i="7"/>
  <c r="BY42" i="7"/>
  <c r="CA42" i="7"/>
  <c r="C43" i="7"/>
  <c r="E43" i="7"/>
  <c r="G43" i="7"/>
  <c r="I43" i="7"/>
  <c r="K43" i="7"/>
  <c r="M43" i="7"/>
  <c r="O43" i="7"/>
  <c r="Q43" i="7"/>
  <c r="S43" i="7"/>
  <c r="U43" i="7"/>
  <c r="W43" i="7"/>
  <c r="Y43" i="7"/>
  <c r="I25" i="6" s="1"/>
  <c r="AA43" i="7"/>
  <c r="AC43" i="7"/>
  <c r="AE43" i="7"/>
  <c r="AG43" i="7"/>
  <c r="AI43" i="7"/>
  <c r="AK43" i="7"/>
  <c r="AM43" i="7"/>
  <c r="AO43" i="7"/>
  <c r="AQ43" i="7"/>
  <c r="AS43" i="7"/>
  <c r="AU43" i="7"/>
  <c r="AW43" i="7"/>
  <c r="AY43" i="7"/>
  <c r="BA43" i="7"/>
  <c r="BC43" i="7"/>
  <c r="BE43" i="7"/>
  <c r="BG43" i="7"/>
  <c r="BI43" i="7"/>
  <c r="BK43" i="7"/>
  <c r="BM43" i="7"/>
  <c r="BO43" i="7"/>
  <c r="BQ43" i="7"/>
  <c r="BS43" i="7"/>
  <c r="BU43" i="7"/>
  <c r="BW43" i="7"/>
  <c r="BY43" i="7"/>
  <c r="CA43" i="7"/>
  <c r="C44" i="7"/>
  <c r="E44" i="7"/>
  <c r="G44" i="7"/>
  <c r="I44" i="7"/>
  <c r="K44" i="7"/>
  <c r="M44" i="7"/>
  <c r="O44" i="7"/>
  <c r="Q44" i="7"/>
  <c r="S44" i="7"/>
  <c r="U44" i="7"/>
  <c r="W44" i="7"/>
  <c r="Y44" i="7"/>
  <c r="AA44" i="7"/>
  <c r="AC44" i="7"/>
  <c r="AE44" i="7"/>
  <c r="AG44" i="7"/>
  <c r="AI44" i="7"/>
  <c r="AK44" i="7"/>
  <c r="AM44" i="7"/>
  <c r="AO44" i="7"/>
  <c r="AQ44" i="7"/>
  <c r="AS44" i="7"/>
  <c r="AU44" i="7"/>
  <c r="AW44" i="7"/>
  <c r="AY44" i="7"/>
  <c r="BA44" i="7"/>
  <c r="BC44" i="7"/>
  <c r="BE44" i="7"/>
  <c r="BG44" i="7"/>
  <c r="BI44" i="7"/>
  <c r="BK44" i="7"/>
  <c r="BM44" i="7"/>
  <c r="BO44" i="7"/>
  <c r="BQ44" i="7"/>
  <c r="BS44" i="7"/>
  <c r="BU44" i="7"/>
  <c r="BW44" i="7"/>
  <c r="BY44" i="7"/>
  <c r="CA44" i="7"/>
  <c r="C45" i="7"/>
  <c r="E45" i="7"/>
  <c r="G45" i="7"/>
  <c r="I45" i="7"/>
  <c r="K45" i="7"/>
  <c r="M45" i="7"/>
  <c r="O45" i="7"/>
  <c r="Q45" i="7"/>
  <c r="S45" i="7"/>
  <c r="U45" i="7"/>
  <c r="W45" i="7"/>
  <c r="Y45" i="7"/>
  <c r="AA45" i="7"/>
  <c r="I27" i="6" s="1"/>
  <c r="AC45" i="7"/>
  <c r="AE45" i="7"/>
  <c r="AG45" i="7"/>
  <c r="AI45" i="7"/>
  <c r="AK45" i="7"/>
  <c r="AM45" i="7"/>
  <c r="AO45" i="7"/>
  <c r="AQ45" i="7"/>
  <c r="AS45" i="7"/>
  <c r="AU45" i="7"/>
  <c r="AW45" i="7"/>
  <c r="AY45" i="7"/>
  <c r="BA45" i="7"/>
  <c r="BC45" i="7"/>
  <c r="BE45" i="7"/>
  <c r="BG45" i="7"/>
  <c r="BI45" i="7"/>
  <c r="BK45" i="7"/>
  <c r="BM45" i="7"/>
  <c r="BO45" i="7"/>
  <c r="BQ45" i="7"/>
  <c r="BS45" i="7"/>
  <c r="BU45" i="7"/>
  <c r="BW45" i="7"/>
  <c r="BY45" i="7"/>
  <c r="CA45" i="7"/>
  <c r="C46" i="7"/>
  <c r="E46" i="7"/>
  <c r="G46" i="7"/>
  <c r="I46" i="7"/>
  <c r="K46" i="7"/>
  <c r="M46" i="7"/>
  <c r="O46" i="7"/>
  <c r="Q46" i="7"/>
  <c r="S46" i="7"/>
  <c r="U46" i="7"/>
  <c r="W46" i="7"/>
  <c r="Y46" i="7"/>
  <c r="AA46" i="7"/>
  <c r="AC46" i="7"/>
  <c r="AE46" i="7"/>
  <c r="AG46" i="7"/>
  <c r="AI46" i="7"/>
  <c r="AK46" i="7"/>
  <c r="AM46" i="7"/>
  <c r="AO46" i="7"/>
  <c r="AQ46" i="7"/>
  <c r="AS46" i="7"/>
  <c r="AU46" i="7"/>
  <c r="AW46" i="7"/>
  <c r="AY46" i="7"/>
  <c r="BA46" i="7"/>
  <c r="BC46" i="7"/>
  <c r="BE46" i="7"/>
  <c r="BG46" i="7"/>
  <c r="BI46" i="7"/>
  <c r="BK46" i="7"/>
  <c r="BM46" i="7"/>
  <c r="BO46" i="7"/>
  <c r="BQ46" i="7"/>
  <c r="BS46" i="7"/>
  <c r="BU46" i="7"/>
  <c r="BW46" i="7"/>
  <c r="BY46" i="7"/>
  <c r="CA46" i="7"/>
  <c r="C47" i="7"/>
  <c r="E47" i="7"/>
  <c r="G47" i="7"/>
  <c r="I47" i="7"/>
  <c r="K47" i="7"/>
  <c r="M47" i="7"/>
  <c r="O47" i="7"/>
  <c r="Q47" i="7"/>
  <c r="S47" i="7"/>
  <c r="U47" i="7"/>
  <c r="W47" i="7"/>
  <c r="Y47" i="7"/>
  <c r="AA47" i="7"/>
  <c r="AC47" i="7"/>
  <c r="I29" i="6" s="1"/>
  <c r="AE47" i="7"/>
  <c r="AG47" i="7"/>
  <c r="AI47" i="7"/>
  <c r="AK47" i="7"/>
  <c r="AM47" i="7"/>
  <c r="AO47" i="7"/>
  <c r="AQ47" i="7"/>
  <c r="AS47" i="7"/>
  <c r="AU47" i="7"/>
  <c r="AW47" i="7"/>
  <c r="AY47" i="7"/>
  <c r="BA47" i="7"/>
  <c r="BC47" i="7"/>
  <c r="BE47" i="7"/>
  <c r="BG47" i="7"/>
  <c r="BI47" i="7"/>
  <c r="BK47" i="7"/>
  <c r="BM47" i="7"/>
  <c r="BO47" i="7"/>
  <c r="BQ47" i="7"/>
  <c r="BS47" i="7"/>
  <c r="BU47" i="7"/>
  <c r="BW47" i="7"/>
  <c r="BY47" i="7"/>
  <c r="CA47" i="7"/>
  <c r="C48" i="7"/>
  <c r="E48" i="7"/>
  <c r="G48" i="7"/>
  <c r="I48" i="7"/>
  <c r="K48" i="7"/>
  <c r="M48" i="7"/>
  <c r="O48" i="7"/>
  <c r="Q48" i="7"/>
  <c r="S48" i="7"/>
  <c r="U48" i="7"/>
  <c r="W48" i="7"/>
  <c r="Y48" i="7"/>
  <c r="AA48" i="7"/>
  <c r="AC48" i="7"/>
  <c r="AE48" i="7"/>
  <c r="AG48" i="7"/>
  <c r="AI48" i="7"/>
  <c r="AK48" i="7"/>
  <c r="AM48" i="7"/>
  <c r="AO48" i="7"/>
  <c r="AQ48" i="7"/>
  <c r="AS48" i="7"/>
  <c r="AU48" i="7"/>
  <c r="AW48" i="7"/>
  <c r="AY48" i="7"/>
  <c r="BA48" i="7"/>
  <c r="BC48" i="7"/>
  <c r="BE48" i="7"/>
  <c r="BG48" i="7"/>
  <c r="BI48" i="7"/>
  <c r="BK48" i="7"/>
  <c r="BM48" i="7"/>
  <c r="BO48" i="7"/>
  <c r="BQ48" i="7"/>
  <c r="BS48" i="7"/>
  <c r="BU48" i="7"/>
  <c r="BW48" i="7"/>
  <c r="BY48" i="7"/>
  <c r="CA48" i="7"/>
  <c r="C49" i="7"/>
  <c r="E49" i="7"/>
  <c r="G49" i="7"/>
  <c r="I49" i="7"/>
  <c r="K49" i="7"/>
  <c r="M49" i="7"/>
  <c r="O49" i="7"/>
  <c r="Q49" i="7"/>
  <c r="S49" i="7"/>
  <c r="U49" i="7"/>
  <c r="W49" i="7"/>
  <c r="Y49" i="7"/>
  <c r="AA49" i="7"/>
  <c r="AC49" i="7"/>
  <c r="AE49" i="7"/>
  <c r="I31" i="6" s="1"/>
  <c r="AG49" i="7"/>
  <c r="AI49" i="7"/>
  <c r="AK49" i="7"/>
  <c r="AM49" i="7"/>
  <c r="AO49" i="7"/>
  <c r="AQ49" i="7"/>
  <c r="AS49" i="7"/>
  <c r="AU49" i="7"/>
  <c r="AW49" i="7"/>
  <c r="AY49" i="7"/>
  <c r="BA49" i="7"/>
  <c r="BC49" i="7"/>
  <c r="BE49" i="7"/>
  <c r="BG49" i="7"/>
  <c r="BI49" i="7"/>
  <c r="BK49" i="7"/>
  <c r="BM49" i="7"/>
  <c r="BO49" i="7"/>
  <c r="BQ49" i="7"/>
  <c r="BS49" i="7"/>
  <c r="BU49" i="7"/>
  <c r="BW49" i="7"/>
  <c r="BY49" i="7"/>
  <c r="CA49" i="7"/>
  <c r="C50" i="7"/>
  <c r="E50" i="7"/>
  <c r="G50" i="7"/>
  <c r="I50" i="7"/>
  <c r="K50" i="7"/>
  <c r="M50" i="7"/>
  <c r="O50" i="7"/>
  <c r="Q50" i="7"/>
  <c r="S50" i="7"/>
  <c r="U50" i="7"/>
  <c r="W50" i="7"/>
  <c r="Y50" i="7"/>
  <c r="AA50" i="7"/>
  <c r="AC50" i="7"/>
  <c r="AE50" i="7"/>
  <c r="AG50" i="7"/>
  <c r="AI50" i="7"/>
  <c r="AK50" i="7"/>
  <c r="AM50" i="7"/>
  <c r="AO50" i="7"/>
  <c r="AQ50" i="7"/>
  <c r="AS50" i="7"/>
  <c r="AU50" i="7"/>
  <c r="AW50" i="7"/>
  <c r="AY50" i="7"/>
  <c r="BA50" i="7"/>
  <c r="BC50" i="7"/>
  <c r="BE50" i="7"/>
  <c r="BG50" i="7"/>
  <c r="BI50" i="7"/>
  <c r="BK50" i="7"/>
  <c r="BM50" i="7"/>
  <c r="BO50" i="7"/>
  <c r="BQ50" i="7"/>
  <c r="BS50" i="7"/>
  <c r="BU50" i="7"/>
  <c r="BW50" i="7"/>
  <c r="BY50" i="7"/>
  <c r="CA50" i="7"/>
  <c r="C51" i="7"/>
  <c r="E51" i="7"/>
  <c r="G51" i="7"/>
  <c r="I51" i="7"/>
  <c r="K51" i="7"/>
  <c r="M51" i="7"/>
  <c r="O51" i="7"/>
  <c r="Q51" i="7"/>
  <c r="S51" i="7"/>
  <c r="U51" i="7"/>
  <c r="W51" i="7"/>
  <c r="Y51" i="7"/>
  <c r="AA51" i="7"/>
  <c r="AC51" i="7"/>
  <c r="AE51" i="7"/>
  <c r="AG51" i="7"/>
  <c r="I33" i="6" s="1"/>
  <c r="AI51" i="7"/>
  <c r="AK51" i="7"/>
  <c r="AM51" i="7"/>
  <c r="AO51" i="7"/>
  <c r="AQ51" i="7"/>
  <c r="AS51" i="7"/>
  <c r="AU51" i="7"/>
  <c r="AW51" i="7"/>
  <c r="AY51" i="7"/>
  <c r="BA51" i="7"/>
  <c r="BC51" i="7"/>
  <c r="BE51" i="7"/>
  <c r="BG51" i="7"/>
  <c r="BI51" i="7"/>
  <c r="BK51" i="7"/>
  <c r="BM51" i="7"/>
  <c r="BO51" i="7"/>
  <c r="BQ51" i="7"/>
  <c r="BS51" i="7"/>
  <c r="BU51" i="7"/>
  <c r="BW51" i="7"/>
  <c r="BY51" i="7"/>
  <c r="CA51" i="7"/>
  <c r="C52" i="7"/>
  <c r="E52" i="7"/>
  <c r="G52" i="7"/>
  <c r="I52" i="7"/>
  <c r="K52" i="7"/>
  <c r="M52" i="7"/>
  <c r="O52" i="7"/>
  <c r="Q52" i="7"/>
  <c r="S52" i="7"/>
  <c r="U52" i="7"/>
  <c r="W52" i="7"/>
  <c r="Y52" i="7"/>
  <c r="AA52" i="7"/>
  <c r="AC52" i="7"/>
  <c r="AE52" i="7"/>
  <c r="AG52" i="7"/>
  <c r="AI52" i="7"/>
  <c r="AK52" i="7"/>
  <c r="AM52" i="7"/>
  <c r="AO52" i="7"/>
  <c r="AQ52" i="7"/>
  <c r="AS52" i="7"/>
  <c r="AU52" i="7"/>
  <c r="AW52" i="7"/>
  <c r="AY52" i="7"/>
  <c r="BA52" i="7"/>
  <c r="BC52" i="7"/>
  <c r="BE52" i="7"/>
  <c r="BG52" i="7"/>
  <c r="BI52" i="7"/>
  <c r="BK52" i="7"/>
  <c r="BM52" i="7"/>
  <c r="BO52" i="7"/>
  <c r="BQ52" i="7"/>
  <c r="BS52" i="7"/>
  <c r="BU52" i="7"/>
  <c r="BW52" i="7"/>
  <c r="BY52" i="7"/>
  <c r="CA52" i="7"/>
  <c r="C53" i="7"/>
  <c r="E53" i="7"/>
  <c r="G53" i="7"/>
  <c r="I53" i="7"/>
  <c r="K53" i="7"/>
  <c r="M53" i="7"/>
  <c r="O53" i="7"/>
  <c r="Q53" i="7"/>
  <c r="S53" i="7"/>
  <c r="U53" i="7"/>
  <c r="W53" i="7"/>
  <c r="Y53" i="7"/>
  <c r="AA53" i="7"/>
  <c r="AC53" i="7"/>
  <c r="AE53" i="7"/>
  <c r="AG53" i="7"/>
  <c r="AI53" i="7"/>
  <c r="I35" i="6" s="1"/>
  <c r="AK53" i="7"/>
  <c r="AM53" i="7"/>
  <c r="AO53" i="7"/>
  <c r="AQ53" i="7"/>
  <c r="AS53" i="7"/>
  <c r="AU53" i="7"/>
  <c r="AW53" i="7"/>
  <c r="AY53" i="7"/>
  <c r="BA53" i="7"/>
  <c r="BC53" i="7"/>
  <c r="BE53" i="7"/>
  <c r="BG53" i="7"/>
  <c r="BI53" i="7"/>
  <c r="BK53" i="7"/>
  <c r="BM53" i="7"/>
  <c r="BO53" i="7"/>
  <c r="BQ53" i="7"/>
  <c r="BS53" i="7"/>
  <c r="BU53" i="7"/>
  <c r="BW53" i="7"/>
  <c r="BY53" i="7"/>
  <c r="CA53" i="7"/>
  <c r="C54" i="7"/>
  <c r="E54" i="7"/>
  <c r="G54" i="7"/>
  <c r="I54" i="7"/>
  <c r="K54" i="7"/>
  <c r="M54" i="7"/>
  <c r="O54" i="7"/>
  <c r="Q54" i="7"/>
  <c r="S54" i="7"/>
  <c r="U54" i="7"/>
  <c r="W54" i="7"/>
  <c r="Y54" i="7"/>
  <c r="AA54" i="7"/>
  <c r="AC54" i="7"/>
  <c r="AE54" i="7"/>
  <c r="AG54" i="7"/>
  <c r="AI54" i="7"/>
  <c r="AK54" i="7"/>
  <c r="AM54" i="7"/>
  <c r="AO54" i="7"/>
  <c r="AQ54" i="7"/>
  <c r="AS54" i="7"/>
  <c r="AU54" i="7"/>
  <c r="AW54" i="7"/>
  <c r="AY54" i="7"/>
  <c r="BA54" i="7"/>
  <c r="BC54" i="7"/>
  <c r="BE54" i="7"/>
  <c r="BG54" i="7"/>
  <c r="BI54" i="7"/>
  <c r="BK54" i="7"/>
  <c r="BM54" i="7"/>
  <c r="BO54" i="7"/>
  <c r="BQ54" i="7"/>
  <c r="BS54" i="7"/>
  <c r="BU54" i="7"/>
  <c r="BW54" i="7"/>
  <c r="BY54" i="7"/>
  <c r="CA54" i="7"/>
  <c r="C55" i="7"/>
  <c r="E55" i="7"/>
  <c r="G55" i="7"/>
  <c r="I55" i="7"/>
  <c r="K55" i="7"/>
  <c r="M55" i="7"/>
  <c r="O55" i="7"/>
  <c r="Q55" i="7"/>
  <c r="S55" i="7"/>
  <c r="U55" i="7"/>
  <c r="W55" i="7"/>
  <c r="Y55" i="7"/>
  <c r="AA55" i="7"/>
  <c r="AC55" i="7"/>
  <c r="AE55" i="7"/>
  <c r="AG55" i="7"/>
  <c r="AI55" i="7"/>
  <c r="AK55" i="7"/>
  <c r="I37" i="6" s="1"/>
  <c r="AM55" i="7"/>
  <c r="AO55" i="7"/>
  <c r="AQ55" i="7"/>
  <c r="AS55" i="7"/>
  <c r="AU55" i="7"/>
  <c r="AW55" i="7"/>
  <c r="AY55" i="7"/>
  <c r="BA55" i="7"/>
  <c r="BC55" i="7"/>
  <c r="BE55" i="7"/>
  <c r="BG55" i="7"/>
  <c r="BI55" i="7"/>
  <c r="BK55" i="7"/>
  <c r="BM55" i="7"/>
  <c r="BO55" i="7"/>
  <c r="BQ55" i="7"/>
  <c r="BS55" i="7"/>
  <c r="BU55" i="7"/>
  <c r="BW55" i="7"/>
  <c r="BY55" i="7"/>
  <c r="CA55" i="7"/>
  <c r="C56" i="7"/>
  <c r="E56" i="7"/>
  <c r="G56" i="7"/>
  <c r="I56" i="7"/>
  <c r="K56" i="7"/>
  <c r="M56" i="7"/>
  <c r="O56" i="7"/>
  <c r="Q56" i="7"/>
  <c r="S56" i="7"/>
  <c r="U56" i="7"/>
  <c r="W56" i="7"/>
  <c r="Y56" i="7"/>
  <c r="AA56" i="7"/>
  <c r="AC56" i="7"/>
  <c r="AE56" i="7"/>
  <c r="AG56" i="7"/>
  <c r="AI56" i="7"/>
  <c r="AK56" i="7"/>
  <c r="AM56" i="7"/>
  <c r="AO56" i="7"/>
  <c r="AQ56" i="7"/>
  <c r="AS56" i="7"/>
  <c r="AU56" i="7"/>
  <c r="AW56" i="7"/>
  <c r="AY56" i="7"/>
  <c r="BA56" i="7"/>
  <c r="BC56" i="7"/>
  <c r="BE56" i="7"/>
  <c r="BG56" i="7"/>
  <c r="BI56" i="7"/>
  <c r="BK56" i="7"/>
  <c r="BM56" i="7"/>
  <c r="BO56" i="7"/>
  <c r="BQ56" i="7"/>
  <c r="BS56" i="7"/>
  <c r="BU56" i="7"/>
  <c r="BW56" i="7"/>
  <c r="BY56" i="7"/>
  <c r="CA56" i="7"/>
  <c r="C57" i="7"/>
  <c r="E57" i="7"/>
  <c r="G57" i="7"/>
  <c r="I57" i="7"/>
  <c r="K57" i="7"/>
  <c r="M57" i="7"/>
  <c r="O57" i="7"/>
  <c r="Q57" i="7"/>
  <c r="S57" i="7"/>
  <c r="U57" i="7"/>
  <c r="W57" i="7"/>
  <c r="Y57" i="7"/>
  <c r="AA57" i="7"/>
  <c r="AC57" i="7"/>
  <c r="AE57" i="7"/>
  <c r="AG57" i="7"/>
  <c r="AI57" i="7"/>
  <c r="AK57" i="7"/>
  <c r="AM57" i="7"/>
  <c r="I39" i="6" s="1"/>
  <c r="AO57" i="7"/>
  <c r="AQ57" i="7"/>
  <c r="AS57" i="7"/>
  <c r="AU57" i="7"/>
  <c r="AW57" i="7"/>
  <c r="AY57" i="7"/>
  <c r="BA57" i="7"/>
  <c r="BC57" i="7"/>
  <c r="BE57" i="7"/>
  <c r="BG57" i="7"/>
  <c r="BI57" i="7"/>
  <c r="BK57" i="7"/>
  <c r="BM57" i="7"/>
  <c r="BO57" i="7"/>
  <c r="BQ57" i="7"/>
  <c r="BS57" i="7"/>
  <c r="BU57" i="7"/>
  <c r="BW57" i="7"/>
  <c r="BY57" i="7"/>
  <c r="CA57" i="7"/>
  <c r="C58" i="7"/>
  <c r="E58" i="7"/>
  <c r="G58" i="7"/>
  <c r="I58" i="7"/>
  <c r="K58" i="7"/>
  <c r="M58" i="7"/>
  <c r="O58" i="7"/>
  <c r="Q58" i="7"/>
  <c r="S58" i="7"/>
  <c r="U58" i="7"/>
  <c r="W58" i="7"/>
  <c r="Y58" i="7"/>
  <c r="AA58" i="7"/>
  <c r="AC58" i="7"/>
  <c r="AE58" i="7"/>
  <c r="AG58" i="7"/>
  <c r="AI58" i="7"/>
  <c r="AK58" i="7"/>
  <c r="AM58" i="7"/>
  <c r="AO58" i="7"/>
  <c r="AQ58" i="7"/>
  <c r="AS58" i="7"/>
  <c r="AU58" i="7"/>
  <c r="AW58" i="7"/>
  <c r="AY58" i="7"/>
  <c r="BA58" i="7"/>
  <c r="BC58" i="7"/>
  <c r="BE58" i="7"/>
  <c r="BG58" i="7"/>
  <c r="BI58" i="7"/>
  <c r="BK58" i="7"/>
  <c r="BM58" i="7"/>
  <c r="BO58" i="7"/>
  <c r="BQ58" i="7"/>
  <c r="BS58" i="7"/>
  <c r="BU58" i="7"/>
  <c r="BW58" i="7"/>
  <c r="BY58" i="7"/>
  <c r="CA58" i="7"/>
  <c r="C59" i="7"/>
  <c r="E59" i="7"/>
  <c r="G59" i="7"/>
  <c r="I59" i="7"/>
  <c r="K59" i="7"/>
  <c r="M59" i="7"/>
  <c r="O59" i="7"/>
  <c r="Q59" i="7"/>
  <c r="S59" i="7"/>
  <c r="U59" i="7"/>
  <c r="W59" i="7"/>
  <c r="Y59" i="7"/>
  <c r="AA59" i="7"/>
  <c r="AC59" i="7"/>
  <c r="AE59" i="7"/>
  <c r="AG59" i="7"/>
  <c r="AI59" i="7"/>
  <c r="AK59" i="7"/>
  <c r="AM59" i="7"/>
  <c r="AO59" i="7"/>
  <c r="I41" i="6" s="1"/>
  <c r="AQ59" i="7"/>
  <c r="AS59" i="7"/>
  <c r="AU59" i="7"/>
  <c r="AW59" i="7"/>
  <c r="AY59" i="7"/>
  <c r="BA59" i="7"/>
  <c r="BC59" i="7"/>
  <c r="BE59" i="7"/>
  <c r="BG59" i="7"/>
  <c r="BI59" i="7"/>
  <c r="BK59" i="7"/>
  <c r="BM59" i="7"/>
  <c r="BO59" i="7"/>
  <c r="BQ59" i="7"/>
  <c r="BS59" i="7"/>
  <c r="BU59" i="7"/>
  <c r="BW59" i="7"/>
  <c r="BY59" i="7"/>
  <c r="CA59" i="7"/>
  <c r="C60" i="7"/>
  <c r="E60" i="7"/>
  <c r="G60" i="7"/>
  <c r="I60" i="7"/>
  <c r="K60" i="7"/>
  <c r="M60" i="7"/>
  <c r="O60" i="7"/>
  <c r="Q60" i="7"/>
  <c r="S60" i="7"/>
  <c r="U60" i="7"/>
  <c r="W60" i="7"/>
  <c r="Y60" i="7"/>
  <c r="AA60" i="7"/>
  <c r="AC60" i="7"/>
  <c r="AE60" i="7"/>
  <c r="AG60" i="7"/>
  <c r="AI60" i="7"/>
  <c r="AK60" i="7"/>
  <c r="AM60" i="7"/>
  <c r="AO60" i="7"/>
  <c r="AQ60" i="7"/>
  <c r="AS60" i="7"/>
  <c r="AU60" i="7"/>
  <c r="AW60" i="7"/>
  <c r="AY60" i="7"/>
  <c r="BA60" i="7"/>
  <c r="BC60" i="7"/>
  <c r="BE60" i="7"/>
  <c r="BG60" i="7"/>
  <c r="BI60" i="7"/>
  <c r="BK60" i="7"/>
  <c r="BM60" i="7"/>
  <c r="BO60" i="7"/>
  <c r="BQ60" i="7"/>
  <c r="BS60" i="7"/>
  <c r="BU60" i="7"/>
  <c r="BW60" i="7"/>
  <c r="BY60" i="7"/>
  <c r="CA60" i="7"/>
  <c r="C61" i="7"/>
  <c r="E61" i="7"/>
  <c r="G61" i="7"/>
  <c r="I61" i="7"/>
  <c r="K61" i="7"/>
  <c r="M61" i="7"/>
  <c r="O61" i="7"/>
  <c r="Q61" i="7"/>
  <c r="S61" i="7"/>
  <c r="U61" i="7"/>
  <c r="W61" i="7"/>
  <c r="Y61" i="7"/>
  <c r="AA61" i="7"/>
  <c r="AC61" i="7"/>
  <c r="AE61" i="7"/>
  <c r="AG61" i="7"/>
  <c r="AI61" i="7"/>
  <c r="AK61" i="7"/>
  <c r="AM61" i="7"/>
  <c r="AO61" i="7"/>
  <c r="AQ61" i="7"/>
  <c r="I43" i="6" s="1"/>
  <c r="AS61" i="7"/>
  <c r="AU61" i="7"/>
  <c r="AW61" i="7"/>
  <c r="AY61" i="7"/>
  <c r="BA61" i="7"/>
  <c r="BC61" i="7"/>
  <c r="BE61" i="7"/>
  <c r="BG61" i="7"/>
  <c r="BI61" i="7"/>
  <c r="BK61" i="7"/>
  <c r="BM61" i="7"/>
  <c r="BO61" i="7"/>
  <c r="BQ61" i="7"/>
  <c r="BS61" i="7"/>
  <c r="BU61" i="7"/>
  <c r="BW61" i="7"/>
  <c r="BY61" i="7"/>
  <c r="CA61" i="7"/>
  <c r="C62" i="7"/>
  <c r="E62" i="7"/>
  <c r="G62" i="7"/>
  <c r="I62" i="7"/>
  <c r="K62" i="7"/>
  <c r="M62" i="7"/>
  <c r="O62" i="7"/>
  <c r="Q62" i="7"/>
  <c r="S62" i="7"/>
  <c r="U62" i="7"/>
  <c r="W62" i="7"/>
  <c r="Y62" i="7"/>
  <c r="AA62" i="7"/>
  <c r="AC62" i="7"/>
  <c r="AE62" i="7"/>
  <c r="AG62" i="7"/>
  <c r="AI62" i="7"/>
  <c r="AK62" i="7"/>
  <c r="AM62" i="7"/>
  <c r="AO62" i="7"/>
  <c r="AQ62" i="7"/>
  <c r="AS62" i="7"/>
  <c r="AU62" i="7"/>
  <c r="AW62" i="7"/>
  <c r="AY62" i="7"/>
  <c r="BA62" i="7"/>
  <c r="BC62" i="7"/>
  <c r="BE62" i="7"/>
  <c r="BG62" i="7"/>
  <c r="BI62" i="7"/>
  <c r="BK62" i="7"/>
  <c r="BM62" i="7"/>
  <c r="BO62" i="7"/>
  <c r="BQ62" i="7"/>
  <c r="BS62" i="7"/>
  <c r="BU62" i="7"/>
  <c r="BW62" i="7"/>
  <c r="BY62" i="7"/>
  <c r="CA62" i="7"/>
  <c r="C63" i="7"/>
  <c r="E63" i="7"/>
  <c r="G63" i="7"/>
  <c r="I63" i="7"/>
  <c r="K63" i="7"/>
  <c r="M63" i="7"/>
  <c r="O63" i="7"/>
  <c r="Q63" i="7"/>
  <c r="S63" i="7"/>
  <c r="U63" i="7"/>
  <c r="W63" i="7"/>
  <c r="Y63" i="7"/>
  <c r="AA63" i="7"/>
  <c r="AC63" i="7"/>
  <c r="AE63" i="7"/>
  <c r="AG63" i="7"/>
  <c r="AI63" i="7"/>
  <c r="AK63" i="7"/>
  <c r="AM63" i="7"/>
  <c r="AO63" i="7"/>
  <c r="AQ63" i="7"/>
  <c r="AS63" i="7"/>
  <c r="I45" i="6" s="1"/>
  <c r="AU63" i="7"/>
  <c r="AW63" i="7"/>
  <c r="AY63" i="7"/>
  <c r="BA63" i="7"/>
  <c r="BC63" i="7"/>
  <c r="BE63" i="7"/>
  <c r="BG63" i="7"/>
  <c r="BI63" i="7"/>
  <c r="BK63" i="7"/>
  <c r="BM63" i="7"/>
  <c r="BO63" i="7"/>
  <c r="BQ63" i="7"/>
  <c r="BS63" i="7"/>
  <c r="BU63" i="7"/>
  <c r="BW63" i="7"/>
  <c r="BY63" i="7"/>
  <c r="CA63" i="7"/>
  <c r="C64" i="7"/>
  <c r="E64" i="7"/>
  <c r="G64" i="7"/>
  <c r="I64" i="7"/>
  <c r="K64" i="7"/>
  <c r="M64" i="7"/>
  <c r="O64" i="7"/>
  <c r="Q64" i="7"/>
  <c r="S64" i="7"/>
  <c r="U64" i="7"/>
  <c r="W64" i="7"/>
  <c r="Y64" i="7"/>
  <c r="AA64" i="7"/>
  <c r="AC64" i="7"/>
  <c r="AE64" i="7"/>
  <c r="AG64" i="7"/>
  <c r="AI64" i="7"/>
  <c r="AK64" i="7"/>
  <c r="AM64" i="7"/>
  <c r="AO64" i="7"/>
  <c r="AQ64" i="7"/>
  <c r="AS64" i="7"/>
  <c r="AU64" i="7"/>
  <c r="AW64" i="7"/>
  <c r="AY64" i="7"/>
  <c r="BA64" i="7"/>
  <c r="BC64" i="7"/>
  <c r="BE64" i="7"/>
  <c r="BG64" i="7"/>
  <c r="BI64" i="7"/>
  <c r="BK64" i="7"/>
  <c r="BM64" i="7"/>
  <c r="BO64" i="7"/>
  <c r="BQ64" i="7"/>
  <c r="BS64" i="7"/>
  <c r="BU64" i="7"/>
  <c r="BW64" i="7"/>
  <c r="BY64" i="7"/>
  <c r="CA64" i="7"/>
  <c r="C65" i="7"/>
  <c r="E65" i="7"/>
  <c r="G65" i="7"/>
  <c r="I65" i="7"/>
  <c r="K65" i="7"/>
  <c r="M65" i="7"/>
  <c r="O65" i="7"/>
  <c r="Q65" i="7"/>
  <c r="S65" i="7"/>
  <c r="U65" i="7"/>
  <c r="W65" i="7"/>
  <c r="Y65" i="7"/>
  <c r="AA65" i="7"/>
  <c r="AC65" i="7"/>
  <c r="AE65" i="7"/>
  <c r="AG65" i="7"/>
  <c r="AI65" i="7"/>
  <c r="AK65" i="7"/>
  <c r="AM65" i="7"/>
  <c r="AO65" i="7"/>
  <c r="AQ65" i="7"/>
  <c r="AS65" i="7"/>
  <c r="AU65" i="7"/>
  <c r="I47" i="6" s="1"/>
  <c r="AW65" i="7"/>
  <c r="AY65" i="7"/>
  <c r="BA65" i="7"/>
  <c r="BC65" i="7"/>
  <c r="BE65" i="7"/>
  <c r="BG65" i="7"/>
  <c r="BI65" i="7"/>
  <c r="BK65" i="7"/>
  <c r="BM65" i="7"/>
  <c r="BO65" i="7"/>
  <c r="BQ65" i="7"/>
  <c r="BS65" i="7"/>
  <c r="BU65" i="7"/>
  <c r="BW65" i="7"/>
  <c r="BY65" i="7"/>
  <c r="CA65" i="7"/>
  <c r="C66" i="7"/>
  <c r="E66" i="7"/>
  <c r="G66" i="7"/>
  <c r="I66" i="7"/>
  <c r="K66" i="7"/>
  <c r="M66" i="7"/>
  <c r="O66" i="7"/>
  <c r="Q66" i="7"/>
  <c r="S66" i="7"/>
  <c r="U66" i="7"/>
  <c r="W66" i="7"/>
  <c r="Y66" i="7"/>
  <c r="AA66" i="7"/>
  <c r="AC66" i="7"/>
  <c r="AE66" i="7"/>
  <c r="AG66" i="7"/>
  <c r="AI66" i="7"/>
  <c r="AK66" i="7"/>
  <c r="AM66" i="7"/>
  <c r="AO66" i="7"/>
  <c r="AQ66" i="7"/>
  <c r="AS66" i="7"/>
  <c r="AU66" i="7"/>
  <c r="AW66" i="7"/>
  <c r="AY66" i="7"/>
  <c r="BA66" i="7"/>
  <c r="BC66" i="7"/>
  <c r="BE66" i="7"/>
  <c r="BG66" i="7"/>
  <c r="BI66" i="7"/>
  <c r="BK66" i="7"/>
  <c r="BM66" i="7"/>
  <c r="BO66" i="7"/>
  <c r="BQ66" i="7"/>
  <c r="BS66" i="7"/>
  <c r="BU66" i="7"/>
  <c r="BW66" i="7"/>
  <c r="BY66" i="7"/>
  <c r="CA66" i="7"/>
  <c r="C67" i="7"/>
  <c r="E67" i="7"/>
  <c r="G67" i="7"/>
  <c r="I67" i="7"/>
  <c r="K67" i="7"/>
  <c r="M67" i="7"/>
  <c r="O67" i="7"/>
  <c r="Q67" i="7"/>
  <c r="S67" i="7"/>
  <c r="U67" i="7"/>
  <c r="W67" i="7"/>
  <c r="Y67" i="7"/>
  <c r="AA67" i="7"/>
  <c r="AC67" i="7"/>
  <c r="AE67" i="7"/>
  <c r="AG67" i="7"/>
  <c r="AI67" i="7"/>
  <c r="AK67" i="7"/>
  <c r="AM67" i="7"/>
  <c r="AO67" i="7"/>
  <c r="AQ67" i="7"/>
  <c r="AS67" i="7"/>
  <c r="AU67" i="7"/>
  <c r="AW67" i="7"/>
  <c r="I49" i="6" s="1"/>
  <c r="AY67" i="7"/>
  <c r="BA67" i="7"/>
  <c r="BC67" i="7"/>
  <c r="BE67" i="7"/>
  <c r="BG67" i="7"/>
  <c r="BI67" i="7"/>
  <c r="BK67" i="7"/>
  <c r="BM67" i="7"/>
  <c r="BO67" i="7"/>
  <c r="BQ67" i="7"/>
  <c r="BS67" i="7"/>
  <c r="BU67" i="7"/>
  <c r="BW67" i="7"/>
  <c r="BY67" i="7"/>
  <c r="CA67" i="7"/>
  <c r="C68" i="7"/>
  <c r="E68" i="7"/>
  <c r="G68" i="7"/>
  <c r="I68" i="7"/>
  <c r="K68" i="7"/>
  <c r="I20" i="7"/>
  <c r="AO20" i="7"/>
  <c r="BU20" i="7"/>
  <c r="AA21" i="7"/>
  <c r="BG21" i="7"/>
  <c r="M22" i="7"/>
  <c r="AE22" i="7"/>
  <c r="AU22" i="7"/>
  <c r="BK22" i="7"/>
  <c r="CA22" i="7"/>
  <c r="Q23" i="7"/>
  <c r="AG23" i="7"/>
  <c r="AW23" i="7"/>
  <c r="BM23" i="7"/>
  <c r="C24" i="7"/>
  <c r="S24" i="7"/>
  <c r="AI24" i="7"/>
  <c r="AY24" i="7"/>
  <c r="BO24" i="7"/>
  <c r="E25" i="7"/>
  <c r="U25" i="7"/>
  <c r="AK25" i="7"/>
  <c r="BA25" i="7"/>
  <c r="BQ25" i="7"/>
  <c r="G26" i="7"/>
  <c r="W26" i="7"/>
  <c r="AM26" i="7"/>
  <c r="BC26" i="7"/>
  <c r="BS26" i="7"/>
  <c r="I27" i="7"/>
  <c r="I9" i="6" s="1"/>
  <c r="Y27" i="7"/>
  <c r="AO27" i="7"/>
  <c r="BE27" i="7"/>
  <c r="BU27" i="7"/>
  <c r="K28" i="7"/>
  <c r="AA28" i="7"/>
  <c r="AQ28" i="7"/>
  <c r="BG28" i="7"/>
  <c r="BP28" i="7"/>
  <c r="BX28" i="7"/>
  <c r="F29" i="7"/>
  <c r="N29" i="7"/>
  <c r="V29" i="7"/>
  <c r="AD29" i="7"/>
  <c r="AL29" i="7"/>
  <c r="AT29" i="7"/>
  <c r="BB29" i="7"/>
  <c r="BJ29" i="7"/>
  <c r="BR29" i="7"/>
  <c r="BZ29" i="7"/>
  <c r="H30" i="7"/>
  <c r="P30" i="7"/>
  <c r="X30" i="7"/>
  <c r="AF30" i="7"/>
  <c r="AN30" i="7"/>
  <c r="AV30" i="7"/>
  <c r="BD30" i="7"/>
  <c r="BL30" i="7"/>
  <c r="BT30" i="7"/>
  <c r="B31" i="7"/>
  <c r="J31" i="7"/>
  <c r="R31" i="7"/>
  <c r="Z31" i="7"/>
  <c r="AH31" i="7"/>
  <c r="AP31" i="7"/>
  <c r="AX31" i="7"/>
  <c r="BF31" i="7"/>
  <c r="BN31" i="7"/>
  <c r="BV31" i="7"/>
  <c r="D32" i="7"/>
  <c r="L32" i="7"/>
  <c r="T32" i="7"/>
  <c r="AB32" i="7"/>
  <c r="AJ32" i="7"/>
  <c r="AR32" i="7"/>
  <c r="AZ32" i="7"/>
  <c r="BH32" i="7"/>
  <c r="BP32" i="7"/>
  <c r="BX32" i="7"/>
  <c r="F33" i="7"/>
  <c r="N33" i="7"/>
  <c r="V33" i="7"/>
  <c r="AD33" i="7"/>
  <c r="AL33" i="7"/>
  <c r="AT33" i="7"/>
  <c r="BB33" i="7"/>
  <c r="BJ33" i="7"/>
  <c r="BR33" i="7"/>
  <c r="BZ33" i="7"/>
  <c r="H34" i="7"/>
  <c r="P34" i="7"/>
  <c r="I16" i="6" s="1"/>
  <c r="X34" i="7"/>
  <c r="AF34" i="7"/>
  <c r="AN34" i="7"/>
  <c r="AV34" i="7"/>
  <c r="BD34" i="7"/>
  <c r="BL34" i="7"/>
  <c r="BT34" i="7"/>
  <c r="B35" i="7"/>
  <c r="J35" i="7"/>
  <c r="R35" i="7"/>
  <c r="Z35" i="7"/>
  <c r="AH35" i="7"/>
  <c r="AP35" i="7"/>
  <c r="AX35" i="7"/>
  <c r="BF35" i="7"/>
  <c r="BN35" i="7"/>
  <c r="BV35" i="7"/>
  <c r="D36" i="7"/>
  <c r="L36" i="7"/>
  <c r="T36" i="7"/>
  <c r="AB36" i="7"/>
  <c r="AJ36" i="7"/>
  <c r="AR36" i="7"/>
  <c r="AZ36" i="7"/>
  <c r="BH36" i="7"/>
  <c r="BP36" i="7"/>
  <c r="BX36" i="7"/>
  <c r="F37" i="7"/>
  <c r="N37" i="7"/>
  <c r="V37" i="7"/>
  <c r="AD37" i="7"/>
  <c r="AL37" i="7"/>
  <c r="AT37" i="7"/>
  <c r="BB37" i="7"/>
  <c r="BJ37" i="7"/>
  <c r="BR37" i="7"/>
  <c r="BZ37" i="7"/>
  <c r="H38" i="7"/>
  <c r="P38" i="7"/>
  <c r="X38" i="7"/>
  <c r="AF38" i="7"/>
  <c r="AN38" i="7"/>
  <c r="AV38" i="7"/>
  <c r="BD38" i="7"/>
  <c r="BL38" i="7"/>
  <c r="BT38" i="7"/>
  <c r="B39" i="7"/>
  <c r="J39" i="7"/>
  <c r="R39" i="7"/>
  <c r="Z39" i="7"/>
  <c r="AH39" i="7"/>
  <c r="AP39" i="7"/>
  <c r="AX39" i="7"/>
  <c r="BF39" i="7"/>
  <c r="BN39" i="7"/>
  <c r="BV39" i="7"/>
  <c r="D40" i="7"/>
  <c r="L40" i="7"/>
  <c r="T40" i="7"/>
  <c r="AB40" i="7"/>
  <c r="AJ40" i="7"/>
  <c r="AR40" i="7"/>
  <c r="AZ40" i="7"/>
  <c r="BH40" i="7"/>
  <c r="BP40" i="7"/>
  <c r="BX40" i="7"/>
  <c r="F41" i="7"/>
  <c r="N41" i="7"/>
  <c r="V41" i="7"/>
  <c r="AD41" i="7"/>
  <c r="AL41" i="7"/>
  <c r="AT41" i="7"/>
  <c r="BB41" i="7"/>
  <c r="BJ41" i="7"/>
  <c r="BR41" i="7"/>
  <c r="BV41" i="7"/>
  <c r="BZ41" i="7"/>
  <c r="D42" i="7"/>
  <c r="H42" i="7"/>
  <c r="L42" i="7"/>
  <c r="P42" i="7"/>
  <c r="T42" i="7"/>
  <c r="X42" i="7"/>
  <c r="I24" i="6" s="1"/>
  <c r="AB42" i="7"/>
  <c r="AF42" i="7"/>
  <c r="AJ42" i="7"/>
  <c r="AN42" i="7"/>
  <c r="AR42" i="7"/>
  <c r="AV42" i="7"/>
  <c r="AZ42" i="7"/>
  <c r="BD42" i="7"/>
  <c r="BH42" i="7"/>
  <c r="BL42" i="7"/>
  <c r="BP42" i="7"/>
  <c r="BT42" i="7"/>
  <c r="BX42" i="7"/>
  <c r="B43" i="7"/>
  <c r="F43" i="7"/>
  <c r="J43" i="7"/>
  <c r="N43" i="7"/>
  <c r="R43" i="7"/>
  <c r="V43" i="7"/>
  <c r="Z43" i="7"/>
  <c r="AD43" i="7"/>
  <c r="AH43" i="7"/>
  <c r="AL43" i="7"/>
  <c r="AP43" i="7"/>
  <c r="AT43" i="7"/>
  <c r="AX43" i="7"/>
  <c r="BB43" i="7"/>
  <c r="BF43" i="7"/>
  <c r="BJ43" i="7"/>
  <c r="BN43" i="7"/>
  <c r="BR43" i="7"/>
  <c r="BV43" i="7"/>
  <c r="BZ43" i="7"/>
  <c r="D44" i="7"/>
  <c r="H44" i="7"/>
  <c r="L44" i="7"/>
  <c r="P44" i="7"/>
  <c r="T44" i="7"/>
  <c r="X44" i="7"/>
  <c r="AB44" i="7"/>
  <c r="AF44" i="7"/>
  <c r="AJ44" i="7"/>
  <c r="AN44" i="7"/>
  <c r="AR44" i="7"/>
  <c r="AV44" i="7"/>
  <c r="AZ44" i="7"/>
  <c r="BD44" i="7"/>
  <c r="BH44" i="7"/>
  <c r="BL44" i="7"/>
  <c r="BP44" i="7"/>
  <c r="BT44" i="7"/>
  <c r="BX44" i="7"/>
  <c r="B45" i="7"/>
  <c r="F45" i="7"/>
  <c r="J45" i="7"/>
  <c r="N45" i="7"/>
  <c r="R45" i="7"/>
  <c r="V45" i="7"/>
  <c r="Z45" i="7"/>
  <c r="AD45" i="7"/>
  <c r="AH45" i="7"/>
  <c r="AL45" i="7"/>
  <c r="AP45" i="7"/>
  <c r="AT45" i="7"/>
  <c r="AX45" i="7"/>
  <c r="BB45" i="7"/>
  <c r="BF45" i="7"/>
  <c r="BJ45" i="7"/>
  <c r="BN45" i="7"/>
  <c r="BR45" i="7"/>
  <c r="BV45" i="7"/>
  <c r="BZ45" i="7"/>
  <c r="D46" i="7"/>
  <c r="H46" i="7"/>
  <c r="L46" i="7"/>
  <c r="P46" i="7"/>
  <c r="T46" i="7"/>
  <c r="X46" i="7"/>
  <c r="AB46" i="7"/>
  <c r="I28" i="6" s="1"/>
  <c r="AF46" i="7"/>
  <c r="AJ46" i="7"/>
  <c r="AN46" i="7"/>
  <c r="AR46" i="7"/>
  <c r="AV46" i="7"/>
  <c r="AZ46" i="7"/>
  <c r="BD46" i="7"/>
  <c r="BH46" i="7"/>
  <c r="BL46" i="7"/>
  <c r="BP46" i="7"/>
  <c r="BT46" i="7"/>
  <c r="BX46" i="7"/>
  <c r="B47" i="7"/>
  <c r="F47" i="7"/>
  <c r="J47" i="7"/>
  <c r="N47" i="7"/>
  <c r="R47" i="7"/>
  <c r="V47" i="7"/>
  <c r="Z47" i="7"/>
  <c r="AD47" i="7"/>
  <c r="AH47" i="7"/>
  <c r="AL47" i="7"/>
  <c r="AP47" i="7"/>
  <c r="AT47" i="7"/>
  <c r="AX47" i="7"/>
  <c r="BB47" i="7"/>
  <c r="BF47" i="7"/>
  <c r="BJ47" i="7"/>
  <c r="BN47" i="7"/>
  <c r="BR47" i="7"/>
  <c r="BV47" i="7"/>
  <c r="BZ47" i="7"/>
  <c r="D48" i="7"/>
  <c r="H48" i="7"/>
  <c r="L48" i="7"/>
  <c r="P48" i="7"/>
  <c r="T48" i="7"/>
  <c r="X48" i="7"/>
  <c r="AB48" i="7"/>
  <c r="AF48" i="7"/>
  <c r="AJ48" i="7"/>
  <c r="AN48" i="7"/>
  <c r="AR48" i="7"/>
  <c r="AV48" i="7"/>
  <c r="AZ48" i="7"/>
  <c r="BD48" i="7"/>
  <c r="BH48" i="7"/>
  <c r="BL48" i="7"/>
  <c r="BP48" i="7"/>
  <c r="BT48" i="7"/>
  <c r="BX48" i="7"/>
  <c r="B49" i="7"/>
  <c r="F49" i="7"/>
  <c r="J49" i="7"/>
  <c r="N49" i="7"/>
  <c r="R49" i="7"/>
  <c r="V49" i="7"/>
  <c r="Z49" i="7"/>
  <c r="AD49" i="7"/>
  <c r="AH49" i="7"/>
  <c r="AL49" i="7"/>
  <c r="AP49" i="7"/>
  <c r="AT49" i="7"/>
  <c r="AX49" i="7"/>
  <c r="BB49" i="7"/>
  <c r="BF49" i="7"/>
  <c r="BJ49" i="7"/>
  <c r="BN49" i="7"/>
  <c r="BR49" i="7"/>
  <c r="BV49" i="7"/>
  <c r="BZ49" i="7"/>
  <c r="D50" i="7"/>
  <c r="H50" i="7"/>
  <c r="L50" i="7"/>
  <c r="P50" i="7"/>
  <c r="T50" i="7"/>
  <c r="X50" i="7"/>
  <c r="AB50" i="7"/>
  <c r="AF50" i="7"/>
  <c r="I32" i="6" s="1"/>
  <c r="AJ50" i="7"/>
  <c r="AN50" i="7"/>
  <c r="AR50" i="7"/>
  <c r="AV50" i="7"/>
  <c r="AZ50" i="7"/>
  <c r="BD50" i="7"/>
  <c r="BH50" i="7"/>
  <c r="BL50" i="7"/>
  <c r="BP50" i="7"/>
  <c r="BT50" i="7"/>
  <c r="BX50" i="7"/>
  <c r="B51" i="7"/>
  <c r="F51" i="7"/>
  <c r="J51" i="7"/>
  <c r="N51" i="7"/>
  <c r="R51" i="7"/>
  <c r="V51" i="7"/>
  <c r="Z51" i="7"/>
  <c r="AD51" i="7"/>
  <c r="AH51" i="7"/>
  <c r="AL51" i="7"/>
  <c r="AP51" i="7"/>
  <c r="AT51" i="7"/>
  <c r="AX51" i="7"/>
  <c r="BB51" i="7"/>
  <c r="BF51" i="7"/>
  <c r="BJ51" i="7"/>
  <c r="BN51" i="7"/>
  <c r="BR51" i="7"/>
  <c r="BV51" i="7"/>
  <c r="BZ51" i="7"/>
  <c r="D52" i="7"/>
  <c r="H52" i="7"/>
  <c r="L52" i="7"/>
  <c r="P52" i="7"/>
  <c r="T52" i="7"/>
  <c r="X52" i="7"/>
  <c r="AB52" i="7"/>
  <c r="AF52" i="7"/>
  <c r="AJ52" i="7"/>
  <c r="AN52" i="7"/>
  <c r="AR52" i="7"/>
  <c r="AV52" i="7"/>
  <c r="AZ52" i="7"/>
  <c r="BD52" i="7"/>
  <c r="BH52" i="7"/>
  <c r="BL52" i="7"/>
  <c r="BP52" i="7"/>
  <c r="BT52" i="7"/>
  <c r="BX52" i="7"/>
  <c r="B53" i="7"/>
  <c r="F53" i="7"/>
  <c r="J53" i="7"/>
  <c r="N53" i="7"/>
  <c r="R53" i="7"/>
  <c r="V53" i="7"/>
  <c r="Z53" i="7"/>
  <c r="AD53" i="7"/>
  <c r="AH53" i="7"/>
  <c r="AL53" i="7"/>
  <c r="AP53" i="7"/>
  <c r="AT53" i="7"/>
  <c r="AX53" i="7"/>
  <c r="BB53" i="7"/>
  <c r="BF53" i="7"/>
  <c r="BJ53" i="7"/>
  <c r="BN53" i="7"/>
  <c r="BR53" i="7"/>
  <c r="BV53" i="7"/>
  <c r="BZ53" i="7"/>
  <c r="D54" i="7"/>
  <c r="H54" i="7"/>
  <c r="L54" i="7"/>
  <c r="P54" i="7"/>
  <c r="T54" i="7"/>
  <c r="X54" i="7"/>
  <c r="AB54" i="7"/>
  <c r="AF54" i="7"/>
  <c r="AJ54" i="7"/>
  <c r="I36" i="6" s="1"/>
  <c r="AN54" i="7"/>
  <c r="AR54" i="7"/>
  <c r="AV54" i="7"/>
  <c r="AZ54" i="7"/>
  <c r="BD54" i="7"/>
  <c r="BH54" i="7"/>
  <c r="BL54" i="7"/>
  <c r="BP54" i="7"/>
  <c r="BT54" i="7"/>
  <c r="BX54" i="7"/>
  <c r="B55" i="7"/>
  <c r="F55" i="7"/>
  <c r="J55" i="7"/>
  <c r="N55" i="7"/>
  <c r="R55" i="7"/>
  <c r="V55" i="7"/>
  <c r="Z55" i="7"/>
  <c r="AD55" i="7"/>
  <c r="AH55" i="7"/>
  <c r="AL55" i="7"/>
  <c r="AP55" i="7"/>
  <c r="AT55" i="7"/>
  <c r="AX55" i="7"/>
  <c r="BB55" i="7"/>
  <c r="BF55" i="7"/>
  <c r="BJ55" i="7"/>
  <c r="BN55" i="7"/>
  <c r="BR55" i="7"/>
  <c r="BV55" i="7"/>
  <c r="BZ55" i="7"/>
  <c r="D56" i="7"/>
  <c r="H56" i="7"/>
  <c r="L56" i="7"/>
  <c r="P56" i="7"/>
  <c r="T56" i="7"/>
  <c r="X56" i="7"/>
  <c r="AB56" i="7"/>
  <c r="AF56" i="7"/>
  <c r="AJ56" i="7"/>
  <c r="AN56" i="7"/>
  <c r="AR56" i="7"/>
  <c r="AV56" i="7"/>
  <c r="AZ56" i="7"/>
  <c r="BD56" i="7"/>
  <c r="BH56" i="7"/>
  <c r="BL56" i="7"/>
  <c r="BP56" i="7"/>
  <c r="BT56" i="7"/>
  <c r="BX56" i="7"/>
  <c r="B57" i="7"/>
  <c r="F57" i="7"/>
  <c r="J57" i="7"/>
  <c r="N57" i="7"/>
  <c r="R57" i="7"/>
  <c r="V57" i="7"/>
  <c r="Z57" i="7"/>
  <c r="AD57" i="7"/>
  <c r="AH57" i="7"/>
  <c r="AL57" i="7"/>
  <c r="AP57" i="7"/>
  <c r="AT57" i="7"/>
  <c r="AX57" i="7"/>
  <c r="BB57" i="7"/>
  <c r="BF57" i="7"/>
  <c r="BJ57" i="7"/>
  <c r="BN57" i="7"/>
  <c r="BR57" i="7"/>
  <c r="BV57" i="7"/>
  <c r="BZ57" i="7"/>
  <c r="D58" i="7"/>
  <c r="H58" i="7"/>
  <c r="L58" i="7"/>
  <c r="P58" i="7"/>
  <c r="T58" i="7"/>
  <c r="X58" i="7"/>
  <c r="AB58" i="7"/>
  <c r="AF58" i="7"/>
  <c r="AJ58" i="7"/>
  <c r="AN58" i="7"/>
  <c r="I40" i="6" s="1"/>
  <c r="AR58" i="7"/>
  <c r="AV58" i="7"/>
  <c r="AZ58" i="7"/>
  <c r="BD58" i="7"/>
  <c r="BH58" i="7"/>
  <c r="BL58" i="7"/>
  <c r="BP58" i="7"/>
  <c r="BT58" i="7"/>
  <c r="BX58" i="7"/>
  <c r="B59" i="7"/>
  <c r="F59" i="7"/>
  <c r="J59" i="7"/>
  <c r="N59" i="7"/>
  <c r="R59" i="7"/>
  <c r="V59" i="7"/>
  <c r="Z59" i="7"/>
  <c r="AD59" i="7"/>
  <c r="AH59" i="7"/>
  <c r="AL59" i="7"/>
  <c r="AP59" i="7"/>
  <c r="AT59" i="7"/>
  <c r="AX59" i="7"/>
  <c r="BB59" i="7"/>
  <c r="BF59" i="7"/>
  <c r="BJ59" i="7"/>
  <c r="BN59" i="7"/>
  <c r="BR59" i="7"/>
  <c r="BV59" i="7"/>
  <c r="BZ59" i="7"/>
  <c r="D60" i="7"/>
  <c r="H60" i="7"/>
  <c r="L60" i="7"/>
  <c r="P60" i="7"/>
  <c r="T60" i="7"/>
  <c r="X60" i="7"/>
  <c r="AB60" i="7"/>
  <c r="AF60" i="7"/>
  <c r="AJ60" i="7"/>
  <c r="AN60" i="7"/>
  <c r="AR60" i="7"/>
  <c r="AV60" i="7"/>
  <c r="AZ60" i="7"/>
  <c r="BD60" i="7"/>
  <c r="BH60" i="7"/>
  <c r="BL60" i="7"/>
  <c r="BP60" i="7"/>
  <c r="BT60" i="7"/>
  <c r="BX60" i="7"/>
  <c r="B61" i="7"/>
  <c r="F61" i="7"/>
  <c r="J61" i="7"/>
  <c r="N61" i="7"/>
  <c r="R61" i="7"/>
  <c r="V61" i="7"/>
  <c r="Z61" i="7"/>
  <c r="AD61" i="7"/>
  <c r="AH61" i="7"/>
  <c r="AL61" i="7"/>
  <c r="AP61" i="7"/>
  <c r="AT61" i="7"/>
  <c r="AX61" i="7"/>
  <c r="BB61" i="7"/>
  <c r="BF61" i="7"/>
  <c r="BJ61" i="7"/>
  <c r="BN61" i="7"/>
  <c r="BR61" i="7"/>
  <c r="BV61" i="7"/>
  <c r="BZ61" i="7"/>
  <c r="D62" i="7"/>
  <c r="H62" i="7"/>
  <c r="L62" i="7"/>
  <c r="P62" i="7"/>
  <c r="T62" i="7"/>
  <c r="X62" i="7"/>
  <c r="AB62" i="7"/>
  <c r="AF62" i="7"/>
  <c r="AJ62" i="7"/>
  <c r="AN62" i="7"/>
  <c r="AR62" i="7"/>
  <c r="I44" i="6" s="1"/>
  <c r="AV62" i="7"/>
  <c r="AZ62" i="7"/>
  <c r="BD62" i="7"/>
  <c r="BH62" i="7"/>
  <c r="BL62" i="7"/>
  <c r="BP62" i="7"/>
  <c r="BT62" i="7"/>
  <c r="BX62" i="7"/>
  <c r="B63" i="7"/>
  <c r="F63" i="7"/>
  <c r="J63" i="7"/>
  <c r="N63" i="7"/>
  <c r="R63" i="7"/>
  <c r="V63" i="7"/>
  <c r="Z63" i="7"/>
  <c r="AD63" i="7"/>
  <c r="AH63" i="7"/>
  <c r="AL63" i="7"/>
  <c r="AP63" i="7"/>
  <c r="AT63" i="7"/>
  <c r="AX63" i="7"/>
  <c r="BB63" i="7"/>
  <c r="BF63" i="7"/>
  <c r="BJ63" i="7"/>
  <c r="BN63" i="7"/>
  <c r="BR63" i="7"/>
  <c r="BV63" i="7"/>
  <c r="BZ63" i="7"/>
  <c r="D64" i="7"/>
  <c r="H64" i="7"/>
  <c r="L64" i="7"/>
  <c r="P64" i="7"/>
  <c r="T64" i="7"/>
  <c r="X64" i="7"/>
  <c r="AB64" i="7"/>
  <c r="AF64" i="7"/>
  <c r="AJ64" i="7"/>
  <c r="AN64" i="7"/>
  <c r="AR64" i="7"/>
  <c r="AV64" i="7"/>
  <c r="AZ64" i="7"/>
  <c r="BD64" i="7"/>
  <c r="BH64" i="7"/>
  <c r="BL64" i="7"/>
  <c r="BP64" i="7"/>
  <c r="BT64" i="7"/>
  <c r="BX64" i="7"/>
  <c r="B65" i="7"/>
  <c r="F65" i="7"/>
  <c r="J65" i="7"/>
  <c r="N65" i="7"/>
  <c r="R65" i="7"/>
  <c r="V65" i="7"/>
  <c r="Z65" i="7"/>
  <c r="AD65" i="7"/>
  <c r="AH65" i="7"/>
  <c r="AL65" i="7"/>
  <c r="AP65" i="7"/>
  <c r="AT65" i="7"/>
  <c r="AX65" i="7"/>
  <c r="BB65" i="7"/>
  <c r="BF65" i="7"/>
  <c r="BJ65" i="7"/>
  <c r="BN65" i="7"/>
  <c r="BR65" i="7"/>
  <c r="BV65" i="7"/>
  <c r="BZ65" i="7"/>
  <c r="D66" i="7"/>
  <c r="H66" i="7"/>
  <c r="L66" i="7"/>
  <c r="P66" i="7"/>
  <c r="T66" i="7"/>
  <c r="X66" i="7"/>
  <c r="AB66" i="7"/>
  <c r="AF66" i="7"/>
  <c r="AJ66" i="7"/>
  <c r="AN66" i="7"/>
  <c r="AR66" i="7"/>
  <c r="AV66" i="7"/>
  <c r="I48" i="6" s="1"/>
  <c r="AZ66" i="7"/>
  <c r="BD66" i="7"/>
  <c r="BH66" i="7"/>
  <c r="BL66" i="7"/>
  <c r="BP66" i="7"/>
  <c r="BT66" i="7"/>
  <c r="BX66" i="7"/>
  <c r="B67" i="7"/>
  <c r="F67" i="7"/>
  <c r="J67" i="7"/>
  <c r="N67" i="7"/>
  <c r="R67" i="7"/>
  <c r="V67" i="7"/>
  <c r="Z67" i="7"/>
  <c r="AD67" i="7"/>
  <c r="AH67" i="7"/>
  <c r="AL67" i="7"/>
  <c r="AP67" i="7"/>
  <c r="AT67" i="7"/>
  <c r="AX67" i="7"/>
  <c r="BB67" i="7"/>
  <c r="BF67" i="7"/>
  <c r="BJ67" i="7"/>
  <c r="BN67" i="7"/>
  <c r="BR67" i="7"/>
  <c r="BV67" i="7"/>
  <c r="BZ67" i="7"/>
  <c r="D68" i="7"/>
  <c r="H68" i="7"/>
  <c r="L68" i="7"/>
  <c r="N68" i="7"/>
  <c r="P68" i="7"/>
  <c r="R68" i="7"/>
  <c r="T68" i="7"/>
  <c r="V68" i="7"/>
  <c r="X68" i="7"/>
  <c r="Z68" i="7"/>
  <c r="AB68" i="7"/>
  <c r="AD68" i="7"/>
  <c r="AF68" i="7"/>
  <c r="AH68" i="7"/>
  <c r="AJ68" i="7"/>
  <c r="AL68" i="7"/>
  <c r="AN68" i="7"/>
  <c r="AP68" i="7"/>
  <c r="AR68" i="7"/>
  <c r="AT68" i="7"/>
  <c r="AV68" i="7"/>
  <c r="AX68" i="7"/>
  <c r="I50" i="6" s="1"/>
  <c r="AZ68" i="7"/>
  <c r="BB68" i="7"/>
  <c r="BD68" i="7"/>
  <c r="BF68" i="7"/>
  <c r="BH68" i="7"/>
  <c r="BJ68" i="7"/>
  <c r="BL68" i="7"/>
  <c r="BN68" i="7"/>
  <c r="BP68" i="7"/>
  <c r="BR68" i="7"/>
  <c r="BT68" i="7"/>
  <c r="BV68" i="7"/>
  <c r="BX68" i="7"/>
  <c r="BZ68" i="7"/>
  <c r="B69" i="7"/>
  <c r="D69" i="7"/>
  <c r="F69" i="7"/>
  <c r="H69" i="7"/>
  <c r="J69" i="7"/>
  <c r="L69" i="7"/>
  <c r="N69" i="7"/>
  <c r="P69" i="7"/>
  <c r="R69" i="7"/>
  <c r="T69" i="7"/>
  <c r="V69" i="7"/>
  <c r="X69" i="7"/>
  <c r="Z69" i="7"/>
  <c r="AB69" i="7"/>
  <c r="AD69" i="7"/>
  <c r="AF69" i="7"/>
  <c r="AH69" i="7"/>
  <c r="AJ69" i="7"/>
  <c r="AL69" i="7"/>
  <c r="AN69" i="7"/>
  <c r="AP69" i="7"/>
  <c r="AR69" i="7"/>
  <c r="AT69" i="7"/>
  <c r="AV69" i="7"/>
  <c r="AX69" i="7"/>
  <c r="AZ69" i="7"/>
  <c r="BB69" i="7"/>
  <c r="BD69" i="7"/>
  <c r="BF69" i="7"/>
  <c r="BH69" i="7"/>
  <c r="BJ69" i="7"/>
  <c r="BL69" i="7"/>
  <c r="BN69" i="7"/>
  <c r="BP69" i="7"/>
  <c r="BR69" i="7"/>
  <c r="BT69" i="7"/>
  <c r="BV69" i="7"/>
  <c r="BX69" i="7"/>
  <c r="BZ69" i="7"/>
  <c r="B70" i="7"/>
  <c r="D70" i="7"/>
  <c r="F70" i="7"/>
  <c r="H70" i="7"/>
  <c r="J70" i="7"/>
  <c r="L70" i="7"/>
  <c r="N70" i="7"/>
  <c r="P70" i="7"/>
  <c r="R70" i="7"/>
  <c r="T70" i="7"/>
  <c r="V70" i="7"/>
  <c r="X70" i="7"/>
  <c r="Z70" i="7"/>
  <c r="AB70" i="7"/>
  <c r="AD70" i="7"/>
  <c r="AF70" i="7"/>
  <c r="AH70" i="7"/>
  <c r="AJ70" i="7"/>
  <c r="AL70" i="7"/>
  <c r="AN70" i="7"/>
  <c r="AP70" i="7"/>
  <c r="AR70" i="7"/>
  <c r="AT70" i="7"/>
  <c r="AV70" i="7"/>
  <c r="AX70" i="7"/>
  <c r="AZ70" i="7"/>
  <c r="I52" i="6" s="1"/>
  <c r="BB70" i="7"/>
  <c r="BD70" i="7"/>
  <c r="BF70" i="7"/>
  <c r="BH70" i="7"/>
  <c r="BJ70" i="7"/>
  <c r="BL70" i="7"/>
  <c r="BN70" i="7"/>
  <c r="BP70" i="7"/>
  <c r="BR70" i="7"/>
  <c r="BT70" i="7"/>
  <c r="BV70" i="7"/>
  <c r="BX70" i="7"/>
  <c r="BZ70" i="7"/>
  <c r="B71" i="7"/>
  <c r="D71" i="7"/>
  <c r="F71" i="7"/>
  <c r="H71" i="7"/>
  <c r="J71" i="7"/>
  <c r="L71" i="7"/>
  <c r="N71" i="7"/>
  <c r="P71" i="7"/>
  <c r="R71" i="7"/>
  <c r="T71" i="7"/>
  <c r="V71" i="7"/>
  <c r="X71" i="7"/>
  <c r="Z71" i="7"/>
  <c r="AB71" i="7"/>
  <c r="AD71" i="7"/>
  <c r="AF71" i="7"/>
  <c r="AH71" i="7"/>
  <c r="AJ71" i="7"/>
  <c r="AL71" i="7"/>
  <c r="AN71" i="7"/>
  <c r="AP71" i="7"/>
  <c r="AR71" i="7"/>
  <c r="AT71" i="7"/>
  <c r="AV71" i="7"/>
  <c r="AX71" i="7"/>
  <c r="AZ71" i="7"/>
  <c r="BB71" i="7"/>
  <c r="BD71" i="7"/>
  <c r="BF71" i="7"/>
  <c r="BH71" i="7"/>
  <c r="BJ71" i="7"/>
  <c r="BL71" i="7"/>
  <c r="BN71" i="7"/>
  <c r="BP71" i="7"/>
  <c r="BR71" i="7"/>
  <c r="BT71" i="7"/>
  <c r="BV71" i="7"/>
  <c r="BX71" i="7"/>
  <c r="BZ71" i="7"/>
  <c r="B72" i="7"/>
  <c r="D72" i="7"/>
  <c r="F72" i="7"/>
  <c r="H72" i="7"/>
  <c r="J72" i="7"/>
  <c r="L72" i="7"/>
  <c r="N72" i="7"/>
  <c r="P72" i="7"/>
  <c r="R72" i="7"/>
  <c r="T72" i="7"/>
  <c r="V72" i="7"/>
  <c r="X72" i="7"/>
  <c r="Z72" i="7"/>
  <c r="AB72" i="7"/>
  <c r="AD72" i="7"/>
  <c r="AF72" i="7"/>
  <c r="AH72" i="7"/>
  <c r="AJ72" i="7"/>
  <c r="AL72" i="7"/>
  <c r="AN72" i="7"/>
  <c r="AP72" i="7"/>
  <c r="AR72" i="7"/>
  <c r="AT72" i="7"/>
  <c r="AV72" i="7"/>
  <c r="AX72" i="7"/>
  <c r="AZ72" i="7"/>
  <c r="BB72" i="7"/>
  <c r="I54" i="6" s="1"/>
  <c r="BD72" i="7"/>
  <c r="BF72" i="7"/>
  <c r="BH72" i="7"/>
  <c r="BJ72" i="7"/>
  <c r="BL72" i="7"/>
  <c r="BN72" i="7"/>
  <c r="BP72" i="7"/>
  <c r="BR72" i="7"/>
  <c r="BT72" i="7"/>
  <c r="BV72" i="7"/>
  <c r="BX72" i="7"/>
  <c r="BZ72" i="7"/>
  <c r="B73" i="7"/>
  <c r="D73" i="7"/>
  <c r="F73" i="7"/>
  <c r="H73" i="7"/>
  <c r="J73" i="7"/>
  <c r="L73" i="7"/>
  <c r="N73" i="7"/>
  <c r="P73" i="7"/>
  <c r="R73" i="7"/>
  <c r="T73" i="7"/>
  <c r="V73" i="7"/>
  <c r="X73" i="7"/>
  <c r="Z73" i="7"/>
  <c r="AB73" i="7"/>
  <c r="AD73" i="7"/>
  <c r="AF73" i="7"/>
  <c r="AH73" i="7"/>
  <c r="AJ73" i="7"/>
  <c r="AL73" i="7"/>
  <c r="AN73" i="7"/>
  <c r="AP73" i="7"/>
  <c r="AR73" i="7"/>
  <c r="AT73" i="7"/>
  <c r="AV73" i="7"/>
  <c r="AX73" i="7"/>
  <c r="AZ73" i="7"/>
  <c r="BB73" i="7"/>
  <c r="BD73" i="7"/>
  <c r="BF73" i="7"/>
  <c r="BH73" i="7"/>
  <c r="BJ73" i="7"/>
  <c r="BL73" i="7"/>
  <c r="BN73" i="7"/>
  <c r="BP73" i="7"/>
  <c r="BR73" i="7"/>
  <c r="BT73" i="7"/>
  <c r="BV73" i="7"/>
  <c r="BX73" i="7"/>
  <c r="BZ73" i="7"/>
  <c r="B74" i="7"/>
  <c r="D74" i="7"/>
  <c r="F74" i="7"/>
  <c r="H74" i="7"/>
  <c r="J74" i="7"/>
  <c r="L74" i="7"/>
  <c r="N74" i="7"/>
  <c r="P74" i="7"/>
  <c r="R74" i="7"/>
  <c r="T74" i="7"/>
  <c r="V74" i="7"/>
  <c r="X74" i="7"/>
  <c r="Z74" i="7"/>
  <c r="AB74" i="7"/>
  <c r="AD74" i="7"/>
  <c r="AF74" i="7"/>
  <c r="AH74" i="7"/>
  <c r="AJ74" i="7"/>
  <c r="AL74" i="7"/>
  <c r="AN74" i="7"/>
  <c r="AP74" i="7"/>
  <c r="AR74" i="7"/>
  <c r="AT74" i="7"/>
  <c r="AV74" i="7"/>
  <c r="AX74" i="7"/>
  <c r="AZ74" i="7"/>
  <c r="BB74" i="7"/>
  <c r="BD74" i="7"/>
  <c r="I56" i="6" s="1"/>
  <c r="BF74" i="7"/>
  <c r="BH74" i="7"/>
  <c r="BJ74" i="7"/>
  <c r="BL74" i="7"/>
  <c r="BN74" i="7"/>
  <c r="BP74" i="7"/>
  <c r="BR74" i="7"/>
  <c r="BT74" i="7"/>
  <c r="BV74" i="7"/>
  <c r="BX74" i="7"/>
  <c r="BZ74" i="7"/>
  <c r="B75" i="7"/>
  <c r="D75" i="7"/>
  <c r="F75" i="7"/>
  <c r="H75" i="7"/>
  <c r="J75" i="7"/>
  <c r="L75" i="7"/>
  <c r="N75" i="7"/>
  <c r="P75" i="7"/>
  <c r="R75" i="7"/>
  <c r="T75" i="7"/>
  <c r="V75" i="7"/>
  <c r="X75" i="7"/>
  <c r="Z75" i="7"/>
  <c r="AB75" i="7"/>
  <c r="AD75" i="7"/>
  <c r="AF75" i="7"/>
  <c r="AH75" i="7"/>
  <c r="AJ75" i="7"/>
  <c r="AL75" i="7"/>
  <c r="AN75" i="7"/>
  <c r="AP75" i="7"/>
  <c r="AR75" i="7"/>
  <c r="AT75" i="7"/>
  <c r="AV75" i="7"/>
  <c r="AX75" i="7"/>
  <c r="AZ75" i="7"/>
  <c r="BB75" i="7"/>
  <c r="BD75" i="7"/>
  <c r="BF75" i="7"/>
  <c r="BH75" i="7"/>
  <c r="BJ75" i="7"/>
  <c r="BL75" i="7"/>
  <c r="BN75" i="7"/>
  <c r="BP75" i="7"/>
  <c r="BR75" i="7"/>
  <c r="BT75" i="7"/>
  <c r="BV75" i="7"/>
  <c r="BX75" i="7"/>
  <c r="BZ75" i="7"/>
  <c r="B76" i="7"/>
  <c r="D76" i="7"/>
  <c r="F76" i="7"/>
  <c r="H76" i="7"/>
  <c r="J76" i="7"/>
  <c r="L76" i="7"/>
  <c r="N76" i="7"/>
  <c r="P76" i="7"/>
  <c r="R76" i="7"/>
  <c r="T76" i="7"/>
  <c r="V76" i="7"/>
  <c r="X76" i="7"/>
  <c r="Z76" i="7"/>
  <c r="AB76" i="7"/>
  <c r="AD76" i="7"/>
  <c r="AF76" i="7"/>
  <c r="AH76" i="7"/>
  <c r="AJ76" i="7"/>
  <c r="AL76" i="7"/>
  <c r="AN76" i="7"/>
  <c r="AP76" i="7"/>
  <c r="AR76" i="7"/>
  <c r="AT76" i="7"/>
  <c r="AV76" i="7"/>
  <c r="AX76" i="7"/>
  <c r="AZ76" i="7"/>
  <c r="BB76" i="7"/>
  <c r="BD76" i="7"/>
  <c r="BF76" i="7"/>
  <c r="I58" i="6" s="1"/>
  <c r="BH76" i="7"/>
  <c r="BJ76" i="7"/>
  <c r="BL76" i="7"/>
  <c r="BN76" i="7"/>
  <c r="BP76" i="7"/>
  <c r="BR76" i="7"/>
  <c r="BT76" i="7"/>
  <c r="BV76" i="7"/>
  <c r="BX76" i="7"/>
  <c r="BZ76" i="7"/>
  <c r="B77" i="7"/>
  <c r="D77" i="7"/>
  <c r="F77" i="7"/>
  <c r="H77" i="7"/>
  <c r="J77" i="7"/>
  <c r="L77" i="7"/>
  <c r="N77" i="7"/>
  <c r="P77" i="7"/>
  <c r="R77" i="7"/>
  <c r="T77" i="7"/>
  <c r="V77" i="7"/>
  <c r="X77" i="7"/>
  <c r="Z77" i="7"/>
  <c r="AB77" i="7"/>
  <c r="AD77" i="7"/>
  <c r="AF77" i="7"/>
  <c r="AH77" i="7"/>
  <c r="AJ77" i="7"/>
  <c r="AL77" i="7"/>
  <c r="AN77" i="7"/>
  <c r="AP77" i="7"/>
  <c r="AR77" i="7"/>
  <c r="AT77" i="7"/>
  <c r="AV77" i="7"/>
  <c r="AX77" i="7"/>
  <c r="AZ77" i="7"/>
  <c r="BB77" i="7"/>
  <c r="BD77" i="7"/>
  <c r="BF77" i="7"/>
  <c r="BH77" i="7"/>
  <c r="BJ77" i="7"/>
  <c r="BL77" i="7"/>
  <c r="BN77" i="7"/>
  <c r="BP77" i="7"/>
  <c r="BR77" i="7"/>
  <c r="BT77" i="7"/>
  <c r="BV77" i="7"/>
  <c r="BX77" i="7"/>
  <c r="BZ77" i="7"/>
  <c r="B78" i="7"/>
  <c r="D78" i="7"/>
  <c r="F78" i="7"/>
  <c r="H78" i="7"/>
  <c r="J78" i="7"/>
  <c r="L78" i="7"/>
  <c r="N78" i="7"/>
  <c r="P78" i="7"/>
  <c r="R78" i="7"/>
  <c r="T78" i="7"/>
  <c r="V78" i="7"/>
  <c r="X78" i="7"/>
  <c r="Z78" i="7"/>
  <c r="AB78" i="7"/>
  <c r="AD78" i="7"/>
  <c r="AF78" i="7"/>
  <c r="AH78" i="7"/>
  <c r="AJ78" i="7"/>
  <c r="AL78" i="7"/>
  <c r="AN78" i="7"/>
  <c r="AP78" i="7"/>
  <c r="AR78" i="7"/>
  <c r="AT78" i="7"/>
  <c r="AV78" i="7"/>
  <c r="AX78" i="7"/>
  <c r="AZ78" i="7"/>
  <c r="BB78" i="7"/>
  <c r="BD78" i="7"/>
  <c r="BF78" i="7"/>
  <c r="BH78" i="7"/>
  <c r="I60" i="6" s="1"/>
  <c r="BJ78" i="7"/>
  <c r="BL78" i="7"/>
  <c r="BN78" i="7"/>
  <c r="BP78" i="7"/>
  <c r="BR78" i="7"/>
  <c r="BT78" i="7"/>
  <c r="BV78" i="7"/>
  <c r="BX78" i="7"/>
  <c r="BZ78" i="7"/>
  <c r="B79" i="7"/>
  <c r="D79" i="7"/>
  <c r="F79" i="7"/>
  <c r="H79" i="7"/>
  <c r="J79" i="7"/>
  <c r="L79" i="7"/>
  <c r="N79" i="7"/>
  <c r="P79" i="7"/>
  <c r="R79" i="7"/>
  <c r="T79" i="7"/>
  <c r="V79" i="7"/>
  <c r="X79" i="7"/>
  <c r="Z79" i="7"/>
  <c r="AB79" i="7"/>
  <c r="AD79" i="7"/>
  <c r="AF79" i="7"/>
  <c r="AH79" i="7"/>
  <c r="AJ79" i="7"/>
  <c r="AL79" i="7"/>
  <c r="AN79" i="7"/>
  <c r="AP79" i="7"/>
  <c r="AR79" i="7"/>
  <c r="AT79" i="7"/>
  <c r="AV79" i="7"/>
  <c r="AX79" i="7"/>
  <c r="AZ79" i="7"/>
  <c r="BB79" i="7"/>
  <c r="BD79" i="7"/>
  <c r="BF79" i="7"/>
  <c r="BH79" i="7"/>
  <c r="BJ79" i="7"/>
  <c r="BL79" i="7"/>
  <c r="BN79" i="7"/>
  <c r="BP79" i="7"/>
  <c r="BR79" i="7"/>
  <c r="BT79" i="7"/>
  <c r="BV79" i="7"/>
  <c r="BX79" i="7"/>
  <c r="BZ79" i="7"/>
  <c r="B80" i="7"/>
  <c r="D80" i="7"/>
  <c r="F80" i="7"/>
  <c r="H80" i="7"/>
  <c r="J80" i="7"/>
  <c r="L80" i="7"/>
  <c r="N80" i="7"/>
  <c r="P80" i="7"/>
  <c r="R80" i="7"/>
  <c r="T80" i="7"/>
  <c r="V80" i="7"/>
  <c r="X80" i="7"/>
  <c r="Z80" i="7"/>
  <c r="AB80" i="7"/>
  <c r="AD80" i="7"/>
  <c r="AF80" i="7"/>
  <c r="AH80" i="7"/>
  <c r="AJ80" i="7"/>
  <c r="AL80" i="7"/>
  <c r="AN80" i="7"/>
  <c r="AP80" i="7"/>
  <c r="AR80" i="7"/>
  <c r="AT80" i="7"/>
  <c r="AV80" i="7"/>
  <c r="AX80" i="7"/>
  <c r="AZ80" i="7"/>
  <c r="BB80" i="7"/>
  <c r="BD80" i="7"/>
  <c r="BF80" i="7"/>
  <c r="BH80" i="7"/>
  <c r="BJ80" i="7"/>
  <c r="I62" i="6" s="1"/>
  <c r="BL80" i="7"/>
  <c r="BN80" i="7"/>
  <c r="BP80" i="7"/>
  <c r="BR80" i="7"/>
  <c r="BT80" i="7"/>
  <c r="BV80" i="7"/>
  <c r="BX80" i="7"/>
  <c r="BZ80" i="7"/>
  <c r="B81" i="7"/>
  <c r="D81" i="7"/>
  <c r="F81" i="7"/>
  <c r="H81" i="7"/>
  <c r="J81" i="7"/>
  <c r="L81" i="7"/>
  <c r="N81" i="7"/>
  <c r="P81" i="7"/>
  <c r="R81" i="7"/>
  <c r="T81" i="7"/>
  <c r="V81" i="7"/>
  <c r="X81" i="7"/>
  <c r="Z81" i="7"/>
  <c r="AB81" i="7"/>
  <c r="AD81" i="7"/>
  <c r="AF81" i="7"/>
  <c r="AH81" i="7"/>
  <c r="AJ81" i="7"/>
  <c r="AL81" i="7"/>
  <c r="AN81" i="7"/>
  <c r="AP81" i="7"/>
  <c r="AR81" i="7"/>
  <c r="AT81" i="7"/>
  <c r="AV81" i="7"/>
  <c r="AX81" i="7"/>
  <c r="AZ81" i="7"/>
  <c r="BB81" i="7"/>
  <c r="BD81" i="7"/>
  <c r="BF81" i="7"/>
  <c r="BH81" i="7"/>
  <c r="BJ81" i="7"/>
  <c r="BL81" i="7"/>
  <c r="BN81" i="7"/>
  <c r="BP81" i="7"/>
  <c r="BR81" i="7"/>
  <c r="BT81" i="7"/>
  <c r="BV81" i="7"/>
  <c r="BX81" i="7"/>
  <c r="BZ81" i="7"/>
  <c r="B82" i="7"/>
  <c r="D82" i="7"/>
  <c r="F82" i="7"/>
  <c r="H82" i="7"/>
  <c r="J82" i="7"/>
  <c r="L82" i="7"/>
  <c r="N82" i="7"/>
  <c r="P82" i="7"/>
  <c r="R82" i="7"/>
  <c r="T82" i="7"/>
  <c r="V82" i="7"/>
  <c r="X82" i="7"/>
  <c r="Z82" i="7"/>
  <c r="AB82" i="7"/>
  <c r="AD82" i="7"/>
  <c r="AF82" i="7"/>
  <c r="AH82" i="7"/>
  <c r="AJ82" i="7"/>
  <c r="AL82" i="7"/>
  <c r="AN82" i="7"/>
  <c r="AP82" i="7"/>
  <c r="AR82" i="7"/>
  <c r="AT82" i="7"/>
  <c r="AV82" i="7"/>
  <c r="AX82" i="7"/>
  <c r="AZ82" i="7"/>
  <c r="BB82" i="7"/>
  <c r="BD82" i="7"/>
  <c r="BF82" i="7"/>
  <c r="BH82" i="7"/>
  <c r="BJ82" i="7"/>
  <c r="BL82" i="7"/>
  <c r="I64" i="6" s="1"/>
  <c r="BN82" i="7"/>
  <c r="BP82" i="7"/>
  <c r="BR82" i="7"/>
  <c r="BT82" i="7"/>
  <c r="BV82" i="7"/>
  <c r="BX82" i="7"/>
  <c r="BZ82" i="7"/>
  <c r="B83" i="7"/>
  <c r="D83" i="7"/>
  <c r="F83" i="7"/>
  <c r="H83" i="7"/>
  <c r="J83" i="7"/>
  <c r="L83" i="7"/>
  <c r="N83" i="7"/>
  <c r="P83" i="7"/>
  <c r="R83" i="7"/>
  <c r="T83" i="7"/>
  <c r="V83" i="7"/>
  <c r="X83" i="7"/>
  <c r="Z83" i="7"/>
  <c r="AB83" i="7"/>
  <c r="AD83" i="7"/>
  <c r="AF83" i="7"/>
  <c r="AH83" i="7"/>
  <c r="AJ83" i="7"/>
  <c r="AL83" i="7"/>
  <c r="AN83" i="7"/>
  <c r="AP83" i="7"/>
  <c r="AR83" i="7"/>
  <c r="AT83" i="7"/>
  <c r="AV83" i="7"/>
  <c r="AX83" i="7"/>
  <c r="AZ83" i="7"/>
  <c r="BB83" i="7"/>
  <c r="BD83" i="7"/>
  <c r="BF83" i="7"/>
  <c r="BH83" i="7"/>
  <c r="BJ83" i="7"/>
  <c r="BL83" i="7"/>
  <c r="BN83" i="7"/>
  <c r="BP83" i="7"/>
  <c r="BR83" i="7"/>
  <c r="BT83" i="7"/>
  <c r="BV83" i="7"/>
  <c r="BX83" i="7"/>
  <c r="BZ83" i="7"/>
  <c r="B84" i="7"/>
  <c r="D84" i="7"/>
  <c r="F84" i="7"/>
  <c r="H84" i="7"/>
  <c r="J84" i="7"/>
  <c r="L84" i="7"/>
  <c r="N84" i="7"/>
  <c r="P84" i="7"/>
  <c r="R84" i="7"/>
  <c r="T84" i="7"/>
  <c r="V84" i="7"/>
  <c r="X84" i="7"/>
  <c r="Z84" i="7"/>
  <c r="AB84" i="7"/>
  <c r="AD84" i="7"/>
  <c r="AF84" i="7"/>
  <c r="AH84" i="7"/>
  <c r="AJ84" i="7"/>
  <c r="AL84" i="7"/>
  <c r="AN84" i="7"/>
  <c r="AP84" i="7"/>
  <c r="AR84" i="7"/>
  <c r="AT84" i="7"/>
  <c r="AV84" i="7"/>
  <c r="AX84" i="7"/>
  <c r="AZ84" i="7"/>
  <c r="BB84" i="7"/>
  <c r="BD84" i="7"/>
  <c r="BF84" i="7"/>
  <c r="BH84" i="7"/>
  <c r="BJ84" i="7"/>
  <c r="BL84" i="7"/>
  <c r="BN84" i="7"/>
  <c r="I66" i="6" s="1"/>
  <c r="BP84" i="7"/>
  <c r="BR84" i="7"/>
  <c r="BT84" i="7"/>
  <c r="BV84" i="7"/>
  <c r="BX84" i="7"/>
  <c r="BZ84" i="7"/>
  <c r="B85" i="7"/>
  <c r="D85" i="7"/>
  <c r="F85" i="7"/>
  <c r="H85" i="7"/>
  <c r="J85" i="7"/>
  <c r="L85" i="7"/>
  <c r="N85" i="7"/>
  <c r="P85" i="7"/>
  <c r="R85" i="7"/>
  <c r="T85" i="7"/>
  <c r="V85" i="7"/>
  <c r="X85" i="7"/>
  <c r="Z85" i="7"/>
  <c r="AB85" i="7"/>
  <c r="AD85" i="7"/>
  <c r="AF85" i="7"/>
  <c r="AH85" i="7"/>
  <c r="AJ85" i="7"/>
  <c r="AL85" i="7"/>
  <c r="AN85" i="7"/>
  <c r="AP85" i="7"/>
  <c r="AR85" i="7"/>
  <c r="AT85" i="7"/>
  <c r="AV85" i="7"/>
  <c r="AX85" i="7"/>
  <c r="AZ85" i="7"/>
  <c r="BB85" i="7"/>
  <c r="BD85" i="7"/>
  <c r="BF85" i="7"/>
  <c r="BH85" i="7"/>
  <c r="BJ85" i="7"/>
  <c r="BL85" i="7"/>
  <c r="BN85" i="7"/>
  <c r="BP85" i="7"/>
  <c r="BR85" i="7"/>
  <c r="BT85" i="7"/>
  <c r="BV85" i="7"/>
  <c r="BX85" i="7"/>
  <c r="BZ85" i="7"/>
  <c r="B86" i="7"/>
  <c r="D86" i="7"/>
  <c r="F86" i="7"/>
  <c r="H86" i="7"/>
  <c r="J86" i="7"/>
  <c r="L86" i="7"/>
  <c r="N86" i="7"/>
  <c r="P86" i="7"/>
  <c r="R86" i="7"/>
  <c r="T86" i="7"/>
  <c r="V86" i="7"/>
  <c r="X86" i="7"/>
  <c r="Z86" i="7"/>
  <c r="AB86" i="7"/>
  <c r="AD86" i="7"/>
  <c r="AF86" i="7"/>
  <c r="AH86" i="7"/>
  <c r="AJ86" i="7"/>
  <c r="AL86" i="7"/>
  <c r="AN86" i="7"/>
  <c r="AP86" i="7"/>
  <c r="AR86" i="7"/>
  <c r="AT86" i="7"/>
  <c r="AV86" i="7"/>
  <c r="AX86" i="7"/>
  <c r="AZ86" i="7"/>
  <c r="BB86" i="7"/>
  <c r="BD86" i="7"/>
  <c r="BF86" i="7"/>
  <c r="BH86" i="7"/>
  <c r="BJ86" i="7"/>
  <c r="BL86" i="7"/>
  <c r="BN86" i="7"/>
  <c r="BP86" i="7"/>
  <c r="I68" i="6" s="1"/>
  <c r="BR86" i="7"/>
  <c r="BT86" i="7"/>
  <c r="BV86" i="7"/>
  <c r="BX86" i="7"/>
  <c r="BZ86" i="7"/>
  <c r="B87" i="7"/>
  <c r="D87" i="7"/>
  <c r="F87" i="7"/>
  <c r="H87" i="7"/>
  <c r="J87" i="7"/>
  <c r="L87" i="7"/>
  <c r="N87" i="7"/>
  <c r="P87" i="7"/>
  <c r="R87" i="7"/>
  <c r="T87" i="7"/>
  <c r="V87" i="7"/>
  <c r="X87" i="7"/>
  <c r="Z87" i="7"/>
  <c r="AB87" i="7"/>
  <c r="AD87" i="7"/>
  <c r="AF87" i="7"/>
  <c r="AH87" i="7"/>
  <c r="AJ87" i="7"/>
  <c r="AL87" i="7"/>
  <c r="AN87" i="7"/>
  <c r="AP87" i="7"/>
  <c r="AR87" i="7"/>
  <c r="AT87" i="7"/>
  <c r="AV87" i="7"/>
  <c r="AX87" i="7"/>
  <c r="AZ87" i="7"/>
  <c r="BB87" i="7"/>
  <c r="BD87" i="7"/>
  <c r="BF87" i="7"/>
  <c r="BH87" i="7"/>
  <c r="BJ87" i="7"/>
  <c r="BL87" i="7"/>
  <c r="BN87" i="7"/>
  <c r="BP87" i="7"/>
  <c r="BR87" i="7"/>
  <c r="BT87" i="7"/>
  <c r="BV87" i="7"/>
  <c r="BX87" i="7"/>
  <c r="BZ87" i="7"/>
  <c r="B88" i="7"/>
  <c r="D88" i="7"/>
  <c r="F88" i="7"/>
  <c r="H88" i="7"/>
  <c r="J88" i="7"/>
  <c r="L88" i="7"/>
  <c r="N88" i="7"/>
  <c r="P88" i="7"/>
  <c r="R88" i="7"/>
  <c r="T88" i="7"/>
  <c r="V88" i="7"/>
  <c r="X88" i="7"/>
  <c r="Z88" i="7"/>
  <c r="AB88" i="7"/>
  <c r="AD88" i="7"/>
  <c r="AF88" i="7"/>
  <c r="AH88" i="7"/>
  <c r="AJ88" i="7"/>
  <c r="AL88" i="7"/>
  <c r="AN88" i="7"/>
  <c r="AP88" i="7"/>
  <c r="AR88" i="7"/>
  <c r="AT88" i="7"/>
  <c r="AV88" i="7"/>
  <c r="AX88" i="7"/>
  <c r="AZ88" i="7"/>
  <c r="BB88" i="7"/>
  <c r="BD88" i="7"/>
  <c r="BF88" i="7"/>
  <c r="BH88" i="7"/>
  <c r="BJ88" i="7"/>
  <c r="BL88" i="7"/>
  <c r="BN88" i="7"/>
  <c r="BP88" i="7"/>
  <c r="BR88" i="7"/>
  <c r="I70" i="6" s="1"/>
  <c r="BT88" i="7"/>
  <c r="BV88" i="7"/>
  <c r="BX88" i="7"/>
  <c r="BZ88" i="7"/>
  <c r="B89" i="7"/>
  <c r="D89" i="7"/>
  <c r="F89" i="7"/>
  <c r="H89" i="7"/>
  <c r="J89" i="7"/>
  <c r="L89" i="7"/>
  <c r="N89" i="7"/>
  <c r="P89" i="7"/>
  <c r="R89" i="7"/>
  <c r="T89" i="7"/>
  <c r="V89" i="7"/>
  <c r="X89" i="7"/>
  <c r="Z89" i="7"/>
  <c r="AB89" i="7"/>
  <c r="AD89" i="7"/>
  <c r="AF89" i="7"/>
  <c r="AH89" i="7"/>
  <c r="AJ89" i="7"/>
  <c r="AL89" i="7"/>
  <c r="AN89" i="7"/>
  <c r="AP89" i="7"/>
  <c r="AR89" i="7"/>
  <c r="AT89" i="7"/>
  <c r="AV89" i="7"/>
  <c r="AX89" i="7"/>
  <c r="AZ89" i="7"/>
  <c r="BB89" i="7"/>
  <c r="BD89" i="7"/>
  <c r="BF89" i="7"/>
  <c r="BH89" i="7"/>
  <c r="BJ89" i="7"/>
  <c r="BL89" i="7"/>
  <c r="BN89" i="7"/>
  <c r="BP89" i="7"/>
  <c r="BR89" i="7"/>
  <c r="BT89" i="7"/>
  <c r="BV89" i="7"/>
  <c r="BX89" i="7"/>
  <c r="BZ89" i="7"/>
  <c r="B90" i="7"/>
  <c r="D90" i="7"/>
  <c r="F90" i="7"/>
  <c r="H90" i="7"/>
  <c r="J90" i="7"/>
  <c r="L90" i="7"/>
  <c r="N90" i="7"/>
  <c r="P90" i="7"/>
  <c r="R90" i="7"/>
  <c r="T90" i="7"/>
  <c r="V90" i="7"/>
  <c r="X90" i="7"/>
  <c r="Z90" i="7"/>
  <c r="AB90" i="7"/>
  <c r="AD90" i="7"/>
  <c r="AF90" i="7"/>
  <c r="AH90" i="7"/>
  <c r="AJ90" i="7"/>
  <c r="AL90" i="7"/>
  <c r="AN90" i="7"/>
  <c r="AP90" i="7"/>
  <c r="AR90" i="7"/>
  <c r="AT90" i="7"/>
  <c r="AV90" i="7"/>
  <c r="AX90" i="7"/>
  <c r="AZ90" i="7"/>
  <c r="BB90" i="7"/>
  <c r="BD90" i="7"/>
  <c r="BF90" i="7"/>
  <c r="BH90" i="7"/>
  <c r="BJ90" i="7"/>
  <c r="BL90" i="7"/>
  <c r="BN90" i="7"/>
  <c r="BP90" i="7"/>
  <c r="BR90" i="7"/>
  <c r="BT90" i="7"/>
  <c r="I72" i="6" s="1"/>
  <c r="BV90" i="7"/>
  <c r="BX90" i="7"/>
  <c r="BZ90" i="7"/>
  <c r="B91" i="7"/>
  <c r="D91" i="7"/>
  <c r="F91" i="7"/>
  <c r="H91" i="7"/>
  <c r="J91" i="7"/>
  <c r="L91" i="7"/>
  <c r="N91" i="7"/>
  <c r="P91" i="7"/>
  <c r="R91" i="7"/>
  <c r="T91" i="7"/>
  <c r="V91" i="7"/>
  <c r="X91" i="7"/>
  <c r="Z91" i="7"/>
  <c r="AB91" i="7"/>
  <c r="AD91" i="7"/>
  <c r="AF91" i="7"/>
  <c r="AH91" i="7"/>
  <c r="AJ91" i="7"/>
  <c r="AL91" i="7"/>
  <c r="AN91" i="7"/>
  <c r="AP91" i="7"/>
  <c r="AR91" i="7"/>
  <c r="AT91" i="7"/>
  <c r="AV91" i="7"/>
  <c r="AX91" i="7"/>
  <c r="AZ91" i="7"/>
  <c r="BB91" i="7"/>
  <c r="BD91" i="7"/>
  <c r="BF91" i="7"/>
  <c r="BH91" i="7"/>
  <c r="BJ91" i="7"/>
  <c r="BL91" i="7"/>
  <c r="BN91" i="7"/>
  <c r="BP91" i="7"/>
  <c r="BR91" i="7"/>
  <c r="BT91" i="7"/>
  <c r="BV91" i="7"/>
  <c r="BX91" i="7"/>
  <c r="BZ91" i="7"/>
  <c r="B92" i="7"/>
  <c r="D92" i="7"/>
  <c r="F92" i="7"/>
  <c r="H92" i="7"/>
  <c r="J92" i="7"/>
  <c r="L92" i="7"/>
  <c r="N92" i="7"/>
  <c r="P92" i="7"/>
  <c r="R92" i="7"/>
  <c r="T92" i="7"/>
  <c r="V92" i="7"/>
  <c r="X92" i="7"/>
  <c r="Z92" i="7"/>
  <c r="AB92" i="7"/>
  <c r="AD92" i="7"/>
  <c r="AF92" i="7"/>
  <c r="AH92" i="7"/>
  <c r="AJ92" i="7"/>
  <c r="AL92" i="7"/>
  <c r="AN92" i="7"/>
  <c r="AP92" i="7"/>
  <c r="AR92" i="7"/>
  <c r="AT92" i="7"/>
  <c r="AV92" i="7"/>
  <c r="AX92" i="7"/>
  <c r="AZ92" i="7"/>
  <c r="BB92" i="7"/>
  <c r="BD92" i="7"/>
  <c r="BF92" i="7"/>
  <c r="BH92" i="7"/>
  <c r="BJ92" i="7"/>
  <c r="BL92" i="7"/>
  <c r="BN92" i="7"/>
  <c r="BP92" i="7"/>
  <c r="BR92" i="7"/>
  <c r="BT92" i="7"/>
  <c r="BV92" i="7"/>
  <c r="I74" i="6" s="1"/>
  <c r="BX92" i="7"/>
  <c r="BZ92" i="7"/>
  <c r="B93" i="7"/>
  <c r="D93" i="7"/>
  <c r="F93" i="7"/>
  <c r="H93" i="7"/>
  <c r="J93" i="7"/>
  <c r="L93" i="7"/>
  <c r="N93" i="7"/>
  <c r="P93" i="7"/>
  <c r="R93" i="7"/>
  <c r="T93" i="7"/>
  <c r="V93" i="7"/>
  <c r="X93" i="7"/>
  <c r="Z93" i="7"/>
  <c r="AB93" i="7"/>
  <c r="AD93" i="7"/>
  <c r="AF93" i="7"/>
  <c r="AH93" i="7"/>
  <c r="AJ93" i="7"/>
  <c r="AL93" i="7"/>
  <c r="AN93" i="7"/>
  <c r="AP93" i="7"/>
  <c r="AR93" i="7"/>
  <c r="AT93" i="7"/>
  <c r="AV93" i="7"/>
  <c r="AX93" i="7"/>
  <c r="AZ93" i="7"/>
  <c r="BB93" i="7"/>
  <c r="BD93" i="7"/>
  <c r="BF93" i="7"/>
  <c r="BH93" i="7"/>
  <c r="BJ93" i="7"/>
  <c r="BL93" i="7"/>
  <c r="BN93" i="7"/>
  <c r="BP93" i="7"/>
  <c r="BR93" i="7"/>
  <c r="BT93" i="7"/>
  <c r="BV93" i="7"/>
  <c r="BX93" i="7"/>
  <c r="BZ93" i="7"/>
  <c r="B94" i="7"/>
  <c r="D94" i="7"/>
  <c r="F94" i="7"/>
  <c r="H94" i="7"/>
  <c r="J94" i="7"/>
  <c r="L94" i="7"/>
  <c r="N94" i="7"/>
  <c r="P94" i="7"/>
  <c r="R94" i="7"/>
  <c r="T94" i="7"/>
  <c r="V94" i="7"/>
  <c r="X94" i="7"/>
  <c r="Z94" i="7"/>
  <c r="AB94" i="7"/>
  <c r="AD94" i="7"/>
  <c r="AF94" i="7"/>
  <c r="AH94" i="7"/>
  <c r="AJ94" i="7"/>
  <c r="AL94" i="7"/>
  <c r="AN94" i="7"/>
  <c r="AP94" i="7"/>
  <c r="AR94" i="7"/>
  <c r="AT94" i="7"/>
  <c r="AV94" i="7"/>
  <c r="AX94" i="7"/>
  <c r="AZ94" i="7"/>
  <c r="BB94" i="7"/>
  <c r="BD94" i="7"/>
  <c r="BF94" i="7"/>
  <c r="BH94" i="7"/>
  <c r="BJ94" i="7"/>
  <c r="BL94" i="7"/>
  <c r="BN94" i="7"/>
  <c r="BP94" i="7"/>
  <c r="BR94" i="7"/>
  <c r="BT94" i="7"/>
  <c r="BV94" i="7"/>
  <c r="BX94" i="7"/>
  <c r="I76" i="6" s="1"/>
  <c r="BZ94" i="7"/>
  <c r="B95" i="7"/>
  <c r="D95" i="7"/>
  <c r="F95" i="7"/>
  <c r="H95" i="7"/>
  <c r="J95" i="7"/>
  <c r="L95" i="7"/>
  <c r="N95" i="7"/>
  <c r="P95" i="7"/>
  <c r="R95" i="7"/>
  <c r="T95" i="7"/>
  <c r="V95" i="7"/>
  <c r="X95" i="7"/>
  <c r="Z95" i="7"/>
  <c r="AB95" i="7"/>
  <c r="AD95" i="7"/>
  <c r="AF95" i="7"/>
  <c r="AH95" i="7"/>
  <c r="AJ95" i="7"/>
  <c r="AL95" i="7"/>
  <c r="AN95" i="7"/>
  <c r="AP95" i="7"/>
  <c r="AR95" i="7"/>
  <c r="AT95" i="7"/>
  <c r="AV95" i="7"/>
  <c r="AX95" i="7"/>
  <c r="AZ95" i="7"/>
  <c r="BB95" i="7"/>
  <c r="BD95" i="7"/>
  <c r="BF95" i="7"/>
  <c r="BH95" i="7"/>
  <c r="BJ95" i="7"/>
  <c r="BL95" i="7"/>
  <c r="BN95" i="7"/>
  <c r="BP95" i="7"/>
  <c r="BR95" i="7"/>
  <c r="BT95" i="7"/>
  <c r="BV95" i="7"/>
  <c r="BX95" i="7"/>
  <c r="BZ95" i="7"/>
  <c r="B96" i="7"/>
  <c r="D96" i="7"/>
  <c r="F96" i="7"/>
  <c r="H96" i="7"/>
  <c r="J96" i="7"/>
  <c r="L96" i="7"/>
  <c r="N96" i="7"/>
  <c r="P96" i="7"/>
  <c r="R96" i="7"/>
  <c r="T96" i="7"/>
  <c r="V96" i="7"/>
  <c r="X96" i="7"/>
  <c r="Z96" i="7"/>
  <c r="AB96" i="7"/>
  <c r="AD96" i="7"/>
  <c r="AF96" i="7"/>
  <c r="AH96" i="7"/>
  <c r="AJ96" i="7"/>
  <c r="AL96" i="7"/>
  <c r="AN96" i="7"/>
  <c r="AP96" i="7"/>
  <c r="AR96" i="7"/>
  <c r="AT96" i="7"/>
  <c r="AV96" i="7"/>
  <c r="AX96" i="7"/>
  <c r="AZ96" i="7"/>
  <c r="BB96" i="7"/>
  <c r="BD96" i="7"/>
  <c r="BF96" i="7"/>
  <c r="BH96" i="7"/>
  <c r="BJ96" i="7"/>
  <c r="BL96" i="7"/>
  <c r="BN96" i="7"/>
  <c r="BP96" i="7"/>
  <c r="BR96" i="7"/>
  <c r="BT96" i="7"/>
  <c r="BV96" i="7"/>
  <c r="BX96" i="7"/>
  <c r="BZ96" i="7"/>
  <c r="I78" i="6" s="1"/>
  <c r="B97" i="7"/>
  <c r="D97" i="7"/>
  <c r="F97" i="7"/>
  <c r="H97" i="7"/>
  <c r="J97" i="7"/>
  <c r="L97" i="7"/>
  <c r="N97" i="7"/>
  <c r="P97" i="7"/>
  <c r="R97" i="7"/>
  <c r="T97" i="7"/>
  <c r="V97" i="7"/>
  <c r="X97" i="7"/>
  <c r="Z97" i="7"/>
  <c r="AB97" i="7"/>
  <c r="AD97" i="7"/>
  <c r="AF97" i="7"/>
  <c r="AH97" i="7"/>
  <c r="AJ97" i="7"/>
  <c r="AL97" i="7"/>
  <c r="AN97" i="7"/>
  <c r="AP97" i="7"/>
  <c r="AR97" i="7"/>
  <c r="AT97" i="7"/>
  <c r="AV97" i="7"/>
  <c r="AX97" i="7"/>
  <c r="AZ97" i="7"/>
  <c r="BB97" i="7"/>
  <c r="BD97" i="7"/>
  <c r="BF97" i="7"/>
  <c r="BH97" i="7"/>
  <c r="BJ97" i="7"/>
  <c r="BL97" i="7"/>
  <c r="BN97" i="7"/>
  <c r="BP97" i="7"/>
  <c r="BR97" i="7"/>
  <c r="BT97" i="7"/>
  <c r="BV97" i="7"/>
  <c r="BX97" i="7"/>
  <c r="BZ97" i="7"/>
  <c r="B98" i="7"/>
  <c r="D98" i="7"/>
  <c r="F98" i="7"/>
  <c r="H98" i="7"/>
  <c r="J98" i="7"/>
  <c r="L98" i="7"/>
  <c r="N98" i="7"/>
  <c r="P98" i="7"/>
  <c r="R98" i="7"/>
  <c r="T98" i="7"/>
  <c r="V98" i="7"/>
  <c r="X98" i="7"/>
  <c r="Z98" i="7"/>
  <c r="AB98" i="7"/>
  <c r="AD98" i="7"/>
  <c r="AF98" i="7"/>
  <c r="AH98" i="7"/>
  <c r="AJ98" i="7"/>
  <c r="AL98" i="7"/>
  <c r="AN98" i="7"/>
  <c r="AP98" i="7"/>
  <c r="AR98" i="7"/>
  <c r="AT98" i="7"/>
  <c r="AV98" i="7"/>
  <c r="AX98" i="7"/>
  <c r="AZ98" i="7"/>
  <c r="BB98" i="7"/>
  <c r="BD98" i="7"/>
  <c r="BF98" i="7"/>
  <c r="BH98" i="7"/>
  <c r="BJ98" i="7"/>
  <c r="BL98" i="7"/>
  <c r="BN98" i="7"/>
  <c r="BP98" i="7"/>
  <c r="BR98" i="7"/>
  <c r="BT98" i="7"/>
  <c r="BV98" i="7"/>
  <c r="BX98" i="7"/>
  <c r="BZ98" i="7"/>
  <c r="B99" i="7"/>
  <c r="D99" i="7"/>
  <c r="F99" i="7"/>
  <c r="H99" i="7"/>
  <c r="J99" i="7"/>
  <c r="L99" i="7"/>
  <c r="N99" i="7"/>
  <c r="P99" i="7"/>
  <c r="R99" i="7"/>
  <c r="T99" i="7"/>
  <c r="V99" i="7"/>
  <c r="X99" i="7"/>
  <c r="Z99" i="7"/>
  <c r="AB99" i="7"/>
  <c r="AD99" i="7"/>
  <c r="AF99" i="7"/>
  <c r="AH99" i="7"/>
  <c r="AJ99" i="7"/>
  <c r="AL99" i="7"/>
  <c r="AN99" i="7"/>
  <c r="AP99" i="7"/>
  <c r="AR99" i="7"/>
  <c r="AT99" i="7"/>
  <c r="AV99" i="7"/>
  <c r="AX99" i="7"/>
  <c r="AZ99" i="7"/>
  <c r="BB99" i="7"/>
  <c r="BD99" i="7"/>
  <c r="BF99" i="7"/>
  <c r="BH99" i="7"/>
  <c r="BJ99" i="7"/>
  <c r="BL99" i="7"/>
  <c r="BN99" i="7"/>
  <c r="BP99" i="7"/>
  <c r="BR99" i="7"/>
  <c r="BT99" i="7"/>
  <c r="BV99" i="7"/>
  <c r="BX99" i="7"/>
  <c r="BZ99" i="7"/>
  <c r="Y20" i="7"/>
  <c r="BE20" i="7"/>
  <c r="K21" i="7"/>
  <c r="AQ21" i="7"/>
  <c r="BW21" i="7"/>
  <c r="W22" i="7"/>
  <c r="AM22" i="7"/>
  <c r="BC22" i="7"/>
  <c r="BS22" i="7"/>
  <c r="I23" i="7"/>
  <c r="Y23" i="7"/>
  <c r="AO23" i="7"/>
  <c r="BE23" i="7"/>
  <c r="BU23" i="7"/>
  <c r="K24" i="7"/>
  <c r="AA24" i="7"/>
  <c r="AQ24" i="7"/>
  <c r="BG24" i="7"/>
  <c r="BW24" i="7"/>
  <c r="M25" i="7"/>
  <c r="AC25" i="7"/>
  <c r="AS25" i="7"/>
  <c r="BI25" i="7"/>
  <c r="BY25" i="7"/>
  <c r="O26" i="7"/>
  <c r="AE26" i="7"/>
  <c r="AU26" i="7"/>
  <c r="BK26" i="7"/>
  <c r="CA26" i="7"/>
  <c r="Q27" i="7"/>
  <c r="AG27" i="7"/>
  <c r="AW27" i="7"/>
  <c r="BM27" i="7"/>
  <c r="C28" i="7"/>
  <c r="S28" i="7"/>
  <c r="AI28" i="7"/>
  <c r="AY28" i="7"/>
  <c r="BL28" i="7"/>
  <c r="BT28" i="7"/>
  <c r="B29" i="7"/>
  <c r="J29" i="7"/>
  <c r="R29" i="7"/>
  <c r="Z29" i="7"/>
  <c r="AH29" i="7"/>
  <c r="AP29" i="7"/>
  <c r="AX29" i="7"/>
  <c r="BF29" i="7"/>
  <c r="BN29" i="7"/>
  <c r="BV29" i="7"/>
  <c r="D30" i="7"/>
  <c r="L30" i="7"/>
  <c r="I12" i="6" s="1"/>
  <c r="T30" i="7"/>
  <c r="AB30" i="7"/>
  <c r="AJ30" i="7"/>
  <c r="AR30" i="7"/>
  <c r="AZ30" i="7"/>
  <c r="BH30" i="7"/>
  <c r="BP30" i="7"/>
  <c r="BX30" i="7"/>
  <c r="F31" i="7"/>
  <c r="N31" i="7"/>
  <c r="V31" i="7"/>
  <c r="AD31" i="7"/>
  <c r="AL31" i="7"/>
  <c r="AT31" i="7"/>
  <c r="BB31" i="7"/>
  <c r="BJ31" i="7"/>
  <c r="BR31" i="7"/>
  <c r="BZ31" i="7"/>
  <c r="H32" i="7"/>
  <c r="P32" i="7"/>
  <c r="X32" i="7"/>
  <c r="AF32" i="7"/>
  <c r="AN32" i="7"/>
  <c r="AV32" i="7"/>
  <c r="BD32" i="7"/>
  <c r="BL32" i="7"/>
  <c r="BT32" i="7"/>
  <c r="B33" i="7"/>
  <c r="J33" i="7"/>
  <c r="R33" i="7"/>
  <c r="Z33" i="7"/>
  <c r="AH33" i="7"/>
  <c r="AP33" i="7"/>
  <c r="AX33" i="7"/>
  <c r="BF33" i="7"/>
  <c r="BN33" i="7"/>
  <c r="BV33" i="7"/>
  <c r="D34" i="7"/>
  <c r="L34" i="7"/>
  <c r="T34" i="7"/>
  <c r="AB34" i="7"/>
  <c r="AJ34" i="7"/>
  <c r="AR34" i="7"/>
  <c r="AZ34" i="7"/>
  <c r="BH34" i="7"/>
  <c r="BP34" i="7"/>
  <c r="BX34" i="7"/>
  <c r="F35" i="7"/>
  <c r="N35" i="7"/>
  <c r="V35" i="7"/>
  <c r="AD35" i="7"/>
  <c r="AL35" i="7"/>
  <c r="AT35" i="7"/>
  <c r="BB35" i="7"/>
  <c r="BJ35" i="7"/>
  <c r="BR35" i="7"/>
  <c r="BZ35" i="7"/>
  <c r="H36" i="7"/>
  <c r="P36" i="7"/>
  <c r="X36" i="7"/>
  <c r="AF36" i="7"/>
  <c r="AN36" i="7"/>
  <c r="AV36" i="7"/>
  <c r="BD36" i="7"/>
  <c r="BL36" i="7"/>
  <c r="BT36" i="7"/>
  <c r="B37" i="7"/>
  <c r="J37" i="7"/>
  <c r="R37" i="7"/>
  <c r="Z37" i="7"/>
  <c r="AH37" i="7"/>
  <c r="AP37" i="7"/>
  <c r="AX37" i="7"/>
  <c r="BF37" i="7"/>
  <c r="BN37" i="7"/>
  <c r="BV37" i="7"/>
  <c r="D38" i="7"/>
  <c r="L38" i="7"/>
  <c r="T38" i="7"/>
  <c r="I20" i="6" s="1"/>
  <c r="AB38" i="7"/>
  <c r="AJ38" i="7"/>
  <c r="AR38" i="7"/>
  <c r="AZ38" i="7"/>
  <c r="BH38" i="7"/>
  <c r="BP38" i="7"/>
  <c r="BX38" i="7"/>
  <c r="F39" i="7"/>
  <c r="N39" i="7"/>
  <c r="V39" i="7"/>
  <c r="AD39" i="7"/>
  <c r="AL39" i="7"/>
  <c r="AT39" i="7"/>
  <c r="BB39" i="7"/>
  <c r="BJ39" i="7"/>
  <c r="BR39" i="7"/>
  <c r="BZ39" i="7"/>
  <c r="H40" i="7"/>
  <c r="P40" i="7"/>
  <c r="X40" i="7"/>
  <c r="AF40" i="7"/>
  <c r="AN40" i="7"/>
  <c r="AV40" i="7"/>
  <c r="BD40" i="7"/>
  <c r="BL40" i="7"/>
  <c r="BT40" i="7"/>
  <c r="B41" i="7"/>
  <c r="J41" i="7"/>
  <c r="R41" i="7"/>
  <c r="Z41" i="7"/>
  <c r="AH41" i="7"/>
  <c r="AP41" i="7"/>
  <c r="AX41" i="7"/>
  <c r="BF41" i="7"/>
  <c r="BN41" i="7"/>
  <c r="BT41" i="7"/>
  <c r="BX41" i="7"/>
  <c r="B42" i="7"/>
  <c r="F42" i="7"/>
  <c r="J42" i="7"/>
  <c r="N42" i="7"/>
  <c r="R42" i="7"/>
  <c r="V42" i="7"/>
  <c r="Z42" i="7"/>
  <c r="AD42" i="7"/>
  <c r="AH42" i="7"/>
  <c r="AL42" i="7"/>
  <c r="AP42" i="7"/>
  <c r="AT42" i="7"/>
  <c r="AX42" i="7"/>
  <c r="BB42" i="7"/>
  <c r="BF42" i="7"/>
  <c r="BJ42" i="7"/>
  <c r="BN42" i="7"/>
  <c r="BR42" i="7"/>
  <c r="BV42" i="7"/>
  <c r="BZ42" i="7"/>
  <c r="D43" i="7"/>
  <c r="H43" i="7"/>
  <c r="L43" i="7"/>
  <c r="P43" i="7"/>
  <c r="T43" i="7"/>
  <c r="X43" i="7"/>
  <c r="AB43" i="7"/>
  <c r="AF43" i="7"/>
  <c r="AJ43" i="7"/>
  <c r="AN43" i="7"/>
  <c r="AR43" i="7"/>
  <c r="AV43" i="7"/>
  <c r="AZ43" i="7"/>
  <c r="BD43" i="7"/>
  <c r="BH43" i="7"/>
  <c r="BL43" i="7"/>
  <c r="BP43" i="7"/>
  <c r="BT43" i="7"/>
  <c r="BX43" i="7"/>
  <c r="B44" i="7"/>
  <c r="F44" i="7"/>
  <c r="J44" i="7"/>
  <c r="N44" i="7"/>
  <c r="R44" i="7"/>
  <c r="V44" i="7"/>
  <c r="Z44" i="7"/>
  <c r="I26" i="6" s="1"/>
  <c r="AD44" i="7"/>
  <c r="AH44" i="7"/>
  <c r="AL44" i="7"/>
  <c r="AP44" i="7"/>
  <c r="AT44" i="7"/>
  <c r="AX44" i="7"/>
  <c r="BB44" i="7"/>
  <c r="BF44" i="7"/>
  <c r="BJ44" i="7"/>
  <c r="BN44" i="7"/>
  <c r="BR44" i="7"/>
  <c r="BV44" i="7"/>
  <c r="BZ44" i="7"/>
  <c r="D45" i="7"/>
  <c r="H45" i="7"/>
  <c r="L45" i="7"/>
  <c r="P45" i="7"/>
  <c r="T45" i="7"/>
  <c r="X45" i="7"/>
  <c r="AB45" i="7"/>
  <c r="AF45" i="7"/>
  <c r="AJ45" i="7"/>
  <c r="AN45" i="7"/>
  <c r="AR45" i="7"/>
  <c r="AV45" i="7"/>
  <c r="AZ45" i="7"/>
  <c r="BD45" i="7"/>
  <c r="BH45" i="7"/>
  <c r="BL45" i="7"/>
  <c r="BP45" i="7"/>
  <c r="BT45" i="7"/>
  <c r="BX45" i="7"/>
  <c r="B46" i="7"/>
  <c r="F46" i="7"/>
  <c r="J46" i="7"/>
  <c r="N46" i="7"/>
  <c r="R46" i="7"/>
  <c r="V46" i="7"/>
  <c r="Z46" i="7"/>
  <c r="AD46" i="7"/>
  <c r="AH46" i="7"/>
  <c r="AL46" i="7"/>
  <c r="AP46" i="7"/>
  <c r="AT46" i="7"/>
  <c r="AX46" i="7"/>
  <c r="BB46" i="7"/>
  <c r="BF46" i="7"/>
  <c r="BJ46" i="7"/>
  <c r="BN46" i="7"/>
  <c r="BR46" i="7"/>
  <c r="BV46" i="7"/>
  <c r="BZ46" i="7"/>
  <c r="D47" i="7"/>
  <c r="H47" i="7"/>
  <c r="L47" i="7"/>
  <c r="P47" i="7"/>
  <c r="T47" i="7"/>
  <c r="X47" i="7"/>
  <c r="AB47" i="7"/>
  <c r="AF47" i="7"/>
  <c r="AJ47" i="7"/>
  <c r="AN47" i="7"/>
  <c r="AR47" i="7"/>
  <c r="AV47" i="7"/>
  <c r="AZ47" i="7"/>
  <c r="BD47" i="7"/>
  <c r="BH47" i="7"/>
  <c r="BL47" i="7"/>
  <c r="BP47" i="7"/>
  <c r="BT47" i="7"/>
  <c r="BX47" i="7"/>
  <c r="B48" i="7"/>
  <c r="F48" i="7"/>
  <c r="J48" i="7"/>
  <c r="N48" i="7"/>
  <c r="R48" i="7"/>
  <c r="V48" i="7"/>
  <c r="Z48" i="7"/>
  <c r="AD48" i="7"/>
  <c r="I30" i="6" s="1"/>
  <c r="AH48" i="7"/>
  <c r="AL48" i="7"/>
  <c r="AP48" i="7"/>
  <c r="AT48" i="7"/>
  <c r="AX48" i="7"/>
  <c r="BB48" i="7"/>
  <c r="BF48" i="7"/>
  <c r="BJ48" i="7"/>
  <c r="BN48" i="7"/>
  <c r="BR48" i="7"/>
  <c r="BV48" i="7"/>
  <c r="BZ48" i="7"/>
  <c r="D49" i="7"/>
  <c r="H49" i="7"/>
  <c r="L49" i="7"/>
  <c r="P49" i="7"/>
  <c r="T49" i="7"/>
  <c r="X49" i="7"/>
  <c r="AB49" i="7"/>
  <c r="AF49" i="7"/>
  <c r="AJ49" i="7"/>
  <c r="AN49" i="7"/>
  <c r="AR49" i="7"/>
  <c r="AV49" i="7"/>
  <c r="AZ49" i="7"/>
  <c r="BD49" i="7"/>
  <c r="BH49" i="7"/>
  <c r="BL49" i="7"/>
  <c r="BP49" i="7"/>
  <c r="BT49" i="7"/>
  <c r="BX49" i="7"/>
  <c r="B50" i="7"/>
  <c r="F50" i="7"/>
  <c r="J50" i="7"/>
  <c r="N50" i="7"/>
  <c r="R50" i="7"/>
  <c r="V50" i="7"/>
  <c r="Z50" i="7"/>
  <c r="AD50" i="7"/>
  <c r="AH50" i="7"/>
  <c r="AL50" i="7"/>
  <c r="AP50" i="7"/>
  <c r="AT50" i="7"/>
  <c r="AX50" i="7"/>
  <c r="BB50" i="7"/>
  <c r="BF50" i="7"/>
  <c r="BJ50" i="7"/>
  <c r="BN50" i="7"/>
  <c r="BR50" i="7"/>
  <c r="BV50" i="7"/>
  <c r="BZ50" i="7"/>
  <c r="D51" i="7"/>
  <c r="H51" i="7"/>
  <c r="L51" i="7"/>
  <c r="P51" i="7"/>
  <c r="T51" i="7"/>
  <c r="X51" i="7"/>
  <c r="AB51" i="7"/>
  <c r="AF51" i="7"/>
  <c r="AJ51" i="7"/>
  <c r="AN51" i="7"/>
  <c r="AR51" i="7"/>
  <c r="AV51" i="7"/>
  <c r="AZ51" i="7"/>
  <c r="BD51" i="7"/>
  <c r="BH51" i="7"/>
  <c r="BL51" i="7"/>
  <c r="BP51" i="7"/>
  <c r="BT51" i="7"/>
  <c r="BX51" i="7"/>
  <c r="B52" i="7"/>
  <c r="F52" i="7"/>
  <c r="J52" i="7"/>
  <c r="N52" i="7"/>
  <c r="R52" i="7"/>
  <c r="V52" i="7"/>
  <c r="Z52" i="7"/>
  <c r="AD52" i="7"/>
  <c r="AH52" i="7"/>
  <c r="I34" i="6" s="1"/>
  <c r="AL52" i="7"/>
  <c r="AP52" i="7"/>
  <c r="AT52" i="7"/>
  <c r="AX52" i="7"/>
  <c r="BB52" i="7"/>
  <c r="BF52" i="7"/>
  <c r="BJ52" i="7"/>
  <c r="BN52" i="7"/>
  <c r="BR52" i="7"/>
  <c r="BV52" i="7"/>
  <c r="BZ52" i="7"/>
  <c r="D53" i="7"/>
  <c r="H53" i="7"/>
  <c r="L53" i="7"/>
  <c r="P53" i="7"/>
  <c r="T53" i="7"/>
  <c r="X53" i="7"/>
  <c r="AB53" i="7"/>
  <c r="AF53" i="7"/>
  <c r="AJ53" i="7"/>
  <c r="AN53" i="7"/>
  <c r="AR53" i="7"/>
  <c r="AV53" i="7"/>
  <c r="AZ53" i="7"/>
  <c r="BD53" i="7"/>
  <c r="BH53" i="7"/>
  <c r="BL53" i="7"/>
  <c r="BP53" i="7"/>
  <c r="BT53" i="7"/>
  <c r="BX53" i="7"/>
  <c r="B54" i="7"/>
  <c r="F54" i="7"/>
  <c r="J54" i="7"/>
  <c r="N54" i="7"/>
  <c r="R54" i="7"/>
  <c r="V54" i="7"/>
  <c r="Z54" i="7"/>
  <c r="AD54" i="7"/>
  <c r="AH54" i="7"/>
  <c r="AL54" i="7"/>
  <c r="AP54" i="7"/>
  <c r="AT54" i="7"/>
  <c r="AX54" i="7"/>
  <c r="BB54" i="7"/>
  <c r="BF54" i="7"/>
  <c r="BJ54" i="7"/>
  <c r="BN54" i="7"/>
  <c r="BR54" i="7"/>
  <c r="BV54" i="7"/>
  <c r="BZ54" i="7"/>
  <c r="D55" i="7"/>
  <c r="H55" i="7"/>
  <c r="L55" i="7"/>
  <c r="P55" i="7"/>
  <c r="T55" i="7"/>
  <c r="X55" i="7"/>
  <c r="AB55" i="7"/>
  <c r="AF55" i="7"/>
  <c r="AJ55" i="7"/>
  <c r="AN55" i="7"/>
  <c r="AR55" i="7"/>
  <c r="AV55" i="7"/>
  <c r="AZ55" i="7"/>
  <c r="BD55" i="7"/>
  <c r="BH55" i="7"/>
  <c r="BL55" i="7"/>
  <c r="BP55" i="7"/>
  <c r="BT55" i="7"/>
  <c r="BX55" i="7"/>
  <c r="B56" i="7"/>
  <c r="F56" i="7"/>
  <c r="J56" i="7"/>
  <c r="N56" i="7"/>
  <c r="R56" i="7"/>
  <c r="V56" i="7"/>
  <c r="Z56" i="7"/>
  <c r="AD56" i="7"/>
  <c r="AH56" i="7"/>
  <c r="AL56" i="7"/>
  <c r="I38" i="6" s="1"/>
  <c r="AP56" i="7"/>
  <c r="AT56" i="7"/>
  <c r="AX56" i="7"/>
  <c r="BB56" i="7"/>
  <c r="BF56" i="7"/>
  <c r="BJ56" i="7"/>
  <c r="BN56" i="7"/>
  <c r="BR56" i="7"/>
  <c r="BV56" i="7"/>
  <c r="BZ56" i="7"/>
  <c r="D57" i="7"/>
  <c r="H57" i="7"/>
  <c r="L57" i="7"/>
  <c r="P57" i="7"/>
  <c r="T57" i="7"/>
  <c r="X57" i="7"/>
  <c r="AB57" i="7"/>
  <c r="AF57" i="7"/>
  <c r="AJ57" i="7"/>
  <c r="AN57" i="7"/>
  <c r="AR57" i="7"/>
  <c r="AV57" i="7"/>
  <c r="AZ57" i="7"/>
  <c r="BD57" i="7"/>
  <c r="BH57" i="7"/>
  <c r="BL57" i="7"/>
  <c r="BP57" i="7"/>
  <c r="BT57" i="7"/>
  <c r="BX57" i="7"/>
  <c r="B58" i="7"/>
  <c r="F58" i="7"/>
  <c r="J58" i="7"/>
  <c r="N58" i="7"/>
  <c r="R58" i="7"/>
  <c r="V58" i="7"/>
  <c r="Z58" i="7"/>
  <c r="AD58" i="7"/>
  <c r="AH58" i="7"/>
  <c r="AL58" i="7"/>
  <c r="AP58" i="7"/>
  <c r="AT58" i="7"/>
  <c r="AX58" i="7"/>
  <c r="BB58" i="7"/>
  <c r="BF58" i="7"/>
  <c r="BJ58" i="7"/>
  <c r="BN58" i="7"/>
  <c r="BR58" i="7"/>
  <c r="BV58" i="7"/>
  <c r="BZ58" i="7"/>
  <c r="D59" i="7"/>
  <c r="H59" i="7"/>
  <c r="L59" i="7"/>
  <c r="P59" i="7"/>
  <c r="T59" i="7"/>
  <c r="X59" i="7"/>
  <c r="AB59" i="7"/>
  <c r="AF59" i="7"/>
  <c r="AJ59" i="7"/>
  <c r="AN59" i="7"/>
  <c r="AR59" i="7"/>
  <c r="AV59" i="7"/>
  <c r="AZ59" i="7"/>
  <c r="BD59" i="7"/>
  <c r="BH59" i="7"/>
  <c r="BL59" i="7"/>
  <c r="BP59" i="7"/>
  <c r="BT59" i="7"/>
  <c r="BX59" i="7"/>
  <c r="B60" i="7"/>
  <c r="F60" i="7"/>
  <c r="J60" i="7"/>
  <c r="N60" i="7"/>
  <c r="R60" i="7"/>
  <c r="V60" i="7"/>
  <c r="Z60" i="7"/>
  <c r="AD60" i="7"/>
  <c r="AH60" i="7"/>
  <c r="AL60" i="7"/>
  <c r="AP60" i="7"/>
  <c r="I42" i="6" s="1"/>
  <c r="AT60" i="7"/>
  <c r="AX60" i="7"/>
  <c r="BB60" i="7"/>
  <c r="BF60" i="7"/>
  <c r="BJ60" i="7"/>
  <c r="BN60" i="7"/>
  <c r="BR60" i="7"/>
  <c r="BV60" i="7"/>
  <c r="BZ60" i="7"/>
  <c r="D61" i="7"/>
  <c r="H61" i="7"/>
  <c r="L61" i="7"/>
  <c r="P61" i="7"/>
  <c r="T61" i="7"/>
  <c r="X61" i="7"/>
  <c r="AB61" i="7"/>
  <c r="AF61" i="7"/>
  <c r="AJ61" i="7"/>
  <c r="AN61" i="7"/>
  <c r="AR61" i="7"/>
  <c r="AV61" i="7"/>
  <c r="AZ61" i="7"/>
  <c r="BD61" i="7"/>
  <c r="BH61" i="7"/>
  <c r="BL61" i="7"/>
  <c r="BP61" i="7"/>
  <c r="BT61" i="7"/>
  <c r="BX61" i="7"/>
  <c r="B62" i="7"/>
  <c r="F62" i="7"/>
  <c r="J62" i="7"/>
  <c r="N62" i="7"/>
  <c r="R62" i="7"/>
  <c r="V62" i="7"/>
  <c r="Z62" i="7"/>
  <c r="AD62" i="7"/>
  <c r="AH62" i="7"/>
  <c r="AL62" i="7"/>
  <c r="AP62" i="7"/>
  <c r="AT62" i="7"/>
  <c r="AX62" i="7"/>
  <c r="BB62" i="7"/>
  <c r="BF62" i="7"/>
  <c r="BJ62" i="7"/>
  <c r="BN62" i="7"/>
  <c r="BR62" i="7"/>
  <c r="BV62" i="7"/>
  <c r="BZ62" i="7"/>
  <c r="D63" i="7"/>
  <c r="H63" i="7"/>
  <c r="L63" i="7"/>
  <c r="P63" i="7"/>
  <c r="T63" i="7"/>
  <c r="X63" i="7"/>
  <c r="AB63" i="7"/>
  <c r="AF63" i="7"/>
  <c r="AJ63" i="7"/>
  <c r="AN63" i="7"/>
  <c r="AR63" i="7"/>
  <c r="AV63" i="7"/>
  <c r="AZ63" i="7"/>
  <c r="BD63" i="7"/>
  <c r="BH63" i="7"/>
  <c r="BL63" i="7"/>
  <c r="BP63" i="7"/>
  <c r="BT63" i="7"/>
  <c r="BX63" i="7"/>
  <c r="B64" i="7"/>
  <c r="F64" i="7"/>
  <c r="J64" i="7"/>
  <c r="N64" i="7"/>
  <c r="R64" i="7"/>
  <c r="V64" i="7"/>
  <c r="Z64" i="7"/>
  <c r="AD64" i="7"/>
  <c r="AH64" i="7"/>
  <c r="AL64" i="7"/>
  <c r="AP64" i="7"/>
  <c r="AT64" i="7"/>
  <c r="I46" i="6" s="1"/>
  <c r="AX64" i="7"/>
  <c r="BB64" i="7"/>
  <c r="BF64" i="7"/>
  <c r="BJ64" i="7"/>
  <c r="BN64" i="7"/>
  <c r="BR64" i="7"/>
  <c r="BV64" i="7"/>
  <c r="BZ64" i="7"/>
  <c r="D65" i="7"/>
  <c r="H65" i="7"/>
  <c r="L65" i="7"/>
  <c r="P65" i="7"/>
  <c r="T65" i="7"/>
  <c r="X65" i="7"/>
  <c r="AB65" i="7"/>
  <c r="AF65" i="7"/>
  <c r="AJ65" i="7"/>
  <c r="AN65" i="7"/>
  <c r="AR65" i="7"/>
  <c r="AV65" i="7"/>
  <c r="AZ65" i="7"/>
  <c r="BD65" i="7"/>
  <c r="BH65" i="7"/>
  <c r="BL65" i="7"/>
  <c r="BP65" i="7"/>
  <c r="BT65" i="7"/>
  <c r="BX65" i="7"/>
  <c r="B66" i="7"/>
  <c r="F66" i="7"/>
  <c r="J66" i="7"/>
  <c r="N66" i="7"/>
  <c r="R66" i="7"/>
  <c r="V66" i="7"/>
  <c r="Z66" i="7"/>
  <c r="AD66" i="7"/>
  <c r="AH66" i="7"/>
  <c r="AL66" i="7"/>
  <c r="AP66" i="7"/>
  <c r="AT66" i="7"/>
  <c r="AX66" i="7"/>
  <c r="BB66" i="7"/>
  <c r="BF66" i="7"/>
  <c r="BJ66" i="7"/>
  <c r="BN66" i="7"/>
  <c r="BR66" i="7"/>
  <c r="BV66" i="7"/>
  <c r="BZ66" i="7"/>
  <c r="D67" i="7"/>
  <c r="H67" i="7"/>
  <c r="L67" i="7"/>
  <c r="P67" i="7"/>
  <c r="T67" i="7"/>
  <c r="X67" i="7"/>
  <c r="AB67" i="7"/>
  <c r="AF67" i="7"/>
  <c r="AJ67" i="7"/>
  <c r="AN67" i="7"/>
  <c r="AR67" i="7"/>
  <c r="AV67" i="7"/>
  <c r="AZ67" i="7"/>
  <c r="BD67" i="7"/>
  <c r="BH67" i="7"/>
  <c r="BL67" i="7"/>
  <c r="BP67" i="7"/>
  <c r="BT67" i="7"/>
  <c r="BX67" i="7"/>
  <c r="B68" i="7"/>
  <c r="F68" i="7"/>
  <c r="J68" i="7"/>
  <c r="M68" i="7"/>
  <c r="O68" i="7"/>
  <c r="Q68" i="7"/>
  <c r="S68" i="7"/>
  <c r="U68" i="7"/>
  <c r="W68" i="7"/>
  <c r="Y68" i="7"/>
  <c r="AA68" i="7"/>
  <c r="AC68" i="7"/>
  <c r="AE68" i="7"/>
  <c r="AG68" i="7"/>
  <c r="AI68" i="7"/>
  <c r="AK68" i="7"/>
  <c r="AM68" i="7"/>
  <c r="AO68" i="7"/>
  <c r="AQ68" i="7"/>
  <c r="AS68" i="7"/>
  <c r="AU68" i="7"/>
  <c r="AW68" i="7"/>
  <c r="AY68" i="7"/>
  <c r="BA68" i="7"/>
  <c r="BC68" i="7"/>
  <c r="BE68" i="7"/>
  <c r="BG68" i="7"/>
  <c r="BI68" i="7"/>
  <c r="BK68" i="7"/>
  <c r="BM68" i="7"/>
  <c r="BO68" i="7"/>
  <c r="BQ68" i="7"/>
  <c r="BS68" i="7"/>
  <c r="BU68" i="7"/>
  <c r="BW68" i="7"/>
  <c r="BY68" i="7"/>
  <c r="CA68" i="7"/>
  <c r="C69" i="7"/>
  <c r="E69" i="7"/>
  <c r="G69" i="7"/>
  <c r="I69" i="7"/>
  <c r="K69" i="7"/>
  <c r="M69" i="7"/>
  <c r="O69" i="7"/>
  <c r="Q69" i="7"/>
  <c r="S69" i="7"/>
  <c r="U69" i="7"/>
  <c r="W69" i="7"/>
  <c r="Y69" i="7"/>
  <c r="AA69" i="7"/>
  <c r="AC69" i="7"/>
  <c r="AE69" i="7"/>
  <c r="AG69" i="7"/>
  <c r="AI69" i="7"/>
  <c r="AK69" i="7"/>
  <c r="AM69" i="7"/>
  <c r="AO69" i="7"/>
  <c r="AQ69" i="7"/>
  <c r="AS69" i="7"/>
  <c r="AU69" i="7"/>
  <c r="AW69" i="7"/>
  <c r="AY69" i="7"/>
  <c r="I51" i="6" s="1"/>
  <c r="BA69" i="7"/>
  <c r="BC69" i="7"/>
  <c r="BE69" i="7"/>
  <c r="BG69" i="7"/>
  <c r="BI69" i="7"/>
  <c r="BK69" i="7"/>
  <c r="BM69" i="7"/>
  <c r="BO69" i="7"/>
  <c r="BQ69" i="7"/>
  <c r="BS69" i="7"/>
  <c r="BU69" i="7"/>
  <c r="BW69" i="7"/>
  <c r="BY69" i="7"/>
  <c r="CA69" i="7"/>
  <c r="C70" i="7"/>
  <c r="E70" i="7"/>
  <c r="G70" i="7"/>
  <c r="I70" i="7"/>
  <c r="K70" i="7"/>
  <c r="M70" i="7"/>
  <c r="O70" i="7"/>
  <c r="Q70" i="7"/>
  <c r="S70" i="7"/>
  <c r="U70" i="7"/>
  <c r="W70" i="7"/>
  <c r="Y70" i="7"/>
  <c r="AA70" i="7"/>
  <c r="AC70" i="7"/>
  <c r="AE70" i="7"/>
  <c r="AG70" i="7"/>
  <c r="AI70" i="7"/>
  <c r="AK70" i="7"/>
  <c r="AM70" i="7"/>
  <c r="AO70" i="7"/>
  <c r="AQ70" i="7"/>
  <c r="AS70" i="7"/>
  <c r="AU70" i="7"/>
  <c r="AW70" i="7"/>
  <c r="AY70" i="7"/>
  <c r="BA70" i="7"/>
  <c r="BC70" i="7"/>
  <c r="BE70" i="7"/>
  <c r="BG70" i="7"/>
  <c r="BI70" i="7"/>
  <c r="BK70" i="7"/>
  <c r="BM70" i="7"/>
  <c r="BO70" i="7"/>
  <c r="BQ70" i="7"/>
  <c r="BS70" i="7"/>
  <c r="BU70" i="7"/>
  <c r="BW70" i="7"/>
  <c r="BY70" i="7"/>
  <c r="CA70" i="7"/>
  <c r="C71" i="7"/>
  <c r="E71" i="7"/>
  <c r="G71" i="7"/>
  <c r="I71" i="7"/>
  <c r="K71" i="7"/>
  <c r="M71" i="7"/>
  <c r="O71" i="7"/>
  <c r="Q71" i="7"/>
  <c r="S71" i="7"/>
  <c r="U71" i="7"/>
  <c r="W71" i="7"/>
  <c r="Y71" i="7"/>
  <c r="AC71" i="7"/>
  <c r="AG71" i="7"/>
  <c r="AK71" i="7"/>
  <c r="AO71" i="7"/>
  <c r="AS71" i="7"/>
  <c r="AW71" i="7"/>
  <c r="BA71" i="7"/>
  <c r="I53" i="6" s="1"/>
  <c r="BE71" i="7"/>
  <c r="BI71" i="7"/>
  <c r="BM71" i="7"/>
  <c r="BQ71" i="7"/>
  <c r="BU71" i="7"/>
  <c r="BY71" i="7"/>
  <c r="C72" i="7"/>
  <c r="G72" i="7"/>
  <c r="K72" i="7"/>
  <c r="O72" i="7"/>
  <c r="S72" i="7"/>
  <c r="W72" i="7"/>
  <c r="AA72" i="7"/>
  <c r="AE72" i="7"/>
  <c r="AI72" i="7"/>
  <c r="AM72" i="7"/>
  <c r="AQ72" i="7"/>
  <c r="AU72" i="7"/>
  <c r="AY72" i="7"/>
  <c r="BC72" i="7"/>
  <c r="BG72" i="7"/>
  <c r="BK72" i="7"/>
  <c r="BO72" i="7"/>
  <c r="BS72" i="7"/>
  <c r="BW72" i="7"/>
  <c r="CA72" i="7"/>
  <c r="E73" i="7"/>
  <c r="I73" i="7"/>
  <c r="M73" i="7"/>
  <c r="Q73" i="7"/>
  <c r="U73" i="7"/>
  <c r="Y73" i="7"/>
  <c r="AC73" i="7"/>
  <c r="AG73" i="7"/>
  <c r="AK73" i="7"/>
  <c r="AO73" i="7"/>
  <c r="AS73" i="7"/>
  <c r="AW73" i="7"/>
  <c r="BA73" i="7"/>
  <c r="BE73" i="7"/>
  <c r="BI73" i="7"/>
  <c r="BM73" i="7"/>
  <c r="BQ73" i="7"/>
  <c r="BU73" i="7"/>
  <c r="BY73" i="7"/>
  <c r="C74" i="7"/>
  <c r="G74" i="7"/>
  <c r="K74" i="7"/>
  <c r="O74" i="7"/>
  <c r="S74" i="7"/>
  <c r="W74" i="7"/>
  <c r="AA74" i="7"/>
  <c r="AE74" i="7"/>
  <c r="AI74" i="7"/>
  <c r="AM74" i="7"/>
  <c r="AQ74" i="7"/>
  <c r="AU74" i="7"/>
  <c r="AY74" i="7"/>
  <c r="BC74" i="7"/>
  <c r="BG74" i="7"/>
  <c r="BK74" i="7"/>
  <c r="BO74" i="7"/>
  <c r="BS74" i="7"/>
  <c r="BW74" i="7"/>
  <c r="CA74" i="7"/>
  <c r="E75" i="7"/>
  <c r="I75" i="7"/>
  <c r="M75" i="7"/>
  <c r="Q75" i="7"/>
  <c r="U75" i="7"/>
  <c r="Y75" i="7"/>
  <c r="AC75" i="7"/>
  <c r="AG75" i="7"/>
  <c r="AK75" i="7"/>
  <c r="AO75" i="7"/>
  <c r="AS75" i="7"/>
  <c r="AW75" i="7"/>
  <c r="BA75" i="7"/>
  <c r="BE75" i="7"/>
  <c r="I57" i="6" s="1"/>
  <c r="BI75" i="7"/>
  <c r="BM75" i="7"/>
  <c r="BQ75" i="7"/>
  <c r="BU75" i="7"/>
  <c r="BY75" i="7"/>
  <c r="C76" i="7"/>
  <c r="G76" i="7"/>
  <c r="K76" i="7"/>
  <c r="O76" i="7"/>
  <c r="S76" i="7"/>
  <c r="W76" i="7"/>
  <c r="AA76" i="7"/>
  <c r="AE76" i="7"/>
  <c r="AI76" i="7"/>
  <c r="AM76" i="7"/>
  <c r="AQ76" i="7"/>
  <c r="AU76" i="7"/>
  <c r="AY76" i="7"/>
  <c r="BC76" i="7"/>
  <c r="BG76" i="7"/>
  <c r="BK76" i="7"/>
  <c r="BO76" i="7"/>
  <c r="BS76" i="7"/>
  <c r="BW76" i="7"/>
  <c r="CA76" i="7"/>
  <c r="E77" i="7"/>
  <c r="I77" i="7"/>
  <c r="M77" i="7"/>
  <c r="Q77" i="7"/>
  <c r="U77" i="7"/>
  <c r="Y77" i="7"/>
  <c r="AC77" i="7"/>
  <c r="AG77" i="7"/>
  <c r="AK77" i="7"/>
  <c r="AO77" i="7"/>
  <c r="AS77" i="7"/>
  <c r="AW77" i="7"/>
  <c r="BA77" i="7"/>
  <c r="BE77" i="7"/>
  <c r="BI77" i="7"/>
  <c r="BM77" i="7"/>
  <c r="BQ77" i="7"/>
  <c r="BU77" i="7"/>
  <c r="BY77" i="7"/>
  <c r="C78" i="7"/>
  <c r="G78" i="7"/>
  <c r="K78" i="7"/>
  <c r="O78" i="7"/>
  <c r="S78" i="7"/>
  <c r="W78" i="7"/>
  <c r="AA78" i="7"/>
  <c r="AE78" i="7"/>
  <c r="AI78" i="7"/>
  <c r="AM78" i="7"/>
  <c r="AQ78" i="7"/>
  <c r="AU78" i="7"/>
  <c r="AY78" i="7"/>
  <c r="BC78" i="7"/>
  <c r="BG78" i="7"/>
  <c r="BK78" i="7"/>
  <c r="BO78" i="7"/>
  <c r="BS78" i="7"/>
  <c r="BW78" i="7"/>
  <c r="CA78" i="7"/>
  <c r="E79" i="7"/>
  <c r="I79" i="7"/>
  <c r="M79" i="7"/>
  <c r="Q79" i="7"/>
  <c r="U79" i="7"/>
  <c r="Y79" i="7"/>
  <c r="AC79" i="7"/>
  <c r="AG79" i="7"/>
  <c r="AK79" i="7"/>
  <c r="AO79" i="7"/>
  <c r="AS79" i="7"/>
  <c r="AW79" i="7"/>
  <c r="BA79" i="7"/>
  <c r="BE79" i="7"/>
  <c r="BI79" i="7"/>
  <c r="I61" i="6" s="1"/>
  <c r="BM79" i="7"/>
  <c r="BQ79" i="7"/>
  <c r="BU79" i="7"/>
  <c r="BY79" i="7"/>
  <c r="C80" i="7"/>
  <c r="G80" i="7"/>
  <c r="K80" i="7"/>
  <c r="O80" i="7"/>
  <c r="S80" i="7"/>
  <c r="W80" i="7"/>
  <c r="AA80" i="7"/>
  <c r="AE80" i="7"/>
  <c r="AI80" i="7"/>
  <c r="AM80" i="7"/>
  <c r="AQ80" i="7"/>
  <c r="AU80" i="7"/>
  <c r="AY80" i="7"/>
  <c r="BC80" i="7"/>
  <c r="BG80" i="7"/>
  <c r="BK80" i="7"/>
  <c r="BO80" i="7"/>
  <c r="BS80" i="7"/>
  <c r="BW80" i="7"/>
  <c r="CA80" i="7"/>
  <c r="E81" i="7"/>
  <c r="I81" i="7"/>
  <c r="M81" i="7"/>
  <c r="Q81" i="7"/>
  <c r="U81" i="7"/>
  <c r="Y81" i="7"/>
  <c r="AC81" i="7"/>
  <c r="AG81" i="7"/>
  <c r="AK81" i="7"/>
  <c r="AO81" i="7"/>
  <c r="AS81" i="7"/>
  <c r="AW81" i="7"/>
  <c r="BA81" i="7"/>
  <c r="BE81" i="7"/>
  <c r="BI81" i="7"/>
  <c r="BM81" i="7"/>
  <c r="BQ81" i="7"/>
  <c r="BU81" i="7"/>
  <c r="BY81" i="7"/>
  <c r="C82" i="7"/>
  <c r="G82" i="7"/>
  <c r="K82" i="7"/>
  <c r="O82" i="7"/>
  <c r="S82" i="7"/>
  <c r="W82" i="7"/>
  <c r="AA82" i="7"/>
  <c r="AE82" i="7"/>
  <c r="AI82" i="7"/>
  <c r="AM82" i="7"/>
  <c r="AQ82" i="7"/>
  <c r="AU82" i="7"/>
  <c r="AY82" i="7"/>
  <c r="BC82" i="7"/>
  <c r="BG82" i="7"/>
  <c r="BK82" i="7"/>
  <c r="BO82" i="7"/>
  <c r="BS82" i="7"/>
  <c r="BW82" i="7"/>
  <c r="CA82" i="7"/>
  <c r="E83" i="7"/>
  <c r="I83" i="7"/>
  <c r="M83" i="7"/>
  <c r="Q83" i="7"/>
  <c r="U83" i="7"/>
  <c r="Y83" i="7"/>
  <c r="AC83" i="7"/>
  <c r="AG83" i="7"/>
  <c r="AK83" i="7"/>
  <c r="AO83" i="7"/>
  <c r="AS83" i="7"/>
  <c r="AW83" i="7"/>
  <c r="BA83" i="7"/>
  <c r="BE83" i="7"/>
  <c r="BI83" i="7"/>
  <c r="BM83" i="7"/>
  <c r="I65" i="6" s="1"/>
  <c r="BQ83" i="7"/>
  <c r="BU83" i="7"/>
  <c r="BY83" i="7"/>
  <c r="C84" i="7"/>
  <c r="G84" i="7"/>
  <c r="K84" i="7"/>
  <c r="O84" i="7"/>
  <c r="S84" i="7"/>
  <c r="W84" i="7"/>
  <c r="AA84" i="7"/>
  <c r="AE84" i="7"/>
  <c r="AI84" i="7"/>
  <c r="AM84" i="7"/>
  <c r="AQ84" i="7"/>
  <c r="AU84" i="7"/>
  <c r="AY84" i="7"/>
  <c r="BC84" i="7"/>
  <c r="BG84" i="7"/>
  <c r="BK84" i="7"/>
  <c r="BO84" i="7"/>
  <c r="BS84" i="7"/>
  <c r="BW84" i="7"/>
  <c r="CA84" i="7"/>
  <c r="E85" i="7"/>
  <c r="I85" i="7"/>
  <c r="M85" i="7"/>
  <c r="Q85" i="7"/>
  <c r="U85" i="7"/>
  <c r="Y85" i="7"/>
  <c r="AC85" i="7"/>
  <c r="AG85" i="7"/>
  <c r="AK85" i="7"/>
  <c r="AO85" i="7"/>
  <c r="AS85" i="7"/>
  <c r="AW85" i="7"/>
  <c r="BA85" i="7"/>
  <c r="BE85" i="7"/>
  <c r="BI85" i="7"/>
  <c r="BM85" i="7"/>
  <c r="BQ85" i="7"/>
  <c r="BU85" i="7"/>
  <c r="BY85" i="7"/>
  <c r="C86" i="7"/>
  <c r="G86" i="7"/>
  <c r="K86" i="7"/>
  <c r="O86" i="7"/>
  <c r="S86" i="7"/>
  <c r="W86" i="7"/>
  <c r="AA86" i="7"/>
  <c r="AE86" i="7"/>
  <c r="AI86" i="7"/>
  <c r="AM86" i="7"/>
  <c r="AQ86" i="7"/>
  <c r="AU86" i="7"/>
  <c r="AY86" i="7"/>
  <c r="BC86" i="7"/>
  <c r="BG86" i="7"/>
  <c r="BK86" i="7"/>
  <c r="BO86" i="7"/>
  <c r="BS86" i="7"/>
  <c r="BW86" i="7"/>
  <c r="CA86" i="7"/>
  <c r="E87" i="7"/>
  <c r="I87" i="7"/>
  <c r="M87" i="7"/>
  <c r="Q87" i="7"/>
  <c r="U87" i="7"/>
  <c r="Y87" i="7"/>
  <c r="AC87" i="7"/>
  <c r="AG87" i="7"/>
  <c r="AK87" i="7"/>
  <c r="AO87" i="7"/>
  <c r="AS87" i="7"/>
  <c r="AW87" i="7"/>
  <c r="BA87" i="7"/>
  <c r="BE87" i="7"/>
  <c r="BI87" i="7"/>
  <c r="BM87" i="7"/>
  <c r="BQ87" i="7"/>
  <c r="I69" i="6" s="1"/>
  <c r="BU87" i="7"/>
  <c r="BY87" i="7"/>
  <c r="C88" i="7"/>
  <c r="G88" i="7"/>
  <c r="K88" i="7"/>
  <c r="O88" i="7"/>
  <c r="S88" i="7"/>
  <c r="W88" i="7"/>
  <c r="AA88" i="7"/>
  <c r="AE88" i="7"/>
  <c r="AI88" i="7"/>
  <c r="AM88" i="7"/>
  <c r="AQ88" i="7"/>
  <c r="AU88" i="7"/>
  <c r="AY88" i="7"/>
  <c r="BC88" i="7"/>
  <c r="BG88" i="7"/>
  <c r="BK88" i="7"/>
  <c r="BO88" i="7"/>
  <c r="BS88" i="7"/>
  <c r="BW88" i="7"/>
  <c r="CA88" i="7"/>
  <c r="E89" i="7"/>
  <c r="I89" i="7"/>
  <c r="M89" i="7"/>
  <c r="Q89" i="7"/>
  <c r="U89" i="7"/>
  <c r="Y89" i="7"/>
  <c r="AC89" i="7"/>
  <c r="AG89" i="7"/>
  <c r="AK89" i="7"/>
  <c r="AO89" i="7"/>
  <c r="AS89" i="7"/>
  <c r="AW89" i="7"/>
  <c r="BA89" i="7"/>
  <c r="BE89" i="7"/>
  <c r="BI89" i="7"/>
  <c r="BM89" i="7"/>
  <c r="BQ89" i="7"/>
  <c r="BU89" i="7"/>
  <c r="BY89" i="7"/>
  <c r="C90" i="7"/>
  <c r="G90" i="7"/>
  <c r="K90" i="7"/>
  <c r="O90" i="7"/>
  <c r="S90" i="7"/>
  <c r="W90" i="7"/>
  <c r="AA90" i="7"/>
  <c r="AE90" i="7"/>
  <c r="AI90" i="7"/>
  <c r="AM90" i="7"/>
  <c r="AQ90" i="7"/>
  <c r="AU90" i="7"/>
  <c r="AY90" i="7"/>
  <c r="BC90" i="7"/>
  <c r="BG90" i="7"/>
  <c r="BK90" i="7"/>
  <c r="BO90" i="7"/>
  <c r="BS90" i="7"/>
  <c r="BW90" i="7"/>
  <c r="CA90" i="7"/>
  <c r="E91" i="7"/>
  <c r="I91" i="7"/>
  <c r="M91" i="7"/>
  <c r="Q91" i="7"/>
  <c r="U91" i="7"/>
  <c r="Y91" i="7"/>
  <c r="AC91" i="7"/>
  <c r="AG91" i="7"/>
  <c r="AK91" i="7"/>
  <c r="AO91" i="7"/>
  <c r="AS91" i="7"/>
  <c r="AW91" i="7"/>
  <c r="BA91" i="7"/>
  <c r="BE91" i="7"/>
  <c r="BI91" i="7"/>
  <c r="BM91" i="7"/>
  <c r="BQ91" i="7"/>
  <c r="BU91" i="7"/>
  <c r="I73" i="6" s="1"/>
  <c r="BY91" i="7"/>
  <c r="C92" i="7"/>
  <c r="G92" i="7"/>
  <c r="K92" i="7"/>
  <c r="O92" i="7"/>
  <c r="S92" i="7"/>
  <c r="W92" i="7"/>
  <c r="AA92" i="7"/>
  <c r="AE92" i="7"/>
  <c r="AI92" i="7"/>
  <c r="AM92" i="7"/>
  <c r="AQ92" i="7"/>
  <c r="AU92" i="7"/>
  <c r="AY92" i="7"/>
  <c r="BC92" i="7"/>
  <c r="BG92" i="7"/>
  <c r="BK92" i="7"/>
  <c r="BO92" i="7"/>
  <c r="BS92" i="7"/>
  <c r="BW92" i="7"/>
  <c r="CA92" i="7"/>
  <c r="E93" i="7"/>
  <c r="I93" i="7"/>
  <c r="M93" i="7"/>
  <c r="Q93" i="7"/>
  <c r="U93" i="7"/>
  <c r="Y93" i="7"/>
  <c r="AC93" i="7"/>
  <c r="AG93" i="7"/>
  <c r="AK93" i="7"/>
  <c r="AO93" i="7"/>
  <c r="AS93" i="7"/>
  <c r="AW93" i="7"/>
  <c r="BA93" i="7"/>
  <c r="BE93" i="7"/>
  <c r="BI93" i="7"/>
  <c r="BM93" i="7"/>
  <c r="BQ93" i="7"/>
  <c r="BU93" i="7"/>
  <c r="BY93" i="7"/>
  <c r="C94" i="7"/>
  <c r="G94" i="7"/>
  <c r="K94" i="7"/>
  <c r="O94" i="7"/>
  <c r="S94" i="7"/>
  <c r="W94" i="7"/>
  <c r="AA94" i="7"/>
  <c r="AE94" i="7"/>
  <c r="AI94" i="7"/>
  <c r="AM94" i="7"/>
  <c r="AQ94" i="7"/>
  <c r="AU94" i="7"/>
  <c r="AY94" i="7"/>
  <c r="BC94" i="7"/>
  <c r="BG94" i="7"/>
  <c r="BK94" i="7"/>
  <c r="BO94" i="7"/>
  <c r="BS94" i="7"/>
  <c r="BW94" i="7"/>
  <c r="CA94" i="7"/>
  <c r="E95" i="7"/>
  <c r="I95" i="7"/>
  <c r="M95" i="7"/>
  <c r="Q95" i="7"/>
  <c r="U95" i="7"/>
  <c r="Y95" i="7"/>
  <c r="AC95" i="7"/>
  <c r="AG95" i="7"/>
  <c r="AK95" i="7"/>
  <c r="AO95" i="7"/>
  <c r="AS95" i="7"/>
  <c r="AW95" i="7"/>
  <c r="BA95" i="7"/>
  <c r="BE95" i="7"/>
  <c r="BI95" i="7"/>
  <c r="BM95" i="7"/>
  <c r="BQ95" i="7"/>
  <c r="BU95" i="7"/>
  <c r="BY95" i="7"/>
  <c r="I77" i="6" s="1"/>
  <c r="C96" i="7"/>
  <c r="G96" i="7"/>
  <c r="K96" i="7"/>
  <c r="O96" i="7"/>
  <c r="S96" i="7"/>
  <c r="W96" i="7"/>
  <c r="AA96" i="7"/>
  <c r="AE96" i="7"/>
  <c r="AI96" i="7"/>
  <c r="AM96" i="7"/>
  <c r="AQ96" i="7"/>
  <c r="AU96" i="7"/>
  <c r="AY96" i="7"/>
  <c r="BC96" i="7"/>
  <c r="BG96" i="7"/>
  <c r="BK96" i="7"/>
  <c r="BO96" i="7"/>
  <c r="BS96" i="7"/>
  <c r="BW96" i="7"/>
  <c r="CA96" i="7"/>
  <c r="E97" i="7"/>
  <c r="I97" i="7"/>
  <c r="M97" i="7"/>
  <c r="Q97" i="7"/>
  <c r="U97" i="7"/>
  <c r="Y97" i="7"/>
  <c r="AC97" i="7"/>
  <c r="AG97" i="7"/>
  <c r="AK97" i="7"/>
  <c r="AO97" i="7"/>
  <c r="AS97" i="7"/>
  <c r="AW97" i="7"/>
  <c r="BA97" i="7"/>
  <c r="BE97" i="7"/>
  <c r="BI97" i="7"/>
  <c r="BM97" i="7"/>
  <c r="BQ97" i="7"/>
  <c r="BU97" i="7"/>
  <c r="BY97" i="7"/>
  <c r="C98" i="7"/>
  <c r="G98" i="7"/>
  <c r="K98" i="7"/>
  <c r="O98" i="7"/>
  <c r="S98" i="7"/>
  <c r="W98" i="7"/>
  <c r="AA98" i="7"/>
  <c r="AE98" i="7"/>
  <c r="AI98" i="7"/>
  <c r="AM98" i="7"/>
  <c r="AQ98" i="7"/>
  <c r="AU98" i="7"/>
  <c r="AY98" i="7"/>
  <c r="BC98" i="7"/>
  <c r="BG98" i="7"/>
  <c r="BK98" i="7"/>
  <c r="BO98" i="7"/>
  <c r="BS98" i="7"/>
  <c r="BW98" i="7"/>
  <c r="CA98" i="7"/>
  <c r="E99" i="7"/>
  <c r="I99" i="7"/>
  <c r="M99" i="7"/>
  <c r="Q99" i="7"/>
  <c r="U99" i="7"/>
  <c r="Y99" i="7"/>
  <c r="AC99" i="7"/>
  <c r="AG99" i="7"/>
  <c r="AK99" i="7"/>
  <c r="AO99" i="7"/>
  <c r="AS99" i="7"/>
  <c r="AW99" i="7"/>
  <c r="BA99" i="7"/>
  <c r="BE99" i="7"/>
  <c r="BI99" i="7"/>
  <c r="BM99" i="7"/>
  <c r="BQ99" i="7"/>
  <c r="BU99" i="7"/>
  <c r="BY99" i="7"/>
  <c r="AA71" i="7"/>
  <c r="AE71" i="7"/>
  <c r="AI71" i="7"/>
  <c r="AM71" i="7"/>
  <c r="AQ71" i="7"/>
  <c r="AU71" i="7"/>
  <c r="AY71" i="7"/>
  <c r="BC71" i="7"/>
  <c r="BG71" i="7"/>
  <c r="BK71" i="7"/>
  <c r="BO71" i="7"/>
  <c r="BS71" i="7"/>
  <c r="BW71" i="7"/>
  <c r="CA71" i="7"/>
  <c r="E72" i="7"/>
  <c r="I72" i="7"/>
  <c r="M72" i="7"/>
  <c r="Q72" i="7"/>
  <c r="U72" i="7"/>
  <c r="Y72" i="7"/>
  <c r="AC72" i="7"/>
  <c r="AG72" i="7"/>
  <c r="AK72" i="7"/>
  <c r="AO72" i="7"/>
  <c r="AS72" i="7"/>
  <c r="AW72" i="7"/>
  <c r="BA72" i="7"/>
  <c r="BE72" i="7"/>
  <c r="BI72" i="7"/>
  <c r="BM72" i="7"/>
  <c r="BQ72" i="7"/>
  <c r="BU72" i="7"/>
  <c r="BY72" i="7"/>
  <c r="C73" i="7"/>
  <c r="G73" i="7"/>
  <c r="K73" i="7"/>
  <c r="O73" i="7"/>
  <c r="S73" i="7"/>
  <c r="W73" i="7"/>
  <c r="AA73" i="7"/>
  <c r="AE73" i="7"/>
  <c r="AI73" i="7"/>
  <c r="AM73" i="7"/>
  <c r="AQ73" i="7"/>
  <c r="AU73" i="7"/>
  <c r="AY73" i="7"/>
  <c r="BC73" i="7"/>
  <c r="I55" i="6" s="1"/>
  <c r="BG73" i="7"/>
  <c r="BK73" i="7"/>
  <c r="BO73" i="7"/>
  <c r="BS73" i="7"/>
  <c r="BW73" i="7"/>
  <c r="CA73" i="7"/>
  <c r="E74" i="7"/>
  <c r="I74" i="7"/>
  <c r="M74" i="7"/>
  <c r="Q74" i="7"/>
  <c r="U74" i="7"/>
  <c r="Y74" i="7"/>
  <c r="AC74" i="7"/>
  <c r="AG74" i="7"/>
  <c r="AK74" i="7"/>
  <c r="AO74" i="7"/>
  <c r="AS74" i="7"/>
  <c r="AW74" i="7"/>
  <c r="BA74" i="7"/>
  <c r="BE74" i="7"/>
  <c r="BI74" i="7"/>
  <c r="BM74" i="7"/>
  <c r="BQ74" i="7"/>
  <c r="BU74" i="7"/>
  <c r="BY74" i="7"/>
  <c r="C75" i="7"/>
  <c r="G75" i="7"/>
  <c r="K75" i="7"/>
  <c r="O75" i="7"/>
  <c r="S75" i="7"/>
  <c r="W75" i="7"/>
  <c r="AA75" i="7"/>
  <c r="AE75" i="7"/>
  <c r="AI75" i="7"/>
  <c r="AM75" i="7"/>
  <c r="AQ75" i="7"/>
  <c r="AU75" i="7"/>
  <c r="AY75" i="7"/>
  <c r="BC75" i="7"/>
  <c r="BG75" i="7"/>
  <c r="BK75" i="7"/>
  <c r="BO75" i="7"/>
  <c r="BS75" i="7"/>
  <c r="BW75" i="7"/>
  <c r="CA75" i="7"/>
  <c r="E76" i="7"/>
  <c r="I76" i="7"/>
  <c r="M76" i="7"/>
  <c r="Q76" i="7"/>
  <c r="U76" i="7"/>
  <c r="Y76" i="7"/>
  <c r="AC76" i="7"/>
  <c r="AG76" i="7"/>
  <c r="AK76" i="7"/>
  <c r="AO76" i="7"/>
  <c r="AS76" i="7"/>
  <c r="AW76" i="7"/>
  <c r="BA76" i="7"/>
  <c r="BE76" i="7"/>
  <c r="BI76" i="7"/>
  <c r="BM76" i="7"/>
  <c r="BQ76" i="7"/>
  <c r="BU76" i="7"/>
  <c r="BY76" i="7"/>
  <c r="C77" i="7"/>
  <c r="G77" i="7"/>
  <c r="K77" i="7"/>
  <c r="O77" i="7"/>
  <c r="S77" i="7"/>
  <c r="W77" i="7"/>
  <c r="AA77" i="7"/>
  <c r="AE77" i="7"/>
  <c r="AI77" i="7"/>
  <c r="AM77" i="7"/>
  <c r="AQ77" i="7"/>
  <c r="AU77" i="7"/>
  <c r="AY77" i="7"/>
  <c r="BC77" i="7"/>
  <c r="BG77" i="7"/>
  <c r="I59" i="6" s="1"/>
  <c r="BK77" i="7"/>
  <c r="BO77" i="7"/>
  <c r="BS77" i="7"/>
  <c r="BW77" i="7"/>
  <c r="CA77" i="7"/>
  <c r="E78" i="7"/>
  <c r="I78" i="7"/>
  <c r="M78" i="7"/>
  <c r="Q78" i="7"/>
  <c r="U78" i="7"/>
  <c r="Y78" i="7"/>
  <c r="AC78" i="7"/>
  <c r="AG78" i="7"/>
  <c r="AK78" i="7"/>
  <c r="AO78" i="7"/>
  <c r="AS78" i="7"/>
  <c r="AW78" i="7"/>
  <c r="BA78" i="7"/>
  <c r="BE78" i="7"/>
  <c r="BI78" i="7"/>
  <c r="BM78" i="7"/>
  <c r="BQ78" i="7"/>
  <c r="BU78" i="7"/>
  <c r="BY78" i="7"/>
  <c r="C79" i="7"/>
  <c r="G79" i="7"/>
  <c r="K79" i="7"/>
  <c r="O79" i="7"/>
  <c r="S79" i="7"/>
  <c r="W79" i="7"/>
  <c r="AA79" i="7"/>
  <c r="AE79" i="7"/>
  <c r="AI79" i="7"/>
  <c r="AM79" i="7"/>
  <c r="AQ79" i="7"/>
  <c r="AU79" i="7"/>
  <c r="AY79" i="7"/>
  <c r="BC79" i="7"/>
  <c r="BG79" i="7"/>
  <c r="BK79" i="7"/>
  <c r="BO79" i="7"/>
  <c r="BS79" i="7"/>
  <c r="BW79" i="7"/>
  <c r="CA79" i="7"/>
  <c r="E80" i="7"/>
  <c r="I80" i="7"/>
  <c r="M80" i="7"/>
  <c r="Q80" i="7"/>
  <c r="U80" i="7"/>
  <c r="Y80" i="7"/>
  <c r="AC80" i="7"/>
  <c r="AG80" i="7"/>
  <c r="AK80" i="7"/>
  <c r="AO80" i="7"/>
  <c r="AS80" i="7"/>
  <c r="AW80" i="7"/>
  <c r="BA80" i="7"/>
  <c r="BE80" i="7"/>
  <c r="BI80" i="7"/>
  <c r="BM80" i="7"/>
  <c r="BQ80" i="7"/>
  <c r="BU80" i="7"/>
  <c r="BY80" i="7"/>
  <c r="C81" i="7"/>
  <c r="G81" i="7"/>
  <c r="K81" i="7"/>
  <c r="O81" i="7"/>
  <c r="S81" i="7"/>
  <c r="W81" i="7"/>
  <c r="AA81" i="7"/>
  <c r="AE81" i="7"/>
  <c r="AI81" i="7"/>
  <c r="AM81" i="7"/>
  <c r="AQ81" i="7"/>
  <c r="AU81" i="7"/>
  <c r="AY81" i="7"/>
  <c r="BC81" i="7"/>
  <c r="BG81" i="7"/>
  <c r="BK81" i="7"/>
  <c r="I63" i="6" s="1"/>
  <c r="BO81" i="7"/>
  <c r="BS81" i="7"/>
  <c r="BW81" i="7"/>
  <c r="CA81" i="7"/>
  <c r="E82" i="7"/>
  <c r="I82" i="7"/>
  <c r="M82" i="7"/>
  <c r="Q82" i="7"/>
  <c r="U82" i="7"/>
  <c r="Y82" i="7"/>
  <c r="AC82" i="7"/>
  <c r="AG82" i="7"/>
  <c r="AK82" i="7"/>
  <c r="AO82" i="7"/>
  <c r="AS82" i="7"/>
  <c r="AW82" i="7"/>
  <c r="BA82" i="7"/>
  <c r="BE82" i="7"/>
  <c r="BI82" i="7"/>
  <c r="BM82" i="7"/>
  <c r="BQ82" i="7"/>
  <c r="BU82" i="7"/>
  <c r="BY82" i="7"/>
  <c r="C83" i="7"/>
  <c r="G83" i="7"/>
  <c r="K83" i="7"/>
  <c r="O83" i="7"/>
  <c r="S83" i="7"/>
  <c r="W83" i="7"/>
  <c r="AA83" i="7"/>
  <c r="AE83" i="7"/>
  <c r="AI83" i="7"/>
  <c r="AM83" i="7"/>
  <c r="AQ83" i="7"/>
  <c r="AU83" i="7"/>
  <c r="AY83" i="7"/>
  <c r="BC83" i="7"/>
  <c r="BG83" i="7"/>
  <c r="BK83" i="7"/>
  <c r="BO83" i="7"/>
  <c r="BS83" i="7"/>
  <c r="BW83" i="7"/>
  <c r="CA83" i="7"/>
  <c r="E84" i="7"/>
  <c r="I84" i="7"/>
  <c r="M84" i="7"/>
  <c r="Q84" i="7"/>
  <c r="U84" i="7"/>
  <c r="Y84" i="7"/>
  <c r="AC84" i="7"/>
  <c r="AG84" i="7"/>
  <c r="AK84" i="7"/>
  <c r="AO84" i="7"/>
  <c r="AS84" i="7"/>
  <c r="AW84" i="7"/>
  <c r="BA84" i="7"/>
  <c r="BE84" i="7"/>
  <c r="BI84" i="7"/>
  <c r="BM84" i="7"/>
  <c r="BQ84" i="7"/>
  <c r="BU84" i="7"/>
  <c r="BY84" i="7"/>
  <c r="C85" i="7"/>
  <c r="G85" i="7"/>
  <c r="K85" i="7"/>
  <c r="O85" i="7"/>
  <c r="S85" i="7"/>
  <c r="W85" i="7"/>
  <c r="AA85" i="7"/>
  <c r="AE85" i="7"/>
  <c r="AI85" i="7"/>
  <c r="AM85" i="7"/>
  <c r="AQ85" i="7"/>
  <c r="AU85" i="7"/>
  <c r="AY85" i="7"/>
  <c r="BC85" i="7"/>
  <c r="BG85" i="7"/>
  <c r="BK85" i="7"/>
  <c r="BO85" i="7"/>
  <c r="I67" i="6" s="1"/>
  <c r="BS85" i="7"/>
  <c r="BW85" i="7"/>
  <c r="CA85" i="7"/>
  <c r="E86" i="7"/>
  <c r="I86" i="7"/>
  <c r="M86" i="7"/>
  <c r="Q86" i="7"/>
  <c r="U86" i="7"/>
  <c r="Y86" i="7"/>
  <c r="AC86" i="7"/>
  <c r="AG86" i="7"/>
  <c r="AK86" i="7"/>
  <c r="AO86" i="7"/>
  <c r="AS86" i="7"/>
  <c r="AW86" i="7"/>
  <c r="BA86" i="7"/>
  <c r="BE86" i="7"/>
  <c r="BI86" i="7"/>
  <c r="BM86" i="7"/>
  <c r="BQ86" i="7"/>
  <c r="BU86" i="7"/>
  <c r="BY86" i="7"/>
  <c r="C87" i="7"/>
  <c r="G87" i="7"/>
  <c r="K87" i="7"/>
  <c r="O87" i="7"/>
  <c r="S87" i="7"/>
  <c r="W87" i="7"/>
  <c r="AA87" i="7"/>
  <c r="AE87" i="7"/>
  <c r="AI87" i="7"/>
  <c r="AM87" i="7"/>
  <c r="AQ87" i="7"/>
  <c r="AU87" i="7"/>
  <c r="AY87" i="7"/>
  <c r="BC87" i="7"/>
  <c r="BG87" i="7"/>
  <c r="BK87" i="7"/>
  <c r="BO87" i="7"/>
  <c r="BS87" i="7"/>
  <c r="BW87" i="7"/>
  <c r="CA87" i="7"/>
  <c r="E88" i="7"/>
  <c r="I88" i="7"/>
  <c r="M88" i="7"/>
  <c r="Q88" i="7"/>
  <c r="U88" i="7"/>
  <c r="Y88" i="7"/>
  <c r="AC88" i="7"/>
  <c r="AG88" i="7"/>
  <c r="AK88" i="7"/>
  <c r="AO88" i="7"/>
  <c r="AS88" i="7"/>
  <c r="AW88" i="7"/>
  <c r="BA88" i="7"/>
  <c r="BE88" i="7"/>
  <c r="BI88" i="7"/>
  <c r="BM88" i="7"/>
  <c r="BQ88" i="7"/>
  <c r="BU88" i="7"/>
  <c r="BY88" i="7"/>
  <c r="C89" i="7"/>
  <c r="G89" i="7"/>
  <c r="K89" i="7"/>
  <c r="O89" i="7"/>
  <c r="S89" i="7"/>
  <c r="W89" i="7"/>
  <c r="AA89" i="7"/>
  <c r="AE89" i="7"/>
  <c r="AI89" i="7"/>
  <c r="AM89" i="7"/>
  <c r="AQ89" i="7"/>
  <c r="AU89" i="7"/>
  <c r="AY89" i="7"/>
  <c r="BC89" i="7"/>
  <c r="BG89" i="7"/>
  <c r="BK89" i="7"/>
  <c r="BO89" i="7"/>
  <c r="BS89" i="7"/>
  <c r="I71" i="6" s="1"/>
  <c r="BW89" i="7"/>
  <c r="CA89" i="7"/>
  <c r="E90" i="7"/>
  <c r="I90" i="7"/>
  <c r="M90" i="7"/>
  <c r="Q90" i="7"/>
  <c r="U90" i="7"/>
  <c r="Y90" i="7"/>
  <c r="AC90" i="7"/>
  <c r="AG90" i="7"/>
  <c r="AK90" i="7"/>
  <c r="AO90" i="7"/>
  <c r="AS90" i="7"/>
  <c r="AW90" i="7"/>
  <c r="BA90" i="7"/>
  <c r="BE90" i="7"/>
  <c r="BI90" i="7"/>
  <c r="BM90" i="7"/>
  <c r="BQ90" i="7"/>
  <c r="BU90" i="7"/>
  <c r="BY90" i="7"/>
  <c r="C91" i="7"/>
  <c r="G91" i="7"/>
  <c r="K91" i="7"/>
  <c r="O91" i="7"/>
  <c r="S91" i="7"/>
  <c r="W91" i="7"/>
  <c r="AA91" i="7"/>
  <c r="AE91" i="7"/>
  <c r="AI91" i="7"/>
  <c r="AM91" i="7"/>
  <c r="AQ91" i="7"/>
  <c r="AU91" i="7"/>
  <c r="AY91" i="7"/>
  <c r="BC91" i="7"/>
  <c r="BG91" i="7"/>
  <c r="BK91" i="7"/>
  <c r="BO91" i="7"/>
  <c r="BS91" i="7"/>
  <c r="BW91" i="7"/>
  <c r="CA91" i="7"/>
  <c r="E92" i="7"/>
  <c r="I92" i="7"/>
  <c r="M92" i="7"/>
  <c r="Q92" i="7"/>
  <c r="U92" i="7"/>
  <c r="Y92" i="7"/>
  <c r="AC92" i="7"/>
  <c r="AG92" i="7"/>
  <c r="AK92" i="7"/>
  <c r="AO92" i="7"/>
  <c r="AS92" i="7"/>
  <c r="AW92" i="7"/>
  <c r="BA92" i="7"/>
  <c r="BE92" i="7"/>
  <c r="BI92" i="7"/>
  <c r="BM92" i="7"/>
  <c r="BQ92" i="7"/>
  <c r="BU92" i="7"/>
  <c r="BY92" i="7"/>
  <c r="C93" i="7"/>
  <c r="G93" i="7"/>
  <c r="K93" i="7"/>
  <c r="O93" i="7"/>
  <c r="S93" i="7"/>
  <c r="W93" i="7"/>
  <c r="AA93" i="7"/>
  <c r="AE93" i="7"/>
  <c r="AI93" i="7"/>
  <c r="AM93" i="7"/>
  <c r="AQ93" i="7"/>
  <c r="AU93" i="7"/>
  <c r="AY93" i="7"/>
  <c r="BC93" i="7"/>
  <c r="BG93" i="7"/>
  <c r="BK93" i="7"/>
  <c r="BO93" i="7"/>
  <c r="BS93" i="7"/>
  <c r="BW93" i="7"/>
  <c r="I75" i="6" s="1"/>
  <c r="CA93" i="7"/>
  <c r="E94" i="7"/>
  <c r="I94" i="7"/>
  <c r="M94" i="7"/>
  <c r="Q94" i="7"/>
  <c r="U94" i="7"/>
  <c r="Y94" i="7"/>
  <c r="AC94" i="7"/>
  <c r="AG94" i="7"/>
  <c r="AK94" i="7"/>
  <c r="AO94" i="7"/>
  <c r="AS94" i="7"/>
  <c r="AW94" i="7"/>
  <c r="BA94" i="7"/>
  <c r="BE94" i="7"/>
  <c r="BI94" i="7"/>
  <c r="BM94" i="7"/>
  <c r="BQ94" i="7"/>
  <c r="BU94" i="7"/>
  <c r="BY94" i="7"/>
  <c r="C95" i="7"/>
  <c r="G95" i="7"/>
  <c r="K95" i="7"/>
  <c r="O95" i="7"/>
  <c r="S95" i="7"/>
  <c r="W95" i="7"/>
  <c r="AA95" i="7"/>
  <c r="AE95" i="7"/>
  <c r="AI95" i="7"/>
  <c r="AM95" i="7"/>
  <c r="AQ95" i="7"/>
  <c r="AU95" i="7"/>
  <c r="AY95" i="7"/>
  <c r="BC95" i="7"/>
  <c r="BG95" i="7"/>
  <c r="BK95" i="7"/>
  <c r="BO95" i="7"/>
  <c r="BS95" i="7"/>
  <c r="BW95" i="7"/>
  <c r="CA95" i="7"/>
  <c r="E96" i="7"/>
  <c r="I96" i="7"/>
  <c r="M96" i="7"/>
  <c r="Q96" i="7"/>
  <c r="U96" i="7"/>
  <c r="Y96" i="7"/>
  <c r="AC96" i="7"/>
  <c r="AG96" i="7"/>
  <c r="AK96" i="7"/>
  <c r="AO96" i="7"/>
  <c r="AS96" i="7"/>
  <c r="AW96" i="7"/>
  <c r="BA96" i="7"/>
  <c r="BE96" i="7"/>
  <c r="BI96" i="7"/>
  <c r="BM96" i="7"/>
  <c r="BQ96" i="7"/>
  <c r="BU96" i="7"/>
  <c r="BY96" i="7"/>
  <c r="C97" i="7"/>
  <c r="G97" i="7"/>
  <c r="K97" i="7"/>
  <c r="O97" i="7"/>
  <c r="S97" i="7"/>
  <c r="W97" i="7"/>
  <c r="AA97" i="7"/>
  <c r="AE97" i="7"/>
  <c r="AI97" i="7"/>
  <c r="AM97" i="7"/>
  <c r="AQ97" i="7"/>
  <c r="AU97" i="7"/>
  <c r="AY97" i="7"/>
  <c r="BC97" i="7"/>
  <c r="BG97" i="7"/>
  <c r="BK97" i="7"/>
  <c r="BO97" i="7"/>
  <c r="BS97" i="7"/>
  <c r="BW97" i="7"/>
  <c r="CA97" i="7"/>
  <c r="I79" i="6" s="1"/>
  <c r="E98" i="7"/>
  <c r="I98" i="7"/>
  <c r="M98" i="7"/>
  <c r="Q98" i="7"/>
  <c r="U98" i="7"/>
  <c r="Y98" i="7"/>
  <c r="AC98" i="7"/>
  <c r="AG98" i="7"/>
  <c r="AK98" i="7"/>
  <c r="AO98" i="7"/>
  <c r="AS98" i="7"/>
  <c r="AW98" i="7"/>
  <c r="BA98" i="7"/>
  <c r="BE98" i="7"/>
  <c r="BI98" i="7"/>
  <c r="BM98" i="7"/>
  <c r="BQ98" i="7"/>
  <c r="BU98" i="7"/>
  <c r="BY98" i="7"/>
  <c r="C99" i="7"/>
  <c r="G99" i="7"/>
  <c r="K99" i="7"/>
  <c r="O99" i="7"/>
  <c r="S99" i="7"/>
  <c r="W99" i="7"/>
  <c r="AA99" i="7"/>
  <c r="AE99" i="7"/>
  <c r="AI99" i="7"/>
  <c r="AM99" i="7"/>
  <c r="AQ99" i="7"/>
  <c r="AU99" i="7"/>
  <c r="AY99" i="7"/>
  <c r="BC99" i="7"/>
  <c r="BG99" i="7"/>
  <c r="BK99" i="7"/>
  <c r="BO99" i="7"/>
  <c r="BS99" i="7"/>
  <c r="BW99" i="7"/>
  <c r="CA99" i="7"/>
  <c r="B10" i="5" l="1" a="1"/>
  <c r="B8" i="5"/>
  <c r="B1" i="5" a="1"/>
  <c r="B5" i="1" l="1" a="1"/>
  <c r="B5" i="1" s="1"/>
  <c r="B2" i="1" a="1"/>
  <c r="B2" i="1" s="1"/>
  <c r="B14" i="3" a="1"/>
  <c r="B14" i="3" s="1"/>
  <c r="B2" i="3" a="1"/>
  <c r="B2" i="3" s="1"/>
  <c r="B8" i="1" l="1"/>
  <c r="B6" i="1"/>
  <c r="B7" i="1"/>
  <c r="E5" i="3"/>
  <c r="E4" i="3"/>
  <c r="E3" i="3"/>
  <c r="E2" i="3"/>
  <c r="B17" i="3"/>
  <c r="B15" i="3"/>
  <c r="C5" i="3"/>
  <c r="C4" i="3"/>
  <c r="C3" i="3"/>
  <c r="C2" i="3"/>
  <c r="B16" i="3"/>
  <c r="D5" i="3"/>
  <c r="B5" i="3"/>
  <c r="D4" i="3"/>
  <c r="B4" i="3"/>
  <c r="D3" i="3"/>
  <c r="B3" i="3"/>
  <c r="D2" i="3"/>
  <c r="B8" i="3" l="1" a="1"/>
  <c r="E8" i="3" s="1"/>
  <c r="E10" i="5" s="1"/>
  <c r="B11" i="3" l="1"/>
  <c r="B13" i="5" s="1"/>
  <c r="B10" i="3"/>
  <c r="B12" i="5" s="1"/>
  <c r="B9" i="3"/>
  <c r="B11" i="5" s="1"/>
  <c r="B8" i="3"/>
  <c r="B10" i="5" s="1"/>
  <c r="C11" i="3"/>
  <c r="C13" i="5" s="1"/>
  <c r="C10" i="3"/>
  <c r="C12" i="5" s="1"/>
  <c r="C9" i="3"/>
  <c r="C11" i="5" s="1"/>
  <c r="C8" i="3"/>
  <c r="C10" i="5" s="1"/>
  <c r="D11" i="3"/>
  <c r="D13" i="5" s="1"/>
  <c r="D10" i="3"/>
  <c r="D12" i="5" s="1"/>
  <c r="D9" i="3"/>
  <c r="D11" i="5" s="1"/>
  <c r="D8" i="3"/>
  <c r="D10" i="5" s="1"/>
  <c r="E11" i="3"/>
  <c r="E13" i="5" s="1"/>
  <c r="E10" i="3"/>
  <c r="E12" i="5" s="1"/>
  <c r="E9" i="3"/>
  <c r="E11" i="5" s="1"/>
  <c r="B20" i="3" l="1" a="1"/>
  <c r="B21" i="3" s="1"/>
  <c r="B22" i="3" l="1"/>
  <c r="B23" i="3"/>
  <c r="B2" i="5"/>
  <c r="D82" i="6"/>
  <c r="B20" i="3"/>
  <c r="D81" i="6" s="1"/>
  <c r="B4" i="5" l="1"/>
  <c r="D84" i="6"/>
  <c r="B3" i="5"/>
  <c r="D83" i="6"/>
  <c r="G4" i="6" s="1"/>
  <c r="H4" i="6" s="1"/>
  <c r="B11" i="1" a="1"/>
  <c r="B11" i="1" s="1"/>
  <c r="B14" i="1" s="1"/>
  <c r="B1" i="5"/>
  <c r="G45" i="6" l="1"/>
  <c r="H45" i="6" s="1"/>
  <c r="L4" i="6"/>
  <c r="G77" i="6"/>
  <c r="H77" i="6" s="1"/>
  <c r="G13" i="6"/>
  <c r="H13" i="6" s="1"/>
  <c r="G29" i="6"/>
  <c r="H29" i="6" s="1"/>
  <c r="G53" i="6"/>
  <c r="H53" i="6" s="1"/>
  <c r="G21" i="6"/>
  <c r="H21" i="6" s="1"/>
  <c r="G73" i="6"/>
  <c r="H73" i="6" s="1"/>
  <c r="G57" i="6"/>
  <c r="H57" i="6" s="1"/>
  <c r="G41" i="6"/>
  <c r="H41" i="6" s="1"/>
  <c r="G25" i="6"/>
  <c r="H25" i="6" s="1"/>
  <c r="G9" i="6"/>
  <c r="H9" i="6" s="1"/>
  <c r="G75" i="6"/>
  <c r="H75" i="6" s="1"/>
  <c r="G67" i="6"/>
  <c r="H67" i="6" s="1"/>
  <c r="G59" i="6"/>
  <c r="H59" i="6" s="1"/>
  <c r="G51" i="6"/>
  <c r="H51" i="6" s="1"/>
  <c r="G43" i="6"/>
  <c r="H43" i="6" s="1"/>
  <c r="G35" i="6"/>
  <c r="H35" i="6" s="1"/>
  <c r="G27" i="6"/>
  <c r="H27" i="6" s="1"/>
  <c r="G19" i="6"/>
  <c r="H19" i="6" s="1"/>
  <c r="G11" i="6"/>
  <c r="H11" i="6" s="1"/>
  <c r="G3" i="6"/>
  <c r="H3" i="6" s="1"/>
  <c r="G78" i="6"/>
  <c r="H78" i="6" s="1"/>
  <c r="G74" i="6"/>
  <c r="H74" i="6" s="1"/>
  <c r="G70" i="6"/>
  <c r="H70" i="6" s="1"/>
  <c r="G66" i="6"/>
  <c r="H66" i="6" s="1"/>
  <c r="G62" i="6"/>
  <c r="H62" i="6" s="1"/>
  <c r="G58" i="6"/>
  <c r="H58" i="6" s="1"/>
  <c r="G54" i="6"/>
  <c r="H54" i="6" s="1"/>
  <c r="G50" i="6"/>
  <c r="H50" i="6" s="1"/>
  <c r="G46" i="6"/>
  <c r="H46" i="6" s="1"/>
  <c r="G42" i="6"/>
  <c r="H42" i="6" s="1"/>
  <c r="G38" i="6"/>
  <c r="H38" i="6" s="1"/>
  <c r="G34" i="6"/>
  <c r="H34" i="6" s="1"/>
  <c r="G30" i="6"/>
  <c r="H30" i="6" s="1"/>
  <c r="G26" i="6"/>
  <c r="H26" i="6" s="1"/>
  <c r="G22" i="6"/>
  <c r="H22" i="6" s="1"/>
  <c r="G18" i="6"/>
  <c r="H18" i="6" s="1"/>
  <c r="G14" i="6"/>
  <c r="H14" i="6" s="1"/>
  <c r="G10" i="6"/>
  <c r="H10" i="6" s="1"/>
  <c r="G6" i="6"/>
  <c r="H6" i="6" s="1"/>
  <c r="B17" i="1"/>
  <c r="H81" i="6"/>
  <c r="L45" i="6"/>
  <c r="G61" i="6"/>
  <c r="H61" i="6" s="1"/>
  <c r="G69" i="6"/>
  <c r="H69" i="6" s="1"/>
  <c r="G37" i="6"/>
  <c r="H37" i="6" s="1"/>
  <c r="G5" i="6"/>
  <c r="H5" i="6" s="1"/>
  <c r="G65" i="6"/>
  <c r="H65" i="6" s="1"/>
  <c r="G49" i="6"/>
  <c r="H49" i="6" s="1"/>
  <c r="G33" i="6"/>
  <c r="H33" i="6" s="1"/>
  <c r="G17" i="6"/>
  <c r="H17" i="6" s="1"/>
  <c r="G79" i="6"/>
  <c r="H79" i="6" s="1"/>
  <c r="G71" i="6"/>
  <c r="H71" i="6" s="1"/>
  <c r="G63" i="6"/>
  <c r="H63" i="6" s="1"/>
  <c r="G55" i="6"/>
  <c r="H55" i="6" s="1"/>
  <c r="G47" i="6"/>
  <c r="H47" i="6" s="1"/>
  <c r="G39" i="6"/>
  <c r="H39" i="6" s="1"/>
  <c r="G31" i="6"/>
  <c r="H31" i="6" s="1"/>
  <c r="G23" i="6"/>
  <c r="H23" i="6" s="1"/>
  <c r="G15" i="6"/>
  <c r="H15" i="6" s="1"/>
  <c r="G7" i="6"/>
  <c r="H7" i="6" s="1"/>
  <c r="G2" i="6"/>
  <c r="H2" i="6" s="1"/>
  <c r="G76" i="6"/>
  <c r="H76" i="6" s="1"/>
  <c r="G72" i="6"/>
  <c r="H72" i="6" s="1"/>
  <c r="G68" i="6"/>
  <c r="H68" i="6" s="1"/>
  <c r="G64" i="6"/>
  <c r="H64" i="6" s="1"/>
  <c r="G60" i="6"/>
  <c r="H60" i="6" s="1"/>
  <c r="G56" i="6"/>
  <c r="H56" i="6" s="1"/>
  <c r="G52" i="6"/>
  <c r="H52" i="6" s="1"/>
  <c r="G48" i="6"/>
  <c r="H48" i="6" s="1"/>
  <c r="G44" i="6"/>
  <c r="H44" i="6" s="1"/>
  <c r="G40" i="6"/>
  <c r="H40" i="6" s="1"/>
  <c r="G36" i="6"/>
  <c r="H36" i="6" s="1"/>
  <c r="G32" i="6"/>
  <c r="H32" i="6" s="1"/>
  <c r="G28" i="6"/>
  <c r="H28" i="6" s="1"/>
  <c r="G24" i="6"/>
  <c r="H24" i="6" s="1"/>
  <c r="G20" i="6"/>
  <c r="H20" i="6" s="1"/>
  <c r="G16" i="6"/>
  <c r="H16" i="6" s="1"/>
  <c r="G12" i="6"/>
  <c r="H12" i="6" s="1"/>
  <c r="G8" i="6"/>
  <c r="H8" i="6" s="1"/>
  <c r="L8" i="6" l="1"/>
  <c r="L16" i="6"/>
  <c r="L24" i="6"/>
  <c r="L32" i="6"/>
  <c r="L40" i="6"/>
  <c r="L48" i="6"/>
  <c r="L56" i="6"/>
  <c r="L64" i="6"/>
  <c r="L72" i="6"/>
  <c r="L2" i="6"/>
  <c r="L15" i="6"/>
  <c r="L31" i="6"/>
  <c r="L47" i="6"/>
  <c r="L63" i="6"/>
  <c r="L79" i="6"/>
  <c r="L33" i="6"/>
  <c r="L65" i="6"/>
  <c r="L37" i="6"/>
  <c r="L61" i="6"/>
  <c r="L6" i="6"/>
  <c r="L14" i="6"/>
  <c r="L22" i="6"/>
  <c r="L30" i="6"/>
  <c r="L38" i="6"/>
  <c r="L46" i="6"/>
  <c r="L54" i="6"/>
  <c r="L62" i="6"/>
  <c r="L70" i="6"/>
  <c r="L78" i="6"/>
  <c r="L11" i="6"/>
  <c r="L27" i="6"/>
  <c r="L43" i="6"/>
  <c r="L59" i="6"/>
  <c r="L75" i="6"/>
  <c r="L25" i="6"/>
  <c r="L57" i="6"/>
  <c r="L21" i="6"/>
  <c r="L29" i="6"/>
  <c r="L77" i="6"/>
  <c r="L12" i="6"/>
  <c r="L20" i="6"/>
  <c r="L28" i="6"/>
  <c r="L36" i="6"/>
  <c r="L44" i="6"/>
  <c r="L52" i="6"/>
  <c r="L60" i="6"/>
  <c r="L68" i="6"/>
  <c r="L76" i="6"/>
  <c r="L7" i="6"/>
  <c r="L23" i="6"/>
  <c r="L39" i="6"/>
  <c r="L55" i="6"/>
  <c r="L71" i="6"/>
  <c r="L17" i="6"/>
  <c r="L49" i="6"/>
  <c r="L5" i="6"/>
  <c r="L69" i="6"/>
  <c r="B6" i="5"/>
  <c r="H82" i="6"/>
  <c r="J16" i="6" s="1"/>
  <c r="J10" i="6"/>
  <c r="L10" i="6"/>
  <c r="K10" i="6"/>
  <c r="J18" i="6"/>
  <c r="L18" i="6"/>
  <c r="K18" i="6"/>
  <c r="J26" i="6"/>
  <c r="L26" i="6"/>
  <c r="K26" i="6"/>
  <c r="J34" i="6"/>
  <c r="L34" i="6"/>
  <c r="K34" i="6"/>
  <c r="J42" i="6"/>
  <c r="L42" i="6"/>
  <c r="K42" i="6"/>
  <c r="J50" i="6"/>
  <c r="L50" i="6"/>
  <c r="K50" i="6"/>
  <c r="J58" i="6"/>
  <c r="L58" i="6"/>
  <c r="K58" i="6"/>
  <c r="J66" i="6"/>
  <c r="L66" i="6"/>
  <c r="K66" i="6"/>
  <c r="J74" i="6"/>
  <c r="L74" i="6"/>
  <c r="K74" i="6"/>
  <c r="J3" i="6"/>
  <c r="L3" i="6"/>
  <c r="K3" i="6"/>
  <c r="J19" i="6"/>
  <c r="L19" i="6"/>
  <c r="K19" i="6"/>
  <c r="J35" i="6"/>
  <c r="L35" i="6"/>
  <c r="K35" i="6"/>
  <c r="J51" i="6"/>
  <c r="L51" i="6"/>
  <c r="K51" i="6"/>
  <c r="J67" i="6"/>
  <c r="L67" i="6"/>
  <c r="K67" i="6"/>
  <c r="J9" i="6"/>
  <c r="L9" i="6"/>
  <c r="K9" i="6"/>
  <c r="J41" i="6"/>
  <c r="L41" i="6"/>
  <c r="K41" i="6"/>
  <c r="J73" i="6"/>
  <c r="L73" i="6"/>
  <c r="K73" i="6"/>
  <c r="J53" i="6"/>
  <c r="L53" i="6"/>
  <c r="K53" i="6"/>
  <c r="J13" i="6"/>
  <c r="L13" i="6"/>
  <c r="K13" i="6"/>
  <c r="J5" i="5" l="1"/>
  <c r="F7" i="5"/>
  <c r="J6" i="5"/>
  <c r="J4" i="5"/>
  <c r="F6" i="5"/>
  <c r="F5" i="5"/>
  <c r="J7" i="5"/>
  <c r="F4" i="5"/>
  <c r="K5" i="6"/>
  <c r="J5" i="6"/>
  <c r="K17" i="6"/>
  <c r="J17" i="6"/>
  <c r="K55" i="6"/>
  <c r="J55" i="6"/>
  <c r="K23" i="6"/>
  <c r="J23" i="6"/>
  <c r="K76" i="6"/>
  <c r="J76" i="6"/>
  <c r="K60" i="6"/>
  <c r="J60" i="6"/>
  <c r="K44" i="6"/>
  <c r="J44" i="6"/>
  <c r="K28" i="6"/>
  <c r="J28" i="6"/>
  <c r="K12" i="6"/>
  <c r="J12" i="6"/>
  <c r="K29" i="6"/>
  <c r="J29" i="6"/>
  <c r="K57" i="6"/>
  <c r="J57" i="6"/>
  <c r="K75" i="6"/>
  <c r="J75" i="6"/>
  <c r="K43" i="6"/>
  <c r="J43" i="6"/>
  <c r="K11" i="6"/>
  <c r="J11" i="6"/>
  <c r="K70" i="6"/>
  <c r="J70" i="6"/>
  <c r="K54" i="6"/>
  <c r="J54" i="6"/>
  <c r="K38" i="6"/>
  <c r="J38" i="6"/>
  <c r="K22" i="6"/>
  <c r="J22" i="6"/>
  <c r="K6" i="6"/>
  <c r="J6" i="6"/>
  <c r="K37" i="6"/>
  <c r="J37" i="6"/>
  <c r="K33" i="6"/>
  <c r="J33" i="6"/>
  <c r="K63" i="6"/>
  <c r="J63" i="6"/>
  <c r="K31" i="6"/>
  <c r="J31" i="6"/>
  <c r="K2" i="6"/>
  <c r="J2" i="6"/>
  <c r="K64" i="6"/>
  <c r="J64" i="6"/>
  <c r="K48" i="6"/>
  <c r="J48" i="6"/>
  <c r="K32" i="6"/>
  <c r="J32" i="6"/>
  <c r="K16" i="6"/>
  <c r="N11" i="6"/>
  <c r="O11" i="6" s="1"/>
  <c r="N19" i="6"/>
  <c r="O19" i="6" s="1"/>
  <c r="N27" i="6"/>
  <c r="O27" i="6" s="1"/>
  <c r="N35" i="6"/>
  <c r="O35" i="6" s="1"/>
  <c r="N43" i="6"/>
  <c r="O43" i="6" s="1"/>
  <c r="N51" i="6"/>
  <c r="O51" i="6" s="1"/>
  <c r="N59" i="6"/>
  <c r="O59" i="6" s="1"/>
  <c r="N67" i="6"/>
  <c r="O67" i="6" s="1"/>
  <c r="N75" i="6"/>
  <c r="O75" i="6" s="1"/>
  <c r="N7" i="6"/>
  <c r="O7" i="6" s="1"/>
  <c r="N23" i="6"/>
  <c r="O23" i="6" s="1"/>
  <c r="N39" i="6"/>
  <c r="O39" i="6" s="1"/>
  <c r="N55" i="6"/>
  <c r="O55" i="6" s="1"/>
  <c r="N71" i="6"/>
  <c r="O71" i="6" s="1"/>
  <c r="N15" i="6"/>
  <c r="O15" i="6" s="1"/>
  <c r="N47" i="6"/>
  <c r="O47" i="6" s="1"/>
  <c r="N79" i="6"/>
  <c r="O79" i="6" s="1"/>
  <c r="N31" i="6"/>
  <c r="O31" i="6" s="1"/>
  <c r="N63" i="6"/>
  <c r="O63" i="6" s="1"/>
  <c r="N77" i="6"/>
  <c r="O77" i="6" s="1"/>
  <c r="N69" i="6"/>
  <c r="O69" i="6" s="1"/>
  <c r="N61" i="6"/>
  <c r="O61" i="6" s="1"/>
  <c r="N53" i="6"/>
  <c r="O53" i="6" s="1"/>
  <c r="N45" i="6"/>
  <c r="O45" i="6" s="1"/>
  <c r="N37" i="6"/>
  <c r="O37" i="6" s="1"/>
  <c r="N29" i="6"/>
  <c r="O29" i="6" s="1"/>
  <c r="N21" i="6"/>
  <c r="O21" i="6" s="1"/>
  <c r="N13" i="6"/>
  <c r="O13" i="6" s="1"/>
  <c r="N5" i="6"/>
  <c r="O5" i="6" s="1"/>
  <c r="N3" i="6"/>
  <c r="O3" i="6" s="1"/>
  <c r="N76" i="6"/>
  <c r="O76" i="6" s="1"/>
  <c r="N72" i="6"/>
  <c r="O72" i="6" s="1"/>
  <c r="N68" i="6"/>
  <c r="O68" i="6" s="1"/>
  <c r="N64" i="6"/>
  <c r="O64" i="6" s="1"/>
  <c r="N60" i="6"/>
  <c r="O60" i="6" s="1"/>
  <c r="N56" i="6"/>
  <c r="O56" i="6" s="1"/>
  <c r="N52" i="6"/>
  <c r="O52" i="6" s="1"/>
  <c r="N48" i="6"/>
  <c r="O48" i="6" s="1"/>
  <c r="N44" i="6"/>
  <c r="O44" i="6" s="1"/>
  <c r="N40" i="6"/>
  <c r="O40" i="6" s="1"/>
  <c r="N36" i="6"/>
  <c r="O36" i="6" s="1"/>
  <c r="N32" i="6"/>
  <c r="O32" i="6" s="1"/>
  <c r="N28" i="6"/>
  <c r="O28" i="6" s="1"/>
  <c r="N24" i="6"/>
  <c r="O24" i="6" s="1"/>
  <c r="N20" i="6"/>
  <c r="O20" i="6" s="1"/>
  <c r="N16" i="6"/>
  <c r="O16" i="6" s="1"/>
  <c r="N12" i="6"/>
  <c r="O12" i="6" s="1"/>
  <c r="N8" i="6"/>
  <c r="O8" i="6" s="1"/>
  <c r="N4" i="6"/>
  <c r="O4" i="6" s="1"/>
  <c r="N73" i="6"/>
  <c r="O73" i="6" s="1"/>
  <c r="N65" i="6"/>
  <c r="O65" i="6" s="1"/>
  <c r="N57" i="6"/>
  <c r="O57" i="6" s="1"/>
  <c r="N49" i="6"/>
  <c r="O49" i="6" s="1"/>
  <c r="N41" i="6"/>
  <c r="O41" i="6" s="1"/>
  <c r="N33" i="6"/>
  <c r="O33" i="6" s="1"/>
  <c r="N25" i="6"/>
  <c r="O25" i="6" s="1"/>
  <c r="N17" i="6"/>
  <c r="O17" i="6" s="1"/>
  <c r="N9" i="6"/>
  <c r="O9" i="6" s="1"/>
  <c r="N2" i="6"/>
  <c r="O2" i="6" s="1"/>
  <c r="N78" i="6"/>
  <c r="O78" i="6" s="1"/>
  <c r="N74" i="6"/>
  <c r="O74" i="6" s="1"/>
  <c r="N70" i="6"/>
  <c r="O70" i="6" s="1"/>
  <c r="N66" i="6"/>
  <c r="O66" i="6" s="1"/>
  <c r="N62" i="6"/>
  <c r="O62" i="6" s="1"/>
  <c r="N58" i="6"/>
  <c r="O58" i="6" s="1"/>
  <c r="N54" i="6"/>
  <c r="O54" i="6" s="1"/>
  <c r="N50" i="6"/>
  <c r="O50" i="6" s="1"/>
  <c r="N46" i="6"/>
  <c r="O46" i="6" s="1"/>
  <c r="N42" i="6"/>
  <c r="O42" i="6" s="1"/>
  <c r="N38" i="6"/>
  <c r="O38" i="6" s="1"/>
  <c r="N34" i="6"/>
  <c r="O34" i="6" s="1"/>
  <c r="N30" i="6"/>
  <c r="O30" i="6" s="1"/>
  <c r="N26" i="6"/>
  <c r="O26" i="6" s="1"/>
  <c r="N22" i="6"/>
  <c r="O22" i="6" s="1"/>
  <c r="N18" i="6"/>
  <c r="O18" i="6" s="1"/>
  <c r="N14" i="6"/>
  <c r="O14" i="6" s="1"/>
  <c r="N10" i="6"/>
  <c r="O10" i="6" s="1"/>
  <c r="N6" i="6"/>
  <c r="O6" i="6" s="1"/>
  <c r="J4" i="6"/>
  <c r="K4" i="6"/>
  <c r="J45" i="6"/>
  <c r="K45" i="6"/>
  <c r="K69" i="6"/>
  <c r="J69" i="6"/>
  <c r="K49" i="6"/>
  <c r="J49" i="6"/>
  <c r="K71" i="6"/>
  <c r="J71" i="6"/>
  <c r="K39" i="6"/>
  <c r="J39" i="6"/>
  <c r="K7" i="6"/>
  <c r="J7" i="6"/>
  <c r="K68" i="6"/>
  <c r="J68" i="6"/>
  <c r="K52" i="6"/>
  <c r="J52" i="6"/>
  <c r="K36" i="6"/>
  <c r="J36" i="6"/>
  <c r="K20" i="6"/>
  <c r="J20" i="6"/>
  <c r="K77" i="6"/>
  <c r="J77" i="6"/>
  <c r="K21" i="6"/>
  <c r="J21" i="6"/>
  <c r="K25" i="6"/>
  <c r="J25" i="6"/>
  <c r="K59" i="6"/>
  <c r="J59" i="6"/>
  <c r="K27" i="6"/>
  <c r="J27" i="6"/>
  <c r="K78" i="6"/>
  <c r="J78" i="6"/>
  <c r="K62" i="6"/>
  <c r="J62" i="6"/>
  <c r="K46" i="6"/>
  <c r="J46" i="6"/>
  <c r="K30" i="6"/>
  <c r="J30" i="6"/>
  <c r="K14" i="6"/>
  <c r="J14" i="6"/>
  <c r="K61" i="6"/>
  <c r="J61" i="6"/>
  <c r="K65" i="6"/>
  <c r="J65" i="6"/>
  <c r="K79" i="6"/>
  <c r="J79" i="6"/>
  <c r="K47" i="6"/>
  <c r="J47" i="6"/>
  <c r="K15" i="6"/>
  <c r="J15" i="6"/>
  <c r="K72" i="6"/>
  <c r="J72" i="6"/>
  <c r="K56" i="6"/>
  <c r="J56" i="6"/>
  <c r="K40" i="6"/>
  <c r="J40" i="6"/>
  <c r="K24" i="6"/>
  <c r="J24" i="6"/>
  <c r="K8" i="6"/>
  <c r="J8" i="6"/>
</calcChain>
</file>

<file path=xl/sharedStrings.xml><?xml version="1.0" encoding="utf-8"?>
<sst xmlns="http://schemas.openxmlformats.org/spreadsheetml/2006/main" count="282" uniqueCount="104">
  <si>
    <t>Finding Y'Y</t>
  </si>
  <si>
    <t xml:space="preserve">Y'Y = </t>
  </si>
  <si>
    <t>Finding X'Y</t>
  </si>
  <si>
    <t>X'Y =</t>
  </si>
  <si>
    <t>Finding SSres</t>
  </si>
  <si>
    <t>MSres =
SSres/n-p</t>
  </si>
  <si>
    <t>beta0</t>
  </si>
  <si>
    <t>gpa</t>
  </si>
  <si>
    <t>gender</t>
  </si>
  <si>
    <t>concept</t>
  </si>
  <si>
    <t>iq</t>
  </si>
  <si>
    <t>Finding (X'X)</t>
  </si>
  <si>
    <t>X'X =</t>
  </si>
  <si>
    <t>Finding (X'X)^(-1)</t>
  </si>
  <si>
    <t>(X'X)^(-1) =</t>
  </si>
  <si>
    <t>Finding (X'Y)</t>
  </si>
  <si>
    <t xml:space="preserve">β^ =  </t>
  </si>
  <si>
    <t xml:space="preserve">Finding β^ = (X'X)^(-1) * (X'Y) </t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</si>
  <si>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 xml:space="preserve">'X'Y = </t>
    </r>
  </si>
  <si>
    <r>
      <t xml:space="preserve">Finding </t>
    </r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'X'Y</t>
    </r>
  </si>
  <si>
    <t>β0</t>
  </si>
  <si>
    <t>β1</t>
  </si>
  <si>
    <t>β2</t>
  </si>
  <si>
    <t>β3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</si>
  <si>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</si>
  <si>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</si>
  <si>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</si>
  <si>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</si>
  <si>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</si>
  <si>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</si>
  <si>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</si>
  <si>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</si>
  <si>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</si>
  <si>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</si>
  <si>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</si>
  <si>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</si>
  <si>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</si>
  <si>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</si>
  <si>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</si>
  <si>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</si>
  <si>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</si>
  <si>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</si>
  <si>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</si>
  <si>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</si>
  <si>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</si>
  <si>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</si>
  <si>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</si>
  <si>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</si>
  <si>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</si>
  <si>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</si>
  <si>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r>
      <t>SSres  
(Y'Y -</t>
    </r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'X'Y) =</t>
    </r>
  </si>
  <si>
    <t>β0=</t>
  </si>
  <si>
    <t>β1=</t>
  </si>
  <si>
    <t>β2=</t>
  </si>
  <si>
    <t>β3=</t>
  </si>
  <si>
    <t>Finding Msres (σ²)</t>
  </si>
  <si>
    <t>σ² (MSres)=</t>
  </si>
  <si>
    <t>t (α/2,n-p)=</t>
  </si>
  <si>
    <t>Confidence Intervals:</t>
  </si>
  <si>
    <t>&lt;=</t>
  </si>
  <si>
    <t>&lt;---------------</t>
  </si>
  <si>
    <t>Y pred,
y^</t>
  </si>
  <si>
    <t>Residuals,
ei=yi-yi^</t>
  </si>
  <si>
    <t>hii values</t>
  </si>
  <si>
    <t>Standardized
Residuals,
di = ei/root(msres)</t>
  </si>
  <si>
    <t>Studentized
Residuals,
ri = ei/root(msres*(1-hii))</t>
  </si>
  <si>
    <t>PRESS
Residuals,
e(i) = ei/1-hii</t>
  </si>
  <si>
    <r>
      <t xml:space="preserve">S(i)^2 = 
</t>
    </r>
    <r>
      <rPr>
        <u/>
        <sz val="12"/>
        <color rgb="FF000000"/>
        <rFont val="Calibri"/>
        <family val="2"/>
        <scheme val="minor"/>
      </rPr>
      <t xml:space="preserve">(n-p)Msres - ei^2/(1-hii)
</t>
    </r>
    <r>
      <rPr>
        <sz val="12"/>
        <color rgb="FF000000"/>
        <rFont val="Calibri"/>
        <family val="2"/>
        <scheme val="minor"/>
      </rPr>
      <t xml:space="preserve">                n-p-1</t>
    </r>
  </si>
  <si>
    <r>
      <t xml:space="preserve">R student residuals,
ti= </t>
    </r>
    <r>
      <rPr>
        <u/>
        <sz val="12"/>
        <color rgb="FF000000"/>
        <rFont val="Calibri"/>
        <family val="2"/>
        <scheme val="minor"/>
      </rPr>
      <t xml:space="preserve">            ei              </t>
    </r>
    <r>
      <rPr>
        <sz val="12"/>
        <color rgb="FF000000"/>
        <rFont val="Calibri"/>
        <family val="2"/>
        <scheme val="minor"/>
      </rPr>
      <t xml:space="preserve">
     root((S(i)^2)(1-hii)</t>
    </r>
  </si>
  <si>
    <t>gender
(X2)</t>
  </si>
  <si>
    <t>concept
(X3)</t>
  </si>
  <si>
    <t>gpa 
(X1)</t>
  </si>
  <si>
    <t>iq 
(Y)</t>
  </si>
  <si>
    <t>Finding (X'X)^(-1)*X'</t>
  </si>
  <si>
    <t>(X'X)^(-1)*X' =</t>
  </si>
  <si>
    <t>Finding H = X*(X'X)^(-1)*X'</t>
  </si>
  <si>
    <t xml:space="preserve">H =  </t>
  </si>
  <si>
    <t>SSres=</t>
  </si>
  <si>
    <t>Msres=</t>
  </si>
  <si>
    <r>
      <t>R student residuals,
ti=</t>
    </r>
    <r>
      <rPr>
        <u/>
        <sz val="12"/>
        <color rgb="FF000000"/>
        <rFont val="Calibri"/>
        <family val="2"/>
        <scheme val="minor"/>
      </rPr>
      <t xml:space="preserve">             ei              </t>
    </r>
    <r>
      <rPr>
        <sz val="12"/>
        <color rgb="FF000000"/>
        <rFont val="Calibri"/>
        <family val="2"/>
        <scheme val="minor"/>
      </rPr>
      <t xml:space="preserve">
     root((S(i)^2)(1-hii)</t>
    </r>
  </si>
  <si>
    <t>Sorted Residuals</t>
  </si>
  <si>
    <t>S no.</t>
  </si>
  <si>
    <t>Cumulative Probability,
pi</t>
  </si>
  <si>
    <t>Normal Probability Plot</t>
  </si>
  <si>
    <t>Plotting ei against yi^</t>
  </si>
  <si>
    <t>Partial Residual Plots</t>
  </si>
  <si>
    <t>(For X1)</t>
  </si>
  <si>
    <t>y(1)i^</t>
  </si>
  <si>
    <t>e(1)i[y]=
yi-y(1)i^</t>
  </si>
  <si>
    <t>SUMMARY OUTPUT of X1 (without Y)</t>
  </si>
  <si>
    <t>SUMMARY OUTPUT of Y (without X1)</t>
  </si>
  <si>
    <t>X1^</t>
  </si>
  <si>
    <t>e(1)i[x]=
x1-x1^</t>
  </si>
  <si>
    <t>SCROLL DOWN FOR THE PLOT!</t>
  </si>
  <si>
    <t>(For X2)</t>
  </si>
  <si>
    <t>X2^</t>
  </si>
  <si>
    <t>y(2)i^</t>
  </si>
  <si>
    <t>(For X3)</t>
  </si>
  <si>
    <t>y(3)i^</t>
  </si>
  <si>
    <t>e(3)i[y]=
yi-y(3)i^</t>
  </si>
  <si>
    <t>e(3)i[x]=
x3-x3^</t>
  </si>
  <si>
    <t>X3^</t>
  </si>
  <si>
    <t>e(2)i[y]=
yi-y(2)i^</t>
  </si>
  <si>
    <t>e(2)i[x]=
x2-x2^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</si>
</sst>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0" fillId="0" borderId="0" xfId="0" applyFill="1" applyBorder="1" applyAlignment="1"/>
    <xf numFmtId="0" fontId="0" fillId="0" borderId="24" xfId="0" applyFill="1" applyBorder="1" applyAlignment="1"/>
    <xf numFmtId="0" fontId="18" fillId="0" borderId="25" xfId="0" applyFont="1" applyFill="1" applyBorder="1" applyAlignment="1">
      <alignment horizontal="center"/>
    </xf>
    <xf numFmtId="0" fontId="18" fillId="0" borderId="25" xfId="0" applyFont="1" applyFill="1" applyBorder="1" applyAlignment="1">
      <alignment horizontal="centerContinuous"/>
    </xf>
    <xf numFmtId="0" fontId="0" fillId="0" borderId="26" xfId="0" applyBorder="1"/>
    <xf numFmtId="0" fontId="16" fillId="0" borderId="13" xfId="0" applyFont="1" applyBorder="1" applyAlignment="1">
      <alignment horizontal="right"/>
    </xf>
    <xf numFmtId="0" fontId="16" fillId="0" borderId="14" xfId="0" applyFont="1" applyBorder="1" applyAlignment="1">
      <alignment horizontal="right"/>
    </xf>
    <xf numFmtId="0" fontId="16" fillId="0" borderId="15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7" xfId="0" applyBorder="1"/>
    <xf numFmtId="0" fontId="0" fillId="33" borderId="11" xfId="0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0" fillId="33" borderId="33" xfId="0" applyFill="1" applyBorder="1"/>
    <xf numFmtId="0" fontId="0" fillId="33" borderId="34" xfId="0" applyFill="1" applyBorder="1"/>
    <xf numFmtId="0" fontId="0" fillId="34" borderId="33" xfId="0" applyFill="1" applyBorder="1"/>
    <xf numFmtId="0" fontId="0" fillId="34" borderId="34" xfId="0" applyFill="1" applyBorder="1"/>
    <xf numFmtId="0" fontId="0" fillId="34" borderId="35" xfId="0" applyFill="1" applyBorder="1"/>
    <xf numFmtId="0" fontId="0" fillId="34" borderId="36" xfId="0" applyFill="1" applyBorder="1" applyAlignment="1">
      <alignment horizontal="center"/>
    </xf>
    <xf numFmtId="0" fontId="16" fillId="34" borderId="36" xfId="0" applyFont="1" applyFill="1" applyBorder="1" applyAlignment="1">
      <alignment horizontal="center"/>
    </xf>
    <xf numFmtId="0" fontId="0" fillId="34" borderId="37" xfId="0" applyFill="1" applyBorder="1"/>
    <xf numFmtId="0" fontId="0" fillId="34" borderId="26" xfId="0" applyFill="1" applyBorder="1" applyAlignment="1">
      <alignment horizontal="right"/>
    </xf>
    <xf numFmtId="0" fontId="0" fillId="34" borderId="26" xfId="0" applyFill="1" applyBorder="1" applyAlignment="1">
      <alignment horizontal="right" vertical="top" wrapText="1"/>
    </xf>
    <xf numFmtId="0" fontId="0" fillId="34" borderId="26" xfId="0" applyFill="1" applyBorder="1" applyAlignment="1">
      <alignment horizontal="right" wrapText="1"/>
    </xf>
    <xf numFmtId="0" fontId="16" fillId="33" borderId="28" xfId="0" applyFont="1" applyFill="1" applyBorder="1"/>
    <xf numFmtId="0" fontId="16" fillId="33" borderId="29" xfId="0" applyFont="1" applyFill="1" applyBorder="1"/>
    <xf numFmtId="0" fontId="16" fillId="33" borderId="30" xfId="0" applyFont="1" applyFill="1" applyBorder="1"/>
    <xf numFmtId="0" fontId="0" fillId="34" borderId="13" xfId="0" applyFill="1" applyBorder="1" applyAlignment="1">
      <alignment horizontal="right" vertical="top" wrapText="1"/>
    </xf>
    <xf numFmtId="0" fontId="0" fillId="34" borderId="14" xfId="0" applyFill="1" applyBorder="1" applyAlignment="1">
      <alignment horizontal="right" vertical="top" wrapText="1"/>
    </xf>
    <xf numFmtId="0" fontId="0" fillId="34" borderId="15" xfId="0" applyFill="1" applyBorder="1" applyAlignment="1">
      <alignment horizontal="right" vertical="top" wrapText="1"/>
    </xf>
    <xf numFmtId="0" fontId="0" fillId="34" borderId="13" xfId="0" applyFill="1" applyBorder="1" applyAlignment="1">
      <alignment horizontal="right" vertical="top"/>
    </xf>
    <xf numFmtId="0" fontId="0" fillId="34" borderId="14" xfId="0" applyFill="1" applyBorder="1" applyAlignment="1">
      <alignment horizontal="right" vertical="top"/>
    </xf>
    <xf numFmtId="0" fontId="0" fillId="34" borderId="15" xfId="0" applyFill="1" applyBorder="1" applyAlignment="1">
      <alignment horizontal="right" vertical="top"/>
    </xf>
    <xf numFmtId="0" fontId="0" fillId="33" borderId="10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5" borderId="31" xfId="0" applyFill="1" applyBorder="1" applyAlignment="1">
      <alignment horizontal="left"/>
    </xf>
    <xf numFmtId="0" fontId="0" fillId="35" borderId="25" xfId="0" applyFill="1" applyBorder="1" applyAlignment="1">
      <alignment horizontal="left"/>
    </xf>
    <xf numFmtId="0" fontId="0" fillId="35" borderId="32" xfId="0" applyFill="1" applyBorder="1" applyAlignment="1">
      <alignment horizontal="left"/>
    </xf>
    <xf numFmtId="0" fontId="19" fillId="0" borderId="26" xfId="0" applyFont="1" applyFill="1" applyBorder="1" applyAlignment="1">
      <alignment horizontal="left" vertical="top" wrapText="1"/>
    </xf>
    <xf numFmtId="0" fontId="19" fillId="36" borderId="26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34" borderId="16" xfId="0" applyFill="1" applyBorder="1" applyAlignment="1">
      <alignment horizontal="right" vertical="top"/>
    </xf>
    <xf numFmtId="0" fontId="0" fillId="34" borderId="19" xfId="0" applyFill="1" applyBorder="1" applyAlignment="1">
      <alignment horizontal="right" vertical="top"/>
    </xf>
    <xf numFmtId="0" fontId="0" fillId="34" borderId="21" xfId="0" applyFill="1" applyBorder="1" applyAlignment="1">
      <alignment horizontal="right" vertical="top"/>
    </xf>
    <xf numFmtId="0" fontId="0" fillId="34" borderId="19" xfId="0" applyFill="1" applyBorder="1" applyAlignment="1">
      <alignment horizontal="right" vertical="top" wrapText="1"/>
    </xf>
    <xf numFmtId="0" fontId="0" fillId="34" borderId="21" xfId="0" applyFill="1" applyBorder="1" applyAlignment="1">
      <alignment horizontal="right" vertical="top" wrapText="1"/>
    </xf>
    <xf numFmtId="0" fontId="0" fillId="36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16" fillId="37" borderId="16" xfId="0" applyFont="1" applyFill="1" applyBorder="1" applyAlignment="1">
      <alignment horizontal="right"/>
    </xf>
    <xf numFmtId="0" fontId="16" fillId="37" borderId="19" xfId="0" applyFont="1" applyFill="1" applyBorder="1" applyAlignment="1">
      <alignment horizontal="right"/>
    </xf>
    <xf numFmtId="0" fontId="16" fillId="37" borderId="21" xfId="0" applyFont="1" applyFill="1" applyBorder="1" applyAlignment="1">
      <alignment horizontal="right"/>
    </xf>
    <xf numFmtId="0" fontId="0" fillId="37" borderId="13" xfId="0" applyFill="1" applyBorder="1" applyAlignment="1">
      <alignment horizontal="right"/>
    </xf>
    <xf numFmtId="0" fontId="0" fillId="37" borderId="15" xfId="0" applyFill="1" applyBorder="1" applyAlignment="1">
      <alignment horizontal="right"/>
    </xf>
    <xf numFmtId="0" fontId="0" fillId="0" borderId="26" xfId="0" applyBorder="1" applyAlignment="1">
      <alignment vertical="top" wrapText="1"/>
    </xf>
    <xf numFmtId="0" fontId="0" fillId="37" borderId="10" xfId="0" applyFill="1" applyBorder="1" applyAlignment="1">
      <alignment horizontal="left"/>
    </xf>
    <xf numFmtId="0" fontId="0" fillId="37" borderId="11" xfId="0" applyFill="1" applyBorder="1" applyAlignment="1">
      <alignment horizontal="left"/>
    </xf>
    <xf numFmtId="0" fontId="0" fillId="37" borderId="12" xfId="0" applyFill="1" applyBorder="1" applyAlignment="1">
      <alignment horizontal="left"/>
    </xf>
    <xf numFmtId="0" fontId="19" fillId="36" borderId="11" xfId="0" applyFont="1" applyFill="1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6" xfId="0" applyBorder="1" applyAlignment="1">
      <alignment horizontal="left" vertical="top" wrapText="1"/>
    </xf>
    <xf numFmtId="0" fontId="0" fillId="36" borderId="10" xfId="0" applyFill="1" applyBorder="1" applyAlignment="1">
      <alignment horizontal="left"/>
    </xf>
    <xf numFmtId="0" fontId="0" fillId="36" borderId="11" xfId="0" applyFill="1" applyBorder="1" applyAlignment="1">
      <alignment horizontal="left"/>
    </xf>
    <xf numFmtId="0" fontId="0" fillId="36" borderId="12" xfId="0" applyFill="1" applyBorder="1" applyAlignment="1">
      <alignment horizontal="left"/>
    </xf>
    <xf numFmtId="0" fontId="0" fillId="0" borderId="19" xfId="0" applyFill="1" applyBorder="1" applyAlignment="1">
      <alignment vertical="top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37" borderId="26" xfId="0" applyFill="1" applyBorder="1" applyAlignment="1">
      <alignment vertical="top" wrapText="1"/>
    </xf>
    <xf numFmtId="0" fontId="0" fillId="37" borderId="26" xfId="0" applyFill="1" applyBorder="1" applyAlignment="1">
      <alignment wrapText="1"/>
    </xf>
    <xf numFmtId="0" fontId="21" fillId="37" borderId="10" xfId="0" applyFont="1" applyFill="1" applyBorder="1" applyAlignment="1">
      <alignment horizontal="center"/>
    </xf>
    <xf numFmtId="0" fontId="21" fillId="37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0" fillId="37" borderId="0" xfId="0" applyFill="1" applyBorder="1" applyAlignment="1"/>
    <xf numFmtId="0" fontId="0" fillId="37" borderId="24" xfId="0" applyFill="1" applyBorder="1" applyAlignment="1"/>
    <xf numFmtId="0" fontId="0" fillId="37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</a:t>
            </a:r>
            <a:r>
              <a:rPr lang="en-IN" baseline="0"/>
              <a:t> Probability Plot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Probability Plot'!$C$4:$C$81</c:f>
              <c:numCache>
                <c:formatCode>General</c:formatCode>
                <c:ptCount val="78"/>
                <c:pt idx="0">
                  <c:v>-3.6618555614368242</c:v>
                </c:pt>
                <c:pt idx="1">
                  <c:v>-2.3874695676863196</c:v>
                </c:pt>
                <c:pt idx="2">
                  <c:v>-2.3092983984845414</c:v>
                </c:pt>
                <c:pt idx="3">
                  <c:v>-2.1351469885943049</c:v>
                </c:pt>
                <c:pt idx="4">
                  <c:v>-1.9822729651137234</c:v>
                </c:pt>
                <c:pt idx="5">
                  <c:v>-1.6374697478866143</c:v>
                </c:pt>
                <c:pt idx="6">
                  <c:v>-1.4854836839291754</c:v>
                </c:pt>
                <c:pt idx="7">
                  <c:v>-1.1001400265673609</c:v>
                </c:pt>
                <c:pt idx="8">
                  <c:v>-0.99612830211238512</c:v>
                </c:pt>
                <c:pt idx="9">
                  <c:v>-0.94119254545205155</c:v>
                </c:pt>
                <c:pt idx="10">
                  <c:v>-0.85852187231777133</c:v>
                </c:pt>
                <c:pt idx="11">
                  <c:v>-0.77856827813349849</c:v>
                </c:pt>
                <c:pt idx="12">
                  <c:v>-0.63181631791603521</c:v>
                </c:pt>
                <c:pt idx="13">
                  <c:v>-0.62484369503953641</c:v>
                </c:pt>
                <c:pt idx="14">
                  <c:v>-0.61301395530983938</c:v>
                </c:pt>
                <c:pt idx="15">
                  <c:v>-0.60234355250600757</c:v>
                </c:pt>
                <c:pt idx="16">
                  <c:v>-0.52985410433276126</c:v>
                </c:pt>
                <c:pt idx="17">
                  <c:v>-0.51274342259428352</c:v>
                </c:pt>
                <c:pt idx="18">
                  <c:v>-0.48635213375237318</c:v>
                </c:pt>
                <c:pt idx="19">
                  <c:v>-0.45536997597484358</c:v>
                </c:pt>
                <c:pt idx="20">
                  <c:v>-0.44882784625076</c:v>
                </c:pt>
                <c:pt idx="21">
                  <c:v>-0.43603373340344553</c:v>
                </c:pt>
                <c:pt idx="22">
                  <c:v>-0.43300289948641629</c:v>
                </c:pt>
                <c:pt idx="23">
                  <c:v>-0.4056986288591834</c:v>
                </c:pt>
                <c:pt idx="24">
                  <c:v>-0.38920459711608563</c:v>
                </c:pt>
                <c:pt idx="25">
                  <c:v>-0.38473823075538549</c:v>
                </c:pt>
                <c:pt idx="26">
                  <c:v>-0.37231281597764915</c:v>
                </c:pt>
                <c:pt idx="27">
                  <c:v>-0.35443213382369171</c:v>
                </c:pt>
                <c:pt idx="28">
                  <c:v>-0.34616847366880443</c:v>
                </c:pt>
                <c:pt idx="29">
                  <c:v>-0.31504396114776978</c:v>
                </c:pt>
                <c:pt idx="30">
                  <c:v>-0.29345744524502676</c:v>
                </c:pt>
                <c:pt idx="31">
                  <c:v>-0.22270314260893861</c:v>
                </c:pt>
                <c:pt idx="32">
                  <c:v>-0.14862594523187408</c:v>
                </c:pt>
                <c:pt idx="33">
                  <c:v>-0.1122681919707727</c:v>
                </c:pt>
                <c:pt idx="34">
                  <c:v>-5.6387559409881424E-2</c:v>
                </c:pt>
                <c:pt idx="35">
                  <c:v>-3.9214033848447216E-3</c:v>
                </c:pt>
                <c:pt idx="36">
                  <c:v>1.1205294308445377E-3</c:v>
                </c:pt>
                <c:pt idx="37">
                  <c:v>3.8836269646428341E-2</c:v>
                </c:pt>
                <c:pt idx="38">
                  <c:v>6.3625390038946725E-2</c:v>
                </c:pt>
                <c:pt idx="39">
                  <c:v>7.786442805146726E-2</c:v>
                </c:pt>
                <c:pt idx="40">
                  <c:v>8.1544025831476949E-2</c:v>
                </c:pt>
                <c:pt idx="41">
                  <c:v>0.13102615904619966</c:v>
                </c:pt>
                <c:pt idx="42">
                  <c:v>0.13154507998595716</c:v>
                </c:pt>
                <c:pt idx="43">
                  <c:v>0.14019938057238843</c:v>
                </c:pt>
                <c:pt idx="44">
                  <c:v>0.16830773642798547</c:v>
                </c:pt>
                <c:pt idx="45">
                  <c:v>0.27184684851577989</c:v>
                </c:pt>
                <c:pt idx="46">
                  <c:v>0.27302312529560424</c:v>
                </c:pt>
                <c:pt idx="47">
                  <c:v>0.33908711262046182</c:v>
                </c:pt>
                <c:pt idx="48">
                  <c:v>0.36852421840386723</c:v>
                </c:pt>
                <c:pt idx="49">
                  <c:v>0.43566894013438956</c:v>
                </c:pt>
                <c:pt idx="50">
                  <c:v>0.43861123116407164</c:v>
                </c:pt>
                <c:pt idx="51">
                  <c:v>0.44303010090998385</c:v>
                </c:pt>
                <c:pt idx="52">
                  <c:v>0.49868187703490979</c:v>
                </c:pt>
                <c:pt idx="53">
                  <c:v>0.55577624426231276</c:v>
                </c:pt>
                <c:pt idx="54">
                  <c:v>0.55913937597376728</c:v>
                </c:pt>
                <c:pt idx="55">
                  <c:v>0.56460962437099127</c:v>
                </c:pt>
                <c:pt idx="56">
                  <c:v>0.58055822384731026</c:v>
                </c:pt>
                <c:pt idx="57">
                  <c:v>0.58055924657925961</c:v>
                </c:pt>
                <c:pt idx="58">
                  <c:v>0.59308128362029977</c:v>
                </c:pt>
                <c:pt idx="59">
                  <c:v>0.61901443082945495</c:v>
                </c:pt>
                <c:pt idx="60">
                  <c:v>0.63186245362717086</c:v>
                </c:pt>
                <c:pt idx="61">
                  <c:v>0.6777768771027024</c:v>
                </c:pt>
                <c:pt idx="62">
                  <c:v>0.69363148079815462</c:v>
                </c:pt>
                <c:pt idx="63">
                  <c:v>0.69862975453941767</c:v>
                </c:pt>
                <c:pt idx="64">
                  <c:v>0.71725323840139033</c:v>
                </c:pt>
                <c:pt idx="65">
                  <c:v>0.71833063535411512</c:v>
                </c:pt>
                <c:pt idx="66">
                  <c:v>0.76908696922266007</c:v>
                </c:pt>
                <c:pt idx="67">
                  <c:v>0.79963563671772753</c:v>
                </c:pt>
                <c:pt idx="68">
                  <c:v>0.82074775274731893</c:v>
                </c:pt>
                <c:pt idx="69">
                  <c:v>0.9030372025671668</c:v>
                </c:pt>
                <c:pt idx="70">
                  <c:v>1.0524600478686759</c:v>
                </c:pt>
                <c:pt idx="71">
                  <c:v>1.193656100738079</c:v>
                </c:pt>
                <c:pt idx="72">
                  <c:v>1.4038006028130987</c:v>
                </c:pt>
                <c:pt idx="73">
                  <c:v>1.6660010887956982</c:v>
                </c:pt>
                <c:pt idx="74">
                  <c:v>1.7212474448957928</c:v>
                </c:pt>
                <c:pt idx="75">
                  <c:v>1.9942531709960281</c:v>
                </c:pt>
                <c:pt idx="76">
                  <c:v>2.2124794153448728</c:v>
                </c:pt>
                <c:pt idx="77">
                  <c:v>2.8793714024456794</c:v>
                </c:pt>
              </c:numCache>
            </c:numRef>
          </c:xVal>
          <c:yVal>
            <c:numRef>
              <c:f>'Normal Probability Plot'!$D$4:$D$81</c:f>
              <c:numCache>
                <c:formatCode>General</c:formatCode>
                <c:ptCount val="78"/>
                <c:pt idx="0">
                  <c:v>6.41025641025641E-3</c:v>
                </c:pt>
                <c:pt idx="1">
                  <c:v>1.9230769230769232E-2</c:v>
                </c:pt>
                <c:pt idx="2">
                  <c:v>3.2051282051282048E-2</c:v>
                </c:pt>
                <c:pt idx="3">
                  <c:v>4.4871794871794872E-2</c:v>
                </c:pt>
                <c:pt idx="4">
                  <c:v>5.7692307692307696E-2</c:v>
                </c:pt>
                <c:pt idx="5">
                  <c:v>7.0512820512820512E-2</c:v>
                </c:pt>
                <c:pt idx="6">
                  <c:v>8.3333333333333329E-2</c:v>
                </c:pt>
                <c:pt idx="7">
                  <c:v>9.6153846153846159E-2</c:v>
                </c:pt>
                <c:pt idx="8">
                  <c:v>0.10897435897435898</c:v>
                </c:pt>
                <c:pt idx="9">
                  <c:v>0.12179487179487179</c:v>
                </c:pt>
                <c:pt idx="10">
                  <c:v>0.13461538461538461</c:v>
                </c:pt>
                <c:pt idx="11">
                  <c:v>0.14743589743589744</c:v>
                </c:pt>
                <c:pt idx="12">
                  <c:v>0.16025641025641027</c:v>
                </c:pt>
                <c:pt idx="13">
                  <c:v>0.17307692307692307</c:v>
                </c:pt>
                <c:pt idx="14">
                  <c:v>0.1858974358974359</c:v>
                </c:pt>
                <c:pt idx="15">
                  <c:v>0.19871794871794871</c:v>
                </c:pt>
                <c:pt idx="16">
                  <c:v>0.21153846153846154</c:v>
                </c:pt>
                <c:pt idx="17">
                  <c:v>0.22435897435897437</c:v>
                </c:pt>
                <c:pt idx="18">
                  <c:v>0.23717948717948717</c:v>
                </c:pt>
                <c:pt idx="19">
                  <c:v>0.25</c:v>
                </c:pt>
                <c:pt idx="20">
                  <c:v>0.26282051282051283</c:v>
                </c:pt>
                <c:pt idx="21">
                  <c:v>0.27564102564102566</c:v>
                </c:pt>
                <c:pt idx="22">
                  <c:v>0.28846153846153844</c:v>
                </c:pt>
                <c:pt idx="23">
                  <c:v>0.30128205128205127</c:v>
                </c:pt>
                <c:pt idx="24">
                  <c:v>0.3141025641025641</c:v>
                </c:pt>
                <c:pt idx="25">
                  <c:v>0.32692307692307693</c:v>
                </c:pt>
                <c:pt idx="26">
                  <c:v>0.33974358974358976</c:v>
                </c:pt>
                <c:pt idx="27">
                  <c:v>0.35256410256410259</c:v>
                </c:pt>
                <c:pt idx="28">
                  <c:v>0.36538461538461536</c:v>
                </c:pt>
                <c:pt idx="29">
                  <c:v>0.37820512820512819</c:v>
                </c:pt>
                <c:pt idx="30">
                  <c:v>0.39102564102564102</c:v>
                </c:pt>
                <c:pt idx="31">
                  <c:v>0.40384615384615385</c:v>
                </c:pt>
                <c:pt idx="32">
                  <c:v>0.41666666666666669</c:v>
                </c:pt>
                <c:pt idx="33">
                  <c:v>0.42948717948717946</c:v>
                </c:pt>
                <c:pt idx="34">
                  <c:v>0.44230769230769229</c:v>
                </c:pt>
                <c:pt idx="35">
                  <c:v>0.45512820512820512</c:v>
                </c:pt>
                <c:pt idx="36">
                  <c:v>0.46794871794871795</c:v>
                </c:pt>
                <c:pt idx="37">
                  <c:v>0.48076923076923078</c:v>
                </c:pt>
                <c:pt idx="38">
                  <c:v>0.49358974358974361</c:v>
                </c:pt>
                <c:pt idx="39">
                  <c:v>0.50641025641025639</c:v>
                </c:pt>
                <c:pt idx="40">
                  <c:v>0.51923076923076927</c:v>
                </c:pt>
                <c:pt idx="41">
                  <c:v>0.53205128205128205</c:v>
                </c:pt>
                <c:pt idx="42">
                  <c:v>0.54487179487179482</c:v>
                </c:pt>
                <c:pt idx="43">
                  <c:v>0.55769230769230771</c:v>
                </c:pt>
                <c:pt idx="44">
                  <c:v>0.57051282051282048</c:v>
                </c:pt>
                <c:pt idx="45">
                  <c:v>0.58333333333333337</c:v>
                </c:pt>
                <c:pt idx="46">
                  <c:v>0.59615384615384615</c:v>
                </c:pt>
                <c:pt idx="47">
                  <c:v>0.60897435897435892</c:v>
                </c:pt>
                <c:pt idx="48">
                  <c:v>0.62179487179487181</c:v>
                </c:pt>
                <c:pt idx="49">
                  <c:v>0.63461538461538458</c:v>
                </c:pt>
                <c:pt idx="50">
                  <c:v>0.64743589743589747</c:v>
                </c:pt>
                <c:pt idx="51">
                  <c:v>0.66025641025641024</c:v>
                </c:pt>
                <c:pt idx="52">
                  <c:v>0.67307692307692313</c:v>
                </c:pt>
                <c:pt idx="53">
                  <c:v>0.6858974358974359</c:v>
                </c:pt>
                <c:pt idx="54">
                  <c:v>0.69871794871794868</c:v>
                </c:pt>
                <c:pt idx="55">
                  <c:v>0.71153846153846156</c:v>
                </c:pt>
                <c:pt idx="56">
                  <c:v>0.72435897435897434</c:v>
                </c:pt>
                <c:pt idx="57">
                  <c:v>0.73717948717948723</c:v>
                </c:pt>
                <c:pt idx="58">
                  <c:v>0.75</c:v>
                </c:pt>
                <c:pt idx="59">
                  <c:v>0.76282051282051277</c:v>
                </c:pt>
                <c:pt idx="60">
                  <c:v>0.77564102564102566</c:v>
                </c:pt>
                <c:pt idx="61">
                  <c:v>0.78846153846153844</c:v>
                </c:pt>
                <c:pt idx="62">
                  <c:v>0.80128205128205132</c:v>
                </c:pt>
                <c:pt idx="63">
                  <c:v>0.8141025641025641</c:v>
                </c:pt>
                <c:pt idx="64">
                  <c:v>0.82692307692307687</c:v>
                </c:pt>
                <c:pt idx="65">
                  <c:v>0.83974358974358976</c:v>
                </c:pt>
                <c:pt idx="66">
                  <c:v>0.85256410256410253</c:v>
                </c:pt>
                <c:pt idx="67">
                  <c:v>0.86538461538461542</c:v>
                </c:pt>
                <c:pt idx="68">
                  <c:v>0.87820512820512819</c:v>
                </c:pt>
                <c:pt idx="69">
                  <c:v>0.89102564102564108</c:v>
                </c:pt>
                <c:pt idx="70">
                  <c:v>0.90384615384615385</c:v>
                </c:pt>
                <c:pt idx="71">
                  <c:v>0.91666666666666663</c:v>
                </c:pt>
                <c:pt idx="72">
                  <c:v>0.92948717948717952</c:v>
                </c:pt>
                <c:pt idx="73">
                  <c:v>0.94230769230769229</c:v>
                </c:pt>
                <c:pt idx="74">
                  <c:v>0.95512820512820518</c:v>
                </c:pt>
                <c:pt idx="75">
                  <c:v>0.96794871794871795</c:v>
                </c:pt>
                <c:pt idx="76">
                  <c:v>0.98076923076923073</c:v>
                </c:pt>
                <c:pt idx="77">
                  <c:v>0.99358974358974361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6-470C-BF5E-9A6C17CDE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13760"/>
        <c:axId val="561522496"/>
      </c:scatterChart>
      <c:valAx>
        <c:axId val="56151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Sorted studentised</a:t>
                </a:r>
                <a:r>
                  <a:rPr lang="en-IN" baseline="0"/>
                  <a:t> R residuals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22496"/>
        <c:crosses val="autoZero"/>
        <c:crossBetween val="midCat"/>
      </c:valAx>
      <c:valAx>
        <c:axId val="561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Cumulative</a:t>
                </a:r>
                <a:r>
                  <a:rPr lang="en-IN" baseline="0"/>
                  <a:t> Probabilities, pi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1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Plotting ei against yi^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'ei against yi^'!$D$3</c:f>
              <c:strCache>
                <c:ptCount val="1"/>
                <c:pt idx="0">
                  <c:v>Residuals,
ei=yi-yi^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'ei against yi^'!$C$4:$C$81</c:f>
              <c:numCache>
                <c:formatCode>General</c:formatCode>
                <c:ptCount val="78"/>
                <c:pt idx="0">
                  <c:v>114.87894866440359</c:v>
                </c:pt>
                <c:pt idx="1">
                  <c:v>111.96514638959323</c:v>
                </c:pt>
                <c:pt idx="2">
                  <c:v>100.53569383004171</c:v>
                </c:pt>
                <c:pt idx="3">
                  <c:v>113.03190525268985</c:v>
                </c:pt>
                <c:pt idx="4">
                  <c:v>110.49073026924869</c:v>
                </c:pt>
                <c:pt idx="5">
                  <c:v>110.83693081179104</c:v>
                </c:pt>
                <c:pt idx="6">
                  <c:v>114.54092991565048</c:v>
                </c:pt>
                <c:pt idx="7">
                  <c:v>92.418685068712335</c:v>
                </c:pt>
                <c:pt idx="8">
                  <c:v>98.666836038147409</c:v>
                </c:pt>
                <c:pt idx="9">
                  <c:v>115.28038155359701</c:v>
                </c:pt>
                <c:pt idx="10">
                  <c:v>101.4699097417334</c:v>
                </c:pt>
                <c:pt idx="11">
                  <c:v>97.854442525100438</c:v>
                </c:pt>
                <c:pt idx="12">
                  <c:v>109.86954505653063</c:v>
                </c:pt>
                <c:pt idx="13">
                  <c:v>106.86474152927445</c:v>
                </c:pt>
                <c:pt idx="14">
                  <c:v>95.253640797636166</c:v>
                </c:pt>
                <c:pt idx="15">
                  <c:v>109.85491643950374</c:v>
                </c:pt>
                <c:pt idx="16">
                  <c:v>106.19576009791521</c:v>
                </c:pt>
                <c:pt idx="17">
                  <c:v>107.13450234594009</c:v>
                </c:pt>
                <c:pt idx="18">
                  <c:v>96.162778143326364</c:v>
                </c:pt>
                <c:pt idx="19">
                  <c:v>102.44098565132568</c:v>
                </c:pt>
                <c:pt idx="20">
                  <c:v>111.73795121219536</c:v>
                </c:pt>
                <c:pt idx="21">
                  <c:v>84.714784357232972</c:v>
                </c:pt>
                <c:pt idx="22">
                  <c:v>101.37406693959485</c:v>
                </c:pt>
                <c:pt idx="23">
                  <c:v>121.13383824467167</c:v>
                </c:pt>
                <c:pt idx="24">
                  <c:v>118.87355484414678</c:v>
                </c:pt>
                <c:pt idx="25">
                  <c:v>124.79944140949785</c:v>
                </c:pt>
                <c:pt idx="26">
                  <c:v>122.43763971709475</c:v>
                </c:pt>
                <c:pt idx="27">
                  <c:v>112.66177753950691</c:v>
                </c:pt>
                <c:pt idx="28">
                  <c:v>120.38864402652771</c:v>
                </c:pt>
                <c:pt idx="29">
                  <c:v>114.50654158626307</c:v>
                </c:pt>
                <c:pt idx="30">
                  <c:v>111.59825719451258</c:v>
                </c:pt>
                <c:pt idx="31">
                  <c:v>105.23709828889557</c:v>
                </c:pt>
                <c:pt idx="32">
                  <c:v>116.41017001136214</c:v>
                </c:pt>
                <c:pt idx="33">
                  <c:v>113.70354835282401</c:v>
                </c:pt>
                <c:pt idx="34">
                  <c:v>112.44375346067051</c:v>
                </c:pt>
                <c:pt idx="35">
                  <c:v>119.9123766850025</c:v>
                </c:pt>
                <c:pt idx="36">
                  <c:v>119.94214367792583</c:v>
                </c:pt>
                <c:pt idx="37">
                  <c:v>117.40058414871291</c:v>
                </c:pt>
                <c:pt idx="38">
                  <c:v>113.77324722591329</c:v>
                </c:pt>
                <c:pt idx="39">
                  <c:v>124.39855291471044</c:v>
                </c:pt>
                <c:pt idx="40">
                  <c:v>119.8070061482038</c:v>
                </c:pt>
                <c:pt idx="41">
                  <c:v>120.63370633905477</c:v>
                </c:pt>
                <c:pt idx="42">
                  <c:v>120.11577214681202</c:v>
                </c:pt>
                <c:pt idx="43">
                  <c:v>120.41295798489453</c:v>
                </c:pt>
                <c:pt idx="44">
                  <c:v>112.21460309949236</c:v>
                </c:pt>
                <c:pt idx="45">
                  <c:v>96.989478334177335</c:v>
                </c:pt>
                <c:pt idx="46">
                  <c:v>88.917245244661075</c:v>
                </c:pt>
                <c:pt idx="47">
                  <c:v>100.44924906555663</c:v>
                </c:pt>
                <c:pt idx="48">
                  <c:v>112.12671515205105</c:v>
                </c:pt>
                <c:pt idx="49">
                  <c:v>113.1412207925855</c:v>
                </c:pt>
                <c:pt idx="50">
                  <c:v>86.065161320524112</c:v>
                </c:pt>
                <c:pt idx="51">
                  <c:v>108.587620570837</c:v>
                </c:pt>
                <c:pt idx="52">
                  <c:v>111.54068287635505</c:v>
                </c:pt>
                <c:pt idx="53">
                  <c:v>104.14577061866704</c:v>
                </c:pt>
                <c:pt idx="54">
                  <c:v>111.03737281723031</c:v>
                </c:pt>
                <c:pt idx="55">
                  <c:v>107.27752988185603</c:v>
                </c:pt>
                <c:pt idx="56">
                  <c:v>115.65490366415202</c:v>
                </c:pt>
                <c:pt idx="57">
                  <c:v>98.207699133789774</c:v>
                </c:pt>
                <c:pt idx="58">
                  <c:v>113.45848604029698</c:v>
                </c:pt>
                <c:pt idx="59">
                  <c:v>115.7556551064411</c:v>
                </c:pt>
                <c:pt idx="60">
                  <c:v>109.63221290156324</c:v>
                </c:pt>
                <c:pt idx="61">
                  <c:v>110.71042222817891</c:v>
                </c:pt>
                <c:pt idx="62">
                  <c:v>95.082064754615558</c:v>
                </c:pt>
                <c:pt idx="63">
                  <c:v>114.46949607200963</c:v>
                </c:pt>
                <c:pt idx="64">
                  <c:v>106.01735268588517</c:v>
                </c:pt>
                <c:pt idx="65">
                  <c:v>120.28940061569821</c:v>
                </c:pt>
                <c:pt idx="66">
                  <c:v>113.68930652352336</c:v>
                </c:pt>
                <c:pt idx="67">
                  <c:v>106.24637559201108</c:v>
                </c:pt>
                <c:pt idx="68">
                  <c:v>107.62395287958151</c:v>
                </c:pt>
                <c:pt idx="69">
                  <c:v>98.619269000552677</c:v>
                </c:pt>
                <c:pt idx="70">
                  <c:v>108.38505680711992</c:v>
                </c:pt>
                <c:pt idx="71">
                  <c:v>95.86915276256903</c:v>
                </c:pt>
                <c:pt idx="72">
                  <c:v>94.792768922726935</c:v>
                </c:pt>
                <c:pt idx="73">
                  <c:v>111.25812117139054</c:v>
                </c:pt>
                <c:pt idx="74">
                  <c:v>114.77463452283492</c:v>
                </c:pt>
                <c:pt idx="75">
                  <c:v>105.39655201893888</c:v>
                </c:pt>
                <c:pt idx="76">
                  <c:v>94.00818497686862</c:v>
                </c:pt>
                <c:pt idx="77">
                  <c:v>109.4014572668402</c:v>
                </c:pt>
              </c:numCache>
            </c:numRef>
          </c:xVal>
          <c:yVal>
            <c:numRef>
              <c:f>'ei against yi^'!$D$4:$D$81</c:f>
              <c:numCache>
                <c:formatCode>General</c:formatCode>
                <c:ptCount val="78"/>
                <c:pt idx="0">
                  <c:v>-3.8789486644035946</c:v>
                </c:pt>
                <c:pt idx="1">
                  <c:v>-4.9651463895932295</c:v>
                </c:pt>
                <c:pt idx="2">
                  <c:v>-0.53569383004170845</c:v>
                </c:pt>
                <c:pt idx="3">
                  <c:v>-6.0319052526898531</c:v>
                </c:pt>
                <c:pt idx="4">
                  <c:v>3.5092697307513134</c:v>
                </c:pt>
                <c:pt idx="5">
                  <c:v>4.163069188208965</c:v>
                </c:pt>
                <c:pt idx="6">
                  <c:v>-3.5409299156504801</c:v>
                </c:pt>
                <c:pt idx="7">
                  <c:v>4.5813149312876646</c:v>
                </c:pt>
                <c:pt idx="8">
                  <c:v>1.3331639618525912</c:v>
                </c:pt>
                <c:pt idx="9">
                  <c:v>-3.2803815535970102</c:v>
                </c:pt>
                <c:pt idx="10">
                  <c:v>2.5300902582665969</c:v>
                </c:pt>
                <c:pt idx="11">
                  <c:v>-8.8544425251004384</c:v>
                </c:pt>
                <c:pt idx="12">
                  <c:v>-5.869545056530626</c:v>
                </c:pt>
                <c:pt idx="13">
                  <c:v>-4.864741529274454</c:v>
                </c:pt>
                <c:pt idx="14">
                  <c:v>-4.2536407976361659</c:v>
                </c:pt>
                <c:pt idx="15">
                  <c:v>4.1450835604962606</c:v>
                </c:pt>
                <c:pt idx="16">
                  <c:v>7.8042399020847881</c:v>
                </c:pt>
                <c:pt idx="17">
                  <c:v>-4.134502345940092</c:v>
                </c:pt>
                <c:pt idx="18">
                  <c:v>9.8372218566736365</c:v>
                </c:pt>
                <c:pt idx="19">
                  <c:v>2.5590143486743244</c:v>
                </c:pt>
                <c:pt idx="20">
                  <c:v>1.2620487878046447</c:v>
                </c:pt>
                <c:pt idx="21">
                  <c:v>24.285215642767028</c:v>
                </c:pt>
                <c:pt idx="22">
                  <c:v>6.6259330604051456</c:v>
                </c:pt>
                <c:pt idx="23">
                  <c:v>-8.1338382446716651</c:v>
                </c:pt>
                <c:pt idx="24">
                  <c:v>11.126445155853219</c:v>
                </c:pt>
                <c:pt idx="25">
                  <c:v>3.2005585905021547</c:v>
                </c:pt>
                <c:pt idx="26">
                  <c:v>5.5623602829052459</c:v>
                </c:pt>
                <c:pt idx="27">
                  <c:v>5.3382224604930855</c:v>
                </c:pt>
                <c:pt idx="28">
                  <c:v>-7.3886440265277145</c:v>
                </c:pt>
                <c:pt idx="29">
                  <c:v>5.4934584137369313</c:v>
                </c:pt>
                <c:pt idx="30">
                  <c:v>20.401742805487416</c:v>
                </c:pt>
                <c:pt idx="31">
                  <c:v>5.7629017111044334</c:v>
                </c:pt>
                <c:pt idx="32">
                  <c:v>7.5898299886378595</c:v>
                </c:pt>
                <c:pt idx="33">
                  <c:v>13.296451647175985</c:v>
                </c:pt>
                <c:pt idx="34">
                  <c:v>15.556246539329493</c:v>
                </c:pt>
                <c:pt idx="35">
                  <c:v>16.087623314997501</c:v>
                </c:pt>
                <c:pt idx="36">
                  <c:v>-13.942143677925827</c:v>
                </c:pt>
                <c:pt idx="37">
                  <c:v>0.59941585128709107</c:v>
                </c:pt>
                <c:pt idx="38">
                  <c:v>5.2267527740867052</c:v>
                </c:pt>
                <c:pt idx="39">
                  <c:v>-1.3985529147104359</c:v>
                </c:pt>
                <c:pt idx="40">
                  <c:v>4.1929938517962029</c:v>
                </c:pt>
                <c:pt idx="41">
                  <c:v>5.3662936609452316</c:v>
                </c:pt>
                <c:pt idx="42">
                  <c:v>-4.1157721468120201</c:v>
                </c:pt>
                <c:pt idx="43">
                  <c:v>6.5870420151054674</c:v>
                </c:pt>
                <c:pt idx="44">
                  <c:v>6.7853969005076351</c:v>
                </c:pt>
                <c:pt idx="45">
                  <c:v>1.0521665822665227E-2</c:v>
                </c:pt>
                <c:pt idx="46">
                  <c:v>-2.9172452446610748</c:v>
                </c:pt>
                <c:pt idx="47">
                  <c:v>1.5507509344433714</c:v>
                </c:pt>
                <c:pt idx="48">
                  <c:v>-2.1267151520510481</c:v>
                </c:pt>
                <c:pt idx="49">
                  <c:v>6.8587792074145</c:v>
                </c:pt>
                <c:pt idx="50">
                  <c:v>16.934838679475888</c:v>
                </c:pt>
                <c:pt idx="51">
                  <c:v>6.4123794291629963</c:v>
                </c:pt>
                <c:pt idx="52">
                  <c:v>-18.540682876355049</c:v>
                </c:pt>
                <c:pt idx="53">
                  <c:v>-32.145770618667044</c:v>
                </c:pt>
                <c:pt idx="54">
                  <c:v>-3.7372817230306055E-2</c:v>
                </c:pt>
                <c:pt idx="55">
                  <c:v>-4.2775298818560259</c:v>
                </c:pt>
                <c:pt idx="56">
                  <c:v>7.3450963358479839</c:v>
                </c:pt>
                <c:pt idx="57">
                  <c:v>-19.207699133789774</c:v>
                </c:pt>
                <c:pt idx="58">
                  <c:v>5.5415139597030247</c:v>
                </c:pt>
                <c:pt idx="59">
                  <c:v>-5.7556551064410968</c:v>
                </c:pt>
                <c:pt idx="60">
                  <c:v>0.36778709843676438</c:v>
                </c:pt>
                <c:pt idx="61">
                  <c:v>-3.7104222281789134</c:v>
                </c:pt>
                <c:pt idx="62">
                  <c:v>-21.082064754615558</c:v>
                </c:pt>
                <c:pt idx="63">
                  <c:v>-9.4694960720096333</c:v>
                </c:pt>
                <c:pt idx="64">
                  <c:v>5.9826473141148284</c:v>
                </c:pt>
                <c:pt idx="65">
                  <c:v>-15.289400615698213</c:v>
                </c:pt>
                <c:pt idx="66">
                  <c:v>-3.6893065235233564</c:v>
                </c:pt>
                <c:pt idx="67">
                  <c:v>0.75362440798892294</c:v>
                </c:pt>
                <c:pt idx="68">
                  <c:v>-4.623952879581509</c:v>
                </c:pt>
                <c:pt idx="69">
                  <c:v>-21.619269000552677</c:v>
                </c:pt>
                <c:pt idx="70">
                  <c:v>-10.385056807119923</c:v>
                </c:pt>
                <c:pt idx="71">
                  <c:v>-5.8691527625690298</c:v>
                </c:pt>
                <c:pt idx="72">
                  <c:v>1.2072310772730646</c:v>
                </c:pt>
                <c:pt idx="73">
                  <c:v>0.7418788286094582</c:v>
                </c:pt>
                <c:pt idx="74">
                  <c:v>-2.7746345228349156</c:v>
                </c:pt>
                <c:pt idx="75">
                  <c:v>8.6034479810611231</c:v>
                </c:pt>
                <c:pt idx="76">
                  <c:v>-1.0081849768686197</c:v>
                </c:pt>
                <c:pt idx="77">
                  <c:v>-3.4014572668401968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9-40C3-BB40-F860E5F7C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027568"/>
        <c:axId val="740024240"/>
      </c:scatterChart>
      <c:valAx>
        <c:axId val="74002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yi^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24240"/>
        <c:crosses val="autoZero"/>
        <c:crossBetween val="midCat"/>
      </c:valAx>
      <c:valAx>
        <c:axId val="7400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2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Partial Residual Plot (for X1)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Residual Plots (For X1)'!$J$5:$J$82</c:f>
              <c:numCache>
                <c:formatCode>General</c:formatCode>
                <c:ptCount val="78"/>
                <c:pt idx="0">
                  <c:v>-0.19629060791867392</c:v>
                </c:pt>
                <c:pt idx="1">
                  <c:v>2.4134325905175338</c:v>
                </c:pt>
                <c:pt idx="2">
                  <c:v>-2.0822136088960432</c:v>
                </c:pt>
                <c:pt idx="3">
                  <c:v>-0.57221880798383129</c:v>
                </c:pt>
                <c:pt idx="4">
                  <c:v>0.95178940016184121</c:v>
                </c:pt>
                <c:pt idx="5">
                  <c:v>0.95385819103879843</c:v>
                </c:pt>
                <c:pt idx="6">
                  <c:v>-0.86257780765804171</c:v>
                </c:pt>
                <c:pt idx="7">
                  <c:v>-4.2191418089612016</c:v>
                </c:pt>
                <c:pt idx="8">
                  <c:v>-1.0835644004245797</c:v>
                </c:pt>
                <c:pt idx="9">
                  <c:v>2.2018581910387987</c:v>
                </c:pt>
                <c:pt idx="10">
                  <c:v>1.7034407986632081</c:v>
                </c:pt>
                <c:pt idx="11">
                  <c:v>-2.0259234000987902</c:v>
                </c:pt>
                <c:pt idx="12">
                  <c:v>0.25364279123427202</c:v>
                </c:pt>
                <c:pt idx="13">
                  <c:v>-0.92364139944721124</c:v>
                </c:pt>
                <c:pt idx="14">
                  <c:v>-3.0420669999684735</c:v>
                </c:pt>
                <c:pt idx="15">
                  <c:v>-0.7980003991214204</c:v>
                </c:pt>
                <c:pt idx="16">
                  <c:v>0.17400479996636786</c:v>
                </c:pt>
                <c:pt idx="17">
                  <c:v>-0.9907131993820526</c:v>
                </c:pt>
                <c:pt idx="18">
                  <c:v>-1.5963520096779398</c:v>
                </c:pt>
                <c:pt idx="19">
                  <c:v>-2.4517849993168941</c:v>
                </c:pt>
                <c:pt idx="20">
                  <c:v>0.63557099129943051</c:v>
                </c:pt>
                <c:pt idx="21">
                  <c:v>-1.9549160109810992</c:v>
                </c:pt>
                <c:pt idx="22">
                  <c:v>-1.3230669999684741</c:v>
                </c:pt>
                <c:pt idx="23">
                  <c:v>1.4176375921464839</c:v>
                </c:pt>
                <c:pt idx="24">
                  <c:v>1.7349996008785791</c:v>
                </c:pt>
                <c:pt idx="25">
                  <c:v>2.1614939922768013</c:v>
                </c:pt>
                <c:pt idx="26">
                  <c:v>6.9775992928381214E-2</c:v>
                </c:pt>
                <c:pt idx="27">
                  <c:v>1.1807145911691137</c:v>
                </c:pt>
                <c:pt idx="28">
                  <c:v>1.6368529919510113</c:v>
                </c:pt>
                <c:pt idx="29">
                  <c:v>0.79414320074826428</c:v>
                </c:pt>
                <c:pt idx="30">
                  <c:v>0.69150220042247312</c:v>
                </c:pt>
                <c:pt idx="31">
                  <c:v>2.1901535989238408</c:v>
                </c:pt>
                <c:pt idx="32">
                  <c:v>-0.33757780765804135</c:v>
                </c:pt>
                <c:pt idx="33">
                  <c:v>0.61628379156006297</c:v>
                </c:pt>
                <c:pt idx="34">
                  <c:v>1.2146458002921587</c:v>
                </c:pt>
                <c:pt idx="35">
                  <c:v>1.6459247918858519</c:v>
                </c:pt>
                <c:pt idx="36">
                  <c:v>0.65442219234195775</c:v>
                </c:pt>
                <c:pt idx="37">
                  <c:v>0.8927842010740541</c:v>
                </c:pt>
                <c:pt idx="38">
                  <c:v>2.4450765999012107</c:v>
                </c:pt>
                <c:pt idx="39">
                  <c:v>2.9059247918858517</c:v>
                </c:pt>
                <c:pt idx="40">
                  <c:v>2.4733555914949044</c:v>
                </c:pt>
                <c:pt idx="41">
                  <c:v>0.99149399227680135</c:v>
                </c:pt>
                <c:pt idx="42">
                  <c:v>0.56035039240711626</c:v>
                </c:pt>
                <c:pt idx="43">
                  <c:v>0.92949399227680196</c:v>
                </c:pt>
                <c:pt idx="44">
                  <c:v>1.912145390778166</c:v>
                </c:pt>
                <c:pt idx="45">
                  <c:v>-3.0782136088960432</c:v>
                </c:pt>
                <c:pt idx="46">
                  <c:v>-3.3933490006200544</c:v>
                </c:pt>
                <c:pt idx="47">
                  <c:v>-4.1062188079838311</c:v>
                </c:pt>
                <c:pt idx="48">
                  <c:v>-0.9692906079186745</c:v>
                </c:pt>
                <c:pt idx="49">
                  <c:v>-0.11300340817930454</c:v>
                </c:pt>
                <c:pt idx="50">
                  <c:v>-6.289285408830886</c:v>
                </c:pt>
                <c:pt idx="51">
                  <c:v>-1.9632906079186743</c:v>
                </c:pt>
                <c:pt idx="52">
                  <c:v>-0.27685980830962187</c:v>
                </c:pt>
                <c:pt idx="53">
                  <c:v>-0.25892340009878989</c:v>
                </c:pt>
                <c:pt idx="54">
                  <c:v>0.81964580029215917</c:v>
                </c:pt>
                <c:pt idx="55">
                  <c:v>-0.23635419970784177</c:v>
                </c:pt>
                <c:pt idx="56">
                  <c:v>0.59299659182069497</c:v>
                </c:pt>
                <c:pt idx="57">
                  <c:v>0.40636598967048077</c:v>
                </c:pt>
                <c:pt idx="58">
                  <c:v>1.2616427912342729</c:v>
                </c:pt>
                <c:pt idx="59">
                  <c:v>0.19278119201616839</c:v>
                </c:pt>
                <c:pt idx="60">
                  <c:v>1.6153607905826926</c:v>
                </c:pt>
                <c:pt idx="61">
                  <c:v>1.2040017909084835</c:v>
                </c:pt>
                <c:pt idx="62">
                  <c:v>-1.3762054007503695</c:v>
                </c:pt>
                <c:pt idx="63">
                  <c:v>-0.31129060791867413</c:v>
                </c:pt>
                <c:pt idx="64">
                  <c:v>-1.1616413994472108</c:v>
                </c:pt>
                <c:pt idx="65">
                  <c:v>0.46627859247227477</c:v>
                </c:pt>
                <c:pt idx="66">
                  <c:v>0.61228379156006341</c:v>
                </c:pt>
                <c:pt idx="67">
                  <c:v>2.759297198793524</c:v>
                </c:pt>
                <c:pt idx="68">
                  <c:v>-0.56756959951236752</c:v>
                </c:pt>
                <c:pt idx="69">
                  <c:v>-0.33506480993857224</c:v>
                </c:pt>
                <c:pt idx="70">
                  <c:v>-0.49664139944721075</c:v>
                </c:pt>
                <c:pt idx="71">
                  <c:v>-1.9644956095476238</c:v>
                </c:pt>
                <c:pt idx="72">
                  <c:v>0.82794339820710228</c:v>
                </c:pt>
                <c:pt idx="73">
                  <c:v>0.88164580029215855</c:v>
                </c:pt>
                <c:pt idx="74">
                  <c:v>0.44092780094373829</c:v>
                </c:pt>
                <c:pt idx="75">
                  <c:v>-0.57414180896120115</c:v>
                </c:pt>
                <c:pt idx="76">
                  <c:v>1.6074459977509967</c:v>
                </c:pt>
                <c:pt idx="77">
                  <c:v>-0.16350080863541105</c:v>
                </c:pt>
              </c:numCache>
            </c:numRef>
          </c:xVal>
          <c:yVal>
            <c:numRef>
              <c:f>'Partial Residual Plots (For X1)'!$G$5:$G$82</c:f>
              <c:numCache>
                <c:formatCode>General</c:formatCode>
                <c:ptCount val="78"/>
                <c:pt idx="0">
                  <c:v>-4.5778329972290237</c:v>
                </c:pt>
                <c:pt idx="1">
                  <c:v>3.6277773561066908</c:v>
                </c:pt>
                <c:pt idx="2">
                  <c:v>-7.9493265263942021</c:v>
                </c:pt>
                <c:pt idx="3">
                  <c:v>-8.0692658991733595</c:v>
                </c:pt>
                <c:pt idx="4">
                  <c:v>6.8980752725714467</c:v>
                </c:pt>
                <c:pt idx="5">
                  <c:v>7.5592405716614479</c:v>
                </c:pt>
                <c:pt idx="6">
                  <c:v>-6.6121013894516523</c:v>
                </c:pt>
                <c:pt idx="7">
                  <c:v>-10.440759428338552</c:v>
                </c:pt>
                <c:pt idx="8">
                  <c:v>-2.5248208449276603</c:v>
                </c:pt>
                <c:pt idx="9">
                  <c:v>4.5592405716614479</c:v>
                </c:pt>
                <c:pt idx="10">
                  <c:v>8.595118527851497</c:v>
                </c:pt>
                <c:pt idx="11">
                  <c:v>-16.067656335205939</c:v>
                </c:pt>
                <c:pt idx="12">
                  <c:v>-4.9664607225055164</c:v>
                </c:pt>
                <c:pt idx="13">
                  <c:v>-8.1533273157624819</c:v>
                </c:pt>
                <c:pt idx="14">
                  <c:v>-15.084790531317253</c:v>
                </c:pt>
                <c:pt idx="15">
                  <c:v>1.3038371939592537</c:v>
                </c:pt>
                <c:pt idx="16">
                  <c:v>8.423776566738411</c:v>
                </c:pt>
                <c:pt idx="17">
                  <c:v>-7.6618944138181462</c:v>
                </c:pt>
                <c:pt idx="18">
                  <c:v>4.1534786502736551</c:v>
                </c:pt>
                <c:pt idx="19">
                  <c:v>-6.170461511873782</c:v>
                </c:pt>
                <c:pt idx="20">
                  <c:v>3.5249721794388336</c:v>
                </c:pt>
                <c:pt idx="21">
                  <c:v>17.324820611386741</c:v>
                </c:pt>
                <c:pt idx="22">
                  <c:v>1.9152094686827468</c:v>
                </c:pt>
                <c:pt idx="23">
                  <c:v>-3.0864000952846879</c:v>
                </c:pt>
                <c:pt idx="24">
                  <c:v>17.303837193959254</c:v>
                </c:pt>
                <c:pt idx="25">
                  <c:v>10.896465708604012</c:v>
                </c:pt>
                <c:pt idx="26">
                  <c:v>5.810794728047469</c:v>
                </c:pt>
                <c:pt idx="27">
                  <c:v>9.5421063755501336</c:v>
                </c:pt>
                <c:pt idx="28">
                  <c:v>-1.5606988011177236</c:v>
                </c:pt>
                <c:pt idx="29">
                  <c:v>8.3209713900705538</c:v>
                </c:pt>
                <c:pt idx="30">
                  <c:v>22.863806880348832</c:v>
                </c:pt>
                <c:pt idx="31">
                  <c:v>13.560850135628883</c:v>
                </c:pt>
                <c:pt idx="32">
                  <c:v>6.3878986105483477</c:v>
                </c:pt>
                <c:pt idx="33">
                  <c:v>15.490703787216219</c:v>
                </c:pt>
                <c:pt idx="34">
                  <c:v>19.880941076460132</c:v>
                </c:pt>
                <c:pt idx="35">
                  <c:v>21.947868296937941</c:v>
                </c:pt>
                <c:pt idx="36">
                  <c:v>-11.612101389451652</c:v>
                </c:pt>
                <c:pt idx="37">
                  <c:v>3.7781358997922894</c:v>
                </c:pt>
                <c:pt idx="38">
                  <c:v>13.932343664794061</c:v>
                </c:pt>
                <c:pt idx="39">
                  <c:v>8.9478682969379406</c:v>
                </c:pt>
                <c:pt idx="40">
                  <c:v>12.999270885271869</c:v>
                </c:pt>
                <c:pt idx="41">
                  <c:v>8.896465708604012</c:v>
                </c:pt>
                <c:pt idx="42">
                  <c:v>-2.1206684875072881</c:v>
                </c:pt>
                <c:pt idx="43">
                  <c:v>9.896465708604012</c:v>
                </c:pt>
                <c:pt idx="44">
                  <c:v>13.593508963884062</c:v>
                </c:pt>
                <c:pt idx="45">
                  <c:v>-10.949326526394202</c:v>
                </c:pt>
                <c:pt idx="46">
                  <c:v>-14.999119550760696</c:v>
                </c:pt>
                <c:pt idx="47">
                  <c:v>-13.069265899173359</c:v>
                </c:pt>
                <c:pt idx="48">
                  <c:v>-5.5778329972290237</c:v>
                </c:pt>
                <c:pt idx="49">
                  <c:v>6.4564353949936049</c:v>
                </c:pt>
                <c:pt idx="50">
                  <c:v>-5.4578936244498664</c:v>
                </c:pt>
                <c:pt idx="51">
                  <c:v>-0.5778329972290237</c:v>
                </c:pt>
                <c:pt idx="52">
                  <c:v>-19.526430408895095</c:v>
                </c:pt>
                <c:pt idx="53">
                  <c:v>-33.067656335205939</c:v>
                </c:pt>
                <c:pt idx="54">
                  <c:v>2.8809410764601324</c:v>
                </c:pt>
                <c:pt idx="55">
                  <c:v>-5.1190589235398676</c:v>
                </c:pt>
                <c:pt idx="56">
                  <c:v>9.4564353949936049</c:v>
                </c:pt>
                <c:pt idx="57">
                  <c:v>-17.760850369169802</c:v>
                </c:pt>
                <c:pt idx="58">
                  <c:v>10.033539277494484</c:v>
                </c:pt>
                <c:pt idx="59">
                  <c:v>-5.0692658991733595</c:v>
                </c:pt>
                <c:pt idx="60">
                  <c:v>6.1192102580510266</c:v>
                </c:pt>
                <c:pt idx="61">
                  <c:v>0.5763747677727622</c:v>
                </c:pt>
                <c:pt idx="62">
                  <c:v>-25.981985354649396</c:v>
                </c:pt>
                <c:pt idx="63">
                  <c:v>-10.577832997229024</c:v>
                </c:pt>
                <c:pt idx="64">
                  <c:v>1.8466726842375181</c:v>
                </c:pt>
                <c:pt idx="65">
                  <c:v>-13.629235585562952</c:v>
                </c:pt>
                <c:pt idx="66">
                  <c:v>-1.5092962127837808</c:v>
                </c:pt>
                <c:pt idx="67">
                  <c:v>10.577984331740197</c:v>
                </c:pt>
                <c:pt idx="68">
                  <c:v>-6.6447602177068177</c:v>
                </c:pt>
                <c:pt idx="69">
                  <c:v>-22.81225295750373</c:v>
                </c:pt>
                <c:pt idx="70">
                  <c:v>-12.153327315762482</c:v>
                </c:pt>
                <c:pt idx="71">
                  <c:v>-12.863655545837659</c:v>
                </c:pt>
                <c:pt idx="72">
                  <c:v>4.1550882142410899</c:v>
                </c:pt>
                <c:pt idx="73">
                  <c:v>3.8809410764601324</c:v>
                </c:pt>
                <c:pt idx="74">
                  <c:v>-1.2047299040964106</c:v>
                </c:pt>
                <c:pt idx="75">
                  <c:v>6.5592405716614479</c:v>
                </c:pt>
                <c:pt idx="76">
                  <c:v>4.7150579006306685</c:v>
                </c:pt>
                <c:pt idx="77">
                  <c:v>-3.9835949186168307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D-453E-94F9-26E83593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705184"/>
        <c:axId val="728708928"/>
      </c:scatterChart>
      <c:valAx>
        <c:axId val="72870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0" i="0" baseline="0">
                    <a:effectLst/>
                  </a:rPr>
                  <a:t>ei(1) [x]</a:t>
                </a:r>
                <a:endParaRPr lang="en-IN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08928"/>
        <c:crosses val="autoZero"/>
        <c:crossBetween val="midCat"/>
      </c:valAx>
      <c:valAx>
        <c:axId val="7287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ei(1)</a:t>
                </a:r>
                <a:r>
                  <a:rPr lang="en-IN" sz="1050" baseline="0"/>
                  <a:t> [y]</a:t>
                </a:r>
                <a:endParaRPr lang="en-IN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0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Partial Residual Plot (for X2)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Residual Plots (For X2)'!$J$5:$J$82</c:f>
              <c:numCache>
                <c:formatCode>General</c:formatCode>
                <c:ptCount val="78"/>
                <c:pt idx="0">
                  <c:v>0.3384244750517289</c:v>
                </c:pt>
                <c:pt idx="1">
                  <c:v>0.5552557020676907</c:v>
                </c:pt>
                <c:pt idx="2">
                  <c:v>0.30002738935917428</c:v>
                </c:pt>
                <c:pt idx="3">
                  <c:v>0.32349221157235819</c:v>
                </c:pt>
                <c:pt idx="4">
                  <c:v>-0.54020909542922735</c:v>
                </c:pt>
                <c:pt idx="5">
                  <c:v>0.45381945001814183</c:v>
                </c:pt>
                <c:pt idx="6">
                  <c:v>0.29084644122589487</c:v>
                </c:pt>
                <c:pt idx="7">
                  <c:v>0.19801319891391445</c:v>
                </c:pt>
                <c:pt idx="8">
                  <c:v>-0.60794050163849711</c:v>
                </c:pt>
                <c:pt idx="9">
                  <c:v>0.51553338803826088</c:v>
                </c:pt>
                <c:pt idx="10">
                  <c:v>-0.41891751001157607</c:v>
                </c:pt>
                <c:pt idx="11">
                  <c:v>-0.67282784857880484</c:v>
                </c:pt>
                <c:pt idx="12">
                  <c:v>0.40822114534345078</c:v>
                </c:pt>
                <c:pt idx="13">
                  <c:v>-0.6548945834321005</c:v>
                </c:pt>
                <c:pt idx="14">
                  <c:v>-0.73039140048189921</c:v>
                </c:pt>
                <c:pt idx="15">
                  <c:v>-0.66696904110519117</c:v>
                </c:pt>
                <c:pt idx="16">
                  <c:v>-0.56769829107002967</c:v>
                </c:pt>
                <c:pt idx="17">
                  <c:v>-0.6618687899390383</c:v>
                </c:pt>
                <c:pt idx="18">
                  <c:v>0.36794323104145188</c:v>
                </c:pt>
                <c:pt idx="19">
                  <c:v>-0.73777667401011549</c:v>
                </c:pt>
                <c:pt idx="20">
                  <c:v>0.42345011044791803</c:v>
                </c:pt>
                <c:pt idx="21">
                  <c:v>0.42336190073613578</c:v>
                </c:pt>
                <c:pt idx="22">
                  <c:v>-0.6453863848916872</c:v>
                </c:pt>
                <c:pt idx="23">
                  <c:v>0.41457617384272383</c:v>
                </c:pt>
                <c:pt idx="24">
                  <c:v>-0.54171150504352328</c:v>
                </c:pt>
                <c:pt idx="25">
                  <c:v>0.44404509863466912</c:v>
                </c:pt>
                <c:pt idx="26">
                  <c:v>0.30403419868821624</c:v>
                </c:pt>
                <c:pt idx="27">
                  <c:v>0.45772258478091921</c:v>
                </c:pt>
                <c:pt idx="28">
                  <c:v>0.43638889823882732</c:v>
                </c:pt>
                <c:pt idx="29">
                  <c:v>-0.58092213319281116</c:v>
                </c:pt>
                <c:pt idx="30">
                  <c:v>-0.56771031929018312</c:v>
                </c:pt>
                <c:pt idx="31">
                  <c:v>-0.40947938154798935</c:v>
                </c:pt>
                <c:pt idx="32">
                  <c:v>0.31680783342185848</c:v>
                </c:pt>
                <c:pt idx="33">
                  <c:v>0.40786640186168066</c:v>
                </c:pt>
                <c:pt idx="34">
                  <c:v>-0.53452575091586962</c:v>
                </c:pt>
                <c:pt idx="35">
                  <c:v>0.44049498903649709</c:v>
                </c:pt>
                <c:pt idx="36">
                  <c:v>0.36586250210451721</c:v>
                </c:pt>
                <c:pt idx="37">
                  <c:v>-0.59433174817883705</c:v>
                </c:pt>
                <c:pt idx="38">
                  <c:v>-0.45173568761089444</c:v>
                </c:pt>
                <c:pt idx="39">
                  <c:v>0.50280233030680943</c:v>
                </c:pt>
                <c:pt idx="40">
                  <c:v>0.50335659318914194</c:v>
                </c:pt>
                <c:pt idx="41">
                  <c:v>0.38618828174080755</c:v>
                </c:pt>
                <c:pt idx="42">
                  <c:v>0.35755313828464397</c:v>
                </c:pt>
                <c:pt idx="43">
                  <c:v>0.38312236494814145</c:v>
                </c:pt>
                <c:pt idx="44">
                  <c:v>0.51583696293201675</c:v>
                </c:pt>
                <c:pt idx="45">
                  <c:v>0.25077491959311748</c:v>
                </c:pt>
                <c:pt idx="46">
                  <c:v>-0.71118751222066368</c:v>
                </c:pt>
                <c:pt idx="47">
                  <c:v>0.14873495439038686</c:v>
                </c:pt>
                <c:pt idx="48">
                  <c:v>0.30019941568510067</c:v>
                </c:pt>
                <c:pt idx="49">
                  <c:v>0.35717300097233107</c:v>
                </c:pt>
                <c:pt idx="50">
                  <c:v>8.8329061535495246E-2</c:v>
                </c:pt>
                <c:pt idx="51">
                  <c:v>0.25104584646074302</c:v>
                </c:pt>
                <c:pt idx="52">
                  <c:v>0.35638523327306926</c:v>
                </c:pt>
                <c:pt idx="53">
                  <c:v>-0.58544921998781918</c:v>
                </c:pt>
                <c:pt idx="54">
                  <c:v>-0.55405860790140404</c:v>
                </c:pt>
                <c:pt idx="55">
                  <c:v>-0.6062780939184278</c:v>
                </c:pt>
                <c:pt idx="56">
                  <c:v>0.39208489219204612</c:v>
                </c:pt>
                <c:pt idx="57">
                  <c:v>0.50355305688230323</c:v>
                </c:pt>
                <c:pt idx="58">
                  <c:v>0.45806701835970087</c:v>
                </c:pt>
                <c:pt idx="59">
                  <c:v>0.36132166877219118</c:v>
                </c:pt>
                <c:pt idx="60">
                  <c:v>0.512133347569802</c:v>
                </c:pt>
                <c:pt idx="61">
                  <c:v>0.47350409445055419</c:v>
                </c:pt>
                <c:pt idx="62">
                  <c:v>-0.60412423919726543</c:v>
                </c:pt>
                <c:pt idx="63">
                  <c:v>0.33273769390404162</c:v>
                </c:pt>
                <c:pt idx="64">
                  <c:v>-0.66666374789427052</c:v>
                </c:pt>
                <c:pt idx="65">
                  <c:v>0.34924377446477095</c:v>
                </c:pt>
                <c:pt idx="66">
                  <c:v>0.40766860077828282</c:v>
                </c:pt>
                <c:pt idx="67">
                  <c:v>-0.3740201007146009</c:v>
                </c:pt>
                <c:pt idx="68">
                  <c:v>-0.63362924864967018</c:v>
                </c:pt>
                <c:pt idx="69">
                  <c:v>0.4449441760227113</c:v>
                </c:pt>
                <c:pt idx="70">
                  <c:v>-0.63377931777938357</c:v>
                </c:pt>
                <c:pt idx="71">
                  <c:v>0.34242345464880408</c:v>
                </c:pt>
                <c:pt idx="72">
                  <c:v>-0.43660867875552745</c:v>
                </c:pt>
                <c:pt idx="73">
                  <c:v>-0.55099269110873794</c:v>
                </c:pt>
                <c:pt idx="74">
                  <c:v>-0.60936119388274146</c:v>
                </c:pt>
                <c:pt idx="75">
                  <c:v>0.37825943616017565</c:v>
                </c:pt>
                <c:pt idx="76">
                  <c:v>-0.37245964924363184</c:v>
                </c:pt>
                <c:pt idx="77">
                  <c:v>0.38027830567917942</c:v>
                </c:pt>
              </c:numCache>
            </c:numRef>
          </c:xVal>
          <c:yVal>
            <c:numRef>
              <c:f>'Partial Residual Plots (For X2)'!$G$5:$G$82</c:f>
              <c:numCache>
                <c:formatCode>General</c:formatCode>
                <c:ptCount val="78"/>
                <c:pt idx="0">
                  <c:v>-1.787650229600203</c:v>
                </c:pt>
                <c:pt idx="1">
                  <c:v>-1.5339365739545485</c:v>
                </c:pt>
                <c:pt idx="2">
                  <c:v>1.3183293155038598</c:v>
                </c:pt>
                <c:pt idx="3">
                  <c:v>-4.03288093381056</c:v>
                </c:pt>
                <c:pt idx="4">
                  <c:v>0.17104061607111021</c:v>
                </c:pt>
                <c:pt idx="5">
                  <c:v>6.9674523681229914</c:v>
                </c:pt>
                <c:pt idx="6">
                  <c:v>-1.7436405582218413</c:v>
                </c:pt>
                <c:pt idx="7">
                  <c:v>5.8049400632933015</c:v>
                </c:pt>
                <c:pt idx="8">
                  <c:v>-2.4236122563454927</c:v>
                </c:pt>
                <c:pt idx="9">
                  <c:v>-9.4636292919446419E-2</c:v>
                </c:pt>
                <c:pt idx="10">
                  <c:v>-5.8615930508139513E-2</c:v>
                </c:pt>
                <c:pt idx="11">
                  <c:v>-13.01219094566089</c:v>
                </c:pt>
                <c:pt idx="12">
                  <c:v>-3.346937192013911</c:v>
                </c:pt>
                <c:pt idx="13">
                  <c:v>-8.9116711051681108</c:v>
                </c:pt>
                <c:pt idx="14">
                  <c:v>-8.7671039340967383</c:v>
                </c:pt>
                <c:pt idx="15">
                  <c:v>2.3539716739804817E-2</c:v>
                </c:pt>
                <c:pt idx="16">
                  <c:v>4.2961409462566706</c:v>
                </c:pt>
                <c:pt idx="17">
                  <c:v>-8.2245291214370866</c:v>
                </c:pt>
                <c:pt idx="18">
                  <c:v>12.110931827135786</c:v>
                </c:pt>
                <c:pt idx="19">
                  <c:v>-2.0000861813814055</c:v>
                </c:pt>
                <c:pt idx="20">
                  <c:v>3.8787642397875857</c:v>
                </c:pt>
                <c:pt idx="21">
                  <c:v>26.901386001691606</c:v>
                </c:pt>
                <c:pt idx="22">
                  <c:v>2.6377595207654849</c:v>
                </c:pt>
                <c:pt idx="23">
                  <c:v>-5.5719593990841929</c:v>
                </c:pt>
                <c:pt idx="24">
                  <c:v>7.7789318814669599</c:v>
                </c:pt>
                <c:pt idx="25">
                  <c:v>5.9445410392150109</c:v>
                </c:pt>
                <c:pt idx="26">
                  <c:v>7.4411435586898165</c:v>
                </c:pt>
                <c:pt idx="27">
                  <c:v>8.1667251123187725</c:v>
                </c:pt>
                <c:pt idx="28">
                  <c:v>-4.6919731675038463</c:v>
                </c:pt>
                <c:pt idx="29">
                  <c:v>1.9036425539252662</c:v>
                </c:pt>
                <c:pt idx="30">
                  <c:v>16.893569521116746</c:v>
                </c:pt>
                <c:pt idx="31">
                  <c:v>3.2325185596347126</c:v>
                </c:pt>
                <c:pt idx="32">
                  <c:v>9.5475481060030916</c:v>
                </c:pt>
                <c:pt idx="33">
                  <c:v>15.816867369744116</c:v>
                </c:pt>
                <c:pt idx="34">
                  <c:v>12.253137725813744</c:v>
                </c:pt>
                <c:pt idx="35">
                  <c:v>18.809667815384088</c:v>
                </c:pt>
                <c:pt idx="36">
                  <c:v>-11.68129159892807</c:v>
                </c:pt>
                <c:pt idx="37">
                  <c:v>-3.0732648983269684</c:v>
                </c:pt>
                <c:pt idx="38">
                  <c:v>2.4352462310051664</c:v>
                </c:pt>
                <c:pt idx="39">
                  <c:v>1.70852060952393</c:v>
                </c:pt>
                <c:pt idx="40">
                  <c:v>7.3034924507037999</c:v>
                </c:pt>
                <c:pt idx="41">
                  <c:v>7.7527491589422937</c:v>
                </c:pt>
                <c:pt idx="42">
                  <c:v>-1.9062678893571814</c:v>
                </c:pt>
                <c:pt idx="43">
                  <c:v>8.9545516405004975</c:v>
                </c:pt>
                <c:pt idx="44">
                  <c:v>9.9730181061802341</c:v>
                </c:pt>
                <c:pt idx="45">
                  <c:v>1.5601885353742659</c:v>
                </c:pt>
                <c:pt idx="46">
                  <c:v>-7.3120377044315603</c:v>
                </c:pt>
                <c:pt idx="47">
                  <c:v>2.4698605150067294</c:v>
                </c:pt>
                <c:pt idx="48">
                  <c:v>-0.27162896759234911</c:v>
                </c:pt>
                <c:pt idx="49">
                  <c:v>9.0659344014154755</c:v>
                </c:pt>
                <c:pt idx="50">
                  <c:v>17.480669261346819</c:v>
                </c:pt>
                <c:pt idx="51">
                  <c:v>7.9637204948084417</c:v>
                </c:pt>
                <c:pt idx="52">
                  <c:v>-16.338395703073303</c:v>
                </c:pt>
                <c:pt idx="53">
                  <c:v>-35.763561670069535</c:v>
                </c:pt>
                <c:pt idx="54">
                  <c:v>-3.4611851739364567</c:v>
                </c:pt>
                <c:pt idx="55">
                  <c:v>-8.0240332299774622</c:v>
                </c:pt>
                <c:pt idx="56">
                  <c:v>9.7679900146398637</c:v>
                </c:pt>
                <c:pt idx="57">
                  <c:v>-16.095986484940951</c:v>
                </c:pt>
                <c:pt idx="58">
                  <c:v>8.3721450432979623</c:v>
                </c:pt>
                <c:pt idx="59">
                  <c:v>-3.5228631659399383</c:v>
                </c:pt>
                <c:pt idx="60">
                  <c:v>3.5325217649223362</c:v>
                </c:pt>
                <c:pt idx="61">
                  <c:v>-0.78439753257697475</c:v>
                </c:pt>
                <c:pt idx="62">
                  <c:v>-24.815258329540185</c:v>
                </c:pt>
                <c:pt idx="63">
                  <c:v>-7.4133391750970929</c:v>
                </c:pt>
                <c:pt idx="64">
                  <c:v>1.862990033716585</c:v>
                </c:pt>
                <c:pt idx="65">
                  <c:v>-13.131244179786293</c:v>
                </c:pt>
                <c:pt idx="66">
                  <c:v>-1.1701131153166529</c:v>
                </c:pt>
                <c:pt idx="67">
                  <c:v>-1.5576376574695416</c:v>
                </c:pt>
                <c:pt idx="68">
                  <c:v>-8.5394730432591217</c:v>
                </c:pt>
                <c:pt idx="69">
                  <c:v>-18.869730691454293</c:v>
                </c:pt>
                <c:pt idx="70">
                  <c:v>-14.301504324931827</c:v>
                </c:pt>
                <c:pt idx="71">
                  <c:v>-3.7531425814567001</c:v>
                </c:pt>
                <c:pt idx="72">
                  <c:v>-1.490797918306356</c:v>
                </c:pt>
                <c:pt idx="73">
                  <c:v>-2.6629876554946463</c:v>
                </c:pt>
                <c:pt idx="74">
                  <c:v>-6.5401899271905677</c:v>
                </c:pt>
                <c:pt idx="75">
                  <c:v>10.940907074912133</c:v>
                </c:pt>
                <c:pt idx="76">
                  <c:v>-3.3098042122145586</c:v>
                </c:pt>
                <c:pt idx="77">
                  <c:v>-1.051522542600722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A-48F5-8DC1-E33A4E4EA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998032"/>
        <c:axId val="740011344"/>
      </c:scatterChart>
      <c:valAx>
        <c:axId val="73999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="0" i="0" baseline="0">
                    <a:effectLst/>
                  </a:rPr>
                  <a:t>ei(2) [x]</a:t>
                </a:r>
                <a:endParaRPr lang="en-IN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11344"/>
        <c:crosses val="autoZero"/>
        <c:crossBetween val="midCat"/>
      </c:valAx>
      <c:valAx>
        <c:axId val="7400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="0" i="0" baseline="0">
                    <a:effectLst/>
                  </a:rPr>
                  <a:t>ei(2) [y]</a:t>
                </a:r>
                <a:endParaRPr lang="en-IN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99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Partial Residual Plot (for X3)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Residual Plots (For X3)'!$J$5:$J$82</c:f>
              <c:numCache>
                <c:formatCode>General</c:formatCode>
                <c:ptCount val="78"/>
                <c:pt idx="0">
                  <c:v>6.9196507505577287</c:v>
                </c:pt>
                <c:pt idx="1">
                  <c:v>-18.238132850992635</c:v>
                </c:pt>
                <c:pt idx="2">
                  <c:v>2.7640045412155558</c:v>
                </c:pt>
                <c:pt idx="3">
                  <c:v>7.4655549912641916</c:v>
                </c:pt>
                <c:pt idx="4">
                  <c:v>-1.4152666397886975</c:v>
                </c:pt>
                <c:pt idx="5">
                  <c:v>-7.9126981740150555</c:v>
                </c:pt>
                <c:pt idx="6">
                  <c:v>11.873506558653204</c:v>
                </c:pt>
                <c:pt idx="7">
                  <c:v>9.1021159476327824</c:v>
                </c:pt>
                <c:pt idx="8">
                  <c:v>-0.93591340209508189</c:v>
                </c:pt>
                <c:pt idx="9">
                  <c:v>-12.017567306784528</c:v>
                </c:pt>
                <c:pt idx="10">
                  <c:v>-19.770975601751431</c:v>
                </c:pt>
                <c:pt idx="11">
                  <c:v>5.6165691545292731</c:v>
                </c:pt>
                <c:pt idx="12">
                  <c:v>-3.5378301471739917</c:v>
                </c:pt>
                <c:pt idx="13">
                  <c:v>8.8968194443946231</c:v>
                </c:pt>
                <c:pt idx="14">
                  <c:v>10.33999194453979</c:v>
                </c:pt>
                <c:pt idx="15">
                  <c:v>11.936481300860486</c:v>
                </c:pt>
                <c:pt idx="16">
                  <c:v>-0.92875920330180151</c:v>
                </c:pt>
                <c:pt idx="17">
                  <c:v>9.8080121795029811</c:v>
                </c:pt>
                <c:pt idx="18">
                  <c:v>-7.1210668911796589</c:v>
                </c:pt>
                <c:pt idx="19">
                  <c:v>15.304291109387492</c:v>
                </c:pt>
                <c:pt idx="20">
                  <c:v>-4.103469335634145</c:v>
                </c:pt>
                <c:pt idx="21">
                  <c:v>-19.753353063131883</c:v>
                </c:pt>
                <c:pt idx="22">
                  <c:v>4.6859294131049154</c:v>
                </c:pt>
                <c:pt idx="23">
                  <c:v>2.3017689566713102</c:v>
                </c:pt>
                <c:pt idx="24">
                  <c:v>3.6050441908403883</c:v>
                </c:pt>
                <c:pt idx="25">
                  <c:v>1.2362737389300094</c:v>
                </c:pt>
                <c:pt idx="26">
                  <c:v>15.022094549681341</c:v>
                </c:pt>
                <c:pt idx="27">
                  <c:v>-7.2776987269792599</c:v>
                </c:pt>
                <c:pt idx="28">
                  <c:v>-0.4910140919148489</c:v>
                </c:pt>
                <c:pt idx="29">
                  <c:v>5.3185035264948226</c:v>
                </c:pt>
                <c:pt idx="30">
                  <c:v>2.2031910369731236</c:v>
                </c:pt>
                <c:pt idx="31">
                  <c:v>-18.6095189203252</c:v>
                </c:pt>
                <c:pt idx="32">
                  <c:v>10.146698630204504</c:v>
                </c:pt>
                <c:pt idx="33">
                  <c:v>-1.2776987269792599</c:v>
                </c:pt>
                <c:pt idx="34">
                  <c:v>-0.89867687927510076</c:v>
                </c:pt>
                <c:pt idx="35">
                  <c:v>-1.2114356654041103</c:v>
                </c:pt>
                <c:pt idx="36">
                  <c:v>6.8838539349262078</c:v>
                </c:pt>
                <c:pt idx="37">
                  <c:v>8.4469726478523341</c:v>
                </c:pt>
                <c:pt idx="38">
                  <c:v>-9.0892560799357369</c:v>
                </c:pt>
                <c:pt idx="39">
                  <c:v>-5.3557746936809849</c:v>
                </c:pt>
                <c:pt idx="40">
                  <c:v>-8.0764842086079227</c:v>
                </c:pt>
                <c:pt idx="41">
                  <c:v>5.0845885509013868</c:v>
                </c:pt>
                <c:pt idx="42">
                  <c:v>7.8838539349262078</c:v>
                </c:pt>
                <c:pt idx="43">
                  <c:v>5.2885163443562817</c:v>
                </c:pt>
                <c:pt idx="44">
                  <c:v>-13.826988106123892</c:v>
                </c:pt>
                <c:pt idx="45">
                  <c:v>6.0400058683296578</c:v>
                </c:pt>
                <c:pt idx="46">
                  <c:v>4.589584027503065</c:v>
                </c:pt>
                <c:pt idx="47">
                  <c:v>19.089439218193135</c:v>
                </c:pt>
                <c:pt idx="48">
                  <c:v>9.4621698528260083</c:v>
                </c:pt>
                <c:pt idx="49">
                  <c:v>3.8833740325300496</c:v>
                </c:pt>
                <c:pt idx="50">
                  <c:v>17.292311226376498</c:v>
                </c:pt>
                <c:pt idx="51">
                  <c:v>12.731592864022211</c:v>
                </c:pt>
                <c:pt idx="52">
                  <c:v>3.0411576340804203</c:v>
                </c:pt>
                <c:pt idx="53">
                  <c:v>-0.19537295893520223</c:v>
                </c:pt>
                <c:pt idx="54">
                  <c:v>0.40054051451011219</c:v>
                </c:pt>
                <c:pt idx="55">
                  <c:v>3.8738913191612028</c:v>
                </c:pt>
                <c:pt idx="56">
                  <c:v>1.5612285135114305</c:v>
                </c:pt>
                <c:pt idx="57">
                  <c:v>-20.614152643584454</c:v>
                </c:pt>
                <c:pt idx="58">
                  <c:v>-6.8533013697954956</c:v>
                </c:pt>
                <c:pt idx="59">
                  <c:v>4.9493491526675157</c:v>
                </c:pt>
                <c:pt idx="60">
                  <c:v>-14.922565647891901</c:v>
                </c:pt>
                <c:pt idx="61">
                  <c:v>-10.11662596746995</c:v>
                </c:pt>
                <c:pt idx="62">
                  <c:v>-3.4262858794163122</c:v>
                </c:pt>
                <c:pt idx="63">
                  <c:v>7.2979039158369758</c:v>
                </c:pt>
                <c:pt idx="64">
                  <c:v>9.6796390386246998</c:v>
                </c:pt>
                <c:pt idx="65">
                  <c:v>8.8838539349262078</c:v>
                </c:pt>
                <c:pt idx="66">
                  <c:v>-1.2645420951434616</c:v>
                </c:pt>
                <c:pt idx="67">
                  <c:v>-21.862688102685112</c:v>
                </c:pt>
                <c:pt idx="68">
                  <c:v>7.0350600591497496</c:v>
                </c:pt>
                <c:pt idx="69">
                  <c:v>-14.031971684850319</c:v>
                </c:pt>
                <c:pt idx="70">
                  <c:v>7.4923489959230167</c:v>
                </c:pt>
                <c:pt idx="71">
                  <c:v>-4.5290184585686788</c:v>
                </c:pt>
                <c:pt idx="72">
                  <c:v>-21.725407292722288</c:v>
                </c:pt>
                <c:pt idx="73">
                  <c:v>0.19661272105521732</c:v>
                </c:pt>
                <c:pt idx="74">
                  <c:v>8.5520337415802672</c:v>
                </c:pt>
                <c:pt idx="75">
                  <c:v>-2.8868648127396028</c:v>
                </c:pt>
                <c:pt idx="76">
                  <c:v>-29.123395405755225</c:v>
                </c:pt>
                <c:pt idx="77">
                  <c:v>-0.78461297457446477</c:v>
                </c:pt>
              </c:numCache>
            </c:numRef>
          </c:xVal>
          <c:yVal>
            <c:numRef>
              <c:f>'Partial Residual Plots (For X3)'!$G$5:$G$82</c:f>
              <c:numCache>
                <c:formatCode>General</c:formatCode>
                <c:ptCount val="78"/>
                <c:pt idx="0">
                  <c:v>-2.6775002993574191</c:v>
                </c:pt>
                <c:pt idx="1">
                  <c:v>-8.1318054718542498</c:v>
                </c:pt>
                <c:pt idx="2">
                  <c:v>-5.5783953556186816E-2</c:v>
                </c:pt>
                <c:pt idx="3">
                  <c:v>-4.735672370171315</c:v>
                </c:pt>
                <c:pt idx="4">
                  <c:v>3.2635391510185343</c:v>
                </c:pt>
                <c:pt idx="5">
                  <c:v>2.7891995194959236</c:v>
                </c:pt>
                <c:pt idx="6">
                  <c:v>-1.4793511515617297</c:v>
                </c:pt>
                <c:pt idx="7">
                  <c:v>6.1617013868995514</c:v>
                </c:pt>
                <c:pt idx="8">
                  <c:v>1.1706627508362999</c:v>
                </c:pt>
                <c:pt idx="9">
                  <c:v>-5.3669733648110025</c:v>
                </c:pt>
                <c:pt idx="10">
                  <c:v>-0.90271396385215041</c:v>
                </c:pt>
                <c:pt idx="11">
                  <c:v>-7.8792462224065929</c:v>
                </c:pt>
                <c:pt idx="12">
                  <c:v>-6.4838130881640978</c:v>
                </c:pt>
                <c:pt idx="13">
                  <c:v>-3.3200003911878895</c:v>
                </c:pt>
                <c:pt idx="14">
                  <c:v>-2.4583238280106485</c:v>
                </c:pt>
                <c:pt idx="15">
                  <c:v>6.2175965326527205</c:v>
                </c:pt>
                <c:pt idx="16">
                  <c:v>7.6429808636510188</c:v>
                </c:pt>
                <c:pt idx="17">
                  <c:v>-2.4315522083964538</c:v>
                </c:pt>
                <c:pt idx="18">
                  <c:v>8.6008019155218278</c:v>
                </c:pt>
                <c:pt idx="19">
                  <c:v>5.2162749813852543</c:v>
                </c:pt>
                <c:pt idx="20">
                  <c:v>0.54956968993678856</c:v>
                </c:pt>
                <c:pt idx="21">
                  <c:v>20.855471195047087</c:v>
                </c:pt>
                <c:pt idx="22">
                  <c:v>7.4395438097108126</c:v>
                </c:pt>
                <c:pt idx="23">
                  <c:v>-7.7341856249954333</c:v>
                </c:pt>
                <c:pt idx="24">
                  <c:v>11.752383458975274</c:v>
                </c:pt>
                <c:pt idx="25">
                  <c:v>3.4152109069163856</c:v>
                </c:pt>
                <c:pt idx="26">
                  <c:v>8.1706235590295933</c:v>
                </c:pt>
                <c:pt idx="27">
                  <c:v>4.0746067735124427</c:v>
                </c:pt>
                <c:pt idx="28">
                  <c:v>-7.4738980515087832</c:v>
                </c:pt>
                <c:pt idx="29">
                  <c:v>6.4169020378074322</c:v>
                </c:pt>
                <c:pt idx="30">
                  <c:v>20.784279491900264</c:v>
                </c:pt>
                <c:pt idx="31">
                  <c:v>2.5317594342593281</c:v>
                </c:pt>
                <c:pt idx="32">
                  <c:v>9.3515857360495289</c:v>
                </c:pt>
                <c:pt idx="33">
                  <c:v>13.074606773512443</c:v>
                </c:pt>
                <c:pt idx="34">
                  <c:v>15.400210648756982</c:v>
                </c:pt>
                <c:pt idx="35">
                  <c:v>15.877283595258916</c:v>
                </c:pt>
                <c:pt idx="36">
                  <c:v>-12.746910659168805</c:v>
                </c:pt>
                <c:pt idx="37">
                  <c:v>2.0660507788565781</c:v>
                </c:pt>
                <c:pt idx="38">
                  <c:v>3.6485991576124093</c:v>
                </c:pt>
                <c:pt idx="39">
                  <c:v>-2.328467874474029</c:v>
                </c:pt>
                <c:pt idx="40">
                  <c:v>2.7906862646718054</c:v>
                </c:pt>
                <c:pt idx="41">
                  <c:v>6.2491229859541306</c:v>
                </c:pt>
                <c:pt idx="42">
                  <c:v>-2.7469106591688046</c:v>
                </c:pt>
                <c:pt idx="43">
                  <c:v>7.505279010655272</c:v>
                </c:pt>
                <c:pt idx="44">
                  <c:v>4.3846381263335559</c:v>
                </c:pt>
                <c:pt idx="45">
                  <c:v>1.0592386368041531</c:v>
                </c:pt>
                <c:pt idx="46">
                  <c:v>-2.1203627971416239</c:v>
                </c:pt>
                <c:pt idx="47">
                  <c:v>4.8652210377939866</c:v>
                </c:pt>
                <c:pt idx="48">
                  <c:v>-0.48381308816409785</c:v>
                </c:pt>
                <c:pt idx="49">
                  <c:v>7.533043494794768</c:v>
                </c:pt>
                <c:pt idx="50">
                  <c:v>19.937276201214971</c:v>
                </c:pt>
                <c:pt idx="51">
                  <c:v>8.6229464046252247</c:v>
                </c:pt>
                <c:pt idx="52">
                  <c:v>-18.012651332708401</c:v>
                </c:pt>
                <c:pt idx="53">
                  <c:v>-32.179692926389237</c:v>
                </c:pt>
                <c:pt idx="54">
                  <c:v>3.2172419030402466E-2</c:v>
                </c:pt>
                <c:pt idx="55">
                  <c:v>-3.6049120634791052</c:v>
                </c:pt>
                <c:pt idx="56">
                  <c:v>7.6161700522301174</c:v>
                </c:pt>
                <c:pt idx="57">
                  <c:v>-22.78690289468166</c:v>
                </c:pt>
                <c:pt idx="58">
                  <c:v>4.3515857360495289</c:v>
                </c:pt>
                <c:pt idx="59">
                  <c:v>-4.8963071910806093</c:v>
                </c:pt>
                <c:pt idx="60">
                  <c:v>-2.2231951268605883</c:v>
                </c:pt>
                <c:pt idx="61">
                  <c:v>-5.466956505205232</c:v>
                </c:pt>
                <c:pt idx="62">
                  <c:v>-21.676965525825409</c:v>
                </c:pt>
                <c:pt idx="63">
                  <c:v>-8.2023721890246577</c:v>
                </c:pt>
                <c:pt idx="64">
                  <c:v>7.6633082197616744</c:v>
                </c:pt>
                <c:pt idx="65">
                  <c:v>-13.746910659168805</c:v>
                </c:pt>
                <c:pt idx="66">
                  <c:v>-3.9088670313455509</c:v>
                </c:pt>
                <c:pt idx="67">
                  <c:v>-3.0423606530170701</c:v>
                </c:pt>
                <c:pt idx="68">
                  <c:v>-3.4024661729895058</c:v>
                </c:pt>
                <c:pt idx="69">
                  <c:v>-24.055618759647743</c:v>
                </c:pt>
                <c:pt idx="70">
                  <c:v>-9.0841717225973895</c:v>
                </c:pt>
                <c:pt idx="71">
                  <c:v>-6.6555193030877433</c:v>
                </c:pt>
                <c:pt idx="72">
                  <c:v>-2.5649181268915413</c:v>
                </c:pt>
                <c:pt idx="73">
                  <c:v>0.77601639432926106</c:v>
                </c:pt>
                <c:pt idx="74">
                  <c:v>-1.2897579984219192</c:v>
                </c:pt>
                <c:pt idx="75">
                  <c:v>8.1022060637434947</c:v>
                </c:pt>
                <c:pt idx="76">
                  <c:v>-6.0648355299373407</c:v>
                </c:pt>
                <c:pt idx="77">
                  <c:v>-3.5376884162840696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2-4B87-88EE-16FAAEDAF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998032"/>
        <c:axId val="740011344"/>
      </c:scatterChart>
      <c:valAx>
        <c:axId val="73999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="0" i="0" baseline="0">
                    <a:effectLst/>
                  </a:rPr>
                  <a:t>ei(3) [x]</a:t>
                </a:r>
                <a:endParaRPr lang="en-IN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11344"/>
        <c:crosses val="autoZero"/>
        <c:crossBetween val="midCat"/>
      </c:valAx>
      <c:valAx>
        <c:axId val="7400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="0" i="0" baseline="0">
                    <a:effectLst/>
                  </a:rPr>
                  <a:t>ei(3) [y]</a:t>
                </a:r>
                <a:endParaRPr lang="en-IN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99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2</xdr:row>
      <xdr:rowOff>495300</xdr:rowOff>
    </xdr:from>
    <xdr:to>
      <xdr:col>14</xdr:col>
      <xdr:colOff>352424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3</xdr:row>
      <xdr:rowOff>9524</xdr:rowOff>
    </xdr:from>
    <xdr:to>
      <xdr:col>13</xdr:col>
      <xdr:colOff>590550</xdr:colOff>
      <xdr:row>20</xdr:row>
      <xdr:rowOff>19049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46</xdr:row>
      <xdr:rowOff>76200</xdr:rowOff>
    </xdr:from>
    <xdr:to>
      <xdr:col>17</xdr:col>
      <xdr:colOff>371475</xdr:colOff>
      <xdr:row>60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47</xdr:row>
      <xdr:rowOff>0</xdr:rowOff>
    </xdr:from>
    <xdr:to>
      <xdr:col>17</xdr:col>
      <xdr:colOff>200025</xdr:colOff>
      <xdr:row>61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47</xdr:row>
      <xdr:rowOff>0</xdr:rowOff>
    </xdr:from>
    <xdr:to>
      <xdr:col>17</xdr:col>
      <xdr:colOff>200025</xdr:colOff>
      <xdr:row>61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7.94</v>
      </c>
      <c r="C2">
        <v>2</v>
      </c>
      <c r="D2">
        <v>67</v>
      </c>
      <c r="E2">
        <v>111</v>
      </c>
    </row>
    <row r="3" spans="1:5" x14ac:dyDescent="0.25">
      <c r="A3">
        <v>1</v>
      </c>
      <c r="B3">
        <v>8.2919999999999998</v>
      </c>
      <c r="C3">
        <v>2</v>
      </c>
      <c r="D3">
        <v>43</v>
      </c>
      <c r="E3">
        <v>107</v>
      </c>
    </row>
    <row r="4" spans="1:5" x14ac:dyDescent="0.25">
      <c r="A4">
        <v>1</v>
      </c>
      <c r="B4">
        <v>4.6429999999999998</v>
      </c>
      <c r="C4">
        <v>2</v>
      </c>
      <c r="D4">
        <v>52</v>
      </c>
      <c r="E4">
        <v>100</v>
      </c>
    </row>
    <row r="5" spans="1:5" x14ac:dyDescent="0.25">
      <c r="A5">
        <v>1</v>
      </c>
      <c r="B5">
        <v>7.47</v>
      </c>
      <c r="C5">
        <v>2</v>
      </c>
      <c r="D5">
        <v>66</v>
      </c>
      <c r="E5">
        <v>107</v>
      </c>
    </row>
    <row r="6" spans="1:5" x14ac:dyDescent="0.25">
      <c r="A6">
        <v>1</v>
      </c>
      <c r="B6">
        <v>8.8819999999999997</v>
      </c>
      <c r="C6">
        <v>1</v>
      </c>
      <c r="D6">
        <v>58</v>
      </c>
      <c r="E6">
        <v>114</v>
      </c>
    </row>
    <row r="7" spans="1:5" x14ac:dyDescent="0.25">
      <c r="A7">
        <v>1</v>
      </c>
      <c r="B7">
        <v>7.585</v>
      </c>
      <c r="C7">
        <v>2</v>
      </c>
      <c r="D7">
        <v>51</v>
      </c>
      <c r="E7">
        <v>115</v>
      </c>
    </row>
    <row r="8" spans="1:5" x14ac:dyDescent="0.25">
      <c r="A8">
        <v>1</v>
      </c>
      <c r="B8">
        <v>7.65</v>
      </c>
      <c r="C8">
        <v>2</v>
      </c>
      <c r="D8">
        <v>71</v>
      </c>
      <c r="E8">
        <v>111</v>
      </c>
    </row>
    <row r="9" spans="1:5" x14ac:dyDescent="0.25">
      <c r="A9">
        <v>1</v>
      </c>
      <c r="B9">
        <v>2.4119999999999999</v>
      </c>
      <c r="C9">
        <v>2</v>
      </c>
      <c r="D9">
        <v>51</v>
      </c>
      <c r="E9">
        <v>97</v>
      </c>
    </row>
    <row r="10" spans="1:5" x14ac:dyDescent="0.25">
      <c r="A10">
        <v>1</v>
      </c>
      <c r="B10">
        <v>6</v>
      </c>
      <c r="C10">
        <v>1</v>
      </c>
      <c r="D10">
        <v>49</v>
      </c>
      <c r="E10">
        <v>100</v>
      </c>
    </row>
    <row r="11" spans="1:5" x14ac:dyDescent="0.25">
      <c r="A11">
        <v>1</v>
      </c>
      <c r="B11">
        <v>8.8330000000000002</v>
      </c>
      <c r="C11">
        <v>2</v>
      </c>
      <c r="D11">
        <v>51</v>
      </c>
      <c r="E11">
        <v>112</v>
      </c>
    </row>
    <row r="12" spans="1:5" x14ac:dyDescent="0.25">
      <c r="A12">
        <v>1</v>
      </c>
      <c r="B12">
        <v>7.47</v>
      </c>
      <c r="C12">
        <v>1</v>
      </c>
      <c r="D12">
        <v>35</v>
      </c>
      <c r="E12">
        <v>104</v>
      </c>
    </row>
    <row r="13" spans="1:5" x14ac:dyDescent="0.25">
      <c r="A13">
        <v>1</v>
      </c>
      <c r="B13">
        <v>5.5279999999999996</v>
      </c>
      <c r="C13">
        <v>1</v>
      </c>
      <c r="D13">
        <v>54</v>
      </c>
      <c r="E13">
        <v>89</v>
      </c>
    </row>
    <row r="14" spans="1:5" x14ac:dyDescent="0.25">
      <c r="A14">
        <v>1</v>
      </c>
      <c r="B14">
        <v>7.1669999999999998</v>
      </c>
      <c r="C14">
        <v>2</v>
      </c>
      <c r="D14">
        <v>54</v>
      </c>
      <c r="E14">
        <v>104</v>
      </c>
    </row>
    <row r="15" spans="1:5" x14ac:dyDescent="0.25">
      <c r="A15">
        <v>1</v>
      </c>
      <c r="B15">
        <v>7.5709999999999997</v>
      </c>
      <c r="C15">
        <v>1</v>
      </c>
      <c r="D15">
        <v>64</v>
      </c>
      <c r="E15">
        <v>102</v>
      </c>
    </row>
    <row r="16" spans="1:5" x14ac:dyDescent="0.25">
      <c r="A16">
        <v>1</v>
      </c>
      <c r="B16">
        <v>4.7</v>
      </c>
      <c r="C16">
        <v>1</v>
      </c>
      <c r="D16">
        <v>56</v>
      </c>
      <c r="E16">
        <v>91</v>
      </c>
    </row>
    <row r="17" spans="1:5" x14ac:dyDescent="0.25">
      <c r="A17">
        <v>1</v>
      </c>
      <c r="B17">
        <v>8.1669999999999998</v>
      </c>
      <c r="C17">
        <v>1</v>
      </c>
      <c r="D17">
        <v>69</v>
      </c>
      <c r="E17">
        <v>114</v>
      </c>
    </row>
    <row r="18" spans="1:5" x14ac:dyDescent="0.25">
      <c r="A18">
        <v>1</v>
      </c>
      <c r="B18">
        <v>7.8220000000000001</v>
      </c>
      <c r="C18">
        <v>1</v>
      </c>
      <c r="D18">
        <v>55</v>
      </c>
      <c r="E18">
        <v>114</v>
      </c>
    </row>
    <row r="19" spans="1:5" x14ac:dyDescent="0.25">
      <c r="A19">
        <v>1</v>
      </c>
      <c r="B19">
        <v>7.5979999999999999</v>
      </c>
      <c r="C19">
        <v>1</v>
      </c>
      <c r="D19">
        <v>65</v>
      </c>
      <c r="E19">
        <v>103</v>
      </c>
    </row>
    <row r="20" spans="1:5" x14ac:dyDescent="0.25">
      <c r="A20">
        <v>1</v>
      </c>
      <c r="B20">
        <v>4</v>
      </c>
      <c r="C20">
        <v>2</v>
      </c>
      <c r="D20">
        <v>40</v>
      </c>
      <c r="E20">
        <v>106</v>
      </c>
    </row>
    <row r="21" spans="1:5" x14ac:dyDescent="0.25">
      <c r="A21">
        <v>1</v>
      </c>
      <c r="B21">
        <v>6.2309999999999999</v>
      </c>
      <c r="C21">
        <v>1</v>
      </c>
      <c r="D21">
        <v>66</v>
      </c>
      <c r="E21">
        <v>105</v>
      </c>
    </row>
    <row r="22" spans="1:5" x14ac:dyDescent="0.25">
      <c r="A22">
        <v>1</v>
      </c>
      <c r="B22">
        <v>7.6429999999999998</v>
      </c>
      <c r="C22">
        <v>2</v>
      </c>
      <c r="D22">
        <v>55</v>
      </c>
      <c r="E22">
        <v>113</v>
      </c>
    </row>
    <row r="23" spans="1:5" x14ac:dyDescent="0.25">
      <c r="A23">
        <v>1</v>
      </c>
      <c r="B23">
        <v>1.76</v>
      </c>
      <c r="C23">
        <v>2</v>
      </c>
      <c r="D23">
        <v>20</v>
      </c>
      <c r="E23">
        <v>109</v>
      </c>
    </row>
    <row r="24" spans="1:5" x14ac:dyDescent="0.25">
      <c r="A24">
        <v>1</v>
      </c>
      <c r="B24">
        <v>6.4189999999999996</v>
      </c>
      <c r="C24">
        <v>1</v>
      </c>
      <c r="D24">
        <v>56</v>
      </c>
      <c r="E24">
        <v>108</v>
      </c>
    </row>
    <row r="25" spans="1:5" x14ac:dyDescent="0.25">
      <c r="A25">
        <v>1</v>
      </c>
      <c r="B25">
        <v>9.6479999999999997</v>
      </c>
      <c r="C25">
        <v>2</v>
      </c>
      <c r="D25">
        <v>68</v>
      </c>
      <c r="E25">
        <v>113</v>
      </c>
    </row>
    <row r="26" spans="1:5" x14ac:dyDescent="0.25">
      <c r="A26">
        <v>1</v>
      </c>
      <c r="B26">
        <v>10.7</v>
      </c>
      <c r="C26">
        <v>1</v>
      </c>
      <c r="D26">
        <v>69</v>
      </c>
      <c r="E26">
        <v>130</v>
      </c>
    </row>
    <row r="27" spans="1:5" x14ac:dyDescent="0.25">
      <c r="A27">
        <v>1</v>
      </c>
      <c r="B27">
        <v>10.58</v>
      </c>
      <c r="C27">
        <v>2</v>
      </c>
      <c r="D27">
        <v>70</v>
      </c>
      <c r="E27">
        <v>128</v>
      </c>
    </row>
    <row r="28" spans="1:5" x14ac:dyDescent="0.25">
      <c r="A28">
        <v>1</v>
      </c>
      <c r="B28">
        <v>9.4290000000000003</v>
      </c>
      <c r="C28">
        <v>2</v>
      </c>
      <c r="D28">
        <v>80</v>
      </c>
      <c r="E28">
        <v>128</v>
      </c>
    </row>
    <row r="29" spans="1:5" x14ac:dyDescent="0.25">
      <c r="A29">
        <v>1</v>
      </c>
      <c r="B29">
        <v>8</v>
      </c>
      <c r="C29">
        <v>2</v>
      </c>
      <c r="D29">
        <v>53</v>
      </c>
      <c r="E29">
        <v>118</v>
      </c>
    </row>
    <row r="30" spans="1:5" x14ac:dyDescent="0.25">
      <c r="A30">
        <v>1</v>
      </c>
      <c r="B30">
        <v>9.5850000000000009</v>
      </c>
      <c r="C30">
        <v>2</v>
      </c>
      <c r="D30">
        <v>65</v>
      </c>
      <c r="E30">
        <v>113</v>
      </c>
    </row>
    <row r="31" spans="1:5" x14ac:dyDescent="0.25">
      <c r="A31">
        <v>1</v>
      </c>
      <c r="B31">
        <v>9.5709999999999997</v>
      </c>
      <c r="C31">
        <v>1</v>
      </c>
      <c r="D31">
        <v>67</v>
      </c>
      <c r="E31">
        <v>120</v>
      </c>
    </row>
    <row r="32" spans="1:5" x14ac:dyDescent="0.25">
      <c r="A32">
        <v>1</v>
      </c>
      <c r="B32">
        <v>8.9979999999999993</v>
      </c>
      <c r="C32">
        <v>1</v>
      </c>
      <c r="D32">
        <v>62</v>
      </c>
      <c r="E32">
        <v>132</v>
      </c>
    </row>
    <row r="33" spans="1:5" x14ac:dyDescent="0.25">
      <c r="A33">
        <v>1</v>
      </c>
      <c r="B33">
        <v>8.3330000000000002</v>
      </c>
      <c r="C33">
        <v>1</v>
      </c>
      <c r="D33">
        <v>39</v>
      </c>
      <c r="E33">
        <v>111</v>
      </c>
    </row>
    <row r="34" spans="1:5" x14ac:dyDescent="0.25">
      <c r="A34">
        <v>1</v>
      </c>
      <c r="B34">
        <v>8.1750000000000007</v>
      </c>
      <c r="C34">
        <v>2</v>
      </c>
      <c r="D34">
        <v>71</v>
      </c>
      <c r="E34">
        <v>124</v>
      </c>
    </row>
    <row r="35" spans="1:5" x14ac:dyDescent="0.25">
      <c r="A35">
        <v>1</v>
      </c>
      <c r="B35">
        <v>8</v>
      </c>
      <c r="C35">
        <v>2</v>
      </c>
      <c r="D35">
        <v>59</v>
      </c>
      <c r="E35">
        <v>127</v>
      </c>
    </row>
    <row r="36" spans="1:5" x14ac:dyDescent="0.25">
      <c r="A36">
        <v>1</v>
      </c>
      <c r="B36">
        <v>9.3330000000000002</v>
      </c>
      <c r="C36">
        <v>1</v>
      </c>
      <c r="D36">
        <v>60</v>
      </c>
      <c r="E36">
        <v>128</v>
      </c>
    </row>
    <row r="37" spans="1:5" x14ac:dyDescent="0.25">
      <c r="A37">
        <v>1</v>
      </c>
      <c r="B37">
        <v>9.5</v>
      </c>
      <c r="C37">
        <v>2</v>
      </c>
      <c r="D37">
        <v>64</v>
      </c>
      <c r="E37">
        <v>136</v>
      </c>
    </row>
    <row r="38" spans="1:5" x14ac:dyDescent="0.25">
      <c r="A38">
        <v>1</v>
      </c>
      <c r="B38">
        <v>9.1669999999999998</v>
      </c>
      <c r="C38">
        <v>2</v>
      </c>
      <c r="D38">
        <v>71</v>
      </c>
      <c r="E38">
        <v>106</v>
      </c>
    </row>
    <row r="39" spans="1:5" x14ac:dyDescent="0.25">
      <c r="A39">
        <v>1</v>
      </c>
      <c r="B39">
        <v>10.14</v>
      </c>
      <c r="C39">
        <v>1</v>
      </c>
      <c r="D39">
        <v>72</v>
      </c>
      <c r="E39">
        <v>118</v>
      </c>
    </row>
    <row r="40" spans="1:5" x14ac:dyDescent="0.25">
      <c r="A40">
        <v>1</v>
      </c>
      <c r="B40">
        <v>9.9990000000000006</v>
      </c>
      <c r="C40">
        <v>1</v>
      </c>
      <c r="D40">
        <v>54</v>
      </c>
      <c r="E40">
        <v>119</v>
      </c>
    </row>
    <row r="41" spans="1:5" x14ac:dyDescent="0.25">
      <c r="A41">
        <v>1</v>
      </c>
      <c r="B41">
        <v>10.76</v>
      </c>
      <c r="C41">
        <v>2</v>
      </c>
      <c r="D41">
        <v>64</v>
      </c>
      <c r="E41">
        <v>123</v>
      </c>
    </row>
    <row r="42" spans="1:5" x14ac:dyDescent="0.25">
      <c r="A42">
        <v>1</v>
      </c>
      <c r="B42">
        <v>9.7629999999999999</v>
      </c>
      <c r="C42">
        <v>2</v>
      </c>
      <c r="D42">
        <v>58</v>
      </c>
      <c r="E42">
        <v>124</v>
      </c>
    </row>
    <row r="43" spans="1:5" x14ac:dyDescent="0.25">
      <c r="A43">
        <v>1</v>
      </c>
      <c r="B43">
        <v>9.41</v>
      </c>
      <c r="C43">
        <v>2</v>
      </c>
      <c r="D43">
        <v>70</v>
      </c>
      <c r="E43">
        <v>126</v>
      </c>
    </row>
    <row r="44" spans="1:5" x14ac:dyDescent="0.25">
      <c r="A44">
        <v>1</v>
      </c>
      <c r="B44">
        <v>9.1669999999999998</v>
      </c>
      <c r="C44">
        <v>2</v>
      </c>
      <c r="D44">
        <v>72</v>
      </c>
      <c r="E44">
        <v>116</v>
      </c>
    </row>
    <row r="45" spans="1:5" x14ac:dyDescent="0.25">
      <c r="A45">
        <v>1</v>
      </c>
      <c r="B45">
        <v>9.3480000000000008</v>
      </c>
      <c r="C45">
        <v>2</v>
      </c>
      <c r="D45">
        <v>70</v>
      </c>
      <c r="E45">
        <v>127</v>
      </c>
    </row>
    <row r="46" spans="1:5" x14ac:dyDescent="0.25">
      <c r="A46">
        <v>1</v>
      </c>
      <c r="B46">
        <v>8.1669999999999998</v>
      </c>
      <c r="C46">
        <v>2</v>
      </c>
      <c r="D46">
        <v>47</v>
      </c>
      <c r="E46">
        <v>119</v>
      </c>
    </row>
    <row r="47" spans="1:5" x14ac:dyDescent="0.25">
      <c r="A47">
        <v>1</v>
      </c>
      <c r="B47">
        <v>3.6469999999999998</v>
      </c>
      <c r="C47">
        <v>2</v>
      </c>
      <c r="D47">
        <v>52</v>
      </c>
      <c r="E47">
        <v>97</v>
      </c>
    </row>
    <row r="48" spans="1:5" x14ac:dyDescent="0.25">
      <c r="A48">
        <v>1</v>
      </c>
      <c r="B48">
        <v>3.4079999999999999</v>
      </c>
      <c r="C48">
        <v>1</v>
      </c>
      <c r="D48">
        <v>46</v>
      </c>
      <c r="E48">
        <v>86</v>
      </c>
    </row>
    <row r="49" spans="1:5" x14ac:dyDescent="0.25">
      <c r="A49">
        <v>1</v>
      </c>
      <c r="B49">
        <v>3.9359999999999999</v>
      </c>
      <c r="C49">
        <v>2</v>
      </c>
      <c r="D49">
        <v>66</v>
      </c>
      <c r="E49">
        <v>102</v>
      </c>
    </row>
    <row r="50" spans="1:5" x14ac:dyDescent="0.25">
      <c r="A50">
        <v>1</v>
      </c>
      <c r="B50">
        <v>7.1669999999999998</v>
      </c>
      <c r="C50">
        <v>2</v>
      </c>
      <c r="D50">
        <v>67</v>
      </c>
      <c r="E50">
        <v>110</v>
      </c>
    </row>
    <row r="51" spans="1:5" x14ac:dyDescent="0.25">
      <c r="A51">
        <v>1</v>
      </c>
      <c r="B51">
        <v>7.6470000000000002</v>
      </c>
      <c r="C51">
        <v>2</v>
      </c>
      <c r="D51">
        <v>63</v>
      </c>
      <c r="E51">
        <v>120</v>
      </c>
    </row>
    <row r="52" spans="1:5" x14ac:dyDescent="0.25">
      <c r="A52">
        <v>1</v>
      </c>
      <c r="B52">
        <v>0.53</v>
      </c>
      <c r="C52">
        <v>2</v>
      </c>
      <c r="D52">
        <v>53</v>
      </c>
      <c r="E52">
        <v>103</v>
      </c>
    </row>
    <row r="53" spans="1:5" x14ac:dyDescent="0.25">
      <c r="A53">
        <v>1</v>
      </c>
      <c r="B53">
        <v>6.173</v>
      </c>
      <c r="C53">
        <v>2</v>
      </c>
      <c r="D53">
        <v>67</v>
      </c>
      <c r="E53">
        <v>115</v>
      </c>
    </row>
    <row r="54" spans="1:5" x14ac:dyDescent="0.25">
      <c r="A54">
        <v>1</v>
      </c>
      <c r="B54">
        <v>7.2949999999999999</v>
      </c>
      <c r="C54">
        <v>2</v>
      </c>
      <c r="D54">
        <v>61</v>
      </c>
      <c r="E54">
        <v>93</v>
      </c>
    </row>
    <row r="55" spans="1:5" x14ac:dyDescent="0.25">
      <c r="A55">
        <v>1</v>
      </c>
      <c r="B55">
        <v>7.2949999999999999</v>
      </c>
      <c r="C55">
        <v>1</v>
      </c>
      <c r="D55">
        <v>54</v>
      </c>
      <c r="E55">
        <v>72</v>
      </c>
    </row>
    <row r="56" spans="1:5" x14ac:dyDescent="0.25">
      <c r="A56">
        <v>1</v>
      </c>
      <c r="B56">
        <v>8.9380000000000006</v>
      </c>
      <c r="C56">
        <v>1</v>
      </c>
      <c r="D56">
        <v>60</v>
      </c>
      <c r="E56">
        <v>111</v>
      </c>
    </row>
    <row r="57" spans="1:5" x14ac:dyDescent="0.25">
      <c r="A57">
        <v>1</v>
      </c>
      <c r="B57">
        <v>7.8819999999999997</v>
      </c>
      <c r="C57">
        <v>1</v>
      </c>
      <c r="D57">
        <v>60</v>
      </c>
      <c r="E57">
        <v>103</v>
      </c>
    </row>
    <row r="58" spans="1:5" x14ac:dyDescent="0.25">
      <c r="A58">
        <v>1</v>
      </c>
      <c r="B58">
        <v>8.3529999999999998</v>
      </c>
      <c r="C58">
        <v>2</v>
      </c>
      <c r="D58">
        <v>63</v>
      </c>
      <c r="E58">
        <v>123</v>
      </c>
    </row>
    <row r="59" spans="1:5" x14ac:dyDescent="0.25">
      <c r="A59">
        <v>1</v>
      </c>
      <c r="B59">
        <v>5.0620000000000003</v>
      </c>
      <c r="C59">
        <v>2</v>
      </c>
      <c r="D59">
        <v>30</v>
      </c>
      <c r="E59">
        <v>79</v>
      </c>
    </row>
    <row r="60" spans="1:5" x14ac:dyDescent="0.25">
      <c r="A60">
        <v>1</v>
      </c>
      <c r="B60">
        <v>8.1750000000000007</v>
      </c>
      <c r="C60">
        <v>2</v>
      </c>
      <c r="D60">
        <v>54</v>
      </c>
      <c r="E60">
        <v>119</v>
      </c>
    </row>
    <row r="61" spans="1:5" x14ac:dyDescent="0.25">
      <c r="A61">
        <v>1</v>
      </c>
      <c r="B61">
        <v>8.2349999999999994</v>
      </c>
      <c r="C61">
        <v>2</v>
      </c>
      <c r="D61">
        <v>66</v>
      </c>
      <c r="E61">
        <v>110</v>
      </c>
    </row>
    <row r="62" spans="1:5" x14ac:dyDescent="0.25">
      <c r="A62">
        <v>1</v>
      </c>
      <c r="B62">
        <v>7.5880000000000001</v>
      </c>
      <c r="C62">
        <v>2</v>
      </c>
      <c r="D62">
        <v>44</v>
      </c>
      <c r="E62">
        <v>110</v>
      </c>
    </row>
    <row r="63" spans="1:5" x14ac:dyDescent="0.25">
      <c r="A63">
        <v>1</v>
      </c>
      <c r="B63">
        <v>7.6470000000000002</v>
      </c>
      <c r="C63">
        <v>2</v>
      </c>
      <c r="D63">
        <v>49</v>
      </c>
      <c r="E63">
        <v>107</v>
      </c>
    </row>
    <row r="64" spans="1:5" x14ac:dyDescent="0.25">
      <c r="A64">
        <v>1</v>
      </c>
      <c r="B64">
        <v>5.2370000000000001</v>
      </c>
      <c r="C64">
        <v>1</v>
      </c>
      <c r="D64">
        <v>44</v>
      </c>
      <c r="E64">
        <v>74</v>
      </c>
    </row>
    <row r="65" spans="1:5" x14ac:dyDescent="0.25">
      <c r="A65">
        <v>1</v>
      </c>
      <c r="B65">
        <v>7.8250000000000002</v>
      </c>
      <c r="C65">
        <v>2</v>
      </c>
      <c r="D65">
        <v>67</v>
      </c>
      <c r="E65">
        <v>105</v>
      </c>
    </row>
    <row r="66" spans="1:5" x14ac:dyDescent="0.25">
      <c r="A66">
        <v>1</v>
      </c>
      <c r="B66">
        <v>7.3330000000000002</v>
      </c>
      <c r="C66">
        <v>1</v>
      </c>
      <c r="D66">
        <v>64</v>
      </c>
      <c r="E66">
        <v>112</v>
      </c>
    </row>
    <row r="67" spans="1:5" x14ac:dyDescent="0.25">
      <c r="A67">
        <v>1</v>
      </c>
      <c r="B67">
        <v>9.1669999999999998</v>
      </c>
      <c r="C67">
        <v>2</v>
      </c>
      <c r="D67">
        <v>73</v>
      </c>
      <c r="E67">
        <v>105</v>
      </c>
    </row>
    <row r="68" spans="1:5" x14ac:dyDescent="0.25">
      <c r="A68">
        <v>1</v>
      </c>
      <c r="B68">
        <v>7.9960000000000004</v>
      </c>
      <c r="C68">
        <v>2</v>
      </c>
      <c r="D68">
        <v>59</v>
      </c>
      <c r="E68">
        <v>110</v>
      </c>
    </row>
    <row r="69" spans="1:5" x14ac:dyDescent="0.25">
      <c r="A69">
        <v>1</v>
      </c>
      <c r="B69">
        <v>8.7140000000000004</v>
      </c>
      <c r="C69">
        <v>1</v>
      </c>
      <c r="D69">
        <v>37</v>
      </c>
      <c r="E69">
        <v>107</v>
      </c>
    </row>
    <row r="70" spans="1:5" x14ac:dyDescent="0.25">
      <c r="A70">
        <v>1</v>
      </c>
      <c r="B70">
        <v>7.8330000000000002</v>
      </c>
      <c r="C70">
        <v>1</v>
      </c>
      <c r="D70">
        <v>63</v>
      </c>
      <c r="E70">
        <v>103</v>
      </c>
    </row>
    <row r="71" spans="1:5" x14ac:dyDescent="0.25">
      <c r="A71">
        <v>1</v>
      </c>
      <c r="B71">
        <v>4.8849999999999998</v>
      </c>
      <c r="C71">
        <v>2</v>
      </c>
      <c r="D71">
        <v>36</v>
      </c>
      <c r="E71">
        <v>77</v>
      </c>
    </row>
    <row r="72" spans="1:5" x14ac:dyDescent="0.25">
      <c r="A72">
        <v>1</v>
      </c>
      <c r="B72">
        <v>7.9980000000000002</v>
      </c>
      <c r="C72">
        <v>1</v>
      </c>
      <c r="D72">
        <v>64</v>
      </c>
      <c r="E72">
        <v>98</v>
      </c>
    </row>
    <row r="73" spans="1:5" x14ac:dyDescent="0.25">
      <c r="A73">
        <v>1</v>
      </c>
      <c r="B73">
        <v>3.82</v>
      </c>
      <c r="C73">
        <v>2</v>
      </c>
      <c r="D73">
        <v>42</v>
      </c>
      <c r="E73">
        <v>90</v>
      </c>
    </row>
    <row r="74" spans="1:5" x14ac:dyDescent="0.25">
      <c r="A74">
        <v>1</v>
      </c>
      <c r="B74">
        <v>5.9359999999999999</v>
      </c>
      <c r="C74">
        <v>1</v>
      </c>
      <c r="D74">
        <v>28</v>
      </c>
      <c r="E74">
        <v>96</v>
      </c>
    </row>
    <row r="75" spans="1:5" x14ac:dyDescent="0.25">
      <c r="A75">
        <v>1</v>
      </c>
      <c r="B75">
        <v>9</v>
      </c>
      <c r="C75">
        <v>1</v>
      </c>
      <c r="D75">
        <v>60</v>
      </c>
      <c r="E75">
        <v>112</v>
      </c>
    </row>
    <row r="76" spans="1:5" x14ac:dyDescent="0.25">
      <c r="A76">
        <v>1</v>
      </c>
      <c r="B76">
        <v>9.5</v>
      </c>
      <c r="C76">
        <v>1</v>
      </c>
      <c r="D76">
        <v>70</v>
      </c>
      <c r="E76">
        <v>112</v>
      </c>
    </row>
    <row r="77" spans="1:5" x14ac:dyDescent="0.25">
      <c r="A77">
        <v>1</v>
      </c>
      <c r="B77">
        <v>6.0570000000000004</v>
      </c>
      <c r="C77">
        <v>2</v>
      </c>
      <c r="D77">
        <v>51</v>
      </c>
      <c r="E77">
        <v>114</v>
      </c>
    </row>
    <row r="78" spans="1:5" x14ac:dyDescent="0.25">
      <c r="A78">
        <v>1</v>
      </c>
      <c r="B78">
        <v>6.0570000000000004</v>
      </c>
      <c r="C78">
        <v>1</v>
      </c>
      <c r="D78">
        <v>21</v>
      </c>
      <c r="E78">
        <v>93</v>
      </c>
    </row>
    <row r="79" spans="1:5" x14ac:dyDescent="0.25">
      <c r="A79">
        <v>1</v>
      </c>
      <c r="B79">
        <v>6.9379999999999997</v>
      </c>
      <c r="C79">
        <v>2</v>
      </c>
      <c r="D79">
        <v>56</v>
      </c>
      <c r="E79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5" width="12.7109375" bestFit="1" customWidth="1"/>
  </cols>
  <sheetData>
    <row r="1" spans="1:5" x14ac:dyDescent="0.25">
      <c r="A1" s="47" t="s">
        <v>11</v>
      </c>
      <c r="B1" s="48"/>
      <c r="C1" s="48"/>
      <c r="D1" s="48"/>
      <c r="E1" s="49"/>
    </row>
    <row r="2" spans="1:5" x14ac:dyDescent="0.25">
      <c r="A2" s="44" t="s">
        <v>12</v>
      </c>
      <c r="B2" s="3">
        <f t="array" ref="B2:E5">MMULT(TRANSPOSE(X),X)</f>
        <v>78</v>
      </c>
      <c r="C2" s="4">
        <v>580.83000000000015</v>
      </c>
      <c r="D2" s="4">
        <v>125</v>
      </c>
      <c r="E2" s="5">
        <v>4443</v>
      </c>
    </row>
    <row r="3" spans="1:5" x14ac:dyDescent="0.25">
      <c r="A3" s="45"/>
      <c r="B3" s="6">
        <v>580.83000000000015</v>
      </c>
      <c r="C3" s="7">
        <v>4664.5998259999997</v>
      </c>
      <c r="D3" s="7">
        <v>923.06699999999989</v>
      </c>
      <c r="E3" s="8">
        <v>34172.230999999992</v>
      </c>
    </row>
    <row r="4" spans="1:5" x14ac:dyDescent="0.25">
      <c r="A4" s="45"/>
      <c r="B4" s="6">
        <v>125</v>
      </c>
      <c r="C4" s="7">
        <v>923.06699999999989</v>
      </c>
      <c r="D4" s="7">
        <v>219</v>
      </c>
      <c r="E4" s="8">
        <v>7165</v>
      </c>
    </row>
    <row r="5" spans="1:5" x14ac:dyDescent="0.25">
      <c r="A5" s="46"/>
      <c r="B5" s="9">
        <v>4443</v>
      </c>
      <c r="C5" s="10">
        <v>34172.230999999992</v>
      </c>
      <c r="D5" s="10">
        <v>7165</v>
      </c>
      <c r="E5" s="11">
        <v>264943</v>
      </c>
    </row>
    <row r="7" spans="1:5" x14ac:dyDescent="0.25">
      <c r="A7" s="47" t="s">
        <v>13</v>
      </c>
      <c r="B7" s="48"/>
      <c r="C7" s="48"/>
      <c r="D7" s="48"/>
      <c r="E7" s="49"/>
    </row>
    <row r="8" spans="1:5" x14ac:dyDescent="0.25">
      <c r="A8" s="44" t="s">
        <v>14</v>
      </c>
      <c r="B8" s="3">
        <f t="array" ref="B8:E11">MINVERSE(B2:E5)</f>
        <v>0.43210340562691546</v>
      </c>
      <c r="C8" s="4">
        <v>-1.3414544794934926E-2</v>
      </c>
      <c r="D8" s="4">
        <v>-8.3546691959741057E-2</v>
      </c>
      <c r="E8" s="5">
        <v>-3.2566191966440961E-3</v>
      </c>
    </row>
    <row r="9" spans="1:5" x14ac:dyDescent="0.25">
      <c r="A9" s="45"/>
      <c r="B9" s="6">
        <v>-1.3414544794934648E-2</v>
      </c>
      <c r="C9" s="7">
        <v>4.3069708502678937E-3</v>
      </c>
      <c r="D9" s="7">
        <v>2.7588999137386815E-3</v>
      </c>
      <c r="E9" s="8">
        <v>-4.0516450015159452E-4</v>
      </c>
    </row>
    <row r="10" spans="1:5" x14ac:dyDescent="0.25">
      <c r="A10" s="45"/>
      <c r="B10" s="6">
        <v>-8.3546691959740613E-2</v>
      </c>
      <c r="C10" s="7">
        <v>2.7588999137387192E-3</v>
      </c>
      <c r="D10" s="7">
        <v>5.5791401469524368E-2</v>
      </c>
      <c r="E10" s="8">
        <v>-4.635910528308885E-4</v>
      </c>
    </row>
    <row r="11" spans="1:5" x14ac:dyDescent="0.25">
      <c r="A11" s="46"/>
      <c r="B11" s="9">
        <v>-3.2566191966441438E-3</v>
      </c>
      <c r="C11" s="10">
        <v>-4.0516450015159073E-4</v>
      </c>
      <c r="D11" s="10">
        <v>-4.6359105283087641E-4</v>
      </c>
      <c r="E11" s="11">
        <v>1.2318183109726565E-4</v>
      </c>
    </row>
    <row r="13" spans="1:5" x14ac:dyDescent="0.25">
      <c r="A13" s="47" t="s">
        <v>15</v>
      </c>
      <c r="B13" s="49"/>
    </row>
    <row r="14" spans="1:5" x14ac:dyDescent="0.25">
      <c r="A14" s="44" t="s">
        <v>3</v>
      </c>
      <c r="B14" s="12">
        <f t="array" ref="B14:B17">MMULT(TRANSPOSE(X),Y)</f>
        <v>8496</v>
      </c>
    </row>
    <row r="15" spans="1:5" x14ac:dyDescent="0.25">
      <c r="A15" s="45"/>
      <c r="B15" s="1">
        <v>64615.19200000001</v>
      </c>
    </row>
    <row r="16" spans="1:5" x14ac:dyDescent="0.25">
      <c r="A16" s="45"/>
      <c r="B16" s="1">
        <v>13711</v>
      </c>
    </row>
    <row r="17" spans="1:4" x14ac:dyDescent="0.25">
      <c r="A17" s="46"/>
      <c r="B17" s="2">
        <v>490153</v>
      </c>
    </row>
    <row r="19" spans="1:4" ht="15.75" thickBot="1" x14ac:dyDescent="0.3">
      <c r="A19" s="50" t="s">
        <v>17</v>
      </c>
      <c r="B19" s="51"/>
    </row>
    <row r="20" spans="1:4" x14ac:dyDescent="0.25">
      <c r="A20" s="41" t="s">
        <v>16</v>
      </c>
      <c r="B20" s="12">
        <f t="array" ref="B20:B23">MMULT(B8:E11,B14:B17)</f>
        <v>62.616784136249407</v>
      </c>
      <c r="C20" t="s">
        <v>60</v>
      </c>
      <c r="D20" s="38" t="s">
        <v>20</v>
      </c>
    </row>
    <row r="21" spans="1:4" x14ac:dyDescent="0.25">
      <c r="A21" s="42"/>
      <c r="B21" s="1">
        <v>3.5604573251650322</v>
      </c>
      <c r="C21" t="s">
        <v>60</v>
      </c>
      <c r="D21" s="39" t="s">
        <v>21</v>
      </c>
    </row>
    <row r="22" spans="1:4" x14ac:dyDescent="0.25">
      <c r="A22" s="42"/>
      <c r="B22" s="1">
        <v>6.1795129754846982</v>
      </c>
      <c r="C22" t="s">
        <v>60</v>
      </c>
      <c r="D22" s="39" t="s">
        <v>22</v>
      </c>
    </row>
    <row r="23" spans="1:4" ht="15.75" thickBot="1" x14ac:dyDescent="0.3">
      <c r="A23" s="43"/>
      <c r="B23" s="2">
        <v>0.17362846888618577</v>
      </c>
      <c r="C23" t="s">
        <v>60</v>
      </c>
      <c r="D23" s="40" t="s">
        <v>23</v>
      </c>
    </row>
  </sheetData>
  <mergeCells count="8">
    <mergeCell ref="A20:A23"/>
    <mergeCell ref="A14:A17"/>
    <mergeCell ref="A8:A11"/>
    <mergeCell ref="A1:E1"/>
    <mergeCell ref="A7:E7"/>
    <mergeCell ref="A13:B13"/>
    <mergeCell ref="A19:B19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11.42578125" customWidth="1"/>
    <col min="2" max="2" width="13.5703125" customWidth="1"/>
  </cols>
  <sheetData>
    <row r="1" spans="1:2" x14ac:dyDescent="0.25">
      <c r="A1" s="47" t="s">
        <v>0</v>
      </c>
      <c r="B1" s="49"/>
    </row>
    <row r="2" spans="1:2" x14ac:dyDescent="0.25">
      <c r="A2" s="35" t="s">
        <v>1</v>
      </c>
      <c r="B2" s="17">
        <f t="array" ref="B2">MMULT(TRANSPOSE(Y),Y)</f>
        <v>938768</v>
      </c>
    </row>
    <row r="4" spans="1:2" x14ac:dyDescent="0.25">
      <c r="A4" s="47" t="s">
        <v>2</v>
      </c>
      <c r="B4" s="49"/>
    </row>
    <row r="5" spans="1:2" x14ac:dyDescent="0.25">
      <c r="A5" s="44" t="s">
        <v>3</v>
      </c>
      <c r="B5" s="12">
        <f t="array" ref="B5:B8">MMULT(TRANSPOSE(X),Y)</f>
        <v>8496</v>
      </c>
    </row>
    <row r="6" spans="1:2" x14ac:dyDescent="0.25">
      <c r="A6" s="45"/>
      <c r="B6" s="1">
        <v>64615.19200000001</v>
      </c>
    </row>
    <row r="7" spans="1:2" x14ac:dyDescent="0.25">
      <c r="A7" s="45"/>
      <c r="B7" s="1">
        <v>13711</v>
      </c>
    </row>
    <row r="8" spans="1:2" x14ac:dyDescent="0.25">
      <c r="A8" s="46"/>
      <c r="B8" s="2">
        <v>490153</v>
      </c>
    </row>
    <row r="10" spans="1:2" x14ac:dyDescent="0.25">
      <c r="A10" s="47" t="s">
        <v>19</v>
      </c>
      <c r="B10" s="49"/>
    </row>
    <row r="11" spans="1:2" x14ac:dyDescent="0.25">
      <c r="A11" s="35" t="s">
        <v>18</v>
      </c>
      <c r="B11" s="17">
        <f t="array" ref="B11">MMULT(TRANSPOSE(B),B5:B8)</f>
        <v>931883.64901176142</v>
      </c>
    </row>
    <row r="13" spans="1:2" x14ac:dyDescent="0.25">
      <c r="A13" s="47" t="s">
        <v>4</v>
      </c>
      <c r="B13" s="49"/>
    </row>
    <row r="14" spans="1:2" ht="33" customHeight="1" x14ac:dyDescent="0.25">
      <c r="A14" s="36" t="s">
        <v>50</v>
      </c>
      <c r="B14" s="17">
        <f>B2-B11</f>
        <v>6884.3509882385843</v>
      </c>
    </row>
    <row r="16" spans="1:2" x14ac:dyDescent="0.25">
      <c r="A16" s="47" t="s">
        <v>55</v>
      </c>
      <c r="B16" s="49"/>
    </row>
    <row r="17" spans="1:2" ht="30" x14ac:dyDescent="0.25">
      <c r="A17" s="37" t="s">
        <v>5</v>
      </c>
      <c r="B17" s="17">
        <f>B14/74</f>
        <v>93.031770111332222</v>
      </c>
    </row>
  </sheetData>
  <mergeCells count="6">
    <mergeCell ref="A16:B16"/>
    <mergeCell ref="A13:B13"/>
    <mergeCell ref="A10:B10"/>
    <mergeCell ref="A4:B4"/>
    <mergeCell ref="A1:B1"/>
    <mergeCell ref="A5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9"/>
  <sheetViews>
    <sheetView topLeftCell="BI67" workbookViewId="0">
      <selection activeCell="BQ107" sqref="BQ107"/>
    </sheetView>
  </sheetViews>
  <sheetFormatPr defaultRowHeight="15" x14ac:dyDescent="0.25"/>
  <cols>
    <col min="1" max="1" width="15.85546875" customWidth="1"/>
    <col min="2" max="5" width="12.7109375" bestFit="1" customWidth="1"/>
  </cols>
  <sheetData>
    <row r="1" spans="1:79" x14ac:dyDescent="0.25">
      <c r="A1" s="47" t="s">
        <v>11</v>
      </c>
      <c r="B1" s="48"/>
      <c r="C1" s="48"/>
      <c r="D1" s="48"/>
      <c r="E1" s="49"/>
    </row>
    <row r="2" spans="1:79" x14ac:dyDescent="0.25">
      <c r="A2" s="44" t="s">
        <v>12</v>
      </c>
      <c r="B2" s="3">
        <f t="array" ref="B2:E5">MMULT(TRANSPOSE(X),X)</f>
        <v>78</v>
      </c>
      <c r="C2" s="4">
        <v>580.83000000000015</v>
      </c>
      <c r="D2" s="4">
        <v>125</v>
      </c>
      <c r="E2" s="5">
        <v>4443</v>
      </c>
    </row>
    <row r="3" spans="1:79" x14ac:dyDescent="0.25">
      <c r="A3" s="45"/>
      <c r="B3" s="6">
        <v>580.83000000000015</v>
      </c>
      <c r="C3" s="7">
        <v>4664.5998259999997</v>
      </c>
      <c r="D3" s="7">
        <v>923.06699999999989</v>
      </c>
      <c r="E3" s="8">
        <v>34172.230999999992</v>
      </c>
    </row>
    <row r="4" spans="1:79" x14ac:dyDescent="0.25">
      <c r="A4" s="45"/>
      <c r="B4" s="6">
        <v>125</v>
      </c>
      <c r="C4" s="7">
        <v>923.06699999999989</v>
      </c>
      <c r="D4" s="7">
        <v>219</v>
      </c>
      <c r="E4" s="8">
        <v>7165</v>
      </c>
    </row>
    <row r="5" spans="1:79" x14ac:dyDescent="0.25">
      <c r="A5" s="46"/>
      <c r="B5" s="9">
        <v>4443</v>
      </c>
      <c r="C5" s="10">
        <v>34172.230999999992</v>
      </c>
      <c r="D5" s="10">
        <v>7165</v>
      </c>
      <c r="E5" s="11">
        <v>264943</v>
      </c>
    </row>
    <row r="7" spans="1:79" x14ac:dyDescent="0.25">
      <c r="A7" s="47" t="s">
        <v>13</v>
      </c>
      <c r="B7" s="48"/>
      <c r="C7" s="48"/>
      <c r="D7" s="48"/>
      <c r="E7" s="49"/>
    </row>
    <row r="8" spans="1:79" x14ac:dyDescent="0.25">
      <c r="A8" s="44" t="s">
        <v>14</v>
      </c>
      <c r="B8" s="3">
        <f t="array" ref="B8:E11">MINVERSE(B2:E5)</f>
        <v>0.43210340562691546</v>
      </c>
      <c r="C8" s="4">
        <v>-1.3414544794934926E-2</v>
      </c>
      <c r="D8" s="4">
        <v>-8.3546691959741057E-2</v>
      </c>
      <c r="E8" s="5">
        <v>-3.2566191966440961E-3</v>
      </c>
    </row>
    <row r="9" spans="1:79" x14ac:dyDescent="0.25">
      <c r="A9" s="45"/>
      <c r="B9" s="6">
        <v>-1.3414544794934648E-2</v>
      </c>
      <c r="C9" s="7">
        <v>4.3069708502678937E-3</v>
      </c>
      <c r="D9" s="7">
        <v>2.7588999137386815E-3</v>
      </c>
      <c r="E9" s="8">
        <v>-4.0516450015159452E-4</v>
      </c>
    </row>
    <row r="10" spans="1:79" x14ac:dyDescent="0.25">
      <c r="A10" s="45"/>
      <c r="B10" s="6">
        <v>-8.3546691959740613E-2</v>
      </c>
      <c r="C10" s="7">
        <v>2.7588999137387192E-3</v>
      </c>
      <c r="D10" s="7">
        <v>5.5791401469524368E-2</v>
      </c>
      <c r="E10" s="8">
        <v>-4.635910528308885E-4</v>
      </c>
    </row>
    <row r="11" spans="1:79" x14ac:dyDescent="0.25">
      <c r="A11" s="46"/>
      <c r="B11" s="9">
        <v>-3.2566191966441438E-3</v>
      </c>
      <c r="C11" s="10">
        <v>-4.0516450015159073E-4</v>
      </c>
      <c r="D11" s="10">
        <v>-4.6359105283087641E-4</v>
      </c>
      <c r="E11" s="11">
        <v>1.2318183109726565E-4</v>
      </c>
    </row>
    <row r="13" spans="1:79" x14ac:dyDescent="0.25">
      <c r="A13" s="47" t="s">
        <v>73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9"/>
    </row>
    <row r="14" spans="1:79" x14ac:dyDescent="0.25">
      <c r="A14" s="59" t="s">
        <v>74</v>
      </c>
      <c r="B14" s="3">
        <f t="array" ref="B14:CA17">MMULT(B8:E11,TRANSPOSE(X))</f>
        <v>-5.9694950139504405E-2</v>
      </c>
      <c r="C14" s="4">
        <v>1.3741990812136784E-2</v>
      </c>
      <c r="D14" s="4">
        <v>3.3382091999057506E-2</v>
      </c>
      <c r="E14" s="4">
        <v>-5.0133494889240876E-2</v>
      </c>
      <c r="F14" s="4">
        <v>4.0524813393204823E-2</v>
      </c>
      <c r="G14" s="4">
        <v>-2.8268795909969502E-3</v>
      </c>
      <c r="H14" s="4">
        <v>-6.8831208935549643E-2</v>
      </c>
      <c r="I14" s="4">
        <v>6.6566560633201405E-2</v>
      </c>
      <c r="J14" s="4">
        <v>0.10849510426200415</v>
      </c>
      <c r="K14" s="4">
        <v>-1.9568231495075777E-2</v>
      </c>
      <c r="L14" s="4">
        <v>0.13436839216646712</v>
      </c>
      <c r="M14" s="4">
        <v>9.8543673421992911E-2</v>
      </c>
      <c r="N14" s="4">
        <v>-6.9894574566464751E-3</v>
      </c>
      <c r="O14" s="4">
        <v>3.857156643949991E-2</v>
      </c>
      <c r="P14" s="4">
        <v>0.10313767811891084</v>
      </c>
      <c r="Q14" s="4">
        <v>1.429340175849822E-2</v>
      </c>
      <c r="R14" s="4">
        <v>6.4514088465768116E-2</v>
      </c>
      <c r="S14" s="4">
        <v>3.4952754533392555E-2</v>
      </c>
      <c r="T14" s="4">
        <v>8.1087074661929798E-2</v>
      </c>
      <c r="U14" s="4">
        <v>5.0033818071424541E-2</v>
      </c>
      <c r="V14" s="4">
        <v>-1.6631399975679556E-2</v>
      </c>
      <c r="W14" s="4">
        <v>0.17626803893546594</v>
      </c>
      <c r="X14" s="4">
        <v>8.0078075616417721E-2</v>
      </c>
      <c r="Y14" s="4">
        <v>-8.5863611845897386E-2</v>
      </c>
      <c r="Z14" s="4">
        <v>-1.9685640207071947E-2</v>
      </c>
      <c r="AA14" s="4">
        <v>-0.10487920598806488</v>
      </c>
      <c r="AB14" s="4">
        <v>-0.12200525689553579</v>
      </c>
      <c r="AC14" s="4">
        <v>-1.4907154074183138E-2</v>
      </c>
      <c r="AD14" s="4">
        <v>-7.5248637933884144E-2</v>
      </c>
      <c r="AE14" s="4">
        <v>1.9726192596977721E-3</v>
      </c>
      <c r="AF14" s="4">
        <v>2.5942249410415952E-2</v>
      </c>
      <c r="AG14" s="4">
        <v>0.10976516322186192</v>
      </c>
      <c r="AH14" s="4">
        <v>-7.5873844952890485E-2</v>
      </c>
      <c r="AI14" s="4">
        <v>-3.4446869254047718E-2</v>
      </c>
      <c r="AJ14" s="4">
        <v>2.7961615297400988E-2</v>
      </c>
      <c r="AK14" s="4">
        <v>-7.0851782429670607E-2</v>
      </c>
      <c r="AL14" s="4">
        <v>-8.9181073389465931E-2</v>
      </c>
      <c r="AM14" s="4">
        <v>-2.1943352711840669E-2</v>
      </c>
      <c r="AN14" s="4">
        <v>3.8567243643838872E-2</v>
      </c>
      <c r="AO14" s="4">
        <v>-8.7754108871288594E-2</v>
      </c>
      <c r="AP14" s="4">
        <v>-5.4840092530873907E-2</v>
      </c>
      <c r="AQ14" s="4">
        <v>-8.9184188577991041E-2</v>
      </c>
      <c r="AR14" s="4">
        <v>-9.2437692586110037E-2</v>
      </c>
      <c r="AS14" s="4">
        <v>-8.8352486800705066E-2</v>
      </c>
      <c r="AT14" s="4">
        <v>2.3923321249272878E-3</v>
      </c>
      <c r="AU14" s="4">
        <v>4.6742978614812691E-2</v>
      </c>
      <c r="AV14" s="4">
        <v>0.15303546196040776</v>
      </c>
      <c r="AW14" s="4">
        <v>-2.7264935839408644E-3</v>
      </c>
      <c r="AX14" s="4">
        <v>-4.9325507013019715E-2</v>
      </c>
      <c r="AY14" s="4">
        <v>-4.273801172801206E-2</v>
      </c>
      <c r="AZ14" s="4">
        <v>8.5299495543980725E-2</v>
      </c>
      <c r="BA14" s="4">
        <v>-3.5991449486854371E-2</v>
      </c>
      <c r="BB14" s="4">
        <v>-3.1502853566906769E-2</v>
      </c>
      <c r="BC14" s="4">
        <v>7.4840172769342933E-2</v>
      </c>
      <c r="BD14" s="4">
        <v>3.3260360491400298E-2</v>
      </c>
      <c r="BE14" s="4">
        <v>4.7426119794851562E-2</v>
      </c>
      <c r="BF14" s="4">
        <v>-5.2208680353236114E-2</v>
      </c>
      <c r="BG14" s="4">
        <v>9.9407020056149875E-2</v>
      </c>
      <c r="BH14" s="4">
        <v>-2.0511318609940876E-2</v>
      </c>
      <c r="BI14" s="4">
        <v>-6.0395621657366089E-2</v>
      </c>
      <c r="BJ14" s="4">
        <v>1.9929211151126919E-2</v>
      </c>
      <c r="BK14" s="4">
        <v>2.8546570250052861E-3</v>
      </c>
      <c r="BL14" s="4">
        <v>0.13501349792375994</v>
      </c>
      <c r="BM14" s="4">
        <v>-5.8152277488086906E-2</v>
      </c>
      <c r="BN14" s="4">
        <v>4.1764228100694439E-2</v>
      </c>
      <c r="BO14" s="4">
        <v>-9.5694311782754143E-2</v>
      </c>
      <c r="BP14" s="4">
        <v>-3.439321107486798E-2</v>
      </c>
      <c r="BQ14" s="4">
        <v>0.11116746004827986</v>
      </c>
      <c r="BR14" s="4">
        <v>3.8313574899871056E-2</v>
      </c>
      <c r="BS14" s="4">
        <v>8.2241679304988768E-2</v>
      </c>
      <c r="BT14" s="4">
        <v>3.2843555812062691E-2</v>
      </c>
      <c r="BU14" s="4">
        <v>7.6988454331729905E-2</v>
      </c>
      <c r="BV14" s="4">
        <v>0.17774263825840597</v>
      </c>
      <c r="BW14" s="4">
        <v>3.2428658714114322E-2</v>
      </c>
      <c r="BX14" s="4">
        <v>-6.8448056497941445E-3</v>
      </c>
      <c r="BY14" s="4">
        <v>1.7670544855663578E-2</v>
      </c>
      <c r="BZ14" s="4">
        <v>0.19891581271472752</v>
      </c>
      <c r="CA14" s="5">
        <v>-1.0430765091894528E-2</v>
      </c>
    </row>
    <row r="15" spans="1:79" x14ac:dyDescent="0.25">
      <c r="A15" s="60"/>
      <c r="B15" s="6">
        <v>-8.4541792648704095E-4</v>
      </c>
      <c r="C15" s="7">
        <v>1.0394583816445525E-2</v>
      </c>
      <c r="D15" s="7">
        <v>-8.9680333175463714E-3</v>
      </c>
      <c r="E15" s="7">
        <v>-2.4645297259613605E-3</v>
      </c>
      <c r="F15" s="7">
        <v>4.0993292020909816E-3</v>
      </c>
      <c r="G15" s="7">
        <v>4.1082394240933712E-3</v>
      </c>
      <c r="H15" s="7">
        <v>-3.7150974736711098E-3</v>
      </c>
      <c r="I15" s="7">
        <v>-1.8171720784342447E-2</v>
      </c>
      <c r="J15" s="7">
        <v>-4.6668802870167385E-3</v>
      </c>
      <c r="K15" s="7">
        <v>9.4833390452277039E-3</v>
      </c>
      <c r="L15" s="7">
        <v>7.3366698649993903E-3</v>
      </c>
      <c r="M15" s="7">
        <v>-8.7255930291011558E-3</v>
      </c>
      <c r="N15" s="7">
        <v>1.0924321082266021E-3</v>
      </c>
      <c r="O15" s="7">
        <v>-3.9780965835197954E-3</v>
      </c>
      <c r="P15" s="7">
        <v>-1.3102093893426158E-2</v>
      </c>
      <c r="Q15" s="7">
        <v>-3.4369644575181005E-3</v>
      </c>
      <c r="R15" s="7">
        <v>7.494336012618015E-4</v>
      </c>
      <c r="S15" s="7">
        <v>-4.2669728707141544E-3</v>
      </c>
      <c r="T15" s="7">
        <v>-6.8754415724494901E-3</v>
      </c>
      <c r="U15" s="7">
        <v>-1.0559766523181961E-2</v>
      </c>
      <c r="V15" s="7">
        <v>2.7373857328025289E-3</v>
      </c>
      <c r="W15" s="7">
        <v>-8.4197662740176822E-3</v>
      </c>
      <c r="X15" s="7">
        <v>-5.6984110018156522E-3</v>
      </c>
      <c r="Y15" s="7">
        <v>6.1057237856189245E-3</v>
      </c>
      <c r="Z15" s="7">
        <v>7.4725927062104756E-3</v>
      </c>
      <c r="AA15" s="7">
        <v>9.3094916177654148E-3</v>
      </c>
      <c r="AB15" s="7">
        <v>3.0052316759112546E-4</v>
      </c>
      <c r="AC15" s="7">
        <v>5.0853033266513546E-3</v>
      </c>
      <c r="AD15" s="7">
        <v>7.049878122506837E-3</v>
      </c>
      <c r="AE15" s="7">
        <v>3.4203516165612104E-3</v>
      </c>
      <c r="AF15" s="7">
        <v>2.9782798201156806E-3</v>
      </c>
      <c r="AG15" s="7">
        <v>9.432927708174204E-3</v>
      </c>
      <c r="AH15" s="7">
        <v>-1.4539377772804646E-3</v>
      </c>
      <c r="AI15" s="7">
        <v>2.654316325741788E-3</v>
      </c>
      <c r="AJ15" s="7">
        <v>5.2314440552586154E-3</v>
      </c>
      <c r="AK15" s="7">
        <v>7.0889501003856582E-3</v>
      </c>
      <c r="AL15" s="7">
        <v>2.8185773061852812E-3</v>
      </c>
      <c r="AM15" s="7">
        <v>3.8451955296056745E-3</v>
      </c>
      <c r="AN15" s="7">
        <v>1.0530873642446609E-2</v>
      </c>
      <c r="AO15" s="7">
        <v>1.2515733371723198E-2</v>
      </c>
      <c r="AP15" s="7">
        <v>1.0652670434915679E-2</v>
      </c>
      <c r="AQ15" s="7">
        <v>4.2703357229519796E-3</v>
      </c>
      <c r="AR15" s="7">
        <v>2.4134128060336879E-3</v>
      </c>
      <c r="AS15" s="7">
        <v>4.0033035302353727E-3</v>
      </c>
      <c r="AT15" s="7">
        <v>8.23555445955566E-3</v>
      </c>
      <c r="AU15" s="7">
        <v>-1.3257776284413193E-2</v>
      </c>
      <c r="AV15" s="7">
        <v>-1.4615055230456336E-2</v>
      </c>
      <c r="AW15" s="7">
        <v>-1.7685364710808095E-2</v>
      </c>
      <c r="AX15" s="7">
        <v>-4.1747063937441278E-3</v>
      </c>
      <c r="AY15" s="7">
        <v>-4.8670238500915855E-4</v>
      </c>
      <c r="AZ15" s="7">
        <v>-2.7087768924849813E-2</v>
      </c>
      <c r="BA15" s="7">
        <v>-8.4558354189104117E-3</v>
      </c>
      <c r="BB15" s="7">
        <v>-1.1924271240002643E-3</v>
      </c>
      <c r="BC15" s="7">
        <v>-1.1151755366777816E-3</v>
      </c>
      <c r="BD15" s="7">
        <v>3.5301905694027948E-3</v>
      </c>
      <c r="BE15" s="7">
        <v>-1.0179706484800995E-3</v>
      </c>
      <c r="BF15" s="7">
        <v>2.5540190352799745E-3</v>
      </c>
      <c r="BG15" s="7">
        <v>1.750206472050958E-3</v>
      </c>
      <c r="BH15" s="7">
        <v>5.4338587252966454E-3</v>
      </c>
      <c r="BI15" s="7">
        <v>8.3030297449357415E-4</v>
      </c>
      <c r="BJ15" s="7">
        <v>6.9573118377053295E-3</v>
      </c>
      <c r="BK15" s="7">
        <v>5.1856006171131647E-3</v>
      </c>
      <c r="BL15" s="7">
        <v>-5.9272765450131652E-3</v>
      </c>
      <c r="BM15" s="7">
        <v>-1.3407195742678527E-3</v>
      </c>
      <c r="BN15" s="7">
        <v>-5.0031556458835502E-3</v>
      </c>
      <c r="BO15" s="7">
        <v>2.0082483058820946E-3</v>
      </c>
      <c r="BP15" s="7">
        <v>2.6370884423407188E-3</v>
      </c>
      <c r="BQ15" s="7">
        <v>1.1884212602429464E-2</v>
      </c>
      <c r="BR15" s="7">
        <v>-2.4445057205980114E-3</v>
      </c>
      <c r="BS15" s="7">
        <v>-1.4431143693560272E-3</v>
      </c>
      <c r="BT15" s="7">
        <v>-2.1390200304554005E-3</v>
      </c>
      <c r="BU15" s="7">
        <v>-8.4610253258009006E-3</v>
      </c>
      <c r="BV15" s="7">
        <v>3.5659280817496031E-3</v>
      </c>
      <c r="BW15" s="7">
        <v>3.7972227621194017E-3</v>
      </c>
      <c r="BX15" s="7">
        <v>1.899063185737411E-3</v>
      </c>
      <c r="BY15" s="7">
        <v>-2.4728120351159705E-3</v>
      </c>
      <c r="BZ15" s="7">
        <v>6.9232230556931836E-3</v>
      </c>
      <c r="CA15" s="8">
        <v>-7.0419321678793362E-4</v>
      </c>
    </row>
    <row r="16" spans="1:79" x14ac:dyDescent="0.25">
      <c r="A16" s="60"/>
      <c r="B16" s="6">
        <v>1.888117575472403E-2</v>
      </c>
      <c r="C16" s="7">
        <v>3.0978493792301373E-2</v>
      </c>
      <c r="D16" s="7">
        <v>1.6738948531590792E-2</v>
      </c>
      <c r="E16" s="7">
        <v>1.8048083848097717E-2</v>
      </c>
      <c r="F16" s="7">
        <v>-3.0139022520580476E-2</v>
      </c>
      <c r="G16" s="7">
        <v>2.5319223130641E-2</v>
      </c>
      <c r="H16" s="7">
        <v>1.6226730568416246E-2</v>
      </c>
      <c r="I16" s="7">
        <v>1.1047433876870599E-2</v>
      </c>
      <c r="J16" s="7">
        <v>-3.3917852596497468E-2</v>
      </c>
      <c r="K16" s="7">
        <v>2.8762330222986923E-2</v>
      </c>
      <c r="L16" s="7">
        <v>-2.3371994983669108E-2</v>
      </c>
      <c r="M16" s="7">
        <v>-3.7538008619936586E-2</v>
      </c>
      <c r="N16" s="7">
        <v>2.2775229808205549E-2</v>
      </c>
      <c r="O16" s="7">
        <v>-3.6537486624477269E-2</v>
      </c>
      <c r="P16" s="7">
        <v>-4.0749559854174028E-2</v>
      </c>
      <c r="Q16" s="7">
        <v>-3.7211137540043432E-2</v>
      </c>
      <c r="R16" s="7">
        <v>-3.1672683270650849E-2</v>
      </c>
      <c r="S16" s="7">
        <v>-3.6926587379637207E-2</v>
      </c>
      <c r="T16" s="7">
        <v>2.0528068521027461E-2</v>
      </c>
      <c r="U16" s="7">
        <v>-4.1161594614548928E-2</v>
      </c>
      <c r="V16" s="7">
        <v>2.3624875114314284E-2</v>
      </c>
      <c r="W16" s="7">
        <v>2.3619953770870502E-2</v>
      </c>
      <c r="X16" s="7">
        <v>-3.6007010902457171E-2</v>
      </c>
      <c r="Y16" s="7">
        <v>2.3129785754558874E-2</v>
      </c>
      <c r="Z16" s="7">
        <v>-3.0222844058543259E-2</v>
      </c>
      <c r="AA16" s="7">
        <v>2.4773898368501579E-2</v>
      </c>
      <c r="AB16" s="7">
        <v>1.6962494039479428E-2</v>
      </c>
      <c r="AC16" s="7">
        <v>2.5536984489180785E-2</v>
      </c>
      <c r="AD16" s="7">
        <v>2.4346748218485998E-2</v>
      </c>
      <c r="AE16" s="7">
        <v>-3.2410459955492493E-2</v>
      </c>
      <c r="AF16" s="7">
        <v>-3.1673354341910341E-2</v>
      </c>
      <c r="AG16" s="7">
        <v>-2.2845428569436148E-2</v>
      </c>
      <c r="AH16" s="7">
        <v>1.7675153023129074E-2</v>
      </c>
      <c r="AI16" s="7">
        <v>2.2755438172195452E-2</v>
      </c>
      <c r="AJ16" s="7">
        <v>-2.982194076514609E-2</v>
      </c>
      <c r="AK16" s="7">
        <v>2.4575832778649095E-2</v>
      </c>
      <c r="AL16" s="7">
        <v>2.0411981737557879E-2</v>
      </c>
      <c r="AM16" s="7">
        <v>-3.3158601168729596E-2</v>
      </c>
      <c r="AN16" s="7">
        <v>-2.5202967105610766E-2</v>
      </c>
      <c r="AO16" s="7">
        <v>2.8052046669959876E-2</v>
      </c>
      <c r="AP16" s="7">
        <v>2.8082969772947705E-2</v>
      </c>
      <c r="AQ16" s="7">
        <v>2.1545985469427278E-2</v>
      </c>
      <c r="AR16" s="7">
        <v>1.9948390684726994E-2</v>
      </c>
      <c r="AS16" s="7">
        <v>2.1374933674775477E-2</v>
      </c>
      <c r="AT16" s="7">
        <v>2.8779267091760485E-2</v>
      </c>
      <c r="AU16" s="7">
        <v>1.3991084217507031E-2</v>
      </c>
      <c r="AV16" s="7">
        <v>-3.9678148014415562E-2</v>
      </c>
      <c r="AW16" s="7">
        <v>8.2981315529450858E-3</v>
      </c>
      <c r="AX16" s="7">
        <v>1.6748546121403998E-2</v>
      </c>
      <c r="AY16" s="7">
        <v>1.9927182291322131E-2</v>
      </c>
      <c r="AZ16" s="7">
        <v>4.9280021335525517E-3</v>
      </c>
      <c r="BA16" s="7">
        <v>1.4006199607147714E-2</v>
      </c>
      <c r="BB16" s="7">
        <v>1.9883231627347873E-2</v>
      </c>
      <c r="BC16" s="7">
        <v>-3.2663032472360271E-2</v>
      </c>
      <c r="BD16" s="7">
        <v>-3.091170623107288E-2</v>
      </c>
      <c r="BE16" s="7">
        <v>-3.3825104539980971E-2</v>
      </c>
      <c r="BF16" s="7">
        <v>2.1874965630421666E-2</v>
      </c>
      <c r="BG16" s="7">
        <v>2.809393075772687E-2</v>
      </c>
      <c r="BH16" s="7">
        <v>2.5556200921254182E-2</v>
      </c>
      <c r="BI16" s="7">
        <v>2.0158642282107835E-2</v>
      </c>
      <c r="BJ16" s="7">
        <v>2.8572637200198429E-2</v>
      </c>
      <c r="BK16" s="7">
        <v>2.6417457030954571E-2</v>
      </c>
      <c r="BL16" s="7">
        <v>-3.3704937966525669E-2</v>
      </c>
      <c r="BM16" s="7">
        <v>1.8563902264644074E-2</v>
      </c>
      <c r="BN16" s="7">
        <v>-3.7194104803947081E-2</v>
      </c>
      <c r="BO16" s="7">
        <v>1.9484799631896102E-2</v>
      </c>
      <c r="BP16" s="7">
        <v>2.2744402572540501E-2</v>
      </c>
      <c r="BQ16" s="7">
        <v>-2.0867105596639918E-2</v>
      </c>
      <c r="BR16" s="7">
        <v>-3.5351063794246823E-2</v>
      </c>
      <c r="BS16" s="7">
        <v>2.4824059156009777E-2</v>
      </c>
      <c r="BT16" s="7">
        <v>-3.535943636131083E-2</v>
      </c>
      <c r="BU16" s="7">
        <v>1.9104284430892706E-2</v>
      </c>
      <c r="BV16" s="7">
        <v>-2.4359010081528083E-2</v>
      </c>
      <c r="BW16" s="7">
        <v>-3.0740654436421086E-2</v>
      </c>
      <c r="BX16" s="7">
        <v>-3.3997115007860602E-2</v>
      </c>
      <c r="BY16" s="7">
        <v>2.1103624062448229E-2</v>
      </c>
      <c r="BZ16" s="7">
        <v>-2.0780045822149484E-2</v>
      </c>
      <c r="CA16" s="8">
        <v>2.1216259622297604E-2</v>
      </c>
    </row>
    <row r="17" spans="1:79" x14ac:dyDescent="0.25">
      <c r="A17" s="61"/>
      <c r="B17" s="9">
        <v>8.523752500072708E-4</v>
      </c>
      <c r="C17" s="10">
        <v>-2.2466066003804649E-3</v>
      </c>
      <c r="D17" s="10">
        <v>3.4047514054808079E-4</v>
      </c>
      <c r="E17" s="10">
        <v>9.1962073398125285E-4</v>
      </c>
      <c r="F17" s="10">
        <v>-1.7433513618004062E-4</v>
      </c>
      <c r="G17" s="10">
        <v>-9.7470064999516468E-4</v>
      </c>
      <c r="H17" s="10">
        <v>1.4626002794402944E-3</v>
      </c>
      <c r="I17" s="10">
        <v>1.1212153092890137E-3</v>
      </c>
      <c r="J17" s="10">
        <v>-1.1528752661854776E-4</v>
      </c>
      <c r="K17" s="10">
        <v>-1.4803459461843497E-3</v>
      </c>
      <c r="L17" s="10">
        <v>-2.4354249772031052E-3</v>
      </c>
      <c r="M17" s="10">
        <v>6.9185927293933212E-4</v>
      </c>
      <c r="N17" s="10">
        <v>-4.3579639564000298E-4</v>
      </c>
      <c r="O17" s="10">
        <v>1.0959265101022882E-3</v>
      </c>
      <c r="P17" s="10">
        <v>1.2736991412593797E-3</v>
      </c>
      <c r="Q17" s="10">
        <v>1.470357623498268E-3</v>
      </c>
      <c r="R17" s="10">
        <v>-1.144062593111516E-4</v>
      </c>
      <c r="S17" s="10">
        <v>1.2081688996954613E-3</v>
      </c>
      <c r="T17" s="10">
        <v>-8.7718605902163422E-4</v>
      </c>
      <c r="U17" s="10">
        <v>1.885210602499951E-3</v>
      </c>
      <c r="V17" s="10">
        <v>-5.054728666148943E-4</v>
      </c>
      <c r="W17" s="10">
        <v>-2.4332542006273838E-3</v>
      </c>
      <c r="X17" s="10">
        <v>5.7722136549879545E-4</v>
      </c>
      <c r="Y17" s="10">
        <v>2.8353611484562002E-4</v>
      </c>
      <c r="Z17" s="10">
        <v>4.4407594461428994E-4</v>
      </c>
      <c r="AA17" s="10">
        <v>1.5228646289887002E-4</v>
      </c>
      <c r="AB17" s="10">
        <v>1.8504491135460065E-3</v>
      </c>
      <c r="AC17" s="10">
        <v>-8.9648025536354353E-4</v>
      </c>
      <c r="AD17" s="10">
        <v>-6.0484014936626126E-5</v>
      </c>
      <c r="AE17" s="10">
        <v>6.5514300309090379E-4</v>
      </c>
      <c r="AF17" s="10">
        <v>2.7139310619143757E-4</v>
      </c>
      <c r="AG17" s="10">
        <v>-2.2923546164448656E-3</v>
      </c>
      <c r="AH17" s="10">
        <v>1.2498889168607091E-3</v>
      </c>
      <c r="AI17" s="10">
        <v>-1.5738926877994965E-4</v>
      </c>
      <c r="AJ17" s="10">
        <v>-1.1070066355387768E-4</v>
      </c>
      <c r="AK17" s="10">
        <v>-1.49226863521007E-4</v>
      </c>
      <c r="AL17" s="10">
        <v>8.4796573271033251E-4</v>
      </c>
      <c r="AM17" s="10">
        <v>1.0405135579909762E-3</v>
      </c>
      <c r="AN17" s="10">
        <v>-1.1196312072384307E-3</v>
      </c>
      <c r="AO17" s="10">
        <v>-6.5973413371201058E-4</v>
      </c>
      <c r="AP17" s="10">
        <v>-9.9487611364446928E-4</v>
      </c>
      <c r="AQ17" s="10">
        <v>6.2632892807622936E-4</v>
      </c>
      <c r="AR17" s="10">
        <v>9.7114756380759816E-4</v>
      </c>
      <c r="AS17" s="10">
        <v>6.514491270856286E-4</v>
      </c>
      <c r="AT17" s="10">
        <v>-1.7032337134724532E-3</v>
      </c>
      <c r="AU17" s="10">
        <v>7.4401898269906529E-4</v>
      </c>
      <c r="AV17" s="10">
        <v>5.6535336448257888E-4</v>
      </c>
      <c r="AW17" s="10">
        <v>2.3514720775169749E-3</v>
      </c>
      <c r="AX17" s="10">
        <v>1.1655674086244504E-3</v>
      </c>
      <c r="AY17" s="10">
        <v>4.7836112416262382E-4</v>
      </c>
      <c r="AZ17" s="10">
        <v>2.1300985607688398E-3</v>
      </c>
      <c r="BA17" s="10">
        <v>1.5683009217751318E-3</v>
      </c>
      <c r="BB17" s="10">
        <v>3.7461536602145361E-4</v>
      </c>
      <c r="BC17" s="10">
        <v>-2.4066398828528901E-5</v>
      </c>
      <c r="BD17" s="10">
        <v>4.9339314006000695E-5</v>
      </c>
      <c r="BE17" s="10">
        <v>4.7719302616608048E-4</v>
      </c>
      <c r="BF17" s="10">
        <v>1.9231498705560204E-4</v>
      </c>
      <c r="BG17" s="10">
        <v>-2.5392890691552797E-3</v>
      </c>
      <c r="BH17" s="10">
        <v>-8.4420221179280688E-4</v>
      </c>
      <c r="BI17" s="10">
        <v>6.0966989136528645E-4</v>
      </c>
      <c r="BJ17" s="10">
        <v>-1.8381889611764788E-3</v>
      </c>
      <c r="BK17" s="10">
        <v>-1.2461845111990952E-3</v>
      </c>
      <c r="BL17" s="10">
        <v>-4.2205616848921268E-4</v>
      </c>
      <c r="BM17" s="10">
        <v>8.9896916752470364E-4</v>
      </c>
      <c r="BN17" s="10">
        <v>1.1923556611383671E-3</v>
      </c>
      <c r="BO17" s="10">
        <v>1.0943293949048638E-3</v>
      </c>
      <c r="BP17" s="10">
        <v>-1.5576861077934347E-4</v>
      </c>
      <c r="BQ17" s="10">
        <v>-2.6930859531971527E-3</v>
      </c>
      <c r="BR17" s="10">
        <v>8.665915799653057E-4</v>
      </c>
      <c r="BS17" s="10">
        <v>-1.7284839660448538E-3</v>
      </c>
      <c r="BT17" s="10">
        <v>9.2292126853755867E-4</v>
      </c>
      <c r="BU17" s="10">
        <v>-5.5789278679981621E-4</v>
      </c>
      <c r="BV17" s="10">
        <v>-2.676175451651424E-3</v>
      </c>
      <c r="BW17" s="10">
        <v>2.4219114996602321E-5</v>
      </c>
      <c r="BX17" s="10">
        <v>1.053455175893463E-3</v>
      </c>
      <c r="BY17" s="10">
        <v>-3.5560929376353412E-4</v>
      </c>
      <c r="BZ17" s="10">
        <v>-3.5874731738506265E-3</v>
      </c>
      <c r="CA17" s="11">
        <v>-9.6650062910757541E-5</v>
      </c>
    </row>
    <row r="19" spans="1:79" x14ac:dyDescent="0.25">
      <c r="A19" s="47" t="s">
        <v>75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9"/>
    </row>
    <row r="20" spans="1:79" x14ac:dyDescent="0.25">
      <c r="A20" s="62" t="s">
        <v>76</v>
      </c>
      <c r="B20" s="3">
        <f t="array" ref="B20:CA99">MMULT(X,B14:CA17)</f>
        <v>2.8463924784123691E-2</v>
      </c>
      <c r="C20" s="4">
        <v>7.7093316738258422E-3</v>
      </c>
      <c r="D20" s="4">
        <v>1.8465638937642314E-2</v>
      </c>
      <c r="E20" s="4">
        <v>2.8008895959565301E-2</v>
      </c>
      <c r="F20" s="4">
        <v>1.1149880925835388E-3</v>
      </c>
      <c r="G20" s="4">
        <v>1.5126044147910384E-2</v>
      </c>
      <c r="H20" s="4">
        <v>3.2118596982833952E-2</v>
      </c>
      <c r="I20" s="4">
        <v>1.9499391081627501E-2</v>
      </c>
      <c r="J20" s="4">
        <v>-4.1198946933463845E-3</v>
      </c>
      <c r="K20" s="4">
        <v>1.40709625756546E-2</v>
      </c>
      <c r="L20" s="4">
        <v>-1.7295912545383985E-2</v>
      </c>
      <c r="M20" s="4">
        <v>5.4101881799180351E-4</v>
      </c>
      <c r="N20" s="4">
        <v>1.8036554591203641E-2</v>
      </c>
      <c r="O20" s="4">
        <v>7.3375824942514961E-3</v>
      </c>
      <c r="P20" s="4">
        <v>2.9457753611375204E-3</v>
      </c>
      <c r="Q20" s="4">
        <v>1.1095589660101601E-2</v>
      </c>
      <c r="R20" s="4">
        <v>-5.459946553620313E-4</v>
      </c>
      <c r="S20" s="4">
        <v>8.1671314602436568E-3</v>
      </c>
      <c r="T20" s="4">
        <v>8.7807396642862676E-3</v>
      </c>
      <c r="U20" s="4">
        <v>1.0175193015758616E-2</v>
      </c>
      <c r="V20" s="4">
        <v>1.8486510908203177E-2</v>
      </c>
      <c r="W20" s="4">
        <v>-6.3730291805281503E-3</v>
      </c>
      <c r="X20" s="4">
        <v>1.4925019455063956E-3</v>
      </c>
      <c r="Y20" s="4">
        <v>2.7872326215691162E-2</v>
      </c>
      <c r="Z20" s="4">
        <v>8.9541460523101385E-3</v>
      </c>
      <c r="AA20" s="4">
        <v>2.878914720821996E-2</v>
      </c>
      <c r="AB20" s="4">
        <v>3.8285975741679037E-2</v>
      </c>
      <c r="AC20" s="4">
        <v>1.6479946208432773E-2</v>
      </c>
      <c r="AD20" s="4">
        <v>2.536846179503819E-2</v>
      </c>
      <c r="AE20" s="4">
        <v>8.203872391299355E-3</v>
      </c>
      <c r="AF20" s="4">
        <v>4.4264206131400877E-3</v>
      </c>
      <c r="AG20" s="4">
        <v>-1.461600721591319E-2</v>
      </c>
      <c r="AH20" s="4">
        <v>3.167475257142828E-2</v>
      </c>
      <c r="AI20" s="4">
        <v>2.159419770847636E-2</v>
      </c>
      <c r="AJ20" s="4">
        <v>2.4384551077524007E-3</v>
      </c>
      <c r="AK20" s="4">
        <v>2.4587947068782243E-2</v>
      </c>
      <c r="AL20" s="4">
        <v>3.0836097988353239E-2</v>
      </c>
      <c r="AM20" s="4">
        <v>1.1984705841164595E-2</v>
      </c>
      <c r="AN20" s="4">
        <v>-3.2388447313314306E-3</v>
      </c>
      <c r="AO20" s="4">
        <v>2.3522720481408653E-2</v>
      </c>
      <c r="AP20" s="4">
        <v>1.925135065407256E-2</v>
      </c>
      <c r="AQ20" s="4">
        <v>2.9778286182209603E-2</v>
      </c>
      <c r="AR20" s="4">
        <v>3.1688473238360507E-2</v>
      </c>
      <c r="AS20" s="4">
        <v>2.9830702093651865E-2</v>
      </c>
      <c r="AT20" s="4">
        <v>1.1224509914665837E-2</v>
      </c>
      <c r="AU20" s="4">
        <v>1.9307675192423358E-2</v>
      </c>
      <c r="AV20" s="4">
        <v>-4.4856971779138888E-3</v>
      </c>
      <c r="AW20" s="4">
        <v>3.0996602911770366E-2</v>
      </c>
      <c r="AX20" s="4">
        <v>2.9117432841298092E-2</v>
      </c>
      <c r="AY20" s="4">
        <v>2.5302131236555281E-2</v>
      </c>
      <c r="AZ20" s="4">
        <v>2.2795218119290542E-2</v>
      </c>
      <c r="BA20" s="4">
        <v>2.995777826022622E-2</v>
      </c>
      <c r="BB20" s="4">
        <v>2.389496784666427E-2</v>
      </c>
      <c r="BC20" s="4">
        <v>-9.5283465811063506E-4</v>
      </c>
      <c r="BD20" s="4">
        <v>2.7723951887147734E-3</v>
      </c>
      <c r="BE20" s="4">
        <v>3.6651565190850138E-3</v>
      </c>
      <c r="BF20" s="4">
        <v>2.4705266180455553E-2</v>
      </c>
      <c r="BG20" s="4">
        <v>-6.4084667371552828E-4</v>
      </c>
      <c r="BH20" s="4">
        <v>1.7184373321304791E-2</v>
      </c>
      <c r="BI20" s="4">
        <v>2.7362151245802754E-2</v>
      </c>
      <c r="BJ20" s="4">
        <v>9.1568811440800035E-3</v>
      </c>
      <c r="BK20" s="4">
        <v>1.336887773645358E-2</v>
      </c>
      <c r="BL20" s="4">
        <v>-7.7367170654731726E-3</v>
      </c>
      <c r="BM20" s="4">
        <v>2.856114784566964E-2</v>
      </c>
      <c r="BN20" s="4">
        <v>7.5387919607554782E-3</v>
      </c>
      <c r="BO20" s="4">
        <v>3.2540848488367774E-2</v>
      </c>
      <c r="BP20" s="4">
        <v>2.1597579380182318E-2</v>
      </c>
      <c r="BQ20" s="4">
        <v>-1.6642861945919268E-2</v>
      </c>
      <c r="BR20" s="4">
        <v>6.2637077475046765E-3</v>
      </c>
      <c r="BS20" s="4">
        <v>4.6230437993162593E-3</v>
      </c>
      <c r="BT20" s="4">
        <v>6.97658903964158E-3</v>
      </c>
      <c r="BU20" s="4">
        <v>1.0637665391068474E-2</v>
      </c>
      <c r="BV20" s="4">
        <v>-2.1965668196203769E-2</v>
      </c>
      <c r="BW20" s="4">
        <v>2.7199792772725521E-3</v>
      </c>
      <c r="BX20" s="4">
        <v>1.0821022814101709E-2</v>
      </c>
      <c r="BY20" s="4">
        <v>1.6417842739582439E-2</v>
      </c>
      <c r="BZ20" s="4">
        <v>-2.8034590515359559E-2</v>
      </c>
      <c r="CA20" s="5">
        <v>1.9934905796383729E-2</v>
      </c>
    </row>
    <row r="21" spans="1:79" x14ac:dyDescent="0.25">
      <c r="A21" s="62"/>
      <c r="B21" s="6">
        <v>7.709331673825752E-3</v>
      </c>
      <c r="C21" s="7">
        <v>6.528678358634582E-2</v>
      </c>
      <c r="D21" s="7">
        <v>7.1374878367120621E-3</v>
      </c>
      <c r="E21" s="7">
        <v>5.070483880476831E-3</v>
      </c>
      <c r="F21" s="7">
        <v>6.7419952400405471E-3</v>
      </c>
      <c r="G21" s="7">
        <v>3.9964960025075207E-2</v>
      </c>
      <c r="H21" s="7">
        <v>-4.2915240344653244E-3</v>
      </c>
      <c r="I21" s="7">
        <v>-1.3806222057397385E-2</v>
      </c>
      <c r="J21" s="7">
        <v>-2.9957359155311277E-3</v>
      </c>
      <c r="K21" s="7">
        <v>5.2937400627999148E-2</v>
      </c>
      <c r="L21" s="7">
        <v>4.3736794699970299E-2</v>
      </c>
      <c r="M21" s="7">
        <v>-1.913501247879576E-2</v>
      </c>
      <c r="N21" s="7">
        <v>2.888020418865948E-2</v>
      </c>
      <c r="O21" s="7">
        <v>-2.0364943745602382E-2</v>
      </c>
      <c r="P21" s="7">
        <v>-3.2234941079573587E-2</v>
      </c>
      <c r="Q21" s="7">
        <v>-2.5402804792903202E-2</v>
      </c>
      <c r="R21" s="7">
        <v>2.4635561957497606E-3</v>
      </c>
      <c r="S21" s="7">
        <v>-2.2330896582938797E-2</v>
      </c>
      <c r="T21" s="7">
        <v>2.7413049647303275E-2</v>
      </c>
      <c r="U21" s="7">
        <v>-3.8786899260400243E-2</v>
      </c>
      <c r="V21" s="7">
        <v>3.1581419484907128E-2</v>
      </c>
      <c r="W21" s="7">
        <v>4.9061313906074822E-2</v>
      </c>
      <c r="X21" s="7">
        <v>-1.4366651499103801E-2</v>
      </c>
      <c r="Y21" s="7">
        <v>2.3216674231934145E-2</v>
      </c>
      <c r="Z21" s="7">
        <v>9.2667601415326317E-4</v>
      </c>
      <c r="AA21" s="7">
        <v>2.8411213148100498E-2</v>
      </c>
      <c r="AB21" s="7">
        <v>-6.0190188284330454E-3</v>
      </c>
      <c r="AC21" s="7">
        <v>3.9785499108139083E-2</v>
      </c>
      <c r="AD21" s="7">
        <v>2.9301635252639624E-2</v>
      </c>
      <c r="AE21" s="7">
        <v>-6.3155959138527992E-3</v>
      </c>
      <c r="AF21" s="7">
        <v>-1.0386594387736935E-3</v>
      </c>
      <c r="AG21" s="7">
        <v>4.3720894132040902E-2</v>
      </c>
      <c r="AH21" s="7">
        <v>1.165632469168551E-3</v>
      </c>
      <c r="AI21" s="7">
        <v>2.6305859505856257E-2</v>
      </c>
      <c r="AJ21" s="7">
        <v>6.9367393404965146E-3</v>
      </c>
      <c r="AK21" s="7">
        <v>3.0664702228622158E-2</v>
      </c>
      <c r="AL21" s="7">
        <v>1.1477059615082483E-2</v>
      </c>
      <c r="AM21" s="7">
        <v>-1.1634110724197635E-2</v>
      </c>
      <c r="AN21" s="7">
        <v>2.7339171764532127E-2</v>
      </c>
      <c r="AO21" s="7">
        <v>4.3761877837343456E-2</v>
      </c>
      <c r="AP21" s="7">
        <v>4.6878117374630129E-2</v>
      </c>
      <c r="AQ21" s="7">
        <v>1.6249550082859193E-2</v>
      </c>
      <c r="AR21" s="7">
        <v>9.230453014702017E-3</v>
      </c>
      <c r="AS21" s="7">
        <v>1.5605085886239631E-2</v>
      </c>
      <c r="AT21" s="7">
        <v>5.5001034207768307E-2</v>
      </c>
      <c r="AU21" s="7">
        <v>-3.21551764446764E-3</v>
      </c>
      <c r="AV21" s="7">
        <v>-2.3198677366616405E-2</v>
      </c>
      <c r="AW21" s="7">
        <v>-3.1663975326841468E-2</v>
      </c>
      <c r="AX21" s="7">
        <v>-3.2568161628665493E-4</v>
      </c>
      <c r="AY21" s="7">
        <v>1.3650145017129085E-2</v>
      </c>
      <c r="AZ21" s="7">
        <v>-3.7862042000708696E-2</v>
      </c>
      <c r="BA21" s="7">
        <v>-1.065789792983339E-2</v>
      </c>
      <c r="BB21" s="7">
        <v>1.4484464714501294E-2</v>
      </c>
      <c r="BC21" s="7">
        <v>-7.6778287513651344E-4</v>
      </c>
      <c r="BD21" s="7">
        <v>2.8308787330005407E-3</v>
      </c>
      <c r="BE21" s="7">
        <v>-8.1458017771659057E-3</v>
      </c>
      <c r="BF21" s="7">
        <v>2.0988721191539654E-2</v>
      </c>
      <c r="BG21" s="7">
        <v>6.0918163664173131E-2</v>
      </c>
      <c r="BH21" s="7">
        <v>3.9357944675636573E-2</v>
      </c>
      <c r="BI21" s="7">
        <v>1.302234050005761E-2</v>
      </c>
      <c r="BJ21" s="7">
        <v>5.5722389979187784E-2</v>
      </c>
      <c r="BK21" s="7">
        <v>4.5102637422455703E-2</v>
      </c>
      <c r="BL21" s="7">
        <v>3.0622963442329676E-4</v>
      </c>
      <c r="BM21" s="7">
        <v>6.5139545349344741E-3</v>
      </c>
      <c r="BN21" s="7">
        <v>-2.2838854693916333E-2</v>
      </c>
      <c r="BO21" s="7">
        <v>6.9838464143215373E-3</v>
      </c>
      <c r="BP21" s="7">
        <v>2.6264281170590497E-2</v>
      </c>
      <c r="BQ21" s="7">
        <v>5.217444376686757E-2</v>
      </c>
      <c r="BR21" s="7">
        <v>-1.5394956185313155E-2</v>
      </c>
      <c r="BS21" s="7">
        <v>4.559868272637943E-2</v>
      </c>
      <c r="BT21" s="7">
        <v>-1.5926456455980127E-2</v>
      </c>
      <c r="BU21" s="7">
        <v>2.1048811359582153E-2</v>
      </c>
      <c r="BV21" s="7">
        <v>4.3517749328206262E-2</v>
      </c>
      <c r="BW21" s="7">
        <v>3.4753429296201189E-3</v>
      </c>
      <c r="BX21" s="7">
        <v>-1.3793431165961829E-2</v>
      </c>
      <c r="BY21" s="7">
        <v>2.4082035953546438E-2</v>
      </c>
      <c r="BZ21" s="7">
        <v>6.0501740172659524E-2</v>
      </c>
      <c r="CA21" s="8">
        <v>2.2006631293932558E-2</v>
      </c>
    </row>
    <row r="22" spans="1:79" x14ac:dyDescent="0.25">
      <c r="A22" s="62"/>
      <c r="B22" s="6">
        <v>1.8465638937642408E-2</v>
      </c>
      <c r="C22" s="7">
        <v>7.1374878367119199E-3</v>
      </c>
      <c r="D22" s="7">
        <v>4.2926117677371492E-2</v>
      </c>
      <c r="E22" s="7">
        <v>2.2340139456341113E-2</v>
      </c>
      <c r="F22" s="7">
        <v>-9.7854732440098152E-3</v>
      </c>
      <c r="G22" s="7">
        <v>1.6201688516602017E-2</v>
      </c>
      <c r="H22" s="7">
        <v>2.2428269161923198E-2</v>
      </c>
      <c r="I22" s="7">
        <v>6.2593324868269337E-2</v>
      </c>
      <c r="J22" s="7">
        <v>1.2996122512226017E-2</v>
      </c>
      <c r="K22" s="7">
        <v>5.0095829363041022E-3</v>
      </c>
      <c r="L22" s="7">
        <v>-4.9535384322403897E-3</v>
      </c>
      <c r="M22" s="7">
        <v>1.8931409940848347E-2</v>
      </c>
      <c r="N22" s="7">
        <v>2.097175186498058E-2</v>
      </c>
      <c r="O22" s="7">
        <v>4.0144692785819419E-3</v>
      </c>
      <c r="P22" s="7">
        <v>2.7037891808872873E-2</v>
      </c>
      <c r="Q22" s="7">
        <v>3.718971240647545E-4</v>
      </c>
      <c r="R22" s="7">
        <v>-1.3007833490549167E-3</v>
      </c>
      <c r="S22" s="7">
        <v>4.1128075195562969E-3</v>
      </c>
      <c r="T22" s="7">
        <v>4.4606861413976767E-2</v>
      </c>
      <c r="U22" s="7">
        <v>1.6712584205190284E-2</v>
      </c>
      <c r="V22" s="7">
        <v>1.7043443146376652E-2</v>
      </c>
      <c r="W22" s="7">
        <v>5.788575323431891E-2</v>
      </c>
      <c r="X22" s="7">
        <v>1.1621842536010667E-2</v>
      </c>
      <c r="Y22" s="7">
        <v>3.4887131718212699E-3</v>
      </c>
      <c r="Z22" s="7">
        <v>-2.234413126928015E-2</v>
      </c>
      <c r="AA22" s="7">
        <v>-4.1885435990356643E-3</v>
      </c>
      <c r="AB22" s="7">
        <v>9.5384141549409995E-3</v>
      </c>
      <c r="AC22" s="7">
        <v>1.3160904970916404E-2</v>
      </c>
      <c r="AD22" s="7">
        <v>3.0322738491825388E-3</v>
      </c>
      <c r="AE22" s="7">
        <v>-1.2900171934866519E-2</v>
      </c>
      <c r="AF22" s="7">
        <v>-9.4638645466528712E-3</v>
      </c>
      <c r="AG22" s="7">
        <v>-1.1331050623090561E-2</v>
      </c>
      <c r="AH22" s="7">
        <v>1.7720051670211345E-2</v>
      </c>
      <c r="AI22" s="7">
        <v>1.5203755814204925E-2</v>
      </c>
      <c r="AJ22" s="7">
        <v>-1.3149105989127084E-2</v>
      </c>
      <c r="AK22" s="7">
        <v>3.4540815406258266E-3</v>
      </c>
      <c r="AL22" s="7">
        <v>8.8237626192053803E-3</v>
      </c>
      <c r="AM22" s="7">
        <v>-1.6300607189809954E-2</v>
      </c>
      <c r="AN22" s="7">
        <v>-2.1164667021901458E-2</v>
      </c>
      <c r="AO22" s="7">
        <v>-7.8456404394825832E-3</v>
      </c>
      <c r="AP22" s="7">
        <v>-9.4736206517740534E-4</v>
      </c>
      <c r="AQ22" s="7">
        <v>6.3040553824934842E-3</v>
      </c>
      <c r="AR22" s="7">
        <v>9.1642377597534672E-3</v>
      </c>
      <c r="AS22" s="7">
        <v>6.860073448181403E-3</v>
      </c>
      <c r="AT22" s="7">
        <v>9.6203925635976184E-3</v>
      </c>
      <c r="AU22" s="7">
        <v>5.1858278861647691E-2</v>
      </c>
      <c r="AV22" s="7">
        <v>3.521983944966197E-2</v>
      </c>
      <c r="AW22" s="7">
        <v>5.4033169200550027E-2</v>
      </c>
      <c r="AX22" s="7">
        <v>2.5397928692105713E-2</v>
      </c>
      <c r="AY22" s="7">
        <v>1.9731372137491116E-2</v>
      </c>
      <c r="AZ22" s="7">
        <v>8.0152113852987802E-2</v>
      </c>
      <c r="BA22" s="7">
        <v>3.4312153809746858E-2</v>
      </c>
      <c r="BB22" s="7">
        <v>2.2207169584171339E-2</v>
      </c>
      <c r="BC22" s="7">
        <v>3.0848950687439453E-3</v>
      </c>
      <c r="BD22" s="7">
        <v>-9.6067328286962503E-3</v>
      </c>
      <c r="BE22" s="7">
        <v>-1.3648964536729785E-4</v>
      </c>
      <c r="BF22" s="7">
        <v>1.3399940615303443E-2</v>
      </c>
      <c r="BG22" s="7">
        <v>3.1678058625261657E-2</v>
      </c>
      <c r="BH22" s="7">
        <v>1.1931974280893848E-2</v>
      </c>
      <c r="BI22" s="7">
        <v>1.5479593968418144E-2</v>
      </c>
      <c r="BJ22" s="7">
        <v>1.3791458432812709E-2</v>
      </c>
      <c r="BK22" s="7">
        <v>1.4964720169817911E-2</v>
      </c>
      <c r="BL22" s="7">
        <v>1.8136356230773421E-2</v>
      </c>
      <c r="BM22" s="7">
        <v>1.9496962769160187E-2</v>
      </c>
      <c r="BN22" s="7">
        <v>6.1488612081580449E-3</v>
      </c>
      <c r="BO22" s="7">
        <v>9.5047129003015401E-3</v>
      </c>
      <c r="BP22" s="7">
        <v>1.5239627947475121E-2</v>
      </c>
      <c r="BQ22" s="7">
        <v>-1.542882159817191E-2</v>
      </c>
      <c r="BR22" s="7">
        <v>1.3243694088367342E-3</v>
      </c>
      <c r="BS22" s="7">
        <v>3.5308251365755883E-2</v>
      </c>
      <c r="BT22" s="7">
        <v>1.8511905198966006E-4</v>
      </c>
      <c r="BU22" s="7">
        <v>4.6902057692231283E-2</v>
      </c>
      <c r="BV22" s="7">
        <v>6.4200986930391668E-3</v>
      </c>
      <c r="BW22" s="7">
        <v>-1.0162750894384145E-2</v>
      </c>
      <c r="BX22" s="7">
        <v>-1.1242016147676469E-2</v>
      </c>
      <c r="BY22" s="7">
        <v>2.9904843425812809E-2</v>
      </c>
      <c r="BZ22" s="7">
        <v>2.9516406777794213E-3</v>
      </c>
      <c r="CA22" s="8">
        <v>2.370638177579491E-2</v>
      </c>
    </row>
    <row r="23" spans="1:79" x14ac:dyDescent="0.25">
      <c r="A23" s="62"/>
      <c r="B23" s="6">
        <v>2.8008895959565336E-2</v>
      </c>
      <c r="C23" s="7">
        <v>5.0704838804769004E-3</v>
      </c>
      <c r="D23" s="7">
        <v>2.2340139456341022E-2</v>
      </c>
      <c r="E23" s="7">
        <v>2.8247604196785889E-2</v>
      </c>
      <c r="F23" s="7">
        <v>-6.3736149621917287E-4</v>
      </c>
      <c r="G23" s="7">
        <v>1.4169872268581657E-2</v>
      </c>
      <c r="H23" s="7">
        <v>3.2402092516019082E-2</v>
      </c>
      <c r="I23" s="7">
        <v>2.6918884540979418E-2</v>
      </c>
      <c r="J23" s="7">
        <v>-1.8111734318299773E-3</v>
      </c>
      <c r="K23" s="7">
        <v>1.109413917058194E-2</v>
      </c>
      <c r="L23" s="7">
        <v>-1.8308722404730582E-2</v>
      </c>
      <c r="M23" s="7">
        <v>3.9501882687300316E-3</v>
      </c>
      <c r="N23" s="7">
        <v>1.7958907895977143E-2</v>
      </c>
      <c r="O23" s="7">
        <v>8.1113613784035282E-3</v>
      </c>
      <c r="P23" s="7">
        <v>7.830060349788448E-3</v>
      </c>
      <c r="Q23" s="7">
        <v>1.124060533163683E-2</v>
      </c>
      <c r="R23" s="7">
        <v>-7.838221886439338E-4</v>
      </c>
      <c r="S23" s="7">
        <v>8.9644398097838557E-3</v>
      </c>
      <c r="T23" s="7">
        <v>1.2889383262359173E-2</v>
      </c>
      <c r="U23" s="7">
        <v>1.3253072679154196E-2</v>
      </c>
      <c r="V23" s="7">
        <v>1.7705412480400883E-2</v>
      </c>
      <c r="W23" s="7">
        <v>1.7515168887538568E-5</v>
      </c>
      <c r="X23" s="7">
        <v>3.5935337508609527E-3</v>
      </c>
      <c r="Y23" s="7">
        <v>2.4719099921604648E-2</v>
      </c>
      <c r="Z23" s="7">
        <v>4.9979515357769198E-3</v>
      </c>
      <c r="AA23" s="7">
        <v>2.426139968497134E-2</v>
      </c>
      <c r="AB23" s="7">
        <v>3.6294280739365206E-2</v>
      </c>
      <c r="AC23" s="7">
        <v>1.4986333900270175E-2</v>
      </c>
      <c r="AD23" s="7">
        <v>2.2115503092396595E-2</v>
      </c>
      <c r="AE23" s="7">
        <v>5.9411641284246794E-3</v>
      </c>
      <c r="AF23" s="7">
        <v>2.7552359914942808E-3</v>
      </c>
      <c r="AG23" s="7">
        <v>-1.6757128622310213E-2</v>
      </c>
      <c r="AH23" s="7">
        <v>3.1108214409889395E-2</v>
      </c>
      <c r="AI23" s="7">
        <v>2.0504058304157663E-2</v>
      </c>
      <c r="AJ23" s="7">
        <v>9.0377065334738479E-5</v>
      </c>
      <c r="AK23" s="7">
        <v>2.1405367385121984E-2</v>
      </c>
      <c r="AL23" s="7">
        <v>2.8663400921735825E-2</v>
      </c>
      <c r="AM23" s="7">
        <v>9.1369503842589628E-3</v>
      </c>
      <c r="AN23" s="7">
        <v>-7.0687241360429254E-3</v>
      </c>
      <c r="AO23" s="7">
        <v>1.8300059930410756E-2</v>
      </c>
      <c r="AP23" s="7">
        <v>1.523947166330665E-2</v>
      </c>
      <c r="AQ23" s="7">
        <v>2.7144899464345937E-2</v>
      </c>
      <c r="AR23" s="7">
        <v>2.9583021655717065E-2</v>
      </c>
      <c r="AS23" s="7">
        <v>2.7297700307355614E-2</v>
      </c>
      <c r="AT23" s="7">
        <v>9.0570330321471243E-3</v>
      </c>
      <c r="AU23" s="7">
        <v>2.4794811063398516E-2</v>
      </c>
      <c r="AV23" s="7">
        <v>1.8180254159180231E-3</v>
      </c>
      <c r="AW23" s="7">
        <v>3.6957252248333169E-2</v>
      </c>
      <c r="AX23" s="7">
        <v>2.9913977437733379E-2</v>
      </c>
      <c r="AY23" s="7">
        <v>2.5052520233346962E-2</v>
      </c>
      <c r="AZ23" s="7">
        <v>3.3396370953201179E-2</v>
      </c>
      <c r="BA23" s="7">
        <v>3.2363719985338976E-2</v>
      </c>
      <c r="BB23" s="7">
        <v>2.4080793228922939E-2</v>
      </c>
      <c r="BC23" s="7">
        <v>-4.0463575704353938E-4</v>
      </c>
      <c r="BD23" s="7">
        <v>1.0638663070894547E-3</v>
      </c>
      <c r="BE23" s="7">
        <v>3.666409697704591E-3</v>
      </c>
      <c r="BF23" s="7">
        <v>2.3312562246818359E-2</v>
      </c>
      <c r="BG23" s="7">
        <v>1.0758453535758272E-3</v>
      </c>
      <c r="BH23" s="7">
        <v>1.5474661932208172E-2</v>
      </c>
      <c r="BI23" s="7">
        <v>2.6362238956425491E-2</v>
      </c>
      <c r="BJ23" s="7">
        <v>7.7251335415349787E-3</v>
      </c>
      <c r="BK23" s="7">
        <v>1.2177829957609493E-2</v>
      </c>
      <c r="BL23" s="7">
        <v>-4.5288409208277813E-3</v>
      </c>
      <c r="BM23" s="7">
        <v>2.8292316878050817E-2</v>
      </c>
      <c r="BN23" s="7">
        <v>8.6979194531823928E-3</v>
      </c>
      <c r="BO23" s="7">
        <v>3.0502642389698326E-2</v>
      </c>
      <c r="BP23" s="7">
        <v>2.0513916423061523E-2</v>
      </c>
      <c r="BQ23" s="7">
        <v>-1.9535355915863972E-2</v>
      </c>
      <c r="BR23" s="7">
        <v>6.5460338562204345E-3</v>
      </c>
      <c r="BS23" s="7">
        <v>7.0297915189584531E-3</v>
      </c>
      <c r="BT23" s="7">
        <v>7.0590071854180619E-3</v>
      </c>
      <c r="BU23" s="7">
        <v>1.5172240080994721E-2</v>
      </c>
      <c r="BV23" s="7">
        <v>-2.0965478942974652E-2</v>
      </c>
      <c r="BW23" s="7">
        <v>9.1106546407983442E-4</v>
      </c>
      <c r="BX23" s="7">
        <v>8.8750079409116653E-3</v>
      </c>
      <c r="BY23" s="7">
        <v>1.7935673689850481E-2</v>
      </c>
      <c r="BZ23" s="7">
        <v>-2.7701032177684687E-2</v>
      </c>
      <c r="CA23" s="8">
        <v>2.0362526671184815E-2</v>
      </c>
    </row>
    <row r="24" spans="1:79" x14ac:dyDescent="0.25">
      <c r="A24" s="62"/>
      <c r="B24" s="6">
        <v>1.1149880925834313E-3</v>
      </c>
      <c r="C24" s="7">
        <v>6.7419952400403493E-3</v>
      </c>
      <c r="D24" s="7">
        <v>-9.7854732440098881E-3</v>
      </c>
      <c r="E24" s="7">
        <v>-6.3736149621929084E-4</v>
      </c>
      <c r="F24" s="7">
        <v>3.6684594947154092E-2</v>
      </c>
      <c r="G24" s="7">
        <v>2.4490884047218206E-3</v>
      </c>
      <c r="H24" s="7">
        <v>-7.7115792074311518E-4</v>
      </c>
      <c r="I24" s="7">
        <v>-1.8756741557694814E-2</v>
      </c>
      <c r="J24" s="7">
        <v>2.6439344412348246E-2</v>
      </c>
      <c r="K24" s="7">
        <v>7.5650512489313232E-3</v>
      </c>
      <c r="L24" s="7">
        <v>3.490605024594251E-2</v>
      </c>
      <c r="M24" s="7">
        <v>2.3632785348061125E-2</v>
      </c>
      <c r="N24" s="7">
        <v>2.1256338970758459E-4</v>
      </c>
      <c r="O24" s="7">
        <v>3.0264363546132531E-2</v>
      </c>
      <c r="P24" s="7">
        <v>1.9889870496369699E-2</v>
      </c>
      <c r="Q24" s="7">
        <v>3.1835888069678568E-2</v>
      </c>
      <c r="R24" s="7">
        <v>3.2862311401477801E-2</v>
      </c>
      <c r="S24" s="7">
        <v>3.0200710298408984E-2</v>
      </c>
      <c r="T24" s="7">
        <v>-1.032932028679389E-2</v>
      </c>
      <c r="U24" s="7">
        <v>2.4422592142970601E-2</v>
      </c>
      <c r="V24" s="7">
        <v>1.989508953722921E-3</v>
      </c>
      <c r="W24" s="7">
        <v>-1.6025114975876859E-2</v>
      </c>
      <c r="X24" s="7">
        <v>2.6936617394764065E-2</v>
      </c>
      <c r="Y24" s="7">
        <v>7.9423072335747316E-3</v>
      </c>
      <c r="Z24" s="7">
        <v>4.221948893857505E-2</v>
      </c>
      <c r="AA24" s="7">
        <v>1.141421177756357E-2</v>
      </c>
      <c r="AB24" s="7">
        <v>4.9525325041563928E-3</v>
      </c>
      <c r="AC24" s="7">
        <v>3.8016397512294492E-3</v>
      </c>
      <c r="AD24" s="7">
        <v>8.2070549023832637E-3</v>
      </c>
      <c r="AE24" s="7">
        <v>3.7940016541774368E-2</v>
      </c>
      <c r="AF24" s="7">
        <v>3.6462776589876456E-2</v>
      </c>
      <c r="AG24" s="7">
        <v>3.7746430802626824E-2</v>
      </c>
      <c r="AH24" s="7">
        <v>1.380989910354638E-3</v>
      </c>
      <c r="AI24" s="7">
        <v>2.7556289341492141E-3</v>
      </c>
      <c r="AJ24" s="7">
        <v>3.8184722144937018E-2</v>
      </c>
      <c r="AK24" s="7">
        <v>8.0329470563854921E-3</v>
      </c>
      <c r="AL24" s="7">
        <v>5.4475244788289023E-3</v>
      </c>
      <c r="AM24" s="7">
        <v>3.9400859176863957E-2</v>
      </c>
      <c r="AN24" s="7">
        <v>4.1960886210609893E-2</v>
      </c>
      <c r="AO24" s="7">
        <v>1.3198101851020119E-2</v>
      </c>
      <c r="AP24" s="7">
        <v>1.0157081453615643E-2</v>
      </c>
      <c r="AQ24" s="7">
        <v>6.6179966111170191E-3</v>
      </c>
      <c r="AR24" s="7">
        <v>5.2731893426488652E-3</v>
      </c>
      <c r="AS24" s="7">
        <v>6.363838200587453E-3</v>
      </c>
      <c r="AT24" s="7">
        <v>5.532238545058854E-3</v>
      </c>
      <c r="AU24" s="7">
        <v>-1.3868405129292466E-2</v>
      </c>
      <c r="AV24" s="7">
        <v>1.6336888529068602E-2</v>
      </c>
      <c r="AW24" s="7">
        <v>-1.512439089640874E-2</v>
      </c>
      <c r="AX24" s="7">
        <v>-2.05379338063294E-3</v>
      </c>
      <c r="AY24" s="7">
        <v>6.1122518109090959E-4</v>
      </c>
      <c r="AZ24" s="7">
        <v>-2.6820349388390063E-2</v>
      </c>
      <c r="BA24" s="7">
        <v>-6.1285266075112865E-3</v>
      </c>
      <c r="BB24" s="7">
        <v>-4.8306842568493144E-4</v>
      </c>
      <c r="BC24" s="7">
        <v>3.0876300048155933E-2</v>
      </c>
      <c r="BD24" s="7">
        <v>3.6565487110111088E-2</v>
      </c>
      <c r="BE24" s="7">
        <v>3.2236595472703015E-2</v>
      </c>
      <c r="BF24" s="7">
        <v>3.5053515977672024E-3</v>
      </c>
      <c r="BG24" s="7">
        <v>-4.2324813123728877E-3</v>
      </c>
      <c r="BH24" s="7">
        <v>4.3446872254153043E-3</v>
      </c>
      <c r="BI24" s="7">
        <v>2.4986253433802869E-3</v>
      </c>
      <c r="BJ24" s="7">
        <v>3.6817323455883011E-3</v>
      </c>
      <c r="BK24" s="7">
        <v>3.051917087611461E-3</v>
      </c>
      <c r="BL24" s="7">
        <v>2.4183231912053002E-2</v>
      </c>
      <c r="BM24" s="7">
        <v>6.4356523434290491E-4</v>
      </c>
      <c r="BN24" s="7">
        <v>2.9288723196034955E-2</v>
      </c>
      <c r="BO24" s="7">
        <v>5.098854206468828E-3</v>
      </c>
      <c r="BP24" s="7">
        <v>2.7392316173408659E-3</v>
      </c>
      <c r="BQ24" s="7">
        <v>3.9656945500983559E-2</v>
      </c>
      <c r="BR24" s="7">
        <v>3.151272293326042E-2</v>
      </c>
      <c r="BS24" s="7">
        <v>-6.0040733982232031E-3</v>
      </c>
      <c r="BT24" s="7">
        <v>3.20147771154254E-2</v>
      </c>
      <c r="BU24" s="7">
        <v>-1.1415869815530329E-2</v>
      </c>
      <c r="BV24" s="7">
        <v>2.9838025203195284E-2</v>
      </c>
      <c r="BW24" s="7">
        <v>3.6819645520640688E-2</v>
      </c>
      <c r="BX24" s="7">
        <v>3.7125958759885787E-2</v>
      </c>
      <c r="BY24" s="7">
        <v>-3.8146866160732214E-3</v>
      </c>
      <c r="BZ24" s="7">
        <v>3.155438998990856E-2</v>
      </c>
      <c r="CA24" s="8">
        <v>-1.074853269931288E-3</v>
      </c>
    </row>
    <row r="25" spans="1:79" x14ac:dyDescent="0.25">
      <c r="A25" s="62"/>
      <c r="B25" s="6">
        <v>1.5126044147910266E-2</v>
      </c>
      <c r="C25" s="7">
        <v>3.9964960025075102E-2</v>
      </c>
      <c r="D25" s="7">
        <v>1.6201688516601986E-2</v>
      </c>
      <c r="E25" s="7">
        <v>1.4169872268581539E-2</v>
      </c>
      <c r="F25" s="7">
        <v>2.4490884047218865E-3</v>
      </c>
      <c r="G25" s="7">
        <v>2.9262829552279865E-2</v>
      </c>
      <c r="H25" s="7">
        <v>1.0035852114942498E-2</v>
      </c>
      <c r="I25" s="7">
        <v>8.0109070114448497E-3</v>
      </c>
      <c r="J25" s="7">
        <v>-6.1855176555868606E-4</v>
      </c>
      <c r="K25" s="7">
        <v>3.4389912353548366E-2</v>
      </c>
      <c r="L25" s="7">
        <v>1.9066369287790902E-2</v>
      </c>
      <c r="M25" s="7">
        <v>-7.4311440237065929E-3</v>
      </c>
      <c r="N25" s="7">
        <v>2.4621483523023246E-2</v>
      </c>
      <c r="O25" s="7">
        <v>-8.7850173802355783E-3</v>
      </c>
      <c r="P25" s="7">
        <v>-1.2782167566846275E-2</v>
      </c>
      <c r="Q25" s="7">
        <v>-1.1210009933451767E-2</v>
      </c>
      <c r="R25" s="7">
        <v>1.0184565651684459E-3</v>
      </c>
      <c r="S25" s="7">
        <v>-9.6487955657802021E-3</v>
      </c>
      <c r="T25" s="7">
        <v>2.5256498366851989E-2</v>
      </c>
      <c r="U25" s="7">
        <v>-1.6239459508510995E-2</v>
      </c>
      <c r="V25" s="7">
        <v>2.560230483889658E-2</v>
      </c>
      <c r="W25" s="7">
        <v>3.5548055056786251E-2</v>
      </c>
      <c r="X25" s="7">
        <v>-5.7201039968297757E-3</v>
      </c>
      <c r="Y25" s="7">
        <v>2.1168216434266522E-2</v>
      </c>
      <c r="Z25" s="7">
        <v>-8.0383947222322644E-4</v>
      </c>
      <c r="AA25" s="7">
        <v>2.3047694277531314E-2</v>
      </c>
      <c r="AB25" s="7">
        <v>8.5721042004480857E-3</v>
      </c>
      <c r="AC25" s="7">
        <v>2.9018347613288233E-2</v>
      </c>
      <c r="AD25" s="7">
        <v>2.3833499300534279E-2</v>
      </c>
      <c r="AE25" s="7">
        <v>-3.4926404820343412E-3</v>
      </c>
      <c r="AF25" s="7">
        <v>-9.7315842206397406E-4</v>
      </c>
      <c r="AG25" s="7">
        <v>1.871297731080282E-2</v>
      </c>
      <c r="AH25" s="7">
        <v>1.2192677812591493E-2</v>
      </c>
      <c r="AI25" s="7">
        <v>2.3170143713317215E-2</v>
      </c>
      <c r="AJ25" s="7">
        <v>2.3525030849976441E-3</v>
      </c>
      <c r="AK25" s="7">
        <v>2.4458999599481446E-2</v>
      </c>
      <c r="AL25" s="7">
        <v>1.6268051321292151E-2</v>
      </c>
      <c r="AM25" s="7">
        <v>-6.0285554997010354E-3</v>
      </c>
      <c r="AN25" s="7">
        <v>1.0936794441414904E-2</v>
      </c>
      <c r="AO25" s="7">
        <v>2.9635381273839072E-2</v>
      </c>
      <c r="AP25" s="7">
        <v>3.1387670467989001E-2</v>
      </c>
      <c r="AQ25" s="7">
        <v>1.824105415134198E-2</v>
      </c>
      <c r="AR25" s="7">
        <v>1.5293350671296974E-2</v>
      </c>
      <c r="AS25" s="7">
        <v>1.798634330704825E-2</v>
      </c>
      <c r="AT25" s="7">
        <v>3.5552627497082823E-2</v>
      </c>
      <c r="AU25" s="7">
        <v>1.2109882050205016E-2</v>
      </c>
      <c r="AV25" s="7">
        <v>-8.3430064028231499E-3</v>
      </c>
      <c r="AW25" s="7">
        <v>-3.4864585616437016E-4</v>
      </c>
      <c r="AX25" s="7">
        <v>1.1950375073086043E-2</v>
      </c>
      <c r="AY25" s="7">
        <v>1.7821132596631546E-2</v>
      </c>
      <c r="AZ25" s="7">
        <v>-1.6702008846891658E-3</v>
      </c>
      <c r="BA25" s="7">
        <v>7.8667850855373145E-3</v>
      </c>
      <c r="BB25" s="7">
        <v>1.8324433619341107E-2</v>
      </c>
      <c r="BC25" s="7">
        <v>-1.7188496133355158E-4</v>
      </c>
      <c r="BD25" s="7">
        <v>7.2974851248077191E-4</v>
      </c>
      <c r="BE25" s="7">
        <v>-3.6085523193618331E-3</v>
      </c>
      <c r="BF25" s="7">
        <v>2.0721549630041528E-2</v>
      </c>
      <c r="BG25" s="7">
        <v>3.9366455135190881E-2</v>
      </c>
      <c r="BH25" s="7">
        <v>2.8762588862509389E-2</v>
      </c>
      <c r="BI25" s="7">
        <v>1.7312675428012948E-2</v>
      </c>
      <c r="BJ25" s="7">
        <v>3.6098058820518267E-2</v>
      </c>
      <c r="BK25" s="7">
        <v>3.146694169656393E-2</v>
      </c>
      <c r="BL25" s="7">
        <v>1.120364803833887E-3</v>
      </c>
      <c r="BM25" s="7">
        <v>1.4653596614139466E-2</v>
      </c>
      <c r="BN25" s="7">
        <v>-9.7627783631697301E-3</v>
      </c>
      <c r="BO25" s="7">
        <v>1.431865002130181E-2</v>
      </c>
      <c r="BP25" s="7">
        <v>2.3153710755620859E-2</v>
      </c>
      <c r="BQ25" s="7">
        <v>2.2227617831372726E-2</v>
      </c>
      <c r="BR25" s="7">
        <v>-6.7339580011279224E-3</v>
      </c>
      <c r="BS25" s="7">
        <v>3.2791092857155313E-2</v>
      </c>
      <c r="BT25" s="7">
        <v>-7.0307991461476885E-3</v>
      </c>
      <c r="BU25" s="7">
        <v>2.2567613970524859E-2</v>
      </c>
      <c r="BV25" s="7">
        <v>1.958723456119793E-2</v>
      </c>
      <c r="BW25" s="7">
        <v>9.8445935677452922E-4</v>
      </c>
      <c r="BX25" s="7">
        <v>-6.7084274311304745E-3</v>
      </c>
      <c r="BY25" s="7">
        <v>2.298543971226516E-2</v>
      </c>
      <c r="BZ25" s="7">
        <v>2.6907236081479408E-2</v>
      </c>
      <c r="CA25" s="8">
        <v>2.1731295394915567E-2</v>
      </c>
    </row>
    <row r="26" spans="1:79" x14ac:dyDescent="0.25">
      <c r="A26" s="62"/>
      <c r="B26" s="6">
        <v>3.2118596982834015E-2</v>
      </c>
      <c r="C26" s="7">
        <v>-4.2915240344651995E-3</v>
      </c>
      <c r="D26" s="7">
        <v>2.2428269161923087E-2</v>
      </c>
      <c r="E26" s="7">
        <v>3.2402092516019096E-2</v>
      </c>
      <c r="F26" s="7">
        <v>-7.7115792074300069E-4</v>
      </c>
      <c r="G26" s="7">
        <v>1.0035852114942651E-2</v>
      </c>
      <c r="H26" s="7">
        <v>3.9046376367959768E-2</v>
      </c>
      <c r="I26" s="7">
        <v>2.9254051346242857E-2</v>
      </c>
      <c r="J26" s="7">
        <v>-3.2276495165857299E-3</v>
      </c>
      <c r="K26" s="7">
        <v>5.3994104678011801E-3</v>
      </c>
      <c r="L26" s="7">
        <v>-2.9165246715046222E-2</v>
      </c>
      <c r="M26" s="7">
        <v>5.8388778881884804E-3</v>
      </c>
      <c r="N26" s="7">
        <v>1.5976563697257917E-2</v>
      </c>
      <c r="O26" s="7">
        <v>1.2874936543881402E-2</v>
      </c>
      <c r="P26" s="7">
        <v>1.1840179155268638E-2</v>
      </c>
      <c r="Q26" s="7">
        <v>1.7973739846774917E-2</v>
      </c>
      <c r="R26" s="7">
        <v>-1.2209554369725668E-3</v>
      </c>
      <c r="S26" s="7">
        <v>1.4237229191532599E-2</v>
      </c>
      <c r="T26" s="7">
        <v>7.2658734842100878E-3</v>
      </c>
      <c r="U26" s="7">
        <v>2.0778367717481178E-2</v>
      </c>
      <c r="V26" s="7">
        <v>1.5670777579230868E-2</v>
      </c>
      <c r="W26" s="7">
        <v>-1.3664313763572578E-2</v>
      </c>
      <c r="X26" s="7">
        <v>5.4539265980281179E-3</v>
      </c>
      <c r="Y26" s="7">
        <v>2.7235810777244157E-2</v>
      </c>
      <c r="Z26" s="7">
        <v>8.5633979459662571E-3</v>
      </c>
      <c r="AA26" s="7">
        <v>2.6698540490663478E-2</v>
      </c>
      <c r="AB26" s="7">
        <v>4.5600620477261627E-2</v>
      </c>
      <c r="AC26" s="7">
        <v>1.1419287222249705E-2</v>
      </c>
      <c r="AD26" s="7">
        <v>2.3082061079764703E-2</v>
      </c>
      <c r="AE26" s="7">
        <v>9.832542434860217E-3</v>
      </c>
      <c r="AF26" s="7">
        <v>4.6482918900722925E-3</v>
      </c>
      <c r="AG26" s="7">
        <v>-2.6520974717063162E-2</v>
      </c>
      <c r="AH26" s="7">
        <v>3.7095950194282454E-2</v>
      </c>
      <c r="AI26" s="7">
        <v>2.0194888898891442E-2</v>
      </c>
      <c r="AJ26" s="7">
        <v>4.7853367751191089E-4</v>
      </c>
      <c r="AK26" s="7">
        <v>2.1935244085586378E-2</v>
      </c>
      <c r="AL26" s="7">
        <v>3.3410573500400845E-2</v>
      </c>
      <c r="AM26" s="7">
        <v>1.5031653369542861E-2</v>
      </c>
      <c r="AN26" s="7">
        <v>-1.0771322916594661E-2</v>
      </c>
      <c r="AO26" s="7">
        <v>1.7254221268760875E-2</v>
      </c>
      <c r="AP26" s="7">
        <v>1.2182571773369136E-2</v>
      </c>
      <c r="AQ26" s="7">
        <v>3.1045204534858449E-2</v>
      </c>
      <c r="AR26" s="7">
        <v>3.487317377984113E-2</v>
      </c>
      <c r="AS26" s="7">
        <v>3.1275540578226117E-2</v>
      </c>
      <c r="AT26" s="7">
        <v>2.0232642675048762E-3</v>
      </c>
      <c r="AU26" s="7">
        <v>2.6128506245699457E-2</v>
      </c>
      <c r="AV26" s="7">
        <v>2.0140822968487612E-3</v>
      </c>
      <c r="AW26" s="7">
        <v>4.5531246987972576E-2</v>
      </c>
      <c r="AX26" s="7">
        <v>3.4990367329981668E-2</v>
      </c>
      <c r="AY26" s="7">
        <v>2.7356719424858435E-2</v>
      </c>
      <c r="AZ26" s="7">
        <v>3.9171065350572368E-2</v>
      </c>
      <c r="BA26" s="7">
        <v>3.8683174218810762E-2</v>
      </c>
      <c r="BB26" s="7">
        <v>2.5739233176710164E-2</v>
      </c>
      <c r="BC26" s="7">
        <v>-7.2569934778818346E-4</v>
      </c>
      <c r="BD26" s="7">
        <v>1.9459971796119656E-3</v>
      </c>
      <c r="BE26" s="7">
        <v>5.8691401118085712E-3</v>
      </c>
      <c r="BF26" s="7">
        <v>2.4733860608446769E-2</v>
      </c>
      <c r="BG26" s="7">
        <v>-1.1305562827231413E-2</v>
      </c>
      <c r="BH26" s="7">
        <v>1.2231745443797536E-2</v>
      </c>
      <c r="BI26" s="7">
        <v>2.9560042948660763E-2</v>
      </c>
      <c r="BJ26" s="7">
        <v>-2.1349513356044847E-4</v>
      </c>
      <c r="BK26" s="7">
        <v>6.8803155126943849E-3</v>
      </c>
      <c r="BL26" s="7">
        <v>-7.7060315413762098E-3</v>
      </c>
      <c r="BM26" s="7">
        <v>3.2545833192306133E-2</v>
      </c>
      <c r="BN26" s="7">
        <v>1.3759129742615187E-2</v>
      </c>
      <c r="BO26" s="7">
        <v>3.6335774059281414E-2</v>
      </c>
      <c r="BP26" s="7">
        <v>2.020974928878614E-2</v>
      </c>
      <c r="BQ26" s="7">
        <v>-3.0861627413412418E-2</v>
      </c>
      <c r="BR26" s="7">
        <v>1.0438980726339323E-2</v>
      </c>
      <c r="BS26" s="7">
        <v>-1.8723888977499048E-3</v>
      </c>
      <c r="BT26" s="7">
        <v>1.1288589922623882E-2</v>
      </c>
      <c r="BU26" s="7">
        <v>1.0859791588351479E-2</v>
      </c>
      <c r="BV26" s="7">
        <v>-3.3704489146516858E-2</v>
      </c>
      <c r="BW26" s="7">
        <v>1.7156611362443347E-3</v>
      </c>
      <c r="BX26" s="7">
        <v>1.4484115193811722E-2</v>
      </c>
      <c r="BY26" s="7">
        <v>1.5712521054711936E-2</v>
      </c>
      <c r="BZ26" s="7">
        <v>-4.4392217896913055E-2</v>
      </c>
      <c r="CA26" s="8">
        <v>1.9752521577609199E-2</v>
      </c>
    </row>
    <row r="27" spans="1:79" x14ac:dyDescent="0.25">
      <c r="A27" s="62"/>
      <c r="B27" s="6">
        <v>1.9499391081627723E-2</v>
      </c>
      <c r="C27" s="7">
        <v>-1.380622205739758E-2</v>
      </c>
      <c r="D27" s="7">
        <v>6.2593324868269365E-2</v>
      </c>
      <c r="E27" s="7">
        <v>2.6918884540979654E-2</v>
      </c>
      <c r="F27" s="7">
        <v>-1.8756741557694755E-2</v>
      </c>
      <c r="G27" s="7">
        <v>8.0109070114448636E-3</v>
      </c>
      <c r="H27" s="7">
        <v>2.9254051346243148E-2</v>
      </c>
      <c r="I27" s="7">
        <v>0.10201321862884832</v>
      </c>
      <c r="J27" s="7">
        <v>2.3523219959178908E-2</v>
      </c>
      <c r="K27" s="7">
        <v>-1.4667400527414554E-2</v>
      </c>
      <c r="L27" s="7">
        <v>-1.8886223923850948E-2</v>
      </c>
      <c r="M27" s="7">
        <v>3.7706348715833685E-2</v>
      </c>
      <c r="N27" s="7">
        <v>1.8970332227167031E-2</v>
      </c>
      <c r="O27" s="7">
        <v>1.1793676246312328E-2</v>
      </c>
      <c r="P27" s="7">
        <v>5.4994964143847247E-2</v>
      </c>
      <c r="Q27" s="7">
        <v>6.5694072052893682E-3</v>
      </c>
      <c r="R27" s="7">
        <v>-2.8583634541588469E-3</v>
      </c>
      <c r="S27" s="7">
        <v>1.242425509442413E-2</v>
      </c>
      <c r="T27" s="7">
        <v>6.082315762113321E-2</v>
      </c>
      <c r="U27" s="7">
        <v>3.8386212715909293E-2</v>
      </c>
      <c r="V27" s="7">
        <v>1.1441808443109099E-2</v>
      </c>
      <c r="W27" s="7">
        <v>7.9103505992279735E-2</v>
      </c>
      <c r="X27" s="7">
        <v>2.3757776115562595E-2</v>
      </c>
      <c r="Y27" s="7">
        <v>-1.0416692708740169E-2</v>
      </c>
      <c r="Z27" s="7">
        <v>-3.9459561541450014E-2</v>
      </c>
      <c r="AA27" s="7">
        <v>-2.5110305861169174E-2</v>
      </c>
      <c r="AB27" s="7">
        <v>7.0174978544991912E-3</v>
      </c>
      <c r="AC27" s="7">
        <v>2.7120735045207817E-3</v>
      </c>
      <c r="AD27" s="7">
        <v>-1.2635520227193589E-2</v>
      </c>
      <c r="AE27" s="7">
        <v>-2.118611939450548E-2</v>
      </c>
      <c r="AF27" s="7">
        <v>-1.6379799931522394E-2</v>
      </c>
      <c r="AG27" s="7">
        <v>-3.0083557723582344E-2</v>
      </c>
      <c r="AH27" s="7">
        <v>1.9713897934463348E-2</v>
      </c>
      <c r="AI27" s="7">
        <v>9.4393653602549456E-3</v>
      </c>
      <c r="AJ27" s="7">
        <v>-2.4709757012855178E-2</v>
      </c>
      <c r="AK27" s="7">
        <v>-1.2212139269813564E-2</v>
      </c>
      <c r="AL27" s="7">
        <v>1.6875509163956914E-3</v>
      </c>
      <c r="AM27" s="7">
        <v>-2.5919751974351188E-2</v>
      </c>
      <c r="AN27" s="7">
        <v>-4.3539414910961409E-2</v>
      </c>
      <c r="AO27" s="7">
        <v>-3.5108507458085032E-2</v>
      </c>
      <c r="AP27" s="7">
        <v>-2.3718593691829815E-2</v>
      </c>
      <c r="AQ27" s="7">
        <v>-3.8493925434886153E-3</v>
      </c>
      <c r="AR27" s="7">
        <v>2.8087662256847112E-3</v>
      </c>
      <c r="AS27" s="7">
        <v>-2.7227458548593347E-3</v>
      </c>
      <c r="AT27" s="7">
        <v>-7.0498957221986069E-3</v>
      </c>
      <c r="AU27" s="7">
        <v>8.0692358769474462E-2</v>
      </c>
      <c r="AV27" s="7">
        <v>6.7260674304327486E-2</v>
      </c>
      <c r="AW27" s="7">
        <v>9.1137745792845906E-2</v>
      </c>
      <c r="AX27" s="7">
        <v>3.3546131247924417E-2</v>
      </c>
      <c r="AY27" s="7">
        <v>2.0338844034283925E-2</v>
      </c>
      <c r="AZ27" s="7">
        <v>0.13845482776355891</v>
      </c>
      <c r="BA27" s="7">
        <v>5.160882170756087E-2</v>
      </c>
      <c r="BB27" s="7">
        <v>2.449285913179447E-2</v>
      </c>
      <c r="BC27" s="7">
        <v>5.5969180899006071E-3</v>
      </c>
      <c r="BD27" s="7">
        <v>-1.7531927303039884E-2</v>
      </c>
      <c r="BE27" s="7">
        <v>1.6574098452257248E-3</v>
      </c>
      <c r="BF27" s="7">
        <v>7.5096091605382186E-3</v>
      </c>
      <c r="BG27" s="7">
        <v>3.0312637055271263E-2</v>
      </c>
      <c r="BH27" s="7">
        <v>6.5323767654984488E-4</v>
      </c>
      <c r="BI27" s="7">
        <v>1.3017518140957692E-2</v>
      </c>
      <c r="BJ27" s="7">
        <v>1.0788468406859597E-4</v>
      </c>
      <c r="BK27" s="7">
        <v>4.6418297042375295E-3</v>
      </c>
      <c r="BL27" s="7">
        <v>3.1782166371186998E-2</v>
      </c>
      <c r="BM27" s="7">
        <v>2.1589138971827071E-2</v>
      </c>
      <c r="BN27" s="7">
        <v>1.6118545792985883E-2</v>
      </c>
      <c r="BO27" s="7">
        <v>3.929981534973731E-3</v>
      </c>
      <c r="BP27" s="7">
        <v>9.5120522433923202E-3</v>
      </c>
      <c r="BQ27" s="7">
        <v>-3.9249413960994906E-2</v>
      </c>
      <c r="BR27" s="7">
        <v>5.9114700915255947E-3</v>
      </c>
      <c r="BS27" s="7">
        <v>4.0256323489834045E-2</v>
      </c>
      <c r="BT27" s="7">
        <v>4.0343514713980996E-3</v>
      </c>
      <c r="BU27" s="7">
        <v>6.6336497980892931E-2</v>
      </c>
      <c r="BV27" s="7">
        <v>1.1406885943072154E-3</v>
      </c>
      <c r="BW27" s="7">
        <v>-1.865857399166913E-2</v>
      </c>
      <c r="BX27" s="7">
        <v>-1.65322812909501E-2</v>
      </c>
      <c r="BY27" s="7">
        <v>3.5777296369920074E-2</v>
      </c>
      <c r="BZ27" s="7">
        <v>-8.9065967856214179E-3</v>
      </c>
      <c r="CA27" s="8">
        <v>2.5374086905359548E-2</v>
      </c>
    </row>
    <row r="28" spans="1:79" x14ac:dyDescent="0.25">
      <c r="A28" s="62"/>
      <c r="B28" s="6">
        <v>-4.1198946933463515E-3</v>
      </c>
      <c r="C28" s="7">
        <v>-2.9957359155314695E-3</v>
      </c>
      <c r="D28" s="7">
        <v>1.2996122512226028E-2</v>
      </c>
      <c r="E28" s="7">
        <v>-1.8111734318299322E-3</v>
      </c>
      <c r="F28" s="7">
        <v>2.6439344412348246E-2</v>
      </c>
      <c r="G28" s="7">
        <v>-6.1855176555879188E-4</v>
      </c>
      <c r="H28" s="7">
        <v>-3.2276495165856345E-3</v>
      </c>
      <c r="I28" s="7">
        <v>2.3523219959178991E-2</v>
      </c>
      <c r="J28" s="7">
        <v>4.0926881139097419E-2</v>
      </c>
      <c r="K28" s="7">
        <v>-6.4428183637557646E-3</v>
      </c>
      <c r="L28" s="7">
        <v>3.5680592489842219E-2</v>
      </c>
      <c r="M28" s="7">
        <v>4.2553211001476667E-2</v>
      </c>
      <c r="N28" s="7">
        <v>9.8634161455854116E-4</v>
      </c>
      <c r="O28" s="7">
        <v>3.1865899308915993E-2</v>
      </c>
      <c r="P28" s="7">
        <v>4.6186812825889476E-2</v>
      </c>
      <c r="Q28" s="7">
        <v>2.8508001024761323E-2</v>
      </c>
      <c r="R28" s="7">
        <v>3.1732100096441652E-2</v>
      </c>
      <c r="S28" s="7">
        <v>3.1624606014548022E-2</v>
      </c>
      <c r="T28" s="7">
        <v>1.7380376856200239E-2</v>
      </c>
      <c r="U28" s="7">
        <v>3.7888943840281443E-2</v>
      </c>
      <c r="V28" s="7">
        <v>-1.3503809286799194E-3</v>
      </c>
      <c r="W28" s="7">
        <v>3.0139939231488541E-2</v>
      </c>
      <c r="X28" s="7">
        <v>3.8164445612507612E-2</v>
      </c>
      <c r="Y28" s="7">
        <v>-1.2206213750189585E-2</v>
      </c>
      <c r="Z28" s="7">
        <v>1.6686793257747856E-2</v>
      </c>
      <c r="AA28" s="7">
        <v>-1.6786321230926184E-2</v>
      </c>
      <c r="AB28" s="7">
        <v>-1.2567617286755289E-2</v>
      </c>
      <c r="AC28" s="7">
        <v>-2.7858821379078552E-3</v>
      </c>
      <c r="AD28" s="7">
        <v>-1.1566337712251804E-2</v>
      </c>
      <c r="AE28" s="7">
        <v>2.2186276155026829E-2</v>
      </c>
      <c r="AF28" s="7">
        <v>2.5436836192580137E-2</v>
      </c>
      <c r="AG28" s="7">
        <v>3.1191924695672585E-2</v>
      </c>
      <c r="AH28" s="7">
        <v>-5.6777616672694445E-3</v>
      </c>
      <c r="AI28" s="7">
        <v>-3.4776072976190715E-3</v>
      </c>
      <c r="AJ28" s="7">
        <v>2.4104006349666585E-2</v>
      </c>
      <c r="AK28" s="7">
        <v>-1.1054365361236905E-2</v>
      </c>
      <c r="AL28" s="7">
        <v>-1.0307306911990076E-2</v>
      </c>
      <c r="AM28" s="7">
        <v>1.8954383638621619E-2</v>
      </c>
      <c r="AN28" s="7">
        <v>2.1687589238224669E-2</v>
      </c>
      <c r="AO28" s="7">
        <v>-1.6934634522878036E-2</v>
      </c>
      <c r="AP28" s="7">
        <v>-1.1590029717011112E-2</v>
      </c>
      <c r="AQ28" s="7">
        <v>-1.132607129511664E-2</v>
      </c>
      <c r="AR28" s="7">
        <v>-1.0422594438608608E-2</v>
      </c>
      <c r="AS28" s="7">
        <v>-1.103672471732154E-2</v>
      </c>
      <c r="AT28" s="7">
        <v>-2.8735259861284723E-3</v>
      </c>
      <c r="AU28" s="7">
        <v>1.7644335278094763E-2</v>
      </c>
      <c r="AV28" s="7">
        <v>5.3369297422900551E-2</v>
      </c>
      <c r="AW28" s="7">
        <v>1.4681581502487412E-2</v>
      </c>
      <c r="AX28" s="7">
        <v>-5.1239623148240793E-4</v>
      </c>
      <c r="AY28" s="7">
        <v>-2.2913486627763116E-3</v>
      </c>
      <c r="AZ28" s="7">
        <v>3.2075713606107559E-2</v>
      </c>
      <c r="BA28" s="7">
        <v>4.1264827738123483E-3</v>
      </c>
      <c r="BB28" s="7">
        <v>-4.1803174850925384E-4</v>
      </c>
      <c r="BC28" s="7">
        <v>3.4306833534318057E-2</v>
      </c>
      <c r="BD28" s="7">
        <v>2.5947424063038221E-2</v>
      </c>
      <c r="BE28" s="7">
        <v>3.0875649646127937E-2</v>
      </c>
      <c r="BF28" s="7">
        <v>-5.5861661454101007E-3</v>
      </c>
      <c r="BG28" s="7">
        <v>1.3577025257573788E-2</v>
      </c>
      <c r="BH28" s="7">
        <v>-3.7178737147543633E-3</v>
      </c>
      <c r="BI28" s="7">
        <v>-5.3813368513977722E-3</v>
      </c>
      <c r="BJ28" s="7">
        <v>1.7446027990986046E-4</v>
      </c>
      <c r="BK28" s="7">
        <v>-6.7732329011681996E-4</v>
      </c>
      <c r="BL28" s="7">
        <v>4.5064148431183865E-2</v>
      </c>
      <c r="BM28" s="7">
        <v>-3.583203460339468E-3</v>
      </c>
      <c r="BN28" s="7">
        <v>3.2976616817226044E-2</v>
      </c>
      <c r="BO28" s="7">
        <v>-1.0537881965227147E-2</v>
      </c>
      <c r="BP28" s="7">
        <v>-3.4589397764709954E-3</v>
      </c>
      <c r="BQ28" s="7">
        <v>2.9644418359556252E-2</v>
      </c>
      <c r="BR28" s="7">
        <v>3.0758464200336143E-2</v>
      </c>
      <c r="BS28" s="7">
        <v>1.3711337908664537E-2</v>
      </c>
      <c r="BT28" s="7">
        <v>2.9873141426359835E-2</v>
      </c>
      <c r="BU28" s="7">
        <v>1.7989840254626209E-2</v>
      </c>
      <c r="BV28" s="7">
        <v>4.3646599536455749E-2</v>
      </c>
      <c r="BW28" s="7">
        <v>2.565807748524316E-2</v>
      </c>
      <c r="BX28" s="7">
        <v>2.2171762075549405E-2</v>
      </c>
      <c r="BY28" s="7">
        <v>6.5124413130028119E-3</v>
      </c>
      <c r="BZ28" s="7">
        <v>4.3888919708056445E-2</v>
      </c>
      <c r="CA28" s="8">
        <v>1.8244821470483541E-3</v>
      </c>
    </row>
    <row r="29" spans="1:79" x14ac:dyDescent="0.25">
      <c r="A29" s="62"/>
      <c r="B29" s="6">
        <v>1.407096257565444E-2</v>
      </c>
      <c r="C29" s="7">
        <v>5.293740062799912E-2</v>
      </c>
      <c r="D29" s="7">
        <v>5.0095829363041126E-3</v>
      </c>
      <c r="E29" s="7">
        <v>1.1094139170581753E-2</v>
      </c>
      <c r="F29" s="7">
        <v>7.5650512489314377E-3</v>
      </c>
      <c r="G29" s="7">
        <v>3.4389912353548394E-2</v>
      </c>
      <c r="H29" s="7">
        <v>5.3994104678009441E-3</v>
      </c>
      <c r="I29" s="7">
        <v>-1.4667400527414533E-2</v>
      </c>
      <c r="J29" s="7">
        <v>-6.4428183637555755E-3</v>
      </c>
      <c r="K29" s="7">
        <v>4.6225119481992538E-2</v>
      </c>
      <c r="L29" s="7">
        <v>2.8222533279310152E-2</v>
      </c>
      <c r="M29" s="7">
        <v>-1.8320684124024836E-2</v>
      </c>
      <c r="N29" s="7">
        <v>2.5984838794090043E-2</v>
      </c>
      <c r="O29" s="7">
        <v>-1.3749681916468283E-2</v>
      </c>
      <c r="P29" s="7">
        <v>-2.9133580745842116E-2</v>
      </c>
      <c r="Q29" s="7">
        <v>-1.5499341576434358E-2</v>
      </c>
      <c r="R29" s="7">
        <v>1.9537496995431832E-3</v>
      </c>
      <c r="S29" s="7">
        <v>-1.4973977708431466E-2</v>
      </c>
      <c r="T29" s="7">
        <v>1.6675947284435028E-2</v>
      </c>
      <c r="U29" s="7">
        <v>-2.9418048129442084E-2</v>
      </c>
      <c r="V29" s="7">
        <v>2.9018562233434141E-2</v>
      </c>
      <c r="W29" s="7">
        <v>2.5040186746812174E-2</v>
      </c>
      <c r="X29" s="7">
        <v>-1.2831720927095711E-2</v>
      </c>
      <c r="Y29" s="7">
        <v>2.8788159718718946E-2</v>
      </c>
      <c r="Z29" s="7">
        <v>8.5219562251274486E-3</v>
      </c>
      <c r="AA29" s="7">
        <v>3.4665939816502553E-2</v>
      </c>
      <c r="AB29" s="7">
        <v>8.9471571136018058E-3</v>
      </c>
      <c r="AC29" s="7">
        <v>3.5364806164949129E-2</v>
      </c>
      <c r="AD29" s="7">
        <v>3.2631747197422817E-2</v>
      </c>
      <c r="AE29" s="7">
        <v>7.759583354340488E-4</v>
      </c>
      <c r="AF29" s="7">
        <v>2.7437347934403892E-3</v>
      </c>
      <c r="AG29" s="7">
        <v>3.0485271090604227E-2</v>
      </c>
      <c r="AH29" s="7">
        <v>1.0378163466545479E-2</v>
      </c>
      <c r="AI29" s="7">
        <v>2.6482730487842967E-2</v>
      </c>
      <c r="AJ29" s="7">
        <v>8.8813452659603949E-3</v>
      </c>
      <c r="AK29" s="7">
        <v>3.3306009324762742E-2</v>
      </c>
      <c r="AL29" s="7">
        <v>1.978563579941138E-2</v>
      </c>
      <c r="AM29" s="7">
        <v>-1.2297514787531563E-3</v>
      </c>
      <c r="AN29" s="7">
        <v>2.4079324747188297E-2</v>
      </c>
      <c r="AO29" s="7">
        <v>4.5255016521749632E-2</v>
      </c>
      <c r="AP29" s="7">
        <v>4.4682203170763768E-2</v>
      </c>
      <c r="AQ29" s="7">
        <v>2.3570433133586047E-2</v>
      </c>
      <c r="AR29" s="7">
        <v>1.8305289853227019E-2</v>
      </c>
      <c r="AS29" s="7">
        <v>2.2982466112781992E-2</v>
      </c>
      <c r="AT29" s="7">
        <v>4.5830599462608285E-2</v>
      </c>
      <c r="AU29" s="7">
        <v>-4.4358227527426589E-3</v>
      </c>
      <c r="AV29" s="7">
        <v>-2.6582595330432654E-2</v>
      </c>
      <c r="AW29" s="7">
        <v>-2.2419981015252874E-2</v>
      </c>
      <c r="AX29" s="7">
        <v>6.7403414936933678E-3</v>
      </c>
      <c r="AY29" s="7">
        <v>1.7213728020140116E-2</v>
      </c>
      <c r="AZ29" s="7">
        <v>-3.5475736502901742E-2</v>
      </c>
      <c r="BA29" s="7">
        <v>-2.6860975172628976E-3</v>
      </c>
      <c r="BB29" s="7">
        <v>1.6836284568588773E-2</v>
      </c>
      <c r="BC29" s="7">
        <v>-1.5636240311074218E-3</v>
      </c>
      <c r="BD29" s="7">
        <v>5.1354263430954637E-3</v>
      </c>
      <c r="BE29" s="7">
        <v>-4.8789796886649951E-3</v>
      </c>
      <c r="BF29" s="7">
        <v>2.3908965386070936E-2</v>
      </c>
      <c r="BG29" s="7">
        <v>4.1550712812310459E-2</v>
      </c>
      <c r="BH29" s="7">
        <v>3.5544044551679602E-2</v>
      </c>
      <c r="BI29" s="7">
        <v>1.8348893540180929E-2</v>
      </c>
      <c r="BJ29" s="7">
        <v>4.4780783993974518E-2</v>
      </c>
      <c r="BK29" s="7">
        <v>3.7938571266721163E-2</v>
      </c>
      <c r="BL29" s="7">
        <v>-6.2768763243425257E-3</v>
      </c>
      <c r="BM29" s="7">
        <v>1.2980378585453187E-2</v>
      </c>
      <c r="BN29" s="7">
        <v>-1.6006716609232405E-2</v>
      </c>
      <c r="BO29" s="7">
        <v>1.6824943907042658E-2</v>
      </c>
      <c r="BP29" s="7">
        <v>2.644479713166208E-2</v>
      </c>
      <c r="BQ29" s="7">
        <v>3.7059115159204681E-2</v>
      </c>
      <c r="BR29" s="7">
        <v>-9.7847011404342335E-3</v>
      </c>
      <c r="BS29" s="7">
        <v>3.0990086124198998E-2</v>
      </c>
      <c r="BT29" s="7">
        <v>-9.7002961441560315E-3</v>
      </c>
      <c r="BU29" s="7">
        <v>1.2008254363925334E-2</v>
      </c>
      <c r="BV29" s="7">
        <v>2.4037512807221439E-2</v>
      </c>
      <c r="BW29" s="7">
        <v>5.7233933638995453E-3</v>
      </c>
      <c r="BX29" s="7">
        <v>-4.3383965753301876E-3</v>
      </c>
      <c r="BY29" s="7">
        <v>1.9899370292440433E-2</v>
      </c>
      <c r="BZ29" s="7">
        <v>3.554741845498452E-2</v>
      </c>
      <c r="CA29" s="8">
        <v>2.0852462260364225E-2</v>
      </c>
    </row>
    <row r="30" spans="1:79" x14ac:dyDescent="0.25">
      <c r="A30" s="62"/>
      <c r="B30" s="6">
        <v>-1.7295912545384085E-2</v>
      </c>
      <c r="C30" s="7">
        <v>4.3736794699969953E-2</v>
      </c>
      <c r="D30" s="7">
        <v>-4.9535384322402717E-3</v>
      </c>
      <c r="E30" s="7">
        <v>-1.8308722404730665E-2</v>
      </c>
      <c r="F30" s="7">
        <v>3.4906050245942566E-2</v>
      </c>
      <c r="G30" s="7">
        <v>1.906636928779077E-2</v>
      </c>
      <c r="H30" s="7">
        <v>-2.9165246715046278E-2</v>
      </c>
      <c r="I30" s="7">
        <v>-1.8886223923850608E-2</v>
      </c>
      <c r="J30" s="7">
        <v>3.5680592489842469E-2</v>
      </c>
      <c r="K30" s="7">
        <v>2.8222533279309854E-2</v>
      </c>
      <c r="L30" s="7">
        <v>8.0561446872234793E-2</v>
      </c>
      <c r="M30" s="7">
        <v>2.0040559427547316E-2</v>
      </c>
      <c r="N30" s="7">
        <v>8.6933663526116874E-3</v>
      </c>
      <c r="O30" s="7">
        <v>1.0675126189709859E-2</v>
      </c>
      <c r="P30" s="7">
        <v>9.0949468249217E-3</v>
      </c>
      <c r="Q30" s="7">
        <v>2.870656543233957E-3</v>
      </c>
      <c r="R30" s="7">
        <v>3.4435455120652617E-2</v>
      </c>
      <c r="S30" s="7">
        <v>8.4377912988617618E-3</v>
      </c>
      <c r="T30" s="7">
        <v>1.9554082571002371E-2</v>
      </c>
      <c r="U30" s="7">
        <v>-4.0268613837953632E-3</v>
      </c>
      <c r="V30" s="7">
        <v>9.7501962311483184E-3</v>
      </c>
      <c r="W30" s="7">
        <v>5.1828441617465928E-2</v>
      </c>
      <c r="X30" s="7">
        <v>2.170668232285547E-2</v>
      </c>
      <c r="Y30" s="7">
        <v>-7.2003053931684463E-3</v>
      </c>
      <c r="Z30" s="7">
        <v>2.1454441311277189E-2</v>
      </c>
      <c r="AA30" s="7">
        <v>-5.23337903339521E-3</v>
      </c>
      <c r="AB30" s="7">
        <v>-3.8032135820040433E-2</v>
      </c>
      <c r="AC30" s="7">
        <v>1.7240237327359242E-2</v>
      </c>
      <c r="AD30" s="7">
        <v>-3.5624066305399264E-4</v>
      </c>
      <c r="AE30" s="7">
        <v>1.8042190988099154E-2</v>
      </c>
      <c r="AF30" s="7">
        <v>2.6015404041470055E-2</v>
      </c>
      <c r="AG30" s="7">
        <v>7.7151293056916787E-2</v>
      </c>
      <c r="AH30" s="7">
        <v>-2.5313495035921653E-2</v>
      </c>
      <c r="AI30" s="7">
        <v>2.6276874641406522E-3</v>
      </c>
      <c r="AJ30" s="7">
        <v>3.334403840065104E-2</v>
      </c>
      <c r="AK30" s="7">
        <v>1.4555673756241061E-3</v>
      </c>
      <c r="AL30" s="7">
        <v>-1.8035518529842361E-2</v>
      </c>
      <c r="AM30" s="7">
        <v>1.0039631255268286E-2</v>
      </c>
      <c r="AN30" s="7">
        <v>5.2842810393959203E-2</v>
      </c>
      <c r="AO30" s="7">
        <v>1.0699771405523202E-2</v>
      </c>
      <c r="AP30" s="7">
        <v>1.7997661413337487E-2</v>
      </c>
      <c r="AQ30" s="7">
        <v>-1.3817282775444452E-2</v>
      </c>
      <c r="AR30" s="7">
        <v>-2.0470943507045467E-2</v>
      </c>
      <c r="AS30" s="7">
        <v>-1.427215630707435E-2</v>
      </c>
      <c r="AT30" s="7">
        <v>3.3078011058032687E-2</v>
      </c>
      <c r="AU30" s="7">
        <v>-1.2260861617779548E-2</v>
      </c>
      <c r="AV30" s="7">
        <v>2.3970219131373635E-2</v>
      </c>
      <c r="AW30" s="7">
        <v>-4.423651370763812E-2</v>
      </c>
      <c r="AX30" s="7">
        <v>-2.2967158351028583E-2</v>
      </c>
      <c r="AY30" s="7">
        <v>-9.7038569070165108E-3</v>
      </c>
      <c r="AZ30" s="7">
        <v>-3.7564686564185421E-2</v>
      </c>
      <c r="BA30" s="7">
        <v>-3.0259808196837809E-2</v>
      </c>
      <c r="BB30" s="7">
        <v>-7.4155147450899982E-3</v>
      </c>
      <c r="BC30" s="7">
        <v>3.3004455079001127E-2</v>
      </c>
      <c r="BD30" s="7">
        <v>3.0446053803976313E-2</v>
      </c>
      <c r="BE30" s="7">
        <v>2.2698530426537068E-2</v>
      </c>
      <c r="BF30" s="7">
        <v>-4.5241679823269714E-3</v>
      </c>
      <c r="BG30" s="7">
        <v>5.1699875739662629E-2</v>
      </c>
      <c r="BH30" s="7">
        <v>1.6088729576531003E-2</v>
      </c>
      <c r="BI30" s="7">
        <v>-1.2696169958006227E-2</v>
      </c>
      <c r="BJ30" s="7">
        <v>3.6136354137807386E-2</v>
      </c>
      <c r="BK30" s="7">
        <v>2.4392092773826868E-2</v>
      </c>
      <c r="BL30" s="7">
        <v>4.2259838268863481E-2</v>
      </c>
      <c r="BM30" s="7">
        <v>-1.8139629579859061E-2</v>
      </c>
      <c r="BN30" s="7">
        <v>8.9289987618400915E-3</v>
      </c>
      <c r="BO30" s="7">
        <v>-2.2906368484248554E-2</v>
      </c>
      <c r="BP30" s="7">
        <v>2.5983407846806679E-3</v>
      </c>
      <c r="BQ30" s="7">
        <v>8.4817414229887672E-2</v>
      </c>
      <c r="BR30" s="7">
        <v>1.5032758671542787E-2</v>
      </c>
      <c r="BS30" s="7">
        <v>3.5788735310339145E-2</v>
      </c>
      <c r="BT30" s="7">
        <v>1.3807884222064571E-2</v>
      </c>
      <c r="BU30" s="7">
        <v>1.3362632040896324E-2</v>
      </c>
      <c r="BV30" s="7">
        <v>8.6354970139747605E-2</v>
      </c>
      <c r="BW30" s="7">
        <v>3.0900927335606249E-2</v>
      </c>
      <c r="BX30" s="7">
        <v>1.021501249607492E-2</v>
      </c>
      <c r="BY30" s="7">
        <v>7.8559377340718141E-3</v>
      </c>
      <c r="BZ30" s="7">
        <v>0.10429068203383421</v>
      </c>
      <c r="CA30" s="8">
        <v>2.1424189991206969E-3</v>
      </c>
    </row>
    <row r="31" spans="1:79" x14ac:dyDescent="0.25">
      <c r="A31" s="62"/>
      <c r="B31" s="6">
        <v>5.4101881799189372E-4</v>
      </c>
      <c r="C31" s="7">
        <v>-1.9135012478796093E-2</v>
      </c>
      <c r="D31" s="7">
        <v>1.8931409940848323E-2</v>
      </c>
      <c r="E31" s="7">
        <v>3.9501882687300871E-3</v>
      </c>
      <c r="F31" s="7">
        <v>2.3632785348061097E-2</v>
      </c>
      <c r="G31" s="7">
        <v>-7.43114402370669E-3</v>
      </c>
      <c r="H31" s="7">
        <v>5.8388778881886122E-3</v>
      </c>
      <c r="I31" s="7">
        <v>3.7706348715833705E-2</v>
      </c>
      <c r="J31" s="7">
        <v>4.2553211001476576E-2</v>
      </c>
      <c r="K31" s="7">
        <v>-1.8320684124024995E-2</v>
      </c>
      <c r="L31" s="7">
        <v>2.0040559427546956E-2</v>
      </c>
      <c r="M31" s="7">
        <v>5.0130987275909068E-2</v>
      </c>
      <c r="N31" s="7">
        <v>-1.7082683187244346E-3</v>
      </c>
      <c r="O31" s="7">
        <v>3.9223193446848777E-2</v>
      </c>
      <c r="P31" s="7">
        <v>5.8739496849883513E-2</v>
      </c>
      <c r="Q31" s="7">
        <v>3.7482036366201205E-2</v>
      </c>
      <c r="R31" s="7">
        <v>3.0806336140090321E-2</v>
      </c>
      <c r="S31" s="7">
        <v>3.967946170800242E-2</v>
      </c>
      <c r="T31" s="7">
        <v>1.6239654983288221E-2</v>
      </c>
      <c r="U31" s="7">
        <v>5.2299206651723086E-2</v>
      </c>
      <c r="V31" s="7">
        <v>-5.1697913276371882E-3</v>
      </c>
      <c r="W31" s="7">
        <v>2.1947797909687983E-2</v>
      </c>
      <c r="X31" s="7">
        <v>4.3740202432858588E-2</v>
      </c>
      <c r="Y31" s="7">
        <v>-1.3670434802773621E-2</v>
      </c>
      <c r="Z31" s="7">
        <v>1.5380109223487957E-2</v>
      </c>
      <c r="AA31" s="7">
        <v>-2.0418968960017117E-2</v>
      </c>
      <c r="AB31" s="7">
        <v>-3.4572186541282773E-3</v>
      </c>
      <c r="AC31" s="7">
        <v>-9.6685465849050134E-3</v>
      </c>
      <c r="AD31" s="7">
        <v>-1.5196300260758168E-2</v>
      </c>
      <c r="AE31" s="7">
        <v>2.3847585207464456E-2</v>
      </c>
      <c r="AF31" s="7">
        <v>2.538805364844272E-2</v>
      </c>
      <c r="AG31" s="7">
        <v>1.5277809735190037E-2</v>
      </c>
      <c r="AH31" s="7">
        <v>1.2579415479104794E-3</v>
      </c>
      <c r="AI31" s="7">
        <v>-5.5173909472689461E-3</v>
      </c>
      <c r="AJ31" s="7">
        <v>2.1081261437815128E-2</v>
      </c>
      <c r="AK31" s="7">
        <v>-1.5146484126223971E-2</v>
      </c>
      <c r="AL31" s="7">
        <v>-7.3978467369578693E-3</v>
      </c>
      <c r="AM31" s="7">
        <v>2.2342019138602613E-2</v>
      </c>
      <c r="AN31" s="7">
        <v>1.1118860842797701E-2</v>
      </c>
      <c r="AO31" s="7">
        <v>-2.6140731342891452E-2</v>
      </c>
      <c r="AP31" s="7">
        <v>-2.1592470730513673E-2</v>
      </c>
      <c r="AQ31" s="7">
        <v>-1.0210025115968829E-2</v>
      </c>
      <c r="AR31" s="7">
        <v>-6.7059874640185146E-3</v>
      </c>
      <c r="AS31" s="7">
        <v>-9.669038348164502E-3</v>
      </c>
      <c r="AT31" s="7">
        <v>-1.5276876258401004E-2</v>
      </c>
      <c r="AU31" s="7">
        <v>2.7622100597833116E-2</v>
      </c>
      <c r="AV31" s="7">
        <v>6.3094370314088835E-2</v>
      </c>
      <c r="AW31" s="7">
        <v>3.4786434033573732E-2</v>
      </c>
      <c r="AX31" s="7">
        <v>7.2859022294870651E-3</v>
      </c>
      <c r="AY31" s="7">
        <v>3.3018048376112427E-4</v>
      </c>
      <c r="AZ31" s="7">
        <v>5.5511633342480861E-2</v>
      </c>
      <c r="BA31" s="7">
        <v>1.5959141700413709E-2</v>
      </c>
      <c r="BB31" s="7">
        <v>2.0178706841261392E-3</v>
      </c>
      <c r="BC31" s="7">
        <v>3.4712864393487322E-2</v>
      </c>
      <c r="BD31" s="7">
        <v>2.4527870684310102E-2</v>
      </c>
      <c r="BE31" s="7">
        <v>3.3742096923040948E-2</v>
      </c>
      <c r="BF31" s="7">
        <v>-5.8300881947842362E-3</v>
      </c>
      <c r="BG31" s="7">
        <v>5.4482456989329853E-5</v>
      </c>
      <c r="BH31" s="7">
        <v>-1.0503666092058411E-2</v>
      </c>
      <c r="BI31" s="7">
        <v>-2.724890398532312E-3</v>
      </c>
      <c r="BJ31" s="7">
        <v>-1.2300335713369456E-2</v>
      </c>
      <c r="BK31" s="7">
        <v>-9.3558493373897059E-3</v>
      </c>
      <c r="BL31" s="7">
        <v>4.5751542117984004E-2</v>
      </c>
      <c r="BM31" s="7">
        <v>1.5444620163384826E-3</v>
      </c>
      <c r="BN31" s="7">
        <v>4.1299884587774921E-2</v>
      </c>
      <c r="BO31" s="7">
        <v>-6.0141281910791738E-3</v>
      </c>
      <c r="BP31" s="7">
        <v>-5.4824885751525356E-3</v>
      </c>
      <c r="BQ31" s="7">
        <v>1.0569640245223749E-2</v>
      </c>
      <c r="BR31" s="7">
        <v>3.624522880028494E-2</v>
      </c>
      <c r="BS31" s="7">
        <v>5.7500680607763116E-3</v>
      </c>
      <c r="BT31" s="7">
        <v>3.5497365223422575E-2</v>
      </c>
      <c r="BU31" s="7">
        <v>1.9193980274405158E-2</v>
      </c>
      <c r="BV31" s="7">
        <v>2.8582604223612806E-2</v>
      </c>
      <c r="BW31" s="7">
        <v>2.3986883916505816E-2</v>
      </c>
      <c r="BX31" s="7">
        <v>2.6542680131348667E-2</v>
      </c>
      <c r="BY31" s="7">
        <v>5.9015621247598821E-3</v>
      </c>
      <c r="BZ31" s="7">
        <v>2.2683792556516147E-2</v>
      </c>
      <c r="CA31" s="8">
        <v>1.6736110308184712E-3</v>
      </c>
    </row>
    <row r="32" spans="1:79" x14ac:dyDescent="0.25">
      <c r="A32" s="62"/>
      <c r="B32" s="6">
        <v>1.8036554591203652E-2</v>
      </c>
      <c r="C32" s="7">
        <v>2.8880204188659511E-2</v>
      </c>
      <c r="D32" s="7">
        <v>2.0971751864980612E-2</v>
      </c>
      <c r="E32" s="7">
        <v>1.7958907895977143E-2</v>
      </c>
      <c r="F32" s="7">
        <v>2.1256338970774419E-4</v>
      </c>
      <c r="G32" s="7">
        <v>2.4621483523023353E-2</v>
      </c>
      <c r="H32" s="7">
        <v>1.5976563697257903E-2</v>
      </c>
      <c r="I32" s="7">
        <v>1.8970332227167021E-2</v>
      </c>
      <c r="J32" s="7">
        <v>9.86341614558673E-4</v>
      </c>
      <c r="K32" s="7">
        <v>2.5984838794090137E-2</v>
      </c>
      <c r="L32" s="7">
        <v>8.6933663526118365E-3</v>
      </c>
      <c r="M32" s="7">
        <v>-1.7082683187243097E-3</v>
      </c>
      <c r="N32" s="7">
        <v>2.2857457714864519E-2</v>
      </c>
      <c r="O32" s="7">
        <v>-3.8343934780174366E-3</v>
      </c>
      <c r="P32" s="7">
        <v>-3.4843948956159859E-3</v>
      </c>
      <c r="Q32" s="7">
        <v>-5.3622859197143963E-3</v>
      </c>
      <c r="R32" s="7">
        <v>3.6197454190755804E-4</v>
      </c>
      <c r="S32" s="7">
        <v>-4.2406942067352849E-3</v>
      </c>
      <c r="T32" s="7">
        <v>2.5498874767070967E-2</v>
      </c>
      <c r="U32" s="7">
        <v>-6.1698452943210746E-3</v>
      </c>
      <c r="V32" s="7">
        <v>2.2941659002740443E-2</v>
      </c>
      <c r="W32" s="7">
        <v>3.1767754757443478E-2</v>
      </c>
      <c r="X32" s="7">
        <v>-1.6065041015744415E-3</v>
      </c>
      <c r="Y32" s="7">
        <v>1.946663223641467E-2</v>
      </c>
      <c r="Z32" s="7">
        <v>-2.5951553895763348E-3</v>
      </c>
      <c r="AA32" s="7">
        <v>1.9613186170001982E-2</v>
      </c>
      <c r="AB32" s="7">
        <v>1.3997832857033002E-2</v>
      </c>
      <c r="AC32" s="7">
        <v>2.4203250056657341E-2</v>
      </c>
      <c r="AD32" s="7">
        <v>2.0705198200516538E-2</v>
      </c>
      <c r="AE32" s="7">
        <v>-2.9569184484842109E-3</v>
      </c>
      <c r="AF32" s="7">
        <v>-1.4039000682980161E-3</v>
      </c>
      <c r="AG32" s="7">
        <v>7.8929496794513804E-3</v>
      </c>
      <c r="AH32" s="7">
        <v>1.6550090554076871E-2</v>
      </c>
      <c r="AI32" s="7">
        <v>2.1588471682817301E-2</v>
      </c>
      <c r="AJ32" s="7">
        <v>-1.6634252076209131E-4</v>
      </c>
      <c r="AK32" s="7">
        <v>2.1048137866957216E-2</v>
      </c>
      <c r="AL32" s="7">
        <v>1.7633783205437688E-2</v>
      </c>
      <c r="AM32" s="7">
        <v>-4.5143065571032759E-3</v>
      </c>
      <c r="AN32" s="7">
        <v>3.1759956371569253E-3</v>
      </c>
      <c r="AO32" s="7">
        <v>2.2424602323322745E-2</v>
      </c>
      <c r="AP32" s="7">
        <v>2.3950225885260829E-2</v>
      </c>
      <c r="AQ32" s="7">
        <v>1.8335040603376734E-2</v>
      </c>
      <c r="AR32" s="7">
        <v>1.71979868097977E-2</v>
      </c>
      <c r="AS32" s="7">
        <v>1.8267309812666749E-2</v>
      </c>
      <c r="AT32" s="7">
        <v>2.7000464592571202E-2</v>
      </c>
      <c r="AU32" s="7">
        <v>1.9883689485186921E-2</v>
      </c>
      <c r="AV32" s="7">
        <v>-5.378532230446674E-4</v>
      </c>
      <c r="AW32" s="7">
        <v>1.4098252825504323E-2</v>
      </c>
      <c r="AX32" s="7">
        <v>1.7192104571544443E-2</v>
      </c>
      <c r="AY32" s="7">
        <v>1.9459657566053251E-2</v>
      </c>
      <c r="AZ32" s="7">
        <v>1.6042782208204584E-2</v>
      </c>
      <c r="BA32" s="7">
        <v>1.6106227055967259E-2</v>
      </c>
      <c r="BB32" s="7">
        <v>1.9946714255237578E-2</v>
      </c>
      <c r="BC32" s="7">
        <v>2.2205921651216598E-4</v>
      </c>
      <c r="BD32" s="7">
        <v>-5.9785320351159882E-4</v>
      </c>
      <c r="BE32" s="7">
        <v>-1.7514615097989072E-3</v>
      </c>
      <c r="BF32" s="7">
        <v>2.0230914634461306E-2</v>
      </c>
      <c r="BG32" s="7">
        <v>3.1017001622407725E-2</v>
      </c>
      <c r="BH32" s="7">
        <v>2.3958629279956976E-2</v>
      </c>
      <c r="BI32" s="7">
        <v>1.8794618458770493E-2</v>
      </c>
      <c r="BJ32" s="7">
        <v>2.7675335588828009E-2</v>
      </c>
      <c r="BK32" s="7">
        <v>2.5560807105013336E-2</v>
      </c>
      <c r="BL32" s="7">
        <v>2.331797894181753E-3</v>
      </c>
      <c r="BM32" s="7">
        <v>1.7910924898757542E-2</v>
      </c>
      <c r="BN32" s="7">
        <v>-4.0943923197752918E-3</v>
      </c>
      <c r="BO32" s="7">
        <v>1.6762190414157677E-2</v>
      </c>
      <c r="BP32" s="7">
        <v>2.1584101954384406E-2</v>
      </c>
      <c r="BQ32" s="7">
        <v>9.1807591039657632E-3</v>
      </c>
      <c r="BR32" s="7">
        <v>-3.112379870022032E-3</v>
      </c>
      <c r="BS32" s="7">
        <v>2.8208862765411569E-2</v>
      </c>
      <c r="BT32" s="7">
        <v>-3.3679249678046572E-3</v>
      </c>
      <c r="BU32" s="7">
        <v>2.4430644196310192E-2</v>
      </c>
      <c r="BV32" s="7">
        <v>1.006815026807234E-2</v>
      </c>
      <c r="BW32" s="7">
        <v>-5.3012241280157336E-4</v>
      </c>
      <c r="BX32" s="7">
        <v>-4.3418703150883212E-3</v>
      </c>
      <c r="BY32" s="7">
        <v>2.2952247261653028E-2</v>
      </c>
      <c r="BZ32" s="7">
        <v>1.3250909322647775E-2</v>
      </c>
      <c r="CA32" s="8">
        <v>2.1735697970800653E-2</v>
      </c>
    </row>
    <row r="33" spans="1:79" x14ac:dyDescent="0.25">
      <c r="A33" s="62"/>
      <c r="B33" s="6">
        <v>7.3375824942515655E-3</v>
      </c>
      <c r="C33" s="7">
        <v>-2.0364943745602535E-2</v>
      </c>
      <c r="D33" s="7">
        <v>4.0144692785818899E-3</v>
      </c>
      <c r="E33" s="7">
        <v>8.1113613784035629E-3</v>
      </c>
      <c r="F33" s="7">
        <v>3.0264363546132565E-2</v>
      </c>
      <c r="G33" s="7">
        <v>-8.7850173802355783E-3</v>
      </c>
      <c r="H33" s="7">
        <v>1.2874936543881471E-2</v>
      </c>
      <c r="I33" s="7">
        <v>1.1793676246312224E-2</v>
      </c>
      <c r="J33" s="7">
        <v>3.1865899308915903E-2</v>
      </c>
      <c r="K33" s="7">
        <v>-1.374968191646829E-2</v>
      </c>
      <c r="L33" s="7">
        <v>1.0675126189709672E-2</v>
      </c>
      <c r="M33" s="7">
        <v>3.9223193446848728E-2</v>
      </c>
      <c r="N33" s="7">
        <v>-3.8343934780175129E-3</v>
      </c>
      <c r="O33" s="7">
        <v>4.2055207227740712E-2</v>
      </c>
      <c r="P33" s="7">
        <v>4.4708910438207669E-2</v>
      </c>
      <c r="Q33" s="7">
        <v>4.5163894214474407E-2</v>
      </c>
      <c r="R33" s="7">
        <v>3.1193366394356666E-2</v>
      </c>
      <c r="S33" s="7">
        <v>4.3043725130088008E-2</v>
      </c>
      <c r="T33" s="7">
        <v>-6.5787327394424208E-3</v>
      </c>
      <c r="U33" s="7">
        <v>4.9577709669861858E-2</v>
      </c>
      <c r="V33" s="7">
        <v>-4.6320409416705614E-3</v>
      </c>
      <c r="W33" s="7">
        <v>-1.9586326594403985E-2</v>
      </c>
      <c r="X33" s="7">
        <v>3.7870562411137156E-2</v>
      </c>
      <c r="Y33" s="7">
        <v>1.6389200397020423E-3</v>
      </c>
      <c r="Z33" s="7">
        <v>3.5087375568418858E-2</v>
      </c>
      <c r="AA33" s="7">
        <v>1.2318704406633074E-4</v>
      </c>
      <c r="AB33" s="7">
        <v>1.5661241312720467E-2</v>
      </c>
      <c r="AC33" s="7">
        <v>-8.2440744421917317E-3</v>
      </c>
      <c r="AD33" s="7">
        <v>-1.3982394058429555E-3</v>
      </c>
      <c r="AE33" s="7">
        <v>3.7386793591008043E-2</v>
      </c>
      <c r="AF33" s="7">
        <v>3.4186610382853429E-2</v>
      </c>
      <c r="AG33" s="7">
        <v>1.1625734878541266E-2</v>
      </c>
      <c r="AH33" s="7">
        <v>1.0786435837533581E-2</v>
      </c>
      <c r="AI33" s="7">
        <v>-1.6685153815779695E-3</v>
      </c>
      <c r="AJ33" s="7">
        <v>3.0662095007169696E-2</v>
      </c>
      <c r="AK33" s="7">
        <v>-2.1560277063461461E-3</v>
      </c>
      <c r="AL33" s="7">
        <v>6.8401640266819927E-3</v>
      </c>
      <c r="AM33" s="7">
        <v>4.0602889185496774E-2</v>
      </c>
      <c r="AN33" s="7">
        <v>2.1437123621931828E-2</v>
      </c>
      <c r="AO33" s="7">
        <v>-7.168429401581064E-3</v>
      </c>
      <c r="AP33" s="7">
        <v>-9.777826168425624E-3</v>
      </c>
      <c r="AQ33" s="7">
        <v>4.7775600467843543E-3</v>
      </c>
      <c r="AR33" s="7">
        <v>7.9360905367842904E-3</v>
      </c>
      <c r="AS33" s="7">
        <v>5.0242020349626493E-3</v>
      </c>
      <c r="AT33" s="7">
        <v>-1.548397563225333E-2</v>
      </c>
      <c r="AU33" s="7">
        <v>7.97665347576762E-3</v>
      </c>
      <c r="AV33" s="7">
        <v>3.8889346123092333E-2</v>
      </c>
      <c r="AW33" s="7">
        <v>2.2169954704562539E-2</v>
      </c>
      <c r="AX33" s="7">
        <v>1.041265115331233E-2</v>
      </c>
      <c r="AY33" s="7">
        <v>4.1194587528136546E-3</v>
      </c>
      <c r="AZ33" s="7">
        <v>2.1472307036701083E-2</v>
      </c>
      <c r="BA33" s="7">
        <v>1.4366879157331064E-2</v>
      </c>
      <c r="BB33" s="7">
        <v>3.3278957300081381E-3</v>
      </c>
      <c r="BC33" s="7">
        <v>3.2193896783769327E-2</v>
      </c>
      <c r="BD33" s="7">
        <v>3.2233443157660024E-2</v>
      </c>
      <c r="BE33" s="7">
        <v>3.6434313149856908E-2</v>
      </c>
      <c r="BF33" s="7">
        <v>1.3109225648487675E-3</v>
      </c>
      <c r="BG33" s="7">
        <v>-2.1762736412163364E-2</v>
      </c>
      <c r="BH33" s="7">
        <v>-7.844314834205432E-3</v>
      </c>
      <c r="BI33" s="7">
        <v>5.068117492010929E-3</v>
      </c>
      <c r="BJ33" s="7">
        <v>-1.6468437240702252E-2</v>
      </c>
      <c r="BK33" s="7">
        <v>-1.1223512388618462E-2</v>
      </c>
      <c r="BL33" s="7">
        <v>2.9421554451629986E-2</v>
      </c>
      <c r="BM33" s="7">
        <v>7.7950636013562891E-3</v>
      </c>
      <c r="BN33" s="7">
        <v>4.3001994214618498E-2</v>
      </c>
      <c r="BO33" s="7">
        <v>9.0320170468865812E-3</v>
      </c>
      <c r="BP33" s="7">
        <v>-1.6526029952438799E-3</v>
      </c>
      <c r="BQ33" s="7">
        <v>7.9182270600156313E-3</v>
      </c>
      <c r="BR33" s="7">
        <v>3.9917019412756258E-2</v>
      </c>
      <c r="BS33" s="7">
        <v>-1.4483054256266586E-2</v>
      </c>
      <c r="BT33" s="7">
        <v>4.0356559986577778E-2</v>
      </c>
      <c r="BU33" s="7">
        <v>-3.6708223342042379E-3</v>
      </c>
      <c r="BV33" s="7">
        <v>9.1060407781130004E-3</v>
      </c>
      <c r="BW33" s="7">
        <v>3.1986801169481771E-2</v>
      </c>
      <c r="BX33" s="7">
        <v>4.095701797874482E-2</v>
      </c>
      <c r="BY33" s="7">
        <v>-2.7064858006173899E-3</v>
      </c>
      <c r="BZ33" s="7">
        <v>9.5320552079103393E-4</v>
      </c>
      <c r="CA33" s="8">
        <v>-7.3155634018685217E-4</v>
      </c>
    </row>
    <row r="34" spans="1:79" x14ac:dyDescent="0.25">
      <c r="A34" s="62"/>
      <c r="B34" s="6">
        <v>2.9457753611377008E-3</v>
      </c>
      <c r="C34" s="7">
        <v>-3.2234941079573906E-2</v>
      </c>
      <c r="D34" s="7">
        <v>2.7037891808872876E-2</v>
      </c>
      <c r="E34" s="7">
        <v>7.8300603497886076E-3</v>
      </c>
      <c r="F34" s="7">
        <v>1.9889870496369685E-2</v>
      </c>
      <c r="G34" s="7">
        <v>-1.2782167566846324E-2</v>
      </c>
      <c r="H34" s="7">
        <v>1.184017915526886E-2</v>
      </c>
      <c r="I34" s="7">
        <v>5.4994964143847275E-2</v>
      </c>
      <c r="J34" s="7">
        <v>4.618681282588933E-2</v>
      </c>
      <c r="K34" s="7">
        <v>-2.9133580745842221E-2</v>
      </c>
      <c r="L34" s="7">
        <v>9.0949468249212628E-3</v>
      </c>
      <c r="M34" s="7">
        <v>5.8739496849883492E-2</v>
      </c>
      <c r="N34" s="7">
        <v>-3.4843948956160622E-3</v>
      </c>
      <c r="O34" s="7">
        <v>4.4708910438207738E-2</v>
      </c>
      <c r="P34" s="7">
        <v>7.2135428876159133E-2</v>
      </c>
      <c r="Q34" s="7">
        <v>4.3268558184022719E-2</v>
      </c>
      <c r="R34" s="7">
        <v>2.9956992599623249E-2</v>
      </c>
      <c r="S34" s="7">
        <v>4.562885304434465E-2</v>
      </c>
      <c r="T34" s="7">
        <v>2.0178148487233129E-2</v>
      </c>
      <c r="U34" s="7">
        <v>6.4813114537917646E-2</v>
      </c>
      <c r="V34" s="7">
        <v>-8.447292447627465E-3</v>
      </c>
      <c r="W34" s="7">
        <v>2.4052855983319854E-2</v>
      </c>
      <c r="X34" s="7">
        <v>4.9612929473359532E-2</v>
      </c>
      <c r="Y34" s="7">
        <v>-1.8158901867574843E-2</v>
      </c>
      <c r="Z34" s="7">
        <v>1.0080954351974265E-2</v>
      </c>
      <c r="AA34" s="7">
        <v>-2.782265509372913E-2</v>
      </c>
      <c r="AB34" s="7">
        <v>-5.153609801716863E-6</v>
      </c>
      <c r="AC34" s="7">
        <v>-1.5672138250099422E-2</v>
      </c>
      <c r="AD34" s="7">
        <v>-2.1154567376067076E-2</v>
      </c>
      <c r="AE34" s="7">
        <v>2.232582007513358E-2</v>
      </c>
      <c r="AF34" s="7">
        <v>2.3464824169769812E-2</v>
      </c>
      <c r="AG34" s="7">
        <v>2.8826363599320504E-3</v>
      </c>
      <c r="AH34" s="7">
        <v>4.9615798612201167E-3</v>
      </c>
      <c r="AI34" s="7">
        <v>-8.0299434025430418E-3</v>
      </c>
      <c r="AJ34" s="7">
        <v>1.6528224432953244E-2</v>
      </c>
      <c r="AK34" s="7">
        <v>-2.1314588536385307E-2</v>
      </c>
      <c r="AL34" s="7">
        <v>-8.0356972810586083E-3</v>
      </c>
      <c r="AM34" s="7">
        <v>2.1239224356071076E-2</v>
      </c>
      <c r="AN34" s="7">
        <v>1.6003505237505156E-4</v>
      </c>
      <c r="AO34" s="7">
        <v>-3.7823226842102278E-2</v>
      </c>
      <c r="AP34" s="7">
        <v>-3.2402634077912787E-2</v>
      </c>
      <c r="AQ34" s="7">
        <v>-1.249320523842061E-2</v>
      </c>
      <c r="AR34" s="7">
        <v>-6.761998139799219E-3</v>
      </c>
      <c r="AS34" s="7">
        <v>-1.1680875417028135E-2</v>
      </c>
      <c r="AT34" s="7">
        <v>-2.5502382777858004E-2</v>
      </c>
      <c r="AU34" s="7">
        <v>4.0087577326725368E-2</v>
      </c>
      <c r="AV34" s="7">
        <v>7.6326342773871833E-2</v>
      </c>
      <c r="AW34" s="7">
        <v>5.4132860169156749E-2</v>
      </c>
      <c r="AX34" s="7">
        <v>1.3073693940756109E-2</v>
      </c>
      <c r="AY34" s="7">
        <v>1.6898923068739587E-3</v>
      </c>
      <c r="AZ34" s="7">
        <v>8.2200503133794178E-2</v>
      </c>
      <c r="BA34" s="7">
        <v>2.6097175270821796E-2</v>
      </c>
      <c r="BB34" s="7">
        <v>3.7544310748412642E-3</v>
      </c>
      <c r="BC34" s="7">
        <v>3.5588096940199473E-2</v>
      </c>
      <c r="BD34" s="7">
        <v>2.1703551520856595E-2</v>
      </c>
      <c r="BE34" s="7">
        <v>3.5539362672314632E-2</v>
      </c>
      <c r="BF34" s="7">
        <v>-7.5601859818848517E-3</v>
      </c>
      <c r="BG34" s="7">
        <v>-6.4732666401794425E-3</v>
      </c>
      <c r="BH34" s="7">
        <v>-1.6691305540189647E-2</v>
      </c>
      <c r="BI34" s="7">
        <v>-2.1930414786824129E-3</v>
      </c>
      <c r="BJ34" s="7">
        <v>-2.1737367837342411E-2</v>
      </c>
      <c r="BK34" s="7">
        <v>-1.6141895670757606E-2</v>
      </c>
      <c r="BL34" s="7">
        <v>4.9815214760276491E-2</v>
      </c>
      <c r="BM34" s="7">
        <v>4.4525161588816614E-3</v>
      </c>
      <c r="BN34" s="7">
        <v>4.7827208784843228E-2</v>
      </c>
      <c r="BO34" s="7">
        <v>-5.4882989985398228E-3</v>
      </c>
      <c r="BP34" s="7">
        <v>-7.9775350269693339E-3</v>
      </c>
      <c r="BQ34" s="7">
        <v>-4.6566596959821405E-3</v>
      </c>
      <c r="BR34" s="7">
        <v>4.0002462696870696E-2</v>
      </c>
      <c r="BS34" s="7">
        <v>3.4879988265134054E-3</v>
      </c>
      <c r="BT34" s="7">
        <v>3.9114316345714766E-2</v>
      </c>
      <c r="BU34" s="7">
        <v>2.5083923670568671E-2</v>
      </c>
      <c r="BV34" s="7">
        <v>2.0277664868621287E-2</v>
      </c>
      <c r="BW34" s="7">
        <v>2.0891221699464155E-2</v>
      </c>
      <c r="BX34" s="7">
        <v>2.7077166165345015E-2</v>
      </c>
      <c r="BY34" s="7">
        <v>7.2378319023088319E-3</v>
      </c>
      <c r="BZ34" s="7">
        <v>9.776417518700925E-3</v>
      </c>
      <c r="CA34" s="8">
        <v>2.063382888497365E-3</v>
      </c>
    </row>
    <row r="35" spans="1:79" x14ac:dyDescent="0.25">
      <c r="A35" s="62"/>
      <c r="B35" s="6">
        <v>1.1095589660101643E-2</v>
      </c>
      <c r="C35" s="7">
        <v>-2.54028047929033E-2</v>
      </c>
      <c r="D35" s="7">
        <v>3.718971240646643E-4</v>
      </c>
      <c r="E35" s="7">
        <v>1.1240605331636851E-2</v>
      </c>
      <c r="F35" s="7">
        <v>3.1835888069678589E-2</v>
      </c>
      <c r="G35" s="7">
        <v>-1.1210009933451746E-2</v>
      </c>
      <c r="H35" s="7">
        <v>1.7973739846774958E-2</v>
      </c>
      <c r="I35" s="7">
        <v>6.5694072052892016E-3</v>
      </c>
      <c r="J35" s="7">
        <v>2.8508001024761184E-2</v>
      </c>
      <c r="K35" s="7">
        <v>-1.5499341576434331E-2</v>
      </c>
      <c r="L35" s="7">
        <v>2.8706565432337905E-3</v>
      </c>
      <c r="M35" s="7">
        <v>3.7482036366201107E-2</v>
      </c>
      <c r="N35" s="7">
        <v>-5.3622859197144726E-3</v>
      </c>
      <c r="O35" s="7">
        <v>4.5163894214474358E-2</v>
      </c>
      <c r="P35" s="7">
        <v>4.3268558184022574E-2</v>
      </c>
      <c r="Q35" s="7">
        <v>5.0467251515284951E-2</v>
      </c>
      <c r="R35" s="7">
        <v>3.1067997524152943E-2</v>
      </c>
      <c r="S35" s="7">
        <v>4.6541453797619675E-2</v>
      </c>
      <c r="T35" s="7">
        <v>-1.5062426211730484E-2</v>
      </c>
      <c r="U35" s="7">
        <v>5.2710141834545171E-2</v>
      </c>
      <c r="V35" s="7">
        <v>-5.5279233779947298E-3</v>
      </c>
      <c r="W35" s="7">
        <v>-3.6770778296855433E-2</v>
      </c>
      <c r="X35" s="7">
        <v>3.7360416281549007E-2</v>
      </c>
      <c r="Y35" s="7">
        <v>6.6956119901590214E-3</v>
      </c>
      <c r="Z35" s="7">
        <v>4.1761420544391754E-2</v>
      </c>
      <c r="AA35" s="7">
        <v>6.433076362748865E-3</v>
      </c>
      <c r="AB35" s="7">
        <v>2.50925986883348E-2</v>
      </c>
      <c r="AC35" s="7">
        <v>-9.6956349363252481E-3</v>
      </c>
      <c r="AD35" s="7">
        <v>2.501067880487989E-3</v>
      </c>
      <c r="AE35" s="7">
        <v>4.2701038169933044E-2</v>
      </c>
      <c r="AF35" s="7">
        <v>3.7318630686599567E-2</v>
      </c>
      <c r="AG35" s="7">
        <v>5.7859867103887686E-3</v>
      </c>
      <c r="AH35" s="7">
        <v>1.6169333506577954E-2</v>
      </c>
      <c r="AI35" s="7">
        <v>-8.734891953356104E-4</v>
      </c>
      <c r="AJ35" s="7">
        <v>3.3226532346334436E-2</v>
      </c>
      <c r="AK35" s="7">
        <v>1.3228522358786771E-3</v>
      </c>
      <c r="AL35" s="7">
        <v>1.2759864764720082E-2</v>
      </c>
      <c r="AM35" s="7">
        <v>4.8097193511096641E-2</v>
      </c>
      <c r="AN35" s="7">
        <v>2.2115368276637848E-2</v>
      </c>
      <c r="AO35" s="7">
        <v>-3.0077229805940894E-3</v>
      </c>
      <c r="AP35" s="7">
        <v>-8.4032151574382347E-3</v>
      </c>
      <c r="AQ35" s="7">
        <v>1.0454324778044879E-2</v>
      </c>
      <c r="AR35" s="7">
        <v>1.4230222388218361E-2</v>
      </c>
      <c r="AS35" s="7">
        <v>1.066741657441108E-2</v>
      </c>
      <c r="AT35" s="7">
        <v>-1.909175374172041E-2</v>
      </c>
      <c r="AU35" s="7">
        <v>3.7951137237526716E-3</v>
      </c>
      <c r="AV35" s="7">
        <v>3.3005540028153244E-2</v>
      </c>
      <c r="AW35" s="7">
        <v>2.3386837724505782E-2</v>
      </c>
      <c r="AX35" s="7">
        <v>1.3752363185763089E-2</v>
      </c>
      <c r="AY35" s="7">
        <v>6.2211897521613178E-3</v>
      </c>
      <c r="AZ35" s="7">
        <v>1.5978489561334797E-2</v>
      </c>
      <c r="BA35" s="7">
        <v>1.7168705856536112E-2</v>
      </c>
      <c r="BB35" s="7">
        <v>4.4902859942112482E-3</v>
      </c>
      <c r="BC35" s="7">
        <v>3.1408920169766721E-2</v>
      </c>
      <c r="BD35" s="7">
        <v>3.4584133307054093E-2</v>
      </c>
      <c r="BE35" s="7">
        <v>3.8213567774193172E-2</v>
      </c>
      <c r="BF35" s="7">
        <v>3.7946928451536438E-3</v>
      </c>
      <c r="BG35" s="7">
        <v>-3.3416058700597384E-2</v>
      </c>
      <c r="BH35" s="7">
        <v>-8.8267460928926691E-3</v>
      </c>
      <c r="BI35" s="7">
        <v>8.6113275216355284E-3</v>
      </c>
      <c r="BJ35" s="7">
        <v>-2.1512824191312271E-2</v>
      </c>
      <c r="BK35" s="7">
        <v>-1.4363816976814492E-2</v>
      </c>
      <c r="BL35" s="7">
        <v>2.3778616788356077E-2</v>
      </c>
      <c r="BM35" s="7">
        <v>1.1490840572716175E-2</v>
      </c>
      <c r="BN35" s="7">
        <v>4.5981891755363734E-2</v>
      </c>
      <c r="BO35" s="7">
        <v>1.5700580011716633E-2</v>
      </c>
      <c r="BP35" s="7">
        <v>-8.5974133750552767E-4</v>
      </c>
      <c r="BQ35" s="7">
        <v>1.5357880050778094E-3</v>
      </c>
      <c r="BR35" s="7">
        <v>4.2793051903106366E-2</v>
      </c>
      <c r="BS35" s="7">
        <v>-2.3985570250627031E-2</v>
      </c>
      <c r="BT35" s="7">
        <v>4.369631039111415E-2</v>
      </c>
      <c r="BU35" s="7">
        <v>-1.1503057362380654E-2</v>
      </c>
      <c r="BV35" s="7">
        <v>-2.1495433434213507E-3</v>
      </c>
      <c r="BW35" s="7">
        <v>3.4371041510687948E-2</v>
      </c>
      <c r="BX35" s="7">
        <v>4.7356135516911639E-2</v>
      </c>
      <c r="BY35" s="7">
        <v>-5.9583282423641797E-3</v>
      </c>
      <c r="BZ35" s="7">
        <v>-1.2857919407268964E-2</v>
      </c>
      <c r="CA35" s="8">
        <v>-1.6345058119462486E-3</v>
      </c>
    </row>
    <row r="36" spans="1:79" x14ac:dyDescent="0.25">
      <c r="A36" s="62"/>
      <c r="B36" s="6">
        <v>-5.459946553621059E-4</v>
      </c>
      <c r="C36" s="7">
        <v>2.4635561957494778E-3</v>
      </c>
      <c r="D36" s="7">
        <v>-1.3007833490549688E-3</v>
      </c>
      <c r="E36" s="7">
        <v>-7.838221886440136E-4</v>
      </c>
      <c r="F36" s="7">
        <v>3.2862311401477773E-2</v>
      </c>
      <c r="G36" s="7">
        <v>1.0184565651683436E-3</v>
      </c>
      <c r="H36" s="7">
        <v>-1.2209554369726205E-3</v>
      </c>
      <c r="I36" s="7">
        <v>-2.8583634541588521E-3</v>
      </c>
      <c r="J36" s="7">
        <v>3.1732100096441625E-2</v>
      </c>
      <c r="K36" s="7">
        <v>1.9537496995430115E-3</v>
      </c>
      <c r="L36" s="7">
        <v>3.4435455120652492E-2</v>
      </c>
      <c r="M36" s="7">
        <v>3.0806336140090353E-2</v>
      </c>
      <c r="N36" s="7">
        <v>3.6197454190739151E-4</v>
      </c>
      <c r="O36" s="7">
        <v>3.1193366394356648E-2</v>
      </c>
      <c r="P36" s="7">
        <v>2.9956992599623283E-2</v>
      </c>
      <c r="Q36" s="7">
        <v>3.106799752415295E-2</v>
      </c>
      <c r="R36" s="7">
        <v>3.2411130562073738E-2</v>
      </c>
      <c r="S36" s="7">
        <v>3.1099194842279597E-2</v>
      </c>
      <c r="T36" s="7">
        <v>-4.0979404293253058E-4</v>
      </c>
      <c r="U36" s="7">
        <v>2.9960312850043622E-2</v>
      </c>
      <c r="V36" s="7">
        <v>6.042986767969237E-4</v>
      </c>
      <c r="W36" s="7">
        <v>1.9959987646403499E-4</v>
      </c>
      <c r="X36" s="7">
        <v>3.1245268960192273E-2</v>
      </c>
      <c r="Y36" s="7">
        <v>6.196316762818177E-4</v>
      </c>
      <c r="Z36" s="7">
        <v>3.2966312836149078E-2</v>
      </c>
      <c r="AA36" s="7">
        <v>1.0892912740356232E-3</v>
      </c>
      <c r="AB36" s="7">
        <v>-9.1736939412823126E-4</v>
      </c>
      <c r="AC36" s="7">
        <v>1.1006589910696474E-3</v>
      </c>
      <c r="AD36" s="7">
        <v>9.1563613733589878E-4</v>
      </c>
      <c r="AE36" s="7">
        <v>3.2349014818946774E-2</v>
      </c>
      <c r="AF36" s="7">
        <v>3.2491620661979533E-2</v>
      </c>
      <c r="AG36" s="7">
        <v>3.4624591281296829E-2</v>
      </c>
      <c r="AH36" s="7">
        <v>-8.2750279631019219E-4</v>
      </c>
      <c r="AI36" s="7">
        <v>4.1422143520276899E-4</v>
      </c>
      <c r="AJ36" s="7">
        <v>3.2971493437024518E-2</v>
      </c>
      <c r="AK36" s="7">
        <v>9.6634054053972018E-4</v>
      </c>
      <c r="AL36" s="7">
        <v>-8.4064663858497701E-5</v>
      </c>
      <c r="AM36" s="7">
        <v>3.2203411241509008E-2</v>
      </c>
      <c r="AN36" s="7">
        <v>3.4157053771331797E-2</v>
      </c>
      <c r="AO36" s="7">
        <v>1.9106268781295538E-3</v>
      </c>
      <c r="AP36" s="7">
        <v>1.849879133538436E-3</v>
      </c>
      <c r="AQ36" s="7">
        <v>2.1245396055923765E-4</v>
      </c>
      <c r="AR36" s="7">
        <v>-1.9847092316963716E-4</v>
      </c>
      <c r="AS36" s="7">
        <v>1.6598907728106876E-4</v>
      </c>
      <c r="AT36" s="7">
        <v>1.9122519583472108E-3</v>
      </c>
      <c r="AU36" s="7">
        <v>-2.0472192159116873E-3</v>
      </c>
      <c r="AV36" s="7">
        <v>3.0132786979904576E-2</v>
      </c>
      <c r="AW36" s="7">
        <v>-3.432320535503075E-3</v>
      </c>
      <c r="AX36" s="7">
        <v>-1.1253068291375151E-3</v>
      </c>
      <c r="AY36" s="7">
        <v>-3.0795366328725815E-4</v>
      </c>
      <c r="AZ36" s="7">
        <v>-4.4976100103557987E-3</v>
      </c>
      <c r="BA36" s="7">
        <v>-1.870243828791654E-3</v>
      </c>
      <c r="BB36" s="7">
        <v>-3.4294177230901474E-4</v>
      </c>
      <c r="BC36" s="7">
        <v>3.2130585313519963E-2</v>
      </c>
      <c r="BD36" s="7">
        <v>3.2675467164526115E-2</v>
      </c>
      <c r="BE36" s="7">
        <v>3.1884065281593682E-2</v>
      </c>
      <c r="BF36" s="7">
        <v>2.2114645920362844E-4</v>
      </c>
      <c r="BG36" s="7">
        <v>1.5301670347189766E-3</v>
      </c>
      <c r="BH36" s="7">
        <v>1.1174036119792827E-3</v>
      </c>
      <c r="BI36" s="7">
        <v>-2.1050548367876343E-4</v>
      </c>
      <c r="BJ36" s="7">
        <v>1.8215486811501008E-3</v>
      </c>
      <c r="BK36" s="7">
        <v>1.2937339670687914E-3</v>
      </c>
      <c r="BL36" s="7">
        <v>3.1732313555234593E-2</v>
      </c>
      <c r="BM36" s="7">
        <v>-6.3217951950726714E-4</v>
      </c>
      <c r="BN36" s="7">
        <v>3.1015001197256413E-2</v>
      </c>
      <c r="BO36" s="7">
        <v>-3.1287718248078356E-4</v>
      </c>
      <c r="BP36" s="7">
        <v>4.1122370079773457E-4</v>
      </c>
      <c r="BQ36" s="7">
        <v>3.5138938001999825E-2</v>
      </c>
      <c r="BR36" s="7">
        <v>3.1504124257198403E-2</v>
      </c>
      <c r="BS36" s="7">
        <v>7.1107973142874037E-4</v>
      </c>
      <c r="BT36" s="7">
        <v>3.1513374542095449E-2</v>
      </c>
      <c r="BU36" s="7">
        <v>-7.7350460978193106E-4</v>
      </c>
      <c r="BV36" s="7">
        <v>3.4086667791494968E-2</v>
      </c>
      <c r="BW36" s="7">
        <v>3.2721932047804325E-2</v>
      </c>
      <c r="BX36" s="7">
        <v>3.1952586255323753E-2</v>
      </c>
      <c r="BY36" s="7">
        <v>-1.2667797755969157E-4</v>
      </c>
      <c r="BZ36" s="7">
        <v>3.4978193072425667E-2</v>
      </c>
      <c r="CA36" s="8">
        <v>-3.8458271403806442E-5</v>
      </c>
    </row>
    <row r="37" spans="1:79" x14ac:dyDescent="0.25">
      <c r="A37" s="62"/>
      <c r="B37" s="6">
        <v>8.1671314602436845E-3</v>
      </c>
      <c r="C37" s="7">
        <v>-2.233089658293895E-2</v>
      </c>
      <c r="D37" s="7">
        <v>4.1128075195562171E-3</v>
      </c>
      <c r="E37" s="7">
        <v>8.9644398097838557E-3</v>
      </c>
      <c r="F37" s="7">
        <v>3.0200710298408987E-2</v>
      </c>
      <c r="G37" s="7">
        <v>-9.648795565780216E-3</v>
      </c>
      <c r="H37" s="7">
        <v>1.4237229191532655E-2</v>
      </c>
      <c r="I37" s="7">
        <v>1.2424255094423992E-2</v>
      </c>
      <c r="J37" s="7">
        <v>3.1624606014547911E-2</v>
      </c>
      <c r="K37" s="7">
        <v>-1.4973977708431493E-2</v>
      </c>
      <c r="L37" s="7">
        <v>8.4377912988615467E-3</v>
      </c>
      <c r="M37" s="7">
        <v>3.967946170800233E-2</v>
      </c>
      <c r="N37" s="7">
        <v>-4.2406942067353959E-3</v>
      </c>
      <c r="O37" s="7">
        <v>4.3043725130087973E-2</v>
      </c>
      <c r="P37" s="7">
        <v>4.5628853044344539E-2</v>
      </c>
      <c r="Q37" s="7">
        <v>4.6541453797619689E-2</v>
      </c>
      <c r="R37" s="7">
        <v>3.1099194842279583E-2</v>
      </c>
      <c r="S37" s="7">
        <v>4.413668576227419E-2</v>
      </c>
      <c r="T37" s="7">
        <v>-7.6415557209201929E-3</v>
      </c>
      <c r="U37" s="7">
        <v>5.1177806576235899E-2</v>
      </c>
      <c r="V37" s="7">
        <v>-5.0636043934997911E-3</v>
      </c>
      <c r="W37" s="7">
        <v>-2.2246914484429836E-2</v>
      </c>
      <c r="X37" s="7">
        <v>3.8293926679586927E-2</v>
      </c>
      <c r="Y37" s="7">
        <v>2.0873106967593744E-3</v>
      </c>
      <c r="Z37" s="7">
        <v>3.5733211516100837E-2</v>
      </c>
      <c r="AA37" s="7">
        <v>5.2682978064487115E-4</v>
      </c>
      <c r="AB37" s="7">
        <v>1.7519804551791432E-2</v>
      </c>
      <c r="AC37" s="7">
        <v>-9.0032515077356906E-3</v>
      </c>
      <c r="AD37" s="7">
        <v>-1.2683767114718986E-3</v>
      </c>
      <c r="AE37" s="7">
        <v>3.8134286087746105E-2</v>
      </c>
      <c r="AF37" s="7">
        <v>3.4538417044187995E-2</v>
      </c>
      <c r="AG37" s="7">
        <v>9.5880693102171066E-3</v>
      </c>
      <c r="AH37" s="7">
        <v>1.1997068434407704E-2</v>
      </c>
      <c r="AI37" s="7">
        <v>-1.7542381095628883E-3</v>
      </c>
      <c r="AJ37" s="7">
        <v>3.0692643333107818E-2</v>
      </c>
      <c r="AK37" s="7">
        <v>-2.1138529171567388E-3</v>
      </c>
      <c r="AL37" s="7">
        <v>7.7642313466593157E-3</v>
      </c>
      <c r="AM37" s="7">
        <v>4.1747223022787106E-2</v>
      </c>
      <c r="AN37" s="7">
        <v>2.0601826003039447E-2</v>
      </c>
      <c r="AO37" s="7">
        <v>-7.4902387342565407E-3</v>
      </c>
      <c r="AP37" s="7">
        <v>-1.0485080180327386E-2</v>
      </c>
      <c r="AQ37" s="7">
        <v>5.519188039380285E-3</v>
      </c>
      <c r="AR37" s="7">
        <v>8.972400246354803E-3</v>
      </c>
      <c r="AS37" s="7">
        <v>5.7837403573646404E-3</v>
      </c>
      <c r="AT37" s="7">
        <v>-1.6964849375317767E-2</v>
      </c>
      <c r="AU37" s="7">
        <v>8.3627124987875265E-3</v>
      </c>
      <c r="AV37" s="7">
        <v>3.9060092996352595E-2</v>
      </c>
      <c r="AW37" s="7">
        <v>2.4043921934887691E-2</v>
      </c>
      <c r="AX37" s="7">
        <v>1.1465501489305668E-2</v>
      </c>
      <c r="AY37" s="7">
        <v>4.5846789125810333E-3</v>
      </c>
      <c r="AZ37" s="7">
        <v>2.2871035836498993E-2</v>
      </c>
      <c r="BA37" s="7">
        <v>1.5706872522795609E-2</v>
      </c>
      <c r="BB37" s="7">
        <v>3.670315563681581E-3</v>
      </c>
      <c r="BC37" s="7">
        <v>3.2139720645450495E-2</v>
      </c>
      <c r="BD37" s="7">
        <v>3.23780976170399E-2</v>
      </c>
      <c r="BE37" s="7">
        <v>3.6884020968514022E-2</v>
      </c>
      <c r="BF37" s="7">
        <v>1.5721960658569324E-3</v>
      </c>
      <c r="BG37" s="7">
        <v>-2.425476990657327E-2</v>
      </c>
      <c r="BH37" s="7">
        <v>-8.5418028604152263E-3</v>
      </c>
      <c r="BI37" s="7">
        <v>5.7002055636875409E-3</v>
      </c>
      <c r="BJ37" s="7">
        <v>-1.8118778782260689E-2</v>
      </c>
      <c r="BK37" s="7">
        <v>-1.2329685683155511E-2</v>
      </c>
      <c r="BL37" s="7">
        <v>2.883946181642541E-2</v>
      </c>
      <c r="BM37" s="7">
        <v>8.657833340375759E-3</v>
      </c>
      <c r="BN37" s="7">
        <v>4.4059264673318013E-2</v>
      </c>
      <c r="BO37" s="7">
        <v>1.0180569146050256E-2</v>
      </c>
      <c r="BP37" s="7">
        <v>-1.7371702180800225E-3</v>
      </c>
      <c r="BQ37" s="7">
        <v>5.5460148470840853E-3</v>
      </c>
      <c r="BR37" s="7">
        <v>4.0717609338265411E-2</v>
      </c>
      <c r="BS37" s="7">
        <v>-1.6250502310284048E-2</v>
      </c>
      <c r="BT37" s="7">
        <v>4.1221727714293041E-2</v>
      </c>
      <c r="BU37" s="7">
        <v>-4.4571628048006781E-3</v>
      </c>
      <c r="BV37" s="7">
        <v>6.5261453846688355E-3</v>
      </c>
      <c r="BW37" s="7">
        <v>3.21135452990556E-2</v>
      </c>
      <c r="BX37" s="7">
        <v>4.2061747860653198E-2</v>
      </c>
      <c r="BY37" s="7">
        <v>-3.1288610193290559E-3</v>
      </c>
      <c r="BZ37" s="7">
        <v>-2.4473406305558776E-3</v>
      </c>
      <c r="CA37" s="8">
        <v>-8.4721961995088638E-4</v>
      </c>
    </row>
    <row r="38" spans="1:79" x14ac:dyDescent="0.25">
      <c r="A38" s="62"/>
      <c r="B38" s="6">
        <v>8.7807396642863231E-3</v>
      </c>
      <c r="C38" s="7">
        <v>2.7413049647303026E-2</v>
      </c>
      <c r="D38" s="7">
        <v>4.4606861413976837E-2</v>
      </c>
      <c r="E38" s="7">
        <v>1.2889383262359229E-2</v>
      </c>
      <c r="F38" s="7">
        <v>-1.0329320286793828E-2</v>
      </c>
      <c r="G38" s="7">
        <v>2.5256498366851947E-2</v>
      </c>
      <c r="H38" s="7">
        <v>7.2658734842101849E-3</v>
      </c>
      <c r="I38" s="7">
        <v>6.0823157621133363E-2</v>
      </c>
      <c r="J38" s="7">
        <v>1.738037685620035E-2</v>
      </c>
      <c r="K38" s="7">
        <v>1.6675947284434896E-2</v>
      </c>
      <c r="L38" s="7">
        <v>1.9554082571002246E-2</v>
      </c>
      <c r="M38" s="7">
        <v>1.6239654983288401E-2</v>
      </c>
      <c r="N38" s="7">
        <v>2.5498874767070911E-2</v>
      </c>
      <c r="O38" s="7">
        <v>-6.578732739442282E-3</v>
      </c>
      <c r="P38" s="7">
        <v>2.0178148487233337E-2</v>
      </c>
      <c r="Q38" s="7">
        <v>-1.5062426211730325E-2</v>
      </c>
      <c r="R38" s="7">
        <v>-4.0979404293244037E-4</v>
      </c>
      <c r="S38" s="7">
        <v>-7.6415557209200263E-3</v>
      </c>
      <c r="T38" s="7">
        <v>5.955400305332139E-2</v>
      </c>
      <c r="U38" s="7">
        <v>8.7998684959687823E-4</v>
      </c>
      <c r="V38" s="7">
        <v>2.1348978519563355E-2</v>
      </c>
      <c r="W38" s="7">
        <v>9.2498713356040888E-2</v>
      </c>
      <c r="X38" s="7">
        <v>8.359264424192589E-3</v>
      </c>
      <c r="Y38" s="7">
        <v>-3.8397006004791401E-3</v>
      </c>
      <c r="Z38" s="7">
        <v>-3.2477919714744966E-2</v>
      </c>
      <c r="AA38" s="7">
        <v>-1.2001984264045265E-2</v>
      </c>
      <c r="AB38" s="7">
        <v>-1.2860211604372174E-2</v>
      </c>
      <c r="AC38" s="7">
        <v>2.064881799624211E-2</v>
      </c>
      <c r="AD38" s="7">
        <v>-7.7498960434984471E-4</v>
      </c>
      <c r="AE38" s="7">
        <v>-2.2961174061406221E-2</v>
      </c>
      <c r="AF38" s="7">
        <v>-1.4635615745284505E-2</v>
      </c>
      <c r="AG38" s="7">
        <v>1.011183225789182E-2</v>
      </c>
      <c r="AH38" s="7">
        <v>3.6562666586741691E-3</v>
      </c>
      <c r="AI38" s="7">
        <v>1.5385701642112351E-2</v>
      </c>
      <c r="AJ38" s="7">
        <v>-1.5184516554011838E-2</v>
      </c>
      <c r="AK38" s="7">
        <v>6.86608988329937E-4</v>
      </c>
      <c r="AL38" s="7">
        <v>-3.1641713811957489E-3</v>
      </c>
      <c r="AM38" s="7">
        <v>-3.1259230611238115E-2</v>
      </c>
      <c r="AN38" s="7">
        <v>-1.450044428713345E-2</v>
      </c>
      <c r="AO38" s="7">
        <v>-7.9764473929564705E-3</v>
      </c>
      <c r="AP38" s="7">
        <v>4.1414842089054493E-3</v>
      </c>
      <c r="AQ38" s="7">
        <v>-3.9577176242793916E-3</v>
      </c>
      <c r="AR38" s="7">
        <v>-4.0413574402173719E-3</v>
      </c>
      <c r="AS38" s="7">
        <v>-3.5314402467874761E-3</v>
      </c>
      <c r="AT38" s="7">
        <v>2.4763735607772772E-2</v>
      </c>
      <c r="AU38" s="7">
        <v>5.1454801220136591E-2</v>
      </c>
      <c r="AV38" s="7">
        <v>3.783307958905445E-2</v>
      </c>
      <c r="AW38" s="7">
        <v>3.718719377939593E-2</v>
      </c>
      <c r="AX38" s="7">
        <v>1.4095455999789785E-2</v>
      </c>
      <c r="AY38" s="7">
        <v>1.4303988281100521E-2</v>
      </c>
      <c r="AZ38" s="7">
        <v>7.2008366542440166E-2</v>
      </c>
      <c r="BA38" s="7">
        <v>2.0929644922804684E-2</v>
      </c>
      <c r="BB38" s="7">
        <v>1.8478515832646064E-2</v>
      </c>
      <c r="BC38" s="7">
        <v>4.0907497247701097E-3</v>
      </c>
      <c r="BD38" s="7">
        <v>-1.2468717132894255E-2</v>
      </c>
      <c r="BE38" s="7">
        <v>-5.2082508323875593E-3</v>
      </c>
      <c r="BF38" s="7">
        <v>9.4499265309511971E-3</v>
      </c>
      <c r="BG38" s="7">
        <v>6.1024144693596266E-2</v>
      </c>
      <c r="BH38" s="7">
        <v>1.8568429662041794E-2</v>
      </c>
      <c r="BI38" s="7">
        <v>7.6296704594353351E-3</v>
      </c>
      <c r="BJ38" s="7">
        <v>3.1376174455285927E-2</v>
      </c>
      <c r="BK38" s="7">
        <v>2.6584593107403277E-2</v>
      </c>
      <c r="BL38" s="7">
        <v>2.7012269071087433E-2</v>
      </c>
      <c r="BM38" s="7">
        <v>9.571415445117977E-3</v>
      </c>
      <c r="BN38" s="7">
        <v>-4.9423776451992391E-3</v>
      </c>
      <c r="BO38" s="7">
        <v>-4.9185434992390087E-3</v>
      </c>
      <c r="BP38" s="7">
        <v>1.541320340840216E-2</v>
      </c>
      <c r="BQ38" s="7">
        <v>9.2466611368317714E-3</v>
      </c>
      <c r="BR38" s="7">
        <v>-7.502912372402408E-3</v>
      </c>
      <c r="BS38" s="7">
        <v>5.6977981497790042E-2</v>
      </c>
      <c r="BT38" s="7">
        <v>-9.514546290878223E-3</v>
      </c>
      <c r="BU38" s="7">
        <v>5.903721041831906E-2</v>
      </c>
      <c r="BV38" s="7">
        <v>3.6241312356291272E-2</v>
      </c>
      <c r="BW38" s="7">
        <v>-1.289499451038615E-2</v>
      </c>
      <c r="BX38" s="7">
        <v>-2.5104575886827185E-2</v>
      </c>
      <c r="BY38" s="7">
        <v>3.5762173089554788E-2</v>
      </c>
      <c r="BZ38" s="7">
        <v>4.1549686339176245E-2</v>
      </c>
      <c r="CA38" s="8">
        <v>2.5318978769118643E-2</v>
      </c>
    </row>
    <row r="39" spans="1:79" x14ac:dyDescent="0.25">
      <c r="A39" s="62"/>
      <c r="B39" s="6">
        <v>1.0175193015758748E-2</v>
      </c>
      <c r="C39" s="7">
        <v>-3.8786899260400465E-2</v>
      </c>
      <c r="D39" s="7">
        <v>1.671258420519019E-2</v>
      </c>
      <c r="E39" s="7">
        <v>1.32530726791543E-2</v>
      </c>
      <c r="F39" s="7">
        <v>2.4422592142970573E-2</v>
      </c>
      <c r="G39" s="7">
        <v>-1.6239459508511023E-2</v>
      </c>
      <c r="H39" s="7">
        <v>2.077836771748133E-2</v>
      </c>
      <c r="I39" s="7">
        <v>3.8386212715909127E-2</v>
      </c>
      <c r="J39" s="7">
        <v>3.7888943840281228E-2</v>
      </c>
      <c r="K39" s="7">
        <v>-2.9418048129442112E-2</v>
      </c>
      <c r="L39" s="7">
        <v>-4.0268613837957101E-3</v>
      </c>
      <c r="M39" s="7">
        <v>5.2299206651722947E-2</v>
      </c>
      <c r="N39" s="7">
        <v>-6.1698452943211649E-3</v>
      </c>
      <c r="O39" s="7">
        <v>4.9577709669861823E-2</v>
      </c>
      <c r="P39" s="7">
        <v>6.4813114537917479E-2</v>
      </c>
      <c r="Q39" s="7">
        <v>5.2710141834545185E-2</v>
      </c>
      <c r="R39" s="7">
        <v>2.9960312850043549E-2</v>
      </c>
      <c r="S39" s="7">
        <v>5.1177806576235892E-2</v>
      </c>
      <c r="T39" s="7">
        <v>8.7998684959662843E-4</v>
      </c>
      <c r="U39" s="7">
        <v>6.7498218015925565E-2</v>
      </c>
      <c r="V39" s="7">
        <v>-9.3110835568557399E-3</v>
      </c>
      <c r="W39" s="7">
        <v>-1.3170348188475067E-2</v>
      </c>
      <c r="X39" s="7">
        <v>4.6660875884567715E-2</v>
      </c>
      <c r="Y39" s="7">
        <v>-5.9756776033360742E-3</v>
      </c>
      <c r="Z39" s="7">
        <v>2.5962253231325404E-2</v>
      </c>
      <c r="AA39" s="7">
        <v>-1.2046958797941584E-2</v>
      </c>
      <c r="AB39" s="7">
        <v>1.8959438495240372E-2</v>
      </c>
      <c r="AC39" s="7">
        <v>-1.6851341410631639E-2</v>
      </c>
      <c r="AD39" s="7">
        <v>-1.0966044119875368E-2</v>
      </c>
      <c r="AE39" s="7">
        <v>3.411380843099783E-2</v>
      </c>
      <c r="AF39" s="7">
        <v>3.0738501636281296E-2</v>
      </c>
      <c r="AG39" s="7">
        <v>-5.5990974833018681E-3</v>
      </c>
      <c r="AH39" s="7">
        <v>1.5234490292810807E-2</v>
      </c>
      <c r="AI39" s="7">
        <v>-5.5400777956318616E-3</v>
      </c>
      <c r="AJ39" s="7">
        <v>2.3430558646015405E-2</v>
      </c>
      <c r="AK39" s="7">
        <v>-1.1953674567904936E-2</v>
      </c>
      <c r="AL39" s="7">
        <v>4.7592019018143777E-3</v>
      </c>
      <c r="AM39" s="7">
        <v>3.753135429180713E-2</v>
      </c>
      <c r="AN39" s="7">
        <v>5.0864905265765037E-3</v>
      </c>
      <c r="AO39" s="7">
        <v>-2.525898038711416E-2</v>
      </c>
      <c r="AP39" s="7">
        <v>-2.604215677850158E-2</v>
      </c>
      <c r="AQ39" s="7">
        <v>3.0796803418116359E-4</v>
      </c>
      <c r="AR39" s="7">
        <v>6.6444125043143426E-3</v>
      </c>
      <c r="AS39" s="7">
        <v>9.6267355861850978E-4</v>
      </c>
      <c r="AT39" s="7">
        <v>-2.9926086035002811E-2</v>
      </c>
      <c r="AU39" s="7">
        <v>2.7230111662279431E-2</v>
      </c>
      <c r="AV39" s="7">
        <v>5.9604226860868983E-2</v>
      </c>
      <c r="AW39" s="7">
        <v>5.0571287572079321E-2</v>
      </c>
      <c r="AX39" s="7">
        <v>1.8337892538178358E-2</v>
      </c>
      <c r="AY39" s="7">
        <v>5.7283621970511782E-3</v>
      </c>
      <c r="AZ39" s="7">
        <v>6.203011451753751E-2</v>
      </c>
      <c r="BA39" s="7">
        <v>2.8834300462221268E-2</v>
      </c>
      <c r="BB39" s="7">
        <v>5.6749788082113943E-3</v>
      </c>
      <c r="BC39" s="7">
        <v>3.3640099205260496E-2</v>
      </c>
      <c r="BD39" s="7">
        <v>2.7601666422672276E-2</v>
      </c>
      <c r="BE39" s="7">
        <v>3.8752779871152401E-2</v>
      </c>
      <c r="BF39" s="7">
        <v>-1.7268329683151947E-3</v>
      </c>
      <c r="BG39" s="7">
        <v>-2.9186591223022196E-2</v>
      </c>
      <c r="BH39" s="7">
        <v>-1.6814089949688554E-2</v>
      </c>
      <c r="BI39" s="7">
        <v>5.1748512889201112E-3</v>
      </c>
      <c r="BJ39" s="7">
        <v>-2.9467613025580347E-2</v>
      </c>
      <c r="BK39" s="7">
        <v>-2.0664586237948299E-2</v>
      </c>
      <c r="BL39" s="7">
        <v>3.6519992684969207E-2</v>
      </c>
      <c r="BM39" s="7">
        <v>1.1389566165924625E-2</v>
      </c>
      <c r="BN39" s="7">
        <v>5.209093410237918E-2</v>
      </c>
      <c r="BO39" s="7">
        <v>8.5296231068143075E-3</v>
      </c>
      <c r="BP39" s="7">
        <v>-5.4978387295391302E-3</v>
      </c>
      <c r="BQ39" s="7">
        <v>-1.3392789733634169E-2</v>
      </c>
      <c r="BR39" s="7">
        <v>4.4925840238288196E-2</v>
      </c>
      <c r="BS39" s="7">
        <v>-1.6006248933419218E-2</v>
      </c>
      <c r="BT39" s="7">
        <v>4.5068689364463135E-2</v>
      </c>
      <c r="BU39" s="7">
        <v>6.5511660287693313E-3</v>
      </c>
      <c r="BV39" s="7">
        <v>-1.0246537547343171E-3</v>
      </c>
      <c r="BW39" s="7">
        <v>2.6946960898234978E-2</v>
      </c>
      <c r="BX39" s="7">
        <v>4.0519183661643615E-2</v>
      </c>
      <c r="BY39" s="7">
        <v>-1.0413626108905782E-4</v>
      </c>
      <c r="BZ39" s="7">
        <v>-1.5498859721539082E-2</v>
      </c>
      <c r="CA39" s="8">
        <v>1.8762444487464489E-5</v>
      </c>
    </row>
    <row r="40" spans="1:79" x14ac:dyDescent="0.25">
      <c r="A40" s="62"/>
      <c r="B40" s="6">
        <v>1.8486510908203101E-2</v>
      </c>
      <c r="C40" s="7">
        <v>3.1581419484907114E-2</v>
      </c>
      <c r="D40" s="7">
        <v>1.7043443146376624E-2</v>
      </c>
      <c r="E40" s="7">
        <v>1.7705412480400792E-2</v>
      </c>
      <c r="F40" s="7">
        <v>1.9895089537230078E-3</v>
      </c>
      <c r="G40" s="7">
        <v>2.5602304838896618E-2</v>
      </c>
      <c r="H40" s="7">
        <v>1.5670777579230757E-2</v>
      </c>
      <c r="I40" s="7">
        <v>1.1441808443109047E-2</v>
      </c>
      <c r="J40" s="7">
        <v>-1.3503809286798379E-3</v>
      </c>
      <c r="K40" s="7">
        <v>2.9018562233434173E-2</v>
      </c>
      <c r="L40" s="7">
        <v>9.750196231148478E-3</v>
      </c>
      <c r="M40" s="7">
        <v>-5.1697913276371257E-3</v>
      </c>
      <c r="N40" s="7">
        <v>2.2941659002740381E-2</v>
      </c>
      <c r="O40" s="7">
        <v>-4.6320409416705718E-3</v>
      </c>
      <c r="P40" s="7">
        <v>-8.447292447627458E-3</v>
      </c>
      <c r="Q40" s="7">
        <v>-5.5279233779947368E-3</v>
      </c>
      <c r="R40" s="7">
        <v>6.0429867679702258E-4</v>
      </c>
      <c r="S40" s="7">
        <v>-5.0636043934997738E-3</v>
      </c>
      <c r="T40" s="7">
        <v>2.134897851956339E-2</v>
      </c>
      <c r="U40" s="7">
        <v>-9.3110835568557399E-3</v>
      </c>
      <c r="V40" s="7">
        <v>2.3739181744939549E-2</v>
      </c>
      <c r="W40" s="7">
        <v>2.5326691810383689E-2</v>
      </c>
      <c r="X40" s="7">
        <v>-3.741726372939895E-3</v>
      </c>
      <c r="Y40" s="7">
        <v>2.2656492873214903E-2</v>
      </c>
      <c r="Z40" s="7">
        <v>1.4058746831941416E-3</v>
      </c>
      <c r="AA40" s="7">
        <v>2.4196790642957187E-2</v>
      </c>
      <c r="AB40" s="7">
        <v>1.5991330998352385E-2</v>
      </c>
      <c r="AC40" s="7">
        <v>2.5727374184779835E-2</v>
      </c>
      <c r="AD40" s="7">
        <v>2.400045617189317E-2</v>
      </c>
      <c r="AE40" s="7">
        <v>-6.736880759101796E-4</v>
      </c>
      <c r="AF40" s="7">
        <v>2.8515423226847976E-4</v>
      </c>
      <c r="AG40" s="7">
        <v>1.0090668652097456E-2</v>
      </c>
      <c r="AH40" s="7">
        <v>1.7107905088952075E-2</v>
      </c>
      <c r="AI40" s="7">
        <v>2.2694536985090441E-2</v>
      </c>
      <c r="AJ40" s="7">
        <v>2.2131241859871401E-3</v>
      </c>
      <c r="AK40" s="7">
        <v>2.4273251251219784E-2</v>
      </c>
      <c r="AL40" s="7">
        <v>1.9823391735892218E-2</v>
      </c>
      <c r="AM40" s="7">
        <v>-1.6434799270200057E-3</v>
      </c>
      <c r="AN40" s="7">
        <v>7.0690602837230887E-3</v>
      </c>
      <c r="AO40" s="7">
        <v>2.7722357274550982E-2</v>
      </c>
      <c r="AP40" s="7">
        <v>2.8026020898636227E-2</v>
      </c>
      <c r="AQ40" s="7">
        <v>2.0994049335578108E-2</v>
      </c>
      <c r="AR40" s="7">
        <v>1.9317918869277327E-2</v>
      </c>
      <c r="AS40" s="7">
        <v>2.0824331420144407E-2</v>
      </c>
      <c r="AT40" s="7">
        <v>2.9217354801847228E-2</v>
      </c>
      <c r="AU40" s="7">
        <v>1.4317006956505313E-2</v>
      </c>
      <c r="AV40" s="7">
        <v>-6.929266148259304E-3</v>
      </c>
      <c r="AW40" s="7">
        <v>8.0314913006766658E-3</v>
      </c>
      <c r="AX40" s="7">
        <v>1.6370511736746675E-2</v>
      </c>
      <c r="AY40" s="7">
        <v>1.9706348354951515E-2</v>
      </c>
      <c r="AZ40" s="7">
        <v>5.2791027607448915E-3</v>
      </c>
      <c r="BA40" s="7">
        <v>1.364955031834103E-2</v>
      </c>
      <c r="BB40" s="7">
        <v>1.9753734310234906E-2</v>
      </c>
      <c r="BC40" s="7">
        <v>-3.3283073777498617E-4</v>
      </c>
      <c r="BD40" s="7">
        <v>1.1318568215301326E-3</v>
      </c>
      <c r="BE40" s="7">
        <v>-1.7588225123093514E-3</v>
      </c>
      <c r="BF40" s="7">
        <v>2.1638942682310175E-2</v>
      </c>
      <c r="BG40" s="7">
        <v>2.9310810833948708E-2</v>
      </c>
      <c r="BH40" s="7">
        <v>2.5700943821405371E-2</v>
      </c>
      <c r="BI40" s="7">
        <v>1.9799512565994722E-2</v>
      </c>
      <c r="BJ40" s="7">
        <v>2.9148827062399282E-2</v>
      </c>
      <c r="BK40" s="7">
        <v>2.6782968487560108E-2</v>
      </c>
      <c r="BL40" s="7">
        <v>-9.1164190973370973E-4</v>
      </c>
      <c r="BM40" s="7">
        <v>1.8171711548930748E-2</v>
      </c>
      <c r="BN40" s="7">
        <v>-5.2835387460775096E-3</v>
      </c>
      <c r="BO40" s="7">
        <v>1.8812446002662422E-2</v>
      </c>
      <c r="BP40" s="7">
        <v>2.2683587442159252E-2</v>
      </c>
      <c r="BQ40" s="7">
        <v>1.214455834952502E-2</v>
      </c>
      <c r="BR40" s="7">
        <v>-3.4093730130613786E-3</v>
      </c>
      <c r="BS40" s="7">
        <v>2.5793456359553241E-2</v>
      </c>
      <c r="BT40" s="7">
        <v>-3.4631772337638672E-3</v>
      </c>
      <c r="BU40" s="7">
        <v>1.984530335442914E-2</v>
      </c>
      <c r="BV40" s="7">
        <v>9.0893565833337076E-3</v>
      </c>
      <c r="BW40" s="7">
        <v>1.3015747369638639E-3</v>
      </c>
      <c r="BX40" s="7">
        <v>-2.3844610627838519E-3</v>
      </c>
      <c r="BY40" s="7">
        <v>2.1419579439174295E-2</v>
      </c>
      <c r="BZ40" s="7">
        <v>1.2958890323307104E-2</v>
      </c>
      <c r="CA40" s="8">
        <v>2.1303851936698835E-2</v>
      </c>
    </row>
    <row r="41" spans="1:79" x14ac:dyDescent="0.25">
      <c r="A41" s="62"/>
      <c r="B41" s="6">
        <v>-6.3730291805281225E-3</v>
      </c>
      <c r="C41" s="7">
        <v>4.906131390607435E-2</v>
      </c>
      <c r="D41" s="7">
        <v>5.788575323431909E-2</v>
      </c>
      <c r="E41" s="7">
        <v>1.7515168887618365E-5</v>
      </c>
      <c r="F41" s="7">
        <v>-1.6025114975876817E-2</v>
      </c>
      <c r="G41" s="7">
        <v>3.5548055056786085E-2</v>
      </c>
      <c r="H41" s="7">
        <v>-1.3664313763572414E-2</v>
      </c>
      <c r="I41" s="7">
        <v>7.9103505992280165E-2</v>
      </c>
      <c r="J41" s="7">
        <v>3.0139939231488798E-2</v>
      </c>
      <c r="K41" s="7">
        <v>2.504018674681183E-2</v>
      </c>
      <c r="L41" s="7">
        <v>5.1828441617465734E-2</v>
      </c>
      <c r="M41" s="7">
        <v>2.194779790968835E-2</v>
      </c>
      <c r="N41" s="7">
        <v>3.1767754757443381E-2</v>
      </c>
      <c r="O41" s="7">
        <v>-1.9586326594403704E-2</v>
      </c>
      <c r="P41" s="7">
        <v>2.4052855983320329E-2</v>
      </c>
      <c r="Q41" s="7">
        <v>-3.6770778296855142E-2</v>
      </c>
      <c r="R41" s="7">
        <v>1.9959987646415295E-4</v>
      </c>
      <c r="S41" s="7">
        <v>-2.2246914484429545E-2</v>
      </c>
      <c r="T41" s="7">
        <v>9.2498713356040943E-2</v>
      </c>
      <c r="U41" s="7">
        <v>-1.3170348188474547E-2</v>
      </c>
      <c r="V41" s="7">
        <v>2.5326691810383578E-2</v>
      </c>
      <c r="W41" s="7">
        <v>0.16002407382238815</v>
      </c>
      <c r="X41" s="7">
        <v>9.5792777582837454E-3</v>
      </c>
      <c r="Y41" s="7">
        <v>-2.3187244177177935E-2</v>
      </c>
      <c r="Z41" s="7">
        <v>-5.8098046268942223E-2</v>
      </c>
      <c r="AA41" s="7">
        <v>-3.5900974745817202E-2</v>
      </c>
      <c r="AB41" s="7">
        <v>-5.0542365770696429E-2</v>
      </c>
      <c r="AC41" s="7">
        <v>2.7187343651813942E-2</v>
      </c>
      <c r="AD41" s="7">
        <v>-1.5357036300032642E-2</v>
      </c>
      <c r="AE41" s="7">
        <v>-4.3725621744321416E-2</v>
      </c>
      <c r="AF41" s="7">
        <v>-2.6734824666172378E-2</v>
      </c>
      <c r="AG41" s="7">
        <v>3.4829166520478898E-2</v>
      </c>
      <c r="AH41" s="7">
        <v>-1.8084691057431771E-2</v>
      </c>
      <c r="AI41" s="7">
        <v>1.258781844804974E-2</v>
      </c>
      <c r="AJ41" s="7">
        <v>-2.4688937966713582E-2</v>
      </c>
      <c r="AK41" s="7">
        <v>-1.2208101966113799E-2</v>
      </c>
      <c r="AL41" s="7">
        <v>-2.6437099201257433E-2</v>
      </c>
      <c r="AM41" s="7">
        <v>-6.0682739757374357E-2</v>
      </c>
      <c r="AN41" s="7">
        <v>-1.5696977101445242E-2</v>
      </c>
      <c r="AO41" s="7">
        <v>-2.2817007471376223E-2</v>
      </c>
      <c r="AP41" s="7">
        <v>1.7702470758371169E-4</v>
      </c>
      <c r="AQ41" s="7">
        <v>-2.6049848205216414E-2</v>
      </c>
      <c r="AR41" s="7">
        <v>-2.8870353401884798E-2</v>
      </c>
      <c r="AS41" s="7">
        <v>-2.5527822696227276E-2</v>
      </c>
      <c r="AT41" s="7">
        <v>4.0380767887817165E-2</v>
      </c>
      <c r="AU41" s="7">
        <v>6.6271840443240831E-2</v>
      </c>
      <c r="AV41" s="7">
        <v>5.9263736015625061E-2</v>
      </c>
      <c r="AW41" s="7">
        <v>2.9772969181266561E-2</v>
      </c>
      <c r="AX41" s="7">
        <v>1.354501492876227E-4</v>
      </c>
      <c r="AY41" s="7">
        <v>5.8269791402685601E-3</v>
      </c>
      <c r="AZ41" s="7">
        <v>9.0082997718726951E-2</v>
      </c>
      <c r="BA41" s="7">
        <v>8.5046978256613712E-3</v>
      </c>
      <c r="BB41" s="7">
        <v>1.3657245269977584E-2</v>
      </c>
      <c r="BC41" s="7">
        <v>7.0700709034989123E-3</v>
      </c>
      <c r="BD41" s="7">
        <v>-2.1363130288476528E-2</v>
      </c>
      <c r="BE41" s="7">
        <v>-1.2471857103113743E-2</v>
      </c>
      <c r="BF41" s="7">
        <v>-1.1737584918798324E-4</v>
      </c>
      <c r="BG41" s="7">
        <v>0.10788946357930772</v>
      </c>
      <c r="BH41" s="7">
        <v>2.3280630353233443E-2</v>
      </c>
      <c r="BI41" s="7">
        <v>-6.4236060307359989E-3</v>
      </c>
      <c r="BJ41" s="7">
        <v>5.2555575162355567E-2</v>
      </c>
      <c r="BK41" s="7">
        <v>3.989253794905169E-2</v>
      </c>
      <c r="BL41" s="7">
        <v>4.8730491901701173E-2</v>
      </c>
      <c r="BM41" s="7">
        <v>-5.4047560590161081E-3</v>
      </c>
      <c r="BN41" s="7">
        <v>-1.758242222118743E-2</v>
      </c>
      <c r="BO41" s="7">
        <v>-3.1303607602512176E-2</v>
      </c>
      <c r="BP41" s="7">
        <v>1.262149751314582E-2</v>
      </c>
      <c r="BQ41" s="7">
        <v>3.648774397133283E-2</v>
      </c>
      <c r="BR41" s="7">
        <v>-1.9359051157568977E-2</v>
      </c>
      <c r="BS41" s="7">
        <v>9.4780237006044626E-2</v>
      </c>
      <c r="BT41" s="7">
        <v>-2.3181566793409304E-2</v>
      </c>
      <c r="BU41" s="7">
        <v>8.9147762884109402E-2</v>
      </c>
      <c r="BV41" s="7">
        <v>8.1777142486200619E-2</v>
      </c>
      <c r="BW41" s="7">
        <v>-2.1885155797465656E-2</v>
      </c>
      <c r="BX41" s="7">
        <v>-5.042758094074825E-2</v>
      </c>
      <c r="BY41" s="7">
        <v>4.8413457923485247E-2</v>
      </c>
      <c r="BZ41" s="7">
        <v>9.7791130171436036E-2</v>
      </c>
      <c r="CA41" s="8">
        <v>2.8829372832938766E-2</v>
      </c>
    </row>
    <row r="42" spans="1:79" x14ac:dyDescent="0.25">
      <c r="A42" s="62"/>
      <c r="B42" s="6">
        <v>1.492501945506472E-3</v>
      </c>
      <c r="C42" s="7">
        <v>-1.4366651499104058E-2</v>
      </c>
      <c r="D42" s="7">
        <v>1.162184253601067E-2</v>
      </c>
      <c r="E42" s="7">
        <v>3.5935337508610221E-3</v>
      </c>
      <c r="F42" s="7">
        <v>2.6936617394764086E-2</v>
      </c>
      <c r="G42" s="7">
        <v>-5.7201039968298242E-3</v>
      </c>
      <c r="H42" s="7">
        <v>5.4539265980282359E-3</v>
      </c>
      <c r="I42" s="7">
        <v>2.3757776115562623E-2</v>
      </c>
      <c r="J42" s="7">
        <v>3.8164445612507571E-2</v>
      </c>
      <c r="K42" s="7">
        <v>-1.2831720927095808E-2</v>
      </c>
      <c r="L42" s="7">
        <v>2.170668232285522E-2</v>
      </c>
      <c r="M42" s="7">
        <v>4.3740202432858609E-2</v>
      </c>
      <c r="N42" s="7">
        <v>-1.6065041015745352E-3</v>
      </c>
      <c r="O42" s="7">
        <v>3.7870562411137218E-2</v>
      </c>
      <c r="P42" s="7">
        <v>4.9612929473359574E-2</v>
      </c>
      <c r="Q42" s="7">
        <v>3.7360416281549104E-2</v>
      </c>
      <c r="R42" s="7">
        <v>3.1245268960192286E-2</v>
      </c>
      <c r="S42" s="7">
        <v>3.8293926679587025E-2</v>
      </c>
      <c r="T42" s="7">
        <v>8.359264424192471E-3</v>
      </c>
      <c r="U42" s="7">
        <v>4.6660875884567861E-2</v>
      </c>
      <c r="V42" s="7">
        <v>-3.7417263729399193E-3</v>
      </c>
      <c r="W42" s="7">
        <v>9.579277758283461E-3</v>
      </c>
      <c r="X42" s="7">
        <v>3.9817360961238425E-2</v>
      </c>
      <c r="Y42" s="7">
        <v>-7.6631626800959182E-3</v>
      </c>
      <c r="Z42" s="7">
        <v>2.2926341213950069E-2</v>
      </c>
      <c r="AA42" s="7">
        <v>-1.1819639002790386E-2</v>
      </c>
      <c r="AB42" s="7">
        <v>5.1144571528743965E-4</v>
      </c>
      <c r="AC42" s="7">
        <v>-6.9305018315857503E-3</v>
      </c>
      <c r="AD42" s="7">
        <v>-9.0358268834778259E-3</v>
      </c>
      <c r="AE42" s="7">
        <v>2.8205404504002298E-2</v>
      </c>
      <c r="AF42" s="7">
        <v>2.8584487180548672E-2</v>
      </c>
      <c r="AG42" s="7">
        <v>1.9097839090283508E-2</v>
      </c>
      <c r="AH42" s="7">
        <v>2.4622608220749853E-3</v>
      </c>
      <c r="AI42" s="7">
        <v>-3.4671736385929117E-3</v>
      </c>
      <c r="AJ42" s="7">
        <v>2.5521076763942795E-2</v>
      </c>
      <c r="AK42" s="7">
        <v>-9.1286833138223694E-3</v>
      </c>
      <c r="AL42" s="7">
        <v>-3.1905628917261106E-3</v>
      </c>
      <c r="AM42" s="7">
        <v>2.7849115471463227E-2</v>
      </c>
      <c r="AN42" s="7">
        <v>1.8262606843740772E-2</v>
      </c>
      <c r="AO42" s="7">
        <v>-1.6308681176110104E-2</v>
      </c>
      <c r="AP42" s="7">
        <v>-1.4090693600292734E-2</v>
      </c>
      <c r="AQ42" s="7">
        <v>-5.1524981306661638E-3</v>
      </c>
      <c r="AR42" s="7">
        <v>-2.613341526227303E-3</v>
      </c>
      <c r="AS42" s="7">
        <v>-4.799196648553529E-3</v>
      </c>
      <c r="AT42" s="7">
        <v>-1.1345464661881827E-2</v>
      </c>
      <c r="AU42" s="7">
        <v>1.7297459893819093E-2</v>
      </c>
      <c r="AV42" s="7">
        <v>5.1203062832717403E-2</v>
      </c>
      <c r="AW42" s="7">
        <v>2.3731718231277649E-2</v>
      </c>
      <c r="AX42" s="7">
        <v>5.8973736499099566E-3</v>
      </c>
      <c r="AY42" s="7">
        <v>8.5325090704321468E-4</v>
      </c>
      <c r="AZ42" s="7">
        <v>3.5636628351977354E-2</v>
      </c>
      <c r="BA42" s="7">
        <v>1.1561594185714799E-2</v>
      </c>
      <c r="BB42" s="7">
        <v>1.7046488486848095E-3</v>
      </c>
      <c r="BC42" s="7">
        <v>3.3671110192650358E-2</v>
      </c>
      <c r="BD42" s="7">
        <v>2.7771949109659994E-2</v>
      </c>
      <c r="BE42" s="7">
        <v>3.3789471127577339E-2</v>
      </c>
      <c r="BF42" s="7">
        <v>-3.1698272602385773E-3</v>
      </c>
      <c r="BG42" s="7">
        <v>-3.4646617147238157E-3</v>
      </c>
      <c r="BH42" s="7">
        <v>-7.350502391404716E-3</v>
      </c>
      <c r="BI42" s="7">
        <v>-7.6575066552796167E-4</v>
      </c>
      <c r="BJ42" s="7">
        <v>-9.777748788326962E-3</v>
      </c>
      <c r="BK42" s="7">
        <v>-7.2278482099400743E-3</v>
      </c>
      <c r="BL42" s="7">
        <v>3.9626226379398846E-2</v>
      </c>
      <c r="BM42" s="7">
        <v>2.1478192107152322E-3</v>
      </c>
      <c r="BN42" s="7">
        <v>3.9226784229569413E-2</v>
      </c>
      <c r="BO42" s="7">
        <v>-2.0361201607285023E-3</v>
      </c>
      <c r="BP42" s="7">
        <v>-3.4443799945856404E-3</v>
      </c>
      <c r="BQ42" s="7">
        <v>1.5772301767594088E-2</v>
      </c>
      <c r="BR42" s="7">
        <v>3.5800357363162713E-2</v>
      </c>
      <c r="BS42" s="7">
        <v>1.0072852255904041E-3</v>
      </c>
      <c r="BT42" s="7">
        <v>3.5437340913361932E-2</v>
      </c>
      <c r="BU42" s="7">
        <v>1.0539421135516931E-2</v>
      </c>
      <c r="BV42" s="7">
        <v>2.6407495241148854E-2</v>
      </c>
      <c r="BW42" s="7">
        <v>2.74186476275474E-2</v>
      </c>
      <c r="BX42" s="7">
        <v>3.0341655781627622E-2</v>
      </c>
      <c r="BY42" s="7">
        <v>2.9870680139444834E-3</v>
      </c>
      <c r="BZ42" s="7">
        <v>2.1677437951437478E-2</v>
      </c>
      <c r="CA42" s="8">
        <v>8.5287474883890754E-4</v>
      </c>
    </row>
    <row r="43" spans="1:79" x14ac:dyDescent="0.25">
      <c r="A43" s="62"/>
      <c r="B43" s="6">
        <v>2.78723262156911E-2</v>
      </c>
      <c r="C43" s="7">
        <v>2.3216674231934326E-2</v>
      </c>
      <c r="D43" s="7">
        <v>3.4887131718211971E-3</v>
      </c>
      <c r="E43" s="7">
        <v>2.4719099921604551E-2</v>
      </c>
      <c r="F43" s="7">
        <v>7.9423072335748912E-3</v>
      </c>
      <c r="G43" s="7">
        <v>2.1168216434266696E-2</v>
      </c>
      <c r="H43" s="7">
        <v>2.7235810777244004E-2</v>
      </c>
      <c r="I43" s="7">
        <v>-1.0416692708740405E-2</v>
      </c>
      <c r="J43" s="7">
        <v>-1.2206213750189522E-2</v>
      </c>
      <c r="K43" s="7">
        <v>2.8788159718719161E-2</v>
      </c>
      <c r="L43" s="7">
        <v>-7.2003053931681271E-3</v>
      </c>
      <c r="M43" s="7">
        <v>-1.3670434802773627E-2</v>
      </c>
      <c r="N43" s="7">
        <v>1.9466632236414674E-2</v>
      </c>
      <c r="O43" s="7">
        <v>1.6389200397019799E-3</v>
      </c>
      <c r="P43" s="7">
        <v>-1.8158901867574975E-2</v>
      </c>
      <c r="Q43" s="7">
        <v>6.6956119901589589E-3</v>
      </c>
      <c r="R43" s="7">
        <v>6.1963167628196342E-4</v>
      </c>
      <c r="S43" s="7">
        <v>2.0873106967593397E-3</v>
      </c>
      <c r="T43" s="7">
        <v>-3.8397006004790846E-3</v>
      </c>
      <c r="U43" s="7">
        <v>-5.9756776033362269E-3</v>
      </c>
      <c r="V43" s="7">
        <v>2.2656492873215001E-2</v>
      </c>
      <c r="W43" s="7">
        <v>-2.318724417717774E-2</v>
      </c>
      <c r="X43" s="7">
        <v>-7.663162680095939E-3</v>
      </c>
      <c r="Y43" s="7">
        <v>3.8584438556373904E-2</v>
      </c>
      <c r="Z43" s="7">
        <v>2.2161410339131916E-2</v>
      </c>
      <c r="AA43" s="7">
        <v>4.4842045354262158E-2</v>
      </c>
      <c r="AB43" s="7">
        <v>4.0649718425470702E-2</v>
      </c>
      <c r="AC43" s="7">
        <v>2.4269164034989729E-2</v>
      </c>
      <c r="AD43" s="7">
        <v>3.7349169613343239E-2</v>
      </c>
      <c r="AE43" s="7">
        <v>1.47009759554768E-2</v>
      </c>
      <c r="AF43" s="7">
        <v>9.7847156520891113E-3</v>
      </c>
      <c r="AG43" s="7">
        <v>-7.9692130679651085E-4</v>
      </c>
      <c r="AH43" s="7">
        <v>3.0441315764693958E-2</v>
      </c>
      <c r="AI43" s="7">
        <v>2.5970380724063383E-2</v>
      </c>
      <c r="AJ43" s="7">
        <v>1.1263060890580236E-2</v>
      </c>
      <c r="AK43" s="7">
        <v>3.6546646976719943E-2</v>
      </c>
      <c r="AL43" s="7">
        <v>3.6498193760028025E-2</v>
      </c>
      <c r="AM43" s="7">
        <v>1.9592813363722067E-2</v>
      </c>
      <c r="AN43" s="7">
        <v>1.3628256242728953E-2</v>
      </c>
      <c r="AO43" s="7">
        <v>4.4239858946599854E-2</v>
      </c>
      <c r="AP43" s="7">
        <v>3.6451235643264066E-2</v>
      </c>
      <c r="AQ43" s="7">
        <v>3.7698348525087813E-2</v>
      </c>
      <c r="AR43" s="7">
        <v>3.6781729874873631E-2</v>
      </c>
      <c r="AS43" s="7">
        <v>3.7319793650379511E-2</v>
      </c>
      <c r="AT43" s="7">
        <v>2.3587603218114456E-2</v>
      </c>
      <c r="AU43" s="7">
        <v>-2.5925877186552815E-3</v>
      </c>
      <c r="AV43" s="7">
        <v>-2.8882858147050723E-2</v>
      </c>
      <c r="AW43" s="7">
        <v>3.1414720632270687E-3</v>
      </c>
      <c r="AX43" s="7">
        <v>2.3152601729407564E-2</v>
      </c>
      <c r="AY43" s="7">
        <v>2.4949204687122264E-2</v>
      </c>
      <c r="AZ43" s="7">
        <v>-2.1340592643584039E-2</v>
      </c>
      <c r="BA43" s="7">
        <v>1.7083512286502373E-2</v>
      </c>
      <c r="BB43" s="7">
        <v>2.2232917684893275E-2</v>
      </c>
      <c r="BC43" s="7">
        <v>-2.881620873584817E-3</v>
      </c>
      <c r="BD43" s="7">
        <v>8.8512999952607557E-3</v>
      </c>
      <c r="BE43" s="7">
        <v>2.4036556776470958E-3</v>
      </c>
      <c r="BF43" s="7">
        <v>2.9259845679769348E-2</v>
      </c>
      <c r="BG43" s="7">
        <v>-1.9078308860775994E-4</v>
      </c>
      <c r="BH43" s="7">
        <v>2.5621201812318639E-2</v>
      </c>
      <c r="BI43" s="7">
        <v>2.9389978617603063E-2</v>
      </c>
      <c r="BJ43" s="7">
        <v>1.9201780801704219E-2</v>
      </c>
      <c r="BK43" s="7">
        <v>2.0979699079283765E-2</v>
      </c>
      <c r="BL43" s="7">
        <v>-1.8282561572844885E-2</v>
      </c>
      <c r="BM43" s="7">
        <v>2.7170167980344842E-2</v>
      </c>
      <c r="BN43" s="7">
        <v>1.8575777872474608E-4</v>
      </c>
      <c r="BO43" s="7">
        <v>3.7065265989719251E-2</v>
      </c>
      <c r="BP43" s="7">
        <v>2.594595782892092E-2</v>
      </c>
      <c r="BQ43" s="7">
        <v>9.6228722583313608E-4</v>
      </c>
      <c r="BR43" s="7">
        <v>2.9550835566885814E-3</v>
      </c>
      <c r="BS43" s="7">
        <v>4.2972049041131721E-4</v>
      </c>
      <c r="BT43" s="7">
        <v>4.2460640961613227E-3</v>
      </c>
      <c r="BU43" s="7">
        <v>-4.3716586521992742E-3</v>
      </c>
      <c r="BV43" s="7">
        <v>-1.8551238484226851E-2</v>
      </c>
      <c r="BW43" s="7">
        <v>9.2298548699690959E-3</v>
      </c>
      <c r="BX43" s="7">
        <v>1.5118077911234665E-2</v>
      </c>
      <c r="BY43" s="7">
        <v>1.183867048984083E-2</v>
      </c>
      <c r="BZ43" s="7">
        <v>-1.9797198710086256E-2</v>
      </c>
      <c r="CA43" s="8">
        <v>1.8635493719199182E-2</v>
      </c>
    </row>
    <row r="44" spans="1:79" x14ac:dyDescent="0.25">
      <c r="A44" s="62"/>
      <c r="B44" s="6">
        <v>8.954146052309972E-3</v>
      </c>
      <c r="C44" s="7">
        <v>9.2667601415319378E-4</v>
      </c>
      <c r="D44" s="7">
        <v>-2.2344131269280292E-2</v>
      </c>
      <c r="E44" s="7">
        <v>4.9979515357767221E-3</v>
      </c>
      <c r="F44" s="7">
        <v>4.2219488938575037E-2</v>
      </c>
      <c r="G44" s="7">
        <v>-8.0383947222323338E-4</v>
      </c>
      <c r="H44" s="7">
        <v>8.563397945966042E-3</v>
      </c>
      <c r="I44" s="7">
        <v>-3.9459561541450222E-2</v>
      </c>
      <c r="J44" s="7">
        <v>1.6686793257747787E-2</v>
      </c>
      <c r="K44" s="7">
        <v>8.5219562251274417E-3</v>
      </c>
      <c r="L44" s="7">
        <v>2.1454441311277245E-2</v>
      </c>
      <c r="M44" s="7">
        <v>1.5380109223487884E-2</v>
      </c>
      <c r="N44" s="7">
        <v>-2.5951553895764874E-3</v>
      </c>
      <c r="O44" s="7">
        <v>3.5087375568418719E-2</v>
      </c>
      <c r="P44" s="7">
        <v>1.0080954351974133E-2</v>
      </c>
      <c r="Q44" s="7">
        <v>4.1761420544391602E-2</v>
      </c>
      <c r="R44" s="7">
        <v>3.2966312836149078E-2</v>
      </c>
      <c r="S44" s="7">
        <v>3.5733211516100725E-2</v>
      </c>
      <c r="T44" s="7">
        <v>-3.2477919714745042E-2</v>
      </c>
      <c r="U44" s="7">
        <v>2.5962253231325255E-2</v>
      </c>
      <c r="V44" s="7">
        <v>1.4058746831940722E-3</v>
      </c>
      <c r="W44" s="7">
        <v>-5.8098046268942216E-2</v>
      </c>
      <c r="X44" s="7">
        <v>2.2926341213949958E-2</v>
      </c>
      <c r="Y44" s="7">
        <v>2.2161410339131757E-2</v>
      </c>
      <c r="Z44" s="7">
        <v>6.0689497869222883E-2</v>
      </c>
      <c r="AA44" s="7">
        <v>3.0014018630548655E-2</v>
      </c>
      <c r="AB44" s="7">
        <v>2.585382387184311E-2</v>
      </c>
      <c r="AC44" s="7">
        <v>3.1854383900826316E-3</v>
      </c>
      <c r="AD44" s="7">
        <v>2.0358409164797801E-2</v>
      </c>
      <c r="AE44" s="7">
        <v>5.1364788814682587E-2</v>
      </c>
      <c r="AF44" s="7">
        <v>4.4862613470952585E-2</v>
      </c>
      <c r="AG44" s="7">
        <v>2.9679592595194038E-2</v>
      </c>
      <c r="AH44" s="7">
        <v>1.2486509116726552E-2</v>
      </c>
      <c r="AI44" s="7">
        <v>5.8498940577683366E-3</v>
      </c>
      <c r="AJ44" s="7">
        <v>4.6477780138304517E-2</v>
      </c>
      <c r="AK44" s="7">
        <v>1.9279162840155545E-2</v>
      </c>
      <c r="AL44" s="7">
        <v>1.9899321081287398E-2</v>
      </c>
      <c r="AM44" s="7">
        <v>5.783707378758781E-2</v>
      </c>
      <c r="AN44" s="7">
        <v>4.8790071212955116E-2</v>
      </c>
      <c r="AO44" s="7">
        <v>2.869462964998077E-2</v>
      </c>
      <c r="AP44" s="7">
        <v>1.8579999054203183E-2</v>
      </c>
      <c r="AQ44" s="7">
        <v>2.1271085164282243E-2</v>
      </c>
      <c r="AR44" s="7">
        <v>2.0343397025901683E-2</v>
      </c>
      <c r="AS44" s="7">
        <v>2.0807784416497277E-2</v>
      </c>
      <c r="AT44" s="7">
        <v>1.7689057043340645E-3</v>
      </c>
      <c r="AU44" s="7">
        <v>-2.9786833604665927E-2</v>
      </c>
      <c r="AV44" s="7">
        <v>-4.0143948705926441E-3</v>
      </c>
      <c r="AW44" s="7">
        <v>-2.1410191087971098E-2</v>
      </c>
      <c r="AX44" s="7">
        <v>3.1778318904092107E-3</v>
      </c>
      <c r="AY44" s="7">
        <v>4.9883726109331179E-3</v>
      </c>
      <c r="AZ44" s="7">
        <v>-5.2634829125309757E-2</v>
      </c>
      <c r="BA44" s="7">
        <v>-4.2499252595639553E-3</v>
      </c>
      <c r="BB44" s="7">
        <v>1.4698680891185763E-3</v>
      </c>
      <c r="BC44" s="7">
        <v>2.8584180535361908E-2</v>
      </c>
      <c r="BD44" s="7">
        <v>4.3526106019351363E-2</v>
      </c>
      <c r="BE44" s="7">
        <v>3.5635048121593085E-2</v>
      </c>
      <c r="BF44" s="7">
        <v>1.0264023061517819E-2</v>
      </c>
      <c r="BG44" s="7">
        <v>-2.8982785706892333E-2</v>
      </c>
      <c r="BH44" s="7">
        <v>4.9372180582837391E-3</v>
      </c>
      <c r="BI44" s="7">
        <v>1.0714484956027753E-2</v>
      </c>
      <c r="BJ44" s="7">
        <v>-3.889953306404681E-3</v>
      </c>
      <c r="BK44" s="7">
        <v>-1.2286906136668441E-3</v>
      </c>
      <c r="BL44" s="7">
        <v>8.764825299837728E-3</v>
      </c>
      <c r="BM44" s="7">
        <v>8.094797891095705E-3</v>
      </c>
      <c r="BN44" s="7">
        <v>3.3308898504340705E-2</v>
      </c>
      <c r="BO44" s="7">
        <v>2.0787472970515974E-2</v>
      </c>
      <c r="BP44" s="7">
        <v>5.8200036869435097E-3</v>
      </c>
      <c r="BQ44" s="7">
        <v>3.1638498527031655E-2</v>
      </c>
      <c r="BR44" s="7">
        <v>3.6601118912831604E-2</v>
      </c>
      <c r="BS44" s="7">
        <v>-2.7640978948205858E-2</v>
      </c>
      <c r="BT44" s="7">
        <v>3.827817265397062E-2</v>
      </c>
      <c r="BU44" s="7">
        <v>-3.2934834512634334E-2</v>
      </c>
      <c r="BV44" s="7">
        <v>6.88295248765039E-3</v>
      </c>
      <c r="BW44" s="7">
        <v>4.3989406767136398E-2</v>
      </c>
      <c r="BX44" s="7">
        <v>5.2166462566384506E-2</v>
      </c>
      <c r="BY44" s="7">
        <v>-1.2221961127312931E-2</v>
      </c>
      <c r="BZ44" s="7">
        <v>4.678604592801866E-3</v>
      </c>
      <c r="CA44" s="8">
        <v>-3.4182272300700848E-3</v>
      </c>
    </row>
    <row r="45" spans="1:79" x14ac:dyDescent="0.25">
      <c r="A45" s="62"/>
      <c r="B45" s="6">
        <v>2.878914720821972E-2</v>
      </c>
      <c r="C45" s="7">
        <v>2.8411213148100634E-2</v>
      </c>
      <c r="D45" s="7">
        <v>-4.1885435990358655E-3</v>
      </c>
      <c r="E45" s="7">
        <v>2.4261399684971069E-2</v>
      </c>
      <c r="F45" s="7">
        <v>1.1414211777563611E-2</v>
      </c>
      <c r="G45" s="7">
        <v>2.3047694277531394E-2</v>
      </c>
      <c r="H45" s="7">
        <v>2.6698540490663114E-2</v>
      </c>
      <c r="I45" s="7">
        <v>-2.5110305861169538E-2</v>
      </c>
      <c r="J45" s="7">
        <v>-1.6786321230926226E-2</v>
      </c>
      <c r="K45" s="7">
        <v>3.4665939816502692E-2</v>
      </c>
      <c r="L45" s="7">
        <v>-5.2333790333949082E-3</v>
      </c>
      <c r="M45" s="7">
        <v>-2.0418968960017242E-2</v>
      </c>
      <c r="N45" s="7">
        <v>1.9613186170001864E-2</v>
      </c>
      <c r="O45" s="7">
        <v>1.231870440661087E-4</v>
      </c>
      <c r="P45" s="7">
        <v>-2.7822655093729401E-2</v>
      </c>
      <c r="Q45" s="7">
        <v>6.4330763627486187E-3</v>
      </c>
      <c r="R45" s="7">
        <v>1.0892912740356718E-3</v>
      </c>
      <c r="S45" s="7">
        <v>5.2682978064468033E-4</v>
      </c>
      <c r="T45" s="7">
        <v>-1.2001984264045279E-2</v>
      </c>
      <c r="U45" s="7">
        <v>-1.2046958797941903E-2</v>
      </c>
      <c r="V45" s="7">
        <v>2.4196790642957162E-2</v>
      </c>
      <c r="W45" s="7">
        <v>-3.5900974745816994E-2</v>
      </c>
      <c r="X45" s="7">
        <v>-1.1819639002790538E-2</v>
      </c>
      <c r="Y45" s="7">
        <v>4.4842045354261978E-2</v>
      </c>
      <c r="Z45" s="7">
        <v>3.0014018630548662E-2</v>
      </c>
      <c r="AA45" s="7">
        <v>5.3823064467817268E-2</v>
      </c>
      <c r="AB45" s="7">
        <v>4.4630704244757624E-2</v>
      </c>
      <c r="AC45" s="7">
        <v>2.7215706224701722E-2</v>
      </c>
      <c r="AD45" s="7">
        <v>4.3798687993646362E-2</v>
      </c>
      <c r="AE45" s="7">
        <v>1.9199029668293656E-2</v>
      </c>
      <c r="AF45" s="7">
        <v>1.3103258656819803E-2</v>
      </c>
      <c r="AG45" s="7">
        <v>3.4098580843321125E-3</v>
      </c>
      <c r="AH45" s="7">
        <v>3.1586023589989992E-2</v>
      </c>
      <c r="AI45" s="7">
        <v>2.8129425002094831E-2</v>
      </c>
      <c r="AJ45" s="7">
        <v>1.5917365422973513E-2</v>
      </c>
      <c r="AK45" s="7">
        <v>4.2855094743237357E-2</v>
      </c>
      <c r="AL45" s="7">
        <v>4.0821039274813377E-2</v>
      </c>
      <c r="AM45" s="7">
        <v>2.5257562713296502E-2</v>
      </c>
      <c r="AN45" s="7">
        <v>2.1203768063012329E-2</v>
      </c>
      <c r="AO45" s="7">
        <v>5.4585054181621864E-2</v>
      </c>
      <c r="AP45" s="7">
        <v>4.4389772261316532E-2</v>
      </c>
      <c r="AQ45" s="7">
        <v>4.2930959275031516E-2</v>
      </c>
      <c r="AR45" s="7">
        <v>4.0973325737712243E-2</v>
      </c>
      <c r="AS45" s="7">
        <v>4.2353770794730135E-2</v>
      </c>
      <c r="AT45" s="7">
        <v>2.7856672547475439E-2</v>
      </c>
      <c r="AU45" s="7">
        <v>-1.3460797250330281E-2</v>
      </c>
      <c r="AV45" s="7">
        <v>-4.1373382892870875E-2</v>
      </c>
      <c r="AW45" s="7">
        <v>-8.6383436922120582E-3</v>
      </c>
      <c r="AX45" s="7">
        <v>2.1592910187686935E-2</v>
      </c>
      <c r="AY45" s="7">
        <v>2.5452320312618973E-2</v>
      </c>
      <c r="AZ45" s="7">
        <v>-4.2326196160006407E-2</v>
      </c>
      <c r="BA45" s="7">
        <v>1.2339275519628157E-2</v>
      </c>
      <c r="BB45" s="7">
        <v>2.1870806337367932E-2</v>
      </c>
      <c r="BC45" s="7">
        <v>-3.9690972714255535E-3</v>
      </c>
      <c r="BD45" s="7">
        <v>1.2240116233956148E-2</v>
      </c>
      <c r="BE45" s="7">
        <v>2.4092930855958011E-3</v>
      </c>
      <c r="BF45" s="7">
        <v>3.2024821394761489E-2</v>
      </c>
      <c r="BG45" s="7">
        <v>-3.6381687949668395E-3</v>
      </c>
      <c r="BH45" s="7">
        <v>2.8997153720709525E-2</v>
      </c>
      <c r="BI45" s="7">
        <v>3.1383160772561647E-2</v>
      </c>
      <c r="BJ45" s="7">
        <v>2.2009617512092627E-2</v>
      </c>
      <c r="BK45" s="7">
        <v>2.3320309832035049E-2</v>
      </c>
      <c r="BL45" s="7">
        <v>-2.4650895649775573E-2</v>
      </c>
      <c r="BM45" s="7">
        <v>2.7718555672176619E-2</v>
      </c>
      <c r="BN45" s="7">
        <v>-2.0924719609619891E-3</v>
      </c>
      <c r="BO45" s="7">
        <v>4.1125612200611089E-2</v>
      </c>
      <c r="BP45" s="7">
        <v>2.8092187035623786E-2</v>
      </c>
      <c r="BQ45" s="7">
        <v>6.652201464903057E-3</v>
      </c>
      <c r="BR45" s="7">
        <v>2.4099873850218501E-3</v>
      </c>
      <c r="BS45" s="7">
        <v>-4.3722300339182063E-3</v>
      </c>
      <c r="BT45" s="7">
        <v>4.0983399648519964E-3</v>
      </c>
      <c r="BU45" s="7">
        <v>-1.3373119829445348E-2</v>
      </c>
      <c r="BV45" s="7">
        <v>-2.0580144415339063E-2</v>
      </c>
      <c r="BW45" s="7">
        <v>1.2817304714257577E-2</v>
      </c>
      <c r="BX45" s="7">
        <v>1.8994915152128873E-2</v>
      </c>
      <c r="BY45" s="7">
        <v>8.8227910855856739E-3</v>
      </c>
      <c r="BZ45" s="7">
        <v>-2.0519701169881388E-2</v>
      </c>
      <c r="CA45" s="8">
        <v>1.7785885515331314E-2</v>
      </c>
    </row>
    <row r="46" spans="1:79" x14ac:dyDescent="0.25">
      <c r="A46" s="62"/>
      <c r="B46" s="6">
        <v>3.8285975741679017E-2</v>
      </c>
      <c r="C46" s="7">
        <v>-6.0190188284328094E-3</v>
      </c>
      <c r="D46" s="7">
        <v>9.5384141549408122E-3</v>
      </c>
      <c r="E46" s="7">
        <v>3.6294280739365109E-2</v>
      </c>
      <c r="F46" s="7">
        <v>4.9525325041564899E-3</v>
      </c>
      <c r="G46" s="7">
        <v>8.57210420044828E-3</v>
      </c>
      <c r="H46" s="7">
        <v>4.5600620477261503E-2</v>
      </c>
      <c r="I46" s="7">
        <v>7.0174978544987471E-3</v>
      </c>
      <c r="J46" s="7">
        <v>-1.2567617286755442E-2</v>
      </c>
      <c r="K46" s="7">
        <v>8.947157113602125E-3</v>
      </c>
      <c r="L46" s="7">
        <v>-3.8032135820040253E-2</v>
      </c>
      <c r="M46" s="7">
        <v>-3.4572186541284855E-3</v>
      </c>
      <c r="N46" s="7">
        <v>1.3997832857033016E-2</v>
      </c>
      <c r="O46" s="7">
        <v>1.5661241312720273E-2</v>
      </c>
      <c r="P46" s="7">
        <v>-5.1536098020915633E-6</v>
      </c>
      <c r="Q46" s="7">
        <v>2.5092598688334619E-2</v>
      </c>
      <c r="R46" s="7">
        <v>-9.1736939412818963E-4</v>
      </c>
      <c r="S46" s="7">
        <v>1.7519804551791279E-2</v>
      </c>
      <c r="T46" s="7">
        <v>-1.2860211604372257E-2</v>
      </c>
      <c r="U46" s="7">
        <v>1.8959438495240066E-2</v>
      </c>
      <c r="V46" s="7">
        <v>1.599133099835251E-2</v>
      </c>
      <c r="W46" s="7">
        <v>-5.0542365770696485E-2</v>
      </c>
      <c r="X46" s="7">
        <v>5.1144571528723148E-4</v>
      </c>
      <c r="Y46" s="7">
        <v>4.0649718425470806E-2</v>
      </c>
      <c r="Z46" s="7">
        <v>2.5853823871843304E-2</v>
      </c>
      <c r="AA46" s="7">
        <v>4.4630704244757971E-2</v>
      </c>
      <c r="AB46" s="7">
        <v>6.2789293214320308E-2</v>
      </c>
      <c r="AC46" s="7">
        <v>1.2397719542090582E-2</v>
      </c>
      <c r="AD46" s="7">
        <v>3.5079438125274733E-2</v>
      </c>
      <c r="AE46" s="7">
        <v>2.1813634988540741E-2</v>
      </c>
      <c r="AF46" s="7">
        <v>1.2389189645781028E-2</v>
      </c>
      <c r="AG46" s="7">
        <v>-3.0370987872225058E-2</v>
      </c>
      <c r="AH46" s="7">
        <v>4.5758395140246891E-2</v>
      </c>
      <c r="AI46" s="7">
        <v>2.3500414223366531E-2</v>
      </c>
      <c r="AJ46" s="7">
        <v>8.7889666798320748E-3</v>
      </c>
      <c r="AK46" s="7">
        <v>3.3203444542483404E-2</v>
      </c>
      <c r="AL46" s="7">
        <v>4.6056514122497436E-2</v>
      </c>
      <c r="AM46" s="7">
        <v>3.1236878238630139E-2</v>
      </c>
      <c r="AN46" s="7">
        <v>-2.1135795718280059E-3</v>
      </c>
      <c r="AO46" s="7">
        <v>3.3582103733648352E-2</v>
      </c>
      <c r="AP46" s="7">
        <v>2.2179787454283909E-2</v>
      </c>
      <c r="AQ46" s="7">
        <v>4.4279092138676084E-2</v>
      </c>
      <c r="AR46" s="7">
        <v>4.7906963236043446E-2</v>
      </c>
      <c r="AS46" s="7">
        <v>4.426045970228551E-2</v>
      </c>
      <c r="AT46" s="7">
        <v>1.3452122298023284E-3</v>
      </c>
      <c r="AU46" s="7">
        <v>9.2390930800199736E-3</v>
      </c>
      <c r="AV46" s="7">
        <v>-1.8897920677789837E-2</v>
      </c>
      <c r="AW46" s="7">
        <v>3.5232231865097774E-2</v>
      </c>
      <c r="AX46" s="7">
        <v>3.805367133313093E-2</v>
      </c>
      <c r="AY46" s="7">
        <v>3.0796125999390751E-2</v>
      </c>
      <c r="AZ46" s="7">
        <v>1.0152811480184126E-2</v>
      </c>
      <c r="BA46" s="7">
        <v>3.7754951304545342E-2</v>
      </c>
      <c r="BB46" s="7">
        <v>2.698944361730677E-2</v>
      </c>
      <c r="BC46" s="7">
        <v>-2.9261942169947208E-3</v>
      </c>
      <c r="BD46" s="7">
        <v>8.6702600286335529E-3</v>
      </c>
      <c r="BE46" s="7">
        <v>8.352907563657197E-3</v>
      </c>
      <c r="BF46" s="7">
        <v>3.1008295355710262E-2</v>
      </c>
      <c r="BG46" s="7">
        <v>-3.1045547135850282E-2</v>
      </c>
      <c r="BH46" s="7">
        <v>1.4300760209964999E-2</v>
      </c>
      <c r="BI46" s="7">
        <v>3.6524180962572407E-2</v>
      </c>
      <c r="BJ46" s="7">
        <v>-4.3801380248709998E-3</v>
      </c>
      <c r="BK46" s="7">
        <v>4.8898384097468411E-3</v>
      </c>
      <c r="BL46" s="7">
        <v>-2.2049162031357553E-2</v>
      </c>
      <c r="BM46" s="7">
        <v>3.8251415577405946E-2</v>
      </c>
      <c r="BN46" s="7">
        <v>1.5589716798833642E-2</v>
      </c>
      <c r="BO46" s="7">
        <v>4.9757412349589442E-2</v>
      </c>
      <c r="BP46" s="7">
        <v>2.3499212130696182E-2</v>
      </c>
      <c r="BQ46" s="7">
        <v>-3.3957386772464765E-2</v>
      </c>
      <c r="BR46" s="7">
        <v>1.3889529269083212E-2</v>
      </c>
      <c r="BS46" s="7">
        <v>-1.9996045055237971E-2</v>
      </c>
      <c r="BT46" s="7">
        <v>1.5789564705281756E-2</v>
      </c>
      <c r="BU46" s="7">
        <v>-9.2134075474466712E-3</v>
      </c>
      <c r="BV46" s="7">
        <v>-5.1446282153947087E-2</v>
      </c>
      <c r="BW46" s="7">
        <v>8.6888924650241756E-3</v>
      </c>
      <c r="BX46" s="7">
        <v>2.7343645184279744E-2</v>
      </c>
      <c r="BY46" s="7">
        <v>8.112904800368817E-3</v>
      </c>
      <c r="BZ46" s="7">
        <v>-6.4363062645490521E-2</v>
      </c>
      <c r="CA46" s="8">
        <v>1.7629911278746649E-2</v>
      </c>
    </row>
    <row r="47" spans="1:79" x14ac:dyDescent="0.25">
      <c r="A47" s="62"/>
      <c r="B47" s="6">
        <v>1.6479946208432676E-2</v>
      </c>
      <c r="C47" s="7">
        <v>3.9785499108139083E-2</v>
      </c>
      <c r="D47" s="7">
        <v>1.31609049709164E-2</v>
      </c>
      <c r="E47" s="7">
        <v>1.4986333900270071E-2</v>
      </c>
      <c r="F47" s="7">
        <v>3.8016397512295706E-3</v>
      </c>
      <c r="G47" s="7">
        <v>2.9018347613288288E-2</v>
      </c>
      <c r="H47" s="7">
        <v>1.1419287222249566E-2</v>
      </c>
      <c r="I47" s="7">
        <v>2.7120735045207539E-3</v>
      </c>
      <c r="J47" s="7">
        <v>-2.7858821379077251E-3</v>
      </c>
      <c r="K47" s="7">
        <v>3.5364806164949164E-2</v>
      </c>
      <c r="L47" s="7">
        <v>1.7240237327359437E-2</v>
      </c>
      <c r="M47" s="7">
        <v>-9.6685465849049024E-3</v>
      </c>
      <c r="N47" s="7">
        <v>2.4203250056657282E-2</v>
      </c>
      <c r="O47" s="7">
        <v>-8.2440744421917178E-3</v>
      </c>
      <c r="P47" s="7">
        <v>-1.567213825009936E-2</v>
      </c>
      <c r="Q47" s="7">
        <v>-9.6956349363252481E-3</v>
      </c>
      <c r="R47" s="7">
        <v>1.1006589910697948E-3</v>
      </c>
      <c r="S47" s="7">
        <v>-9.003251507735649E-3</v>
      </c>
      <c r="T47" s="7">
        <v>2.0648817996242186E-2</v>
      </c>
      <c r="U47" s="7">
        <v>-1.6851341410631604E-2</v>
      </c>
      <c r="V47" s="7">
        <v>2.5727374184779845E-2</v>
      </c>
      <c r="W47" s="7">
        <v>2.7187343651814161E-2</v>
      </c>
      <c r="X47" s="7">
        <v>-6.9305018315856809E-3</v>
      </c>
      <c r="Y47" s="7">
        <v>2.4269164034989618E-2</v>
      </c>
      <c r="Z47" s="7">
        <v>3.185438390082708E-3</v>
      </c>
      <c r="AA47" s="7">
        <v>2.7215706224701704E-2</v>
      </c>
      <c r="AB47" s="7">
        <v>1.2397719542090416E-2</v>
      </c>
      <c r="AC47" s="7">
        <v>2.9335787983121461E-2</v>
      </c>
      <c r="AD47" s="7">
        <v>2.6638230691501362E-2</v>
      </c>
      <c r="AE47" s="7">
        <v>-7.6290855497963134E-4</v>
      </c>
      <c r="AF47" s="7">
        <v>8.0561391566690531E-4</v>
      </c>
      <c r="AG47" s="7">
        <v>1.8042933076805365E-2</v>
      </c>
      <c r="AH47" s="7">
        <v>1.4089071468741526E-2</v>
      </c>
      <c r="AI47" s="7">
        <v>2.3956906450940157E-2</v>
      </c>
      <c r="AJ47" s="7">
        <v>4.3021510408222134E-3</v>
      </c>
      <c r="AK47" s="7">
        <v>2.7102460164099479E-2</v>
      </c>
      <c r="AL47" s="7">
        <v>1.9133692368779695E-2</v>
      </c>
      <c r="AM47" s="7">
        <v>-2.3517722389327228E-3</v>
      </c>
      <c r="AN47" s="7">
        <v>1.3067844588553396E-2</v>
      </c>
      <c r="AO47" s="7">
        <v>3.3509942355680188E-2</v>
      </c>
      <c r="AP47" s="7">
        <v>3.3818776471190068E-2</v>
      </c>
      <c r="AQ47" s="7">
        <v>2.1265901332519509E-2</v>
      </c>
      <c r="AR47" s="7">
        <v>1.8237212113416154E-2</v>
      </c>
      <c r="AS47" s="7">
        <v>2.095061252626719E-2</v>
      </c>
      <c r="AT47" s="7">
        <v>3.5563915170853527E-2</v>
      </c>
      <c r="AU47" s="7">
        <v>8.0959428575716683E-3</v>
      </c>
      <c r="AV47" s="7">
        <v>-1.3277547594497369E-2</v>
      </c>
      <c r="AW47" s="7">
        <v>-2.9851280561157961E-3</v>
      </c>
      <c r="AX47" s="7">
        <v>1.2549006736931129E-2</v>
      </c>
      <c r="AY47" s="7">
        <v>1.8575873355177998E-2</v>
      </c>
      <c r="AZ47" s="7">
        <v>-8.6514278669641703E-3</v>
      </c>
      <c r="BA47" s="7">
        <v>7.4942152302397563E-3</v>
      </c>
      <c r="BB47" s="7">
        <v>1.8578807094923905E-2</v>
      </c>
      <c r="BC47" s="7">
        <v>-6.8281560671189234E-4</v>
      </c>
      <c r="BD47" s="7">
        <v>2.2934562267949328E-3</v>
      </c>
      <c r="BE47" s="7">
        <v>-3.0766240861489109E-3</v>
      </c>
      <c r="BF47" s="7">
        <v>2.2166097503793922E-2</v>
      </c>
      <c r="BG47" s="7">
        <v>3.5014212682781459E-2</v>
      </c>
      <c r="BH47" s="7">
        <v>2.9329235809921896E-2</v>
      </c>
      <c r="BI47" s="7">
        <v>1.8876590945158353E-2</v>
      </c>
      <c r="BJ47" s="7">
        <v>3.5308965310813026E-2</v>
      </c>
      <c r="BK47" s="7">
        <v>3.1126596930267703E-2</v>
      </c>
      <c r="BL47" s="7">
        <v>-2.1835672993249927E-3</v>
      </c>
      <c r="BM47" s="7">
        <v>1.5895136325867712E-2</v>
      </c>
      <c r="BN47" s="7">
        <v>-9.4543766339346691E-3</v>
      </c>
      <c r="BO47" s="7">
        <v>1.7340731858052599E-2</v>
      </c>
      <c r="BP47" s="7">
        <v>2.3936565237633569E-2</v>
      </c>
      <c r="BQ47" s="7">
        <v>2.1773394154986636E-2</v>
      </c>
      <c r="BR47" s="7">
        <v>-6.0152447152454769E-3</v>
      </c>
      <c r="BS47" s="7">
        <v>2.8735232461782861E-2</v>
      </c>
      <c r="BT47" s="7">
        <v>-6.0726499217115606E-3</v>
      </c>
      <c r="BU47" s="7">
        <v>1.7940502886717852E-2</v>
      </c>
      <c r="BV47" s="7">
        <v>1.5714743811821169E-2</v>
      </c>
      <c r="BW47" s="7">
        <v>2.6087450330472871E-3</v>
      </c>
      <c r="BX47" s="7">
        <v>-3.8134058572625237E-3</v>
      </c>
      <c r="BY47" s="7">
        <v>2.1248004130164963E-2</v>
      </c>
      <c r="BZ47" s="7">
        <v>2.2605427301890829E-2</v>
      </c>
      <c r="CA47" s="8">
        <v>2.1245755084127061E-2</v>
      </c>
    </row>
    <row r="48" spans="1:79" x14ac:dyDescent="0.25">
      <c r="A48" s="62"/>
      <c r="B48" s="6">
        <v>2.5368461795037968E-2</v>
      </c>
      <c r="C48" s="7">
        <v>2.9301635252639679E-2</v>
      </c>
      <c r="D48" s="7">
        <v>3.0322738491823584E-3</v>
      </c>
      <c r="E48" s="7">
        <v>2.2115503092396342E-2</v>
      </c>
      <c r="F48" s="7">
        <v>8.2070549023832949E-3</v>
      </c>
      <c r="G48" s="7">
        <v>2.3833499300534314E-2</v>
      </c>
      <c r="H48" s="7">
        <v>2.3082061079764404E-2</v>
      </c>
      <c r="I48" s="7">
        <v>-1.2635520227193886E-2</v>
      </c>
      <c r="J48" s="7">
        <v>-1.1566337712251839E-2</v>
      </c>
      <c r="K48" s="7">
        <v>3.26317471974229E-2</v>
      </c>
      <c r="L48" s="7">
        <v>-3.5624066305378621E-4</v>
      </c>
      <c r="M48" s="7">
        <v>-1.5196300260758251E-2</v>
      </c>
      <c r="N48" s="7">
        <v>2.070519820051641E-2</v>
      </c>
      <c r="O48" s="7">
        <v>-1.3982394058431324E-3</v>
      </c>
      <c r="P48" s="7">
        <v>-2.1154567376067274E-2</v>
      </c>
      <c r="Q48" s="7">
        <v>2.5010678804877895E-3</v>
      </c>
      <c r="R48" s="7">
        <v>9.1563613733593348E-4</v>
      </c>
      <c r="S48" s="7">
        <v>-1.2683767114720357E-3</v>
      </c>
      <c r="T48" s="7">
        <v>-7.749896043498794E-4</v>
      </c>
      <c r="U48" s="7">
        <v>-1.0966044119875604E-2</v>
      </c>
      <c r="V48" s="7">
        <v>2.4000456171893121E-2</v>
      </c>
      <c r="W48" s="7">
        <v>-1.5357036300032489E-2</v>
      </c>
      <c r="X48" s="7">
        <v>-9.0358268834779473E-3</v>
      </c>
      <c r="Y48" s="7">
        <v>3.7349169613343058E-2</v>
      </c>
      <c r="Z48" s="7">
        <v>2.0358409164797794E-2</v>
      </c>
      <c r="AA48" s="7">
        <v>4.3798687993646335E-2</v>
      </c>
      <c r="AB48" s="7">
        <v>3.5079438125274434E-2</v>
      </c>
      <c r="AC48" s="7">
        <v>2.6638230691501341E-2</v>
      </c>
      <c r="AD48" s="7">
        <v>3.7086479336435191E-2</v>
      </c>
      <c r="AE48" s="7">
        <v>1.2520064794360741E-2</v>
      </c>
      <c r="AF48" s="7">
        <v>8.7829047048475148E-3</v>
      </c>
      <c r="AG48" s="7">
        <v>5.4858680969230855E-3</v>
      </c>
      <c r="AH48" s="7">
        <v>2.678324709408049E-2</v>
      </c>
      <c r="AI48" s="7">
        <v>2.6275326601881498E-2</v>
      </c>
      <c r="AJ48" s="7">
        <v>1.1265581905760595E-2</v>
      </c>
      <c r="AK48" s="7">
        <v>3.6547723710958671E-2</v>
      </c>
      <c r="AL48" s="7">
        <v>3.3776726191607362E-2</v>
      </c>
      <c r="AM48" s="7">
        <v>1.6229025371383987E-2</v>
      </c>
      <c r="AN48" s="7">
        <v>1.6323704824970114E-2</v>
      </c>
      <c r="AO48" s="7">
        <v>4.5430570145317345E-2</v>
      </c>
      <c r="AP48" s="7">
        <v>3.8764745746797794E-2</v>
      </c>
      <c r="AQ48" s="7">
        <v>3.5550330590313151E-2</v>
      </c>
      <c r="AR48" s="7">
        <v>3.3716242176670741E-2</v>
      </c>
      <c r="AS48" s="7">
        <v>3.5113238146717803E-2</v>
      </c>
      <c r="AT48" s="7">
        <v>2.8178464427579819E-2</v>
      </c>
      <c r="AU48" s="7">
        <v>-3.9894047608344807E-3</v>
      </c>
      <c r="AV48" s="7">
        <v>-2.9658169760979729E-2</v>
      </c>
      <c r="AW48" s="7">
        <v>-2.7987661925429064E-3</v>
      </c>
      <c r="AX48" s="7">
        <v>1.9918906006340074E-2</v>
      </c>
      <c r="AY48" s="7">
        <v>2.3544783564889964E-2</v>
      </c>
      <c r="AZ48" s="7">
        <v>-2.6024358883625032E-2</v>
      </c>
      <c r="BA48" s="7">
        <v>1.2911327152568333E-2</v>
      </c>
      <c r="BB48" s="7">
        <v>2.1184194495640924E-2</v>
      </c>
      <c r="BC48" s="7">
        <v>-2.7391656182885193E-3</v>
      </c>
      <c r="BD48" s="7">
        <v>8.4808800473703712E-3</v>
      </c>
      <c r="BE48" s="7">
        <v>1.0362087500030946E-3</v>
      </c>
      <c r="BF48" s="7">
        <v>2.8521997519379907E-2</v>
      </c>
      <c r="BG48" s="7">
        <v>7.3168211111188652E-3</v>
      </c>
      <c r="BH48" s="7">
        <v>2.7811475348003392E-2</v>
      </c>
      <c r="BI48" s="7">
        <v>2.7508659856114108E-2</v>
      </c>
      <c r="BJ48" s="7">
        <v>2.4278037039458231E-2</v>
      </c>
      <c r="BK48" s="7">
        <v>2.4391559774002924E-2</v>
      </c>
      <c r="BL48" s="7">
        <v>-1.6642974645041414E-2</v>
      </c>
      <c r="BM48" s="7">
        <v>2.4557725810949609E-2</v>
      </c>
      <c r="BN48" s="7">
        <v>-3.0761103989996874E-3</v>
      </c>
      <c r="BO48" s="7">
        <v>3.3655758161734078E-2</v>
      </c>
      <c r="BP48" s="7">
        <v>2.6247127089391489E-2</v>
      </c>
      <c r="BQ48" s="7">
        <v>8.292839691471543E-3</v>
      </c>
      <c r="BR48" s="7">
        <v>5.093126771903364E-4</v>
      </c>
      <c r="BS48" s="7">
        <v>5.7060885938153005E-3</v>
      </c>
      <c r="BT48" s="7">
        <v>1.6120585524673353E-3</v>
      </c>
      <c r="BU48" s="7">
        <v>-2.1649356962743782E-3</v>
      </c>
      <c r="BV48" s="7">
        <v>-1.0747365598422792E-2</v>
      </c>
      <c r="BW48" s="7">
        <v>8.9179724909657782E-3</v>
      </c>
      <c r="BX48" s="7">
        <v>1.1838071402852826E-2</v>
      </c>
      <c r="BY48" s="7">
        <v>1.3061285529343741E-2</v>
      </c>
      <c r="BZ48" s="7">
        <v>-9.4709422410429733E-3</v>
      </c>
      <c r="CA48" s="8">
        <v>1.8969808080589096E-2</v>
      </c>
    </row>
    <row r="49" spans="1:79" x14ac:dyDescent="0.25">
      <c r="A49" s="62"/>
      <c r="B49" s="6">
        <v>8.2038723912992995E-3</v>
      </c>
      <c r="C49" s="7">
        <v>-6.3155959138528617E-3</v>
      </c>
      <c r="D49" s="7">
        <v>-1.2900171934866613E-2</v>
      </c>
      <c r="E49" s="7">
        <v>5.9411641284246031E-3</v>
      </c>
      <c r="F49" s="7">
        <v>3.794001654177441E-2</v>
      </c>
      <c r="G49" s="7">
        <v>-3.4926404820343274E-3</v>
      </c>
      <c r="H49" s="7">
        <v>9.8325424348601476E-3</v>
      </c>
      <c r="I49" s="7">
        <v>-2.118611939450564E-2</v>
      </c>
      <c r="J49" s="7">
        <v>2.2186276155026788E-2</v>
      </c>
      <c r="K49" s="7">
        <v>7.7595833543406267E-4</v>
      </c>
      <c r="L49" s="7">
        <v>1.8042190988099144E-2</v>
      </c>
      <c r="M49" s="7">
        <v>2.3847585207464411E-2</v>
      </c>
      <c r="N49" s="7">
        <v>-2.9569184484843185E-3</v>
      </c>
      <c r="O49" s="7">
        <v>3.7386793591007987E-2</v>
      </c>
      <c r="P49" s="7">
        <v>2.2325820075133493E-2</v>
      </c>
      <c r="Q49" s="7">
        <v>4.2701038169933009E-2</v>
      </c>
      <c r="R49" s="7">
        <v>3.2349014818946809E-2</v>
      </c>
      <c r="S49" s="7">
        <v>3.8134286087746085E-2</v>
      </c>
      <c r="T49" s="7">
        <v>-2.2961174061406298E-2</v>
      </c>
      <c r="U49" s="7">
        <v>3.4113808430997761E-2</v>
      </c>
      <c r="V49" s="7">
        <v>-6.7368807591018653E-4</v>
      </c>
      <c r="W49" s="7">
        <v>-4.3725621744321486E-2</v>
      </c>
      <c r="X49" s="7">
        <v>2.8205404504002239E-2</v>
      </c>
      <c r="Y49" s="7">
        <v>1.4700975955476751E-2</v>
      </c>
      <c r="Z49" s="7">
        <v>5.1364788814682677E-2</v>
      </c>
      <c r="AA49" s="7">
        <v>1.9199029668293763E-2</v>
      </c>
      <c r="AB49" s="7">
        <v>2.1813634988540734E-2</v>
      </c>
      <c r="AC49" s="7">
        <v>-7.6290855497965215E-4</v>
      </c>
      <c r="AD49" s="7">
        <v>1.252006479436084E-2</v>
      </c>
      <c r="AE49" s="7">
        <v>4.6192925833403176E-2</v>
      </c>
      <c r="AF49" s="7">
        <v>4.0957349341659108E-2</v>
      </c>
      <c r="AG49" s="7">
        <v>2.361452644555509E-2</v>
      </c>
      <c r="AH49" s="7">
        <v>1.1628227033554775E-2</v>
      </c>
      <c r="AI49" s="7">
        <v>3.1679494635657585E-3</v>
      </c>
      <c r="AJ49" s="7">
        <v>4.0792881127025303E-2</v>
      </c>
      <c r="AK49" s="7">
        <v>1.1574191903862149E-2</v>
      </c>
      <c r="AL49" s="7">
        <v>1.5021215837183556E-2</v>
      </c>
      <c r="AM49" s="7">
        <v>5.1414820918681048E-2</v>
      </c>
      <c r="AN49" s="7">
        <v>3.9139977285109734E-2</v>
      </c>
      <c r="AO49" s="7">
        <v>1.5883834940729306E-2</v>
      </c>
      <c r="AP49" s="7">
        <v>8.5428863604723182E-3</v>
      </c>
      <c r="AQ49" s="7">
        <v>1.5197218276917002E-2</v>
      </c>
      <c r="AR49" s="7">
        <v>1.5676358840274462E-2</v>
      </c>
      <c r="AS49" s="7">
        <v>1.4985156476690277E-2</v>
      </c>
      <c r="AT49" s="7">
        <v>-4.1225678535593835E-3</v>
      </c>
      <c r="AU49" s="7">
        <v>-1.6306842144961586E-2</v>
      </c>
      <c r="AV49" s="7">
        <v>1.1355295755627381E-2</v>
      </c>
      <c r="AW49" s="7">
        <v>-6.1463584845027064E-3</v>
      </c>
      <c r="AX49" s="7">
        <v>5.5599405916974126E-3</v>
      </c>
      <c r="AY49" s="7">
        <v>4.5811373552832081E-3</v>
      </c>
      <c r="AZ49" s="7">
        <v>-2.631293513069205E-2</v>
      </c>
      <c r="BA49" s="7">
        <v>2.1601110848356309E-3</v>
      </c>
      <c r="BB49" s="7">
        <v>2.0668875800719695E-3</v>
      </c>
      <c r="BC49" s="7">
        <v>2.9891346513928177E-2</v>
      </c>
      <c r="BD49" s="7">
        <v>3.9441842238483613E-2</v>
      </c>
      <c r="BE49" s="7">
        <v>3.5829950931394947E-2</v>
      </c>
      <c r="BF49" s="7">
        <v>6.9959055965755218E-3</v>
      </c>
      <c r="BG49" s="7">
        <v>-2.5880190675527298E-2</v>
      </c>
      <c r="BH49" s="7">
        <v>4.9079598100942867E-4</v>
      </c>
      <c r="BI49" s="7">
        <v>8.5577331150939392E-3</v>
      </c>
      <c r="BJ49" s="7">
        <v>-8.0683804488210359E-3</v>
      </c>
      <c r="BK49" s="7">
        <v>-4.5908646879894155E-3</v>
      </c>
      <c r="BL49" s="7">
        <v>1.6300832856136011E-2</v>
      </c>
      <c r="BM49" s="7">
        <v>7.8105319553946964E-3</v>
      </c>
      <c r="BN49" s="7">
        <v>3.6572749906266501E-2</v>
      </c>
      <c r="BO49" s="7">
        <v>1.6331501843365362E-2</v>
      </c>
      <c r="BP49" s="7">
        <v>3.1542680570995282E-3</v>
      </c>
      <c r="BQ49" s="7">
        <v>2.3607394405283089E-2</v>
      </c>
      <c r="BR49" s="7">
        <v>3.7627782711456143E-2</v>
      </c>
      <c r="BS49" s="7">
        <v>-2.2554734893113201E-2</v>
      </c>
      <c r="BT49" s="7">
        <v>3.8847283731279658E-2</v>
      </c>
      <c r="BU49" s="7">
        <v>-2.2266551346205501E-2</v>
      </c>
      <c r="BV49" s="7">
        <v>8.2093705866579381E-3</v>
      </c>
      <c r="BW49" s="7">
        <v>3.9653904038710386E-2</v>
      </c>
      <c r="BX49" s="7">
        <v>4.7915509877900025E-2</v>
      </c>
      <c r="BY49" s="7">
        <v>-8.7189377521399332E-3</v>
      </c>
      <c r="BZ49" s="7">
        <v>4.0372321106255105E-3</v>
      </c>
      <c r="CA49" s="8">
        <v>-2.429892962494992E-3</v>
      </c>
    </row>
    <row r="50" spans="1:79" x14ac:dyDescent="0.25">
      <c r="A50" s="62"/>
      <c r="B50" s="6">
        <v>4.4264206131400183E-3</v>
      </c>
      <c r="C50" s="7">
        <v>-1.0386594387738479E-3</v>
      </c>
      <c r="D50" s="7">
        <v>-9.4638645466529302E-3</v>
      </c>
      <c r="E50" s="7">
        <v>2.755235991494194E-3</v>
      </c>
      <c r="F50" s="7">
        <v>3.6462776589876469E-2</v>
      </c>
      <c r="G50" s="7">
        <v>-9.7315842206401049E-4</v>
      </c>
      <c r="H50" s="7">
        <v>4.6482918900722231E-3</v>
      </c>
      <c r="I50" s="7">
        <v>-1.6379799931522485E-2</v>
      </c>
      <c r="J50" s="7">
        <v>2.5436836192580106E-2</v>
      </c>
      <c r="K50" s="7">
        <v>2.743734793440325E-3</v>
      </c>
      <c r="L50" s="7">
        <v>2.6015404041469986E-2</v>
      </c>
      <c r="M50" s="7">
        <v>2.5388053648442724E-2</v>
      </c>
      <c r="N50" s="7">
        <v>-1.403900068298148E-3</v>
      </c>
      <c r="O50" s="7">
        <v>3.4186610382853387E-2</v>
      </c>
      <c r="P50" s="7">
        <v>2.3464824169769791E-2</v>
      </c>
      <c r="Q50" s="7">
        <v>3.7318630686599547E-2</v>
      </c>
      <c r="R50" s="7">
        <v>3.2491620661979553E-2</v>
      </c>
      <c r="S50" s="7">
        <v>3.4538417044187995E-2</v>
      </c>
      <c r="T50" s="7">
        <v>-1.4635615745284575E-2</v>
      </c>
      <c r="U50" s="7">
        <v>3.0738501636281307E-2</v>
      </c>
      <c r="V50" s="7">
        <v>2.8515423226842945E-4</v>
      </c>
      <c r="W50" s="7">
        <v>-2.6734824666172441E-2</v>
      </c>
      <c r="X50" s="7">
        <v>2.8584487180548637E-2</v>
      </c>
      <c r="Y50" s="7">
        <v>9.7847156520890072E-3</v>
      </c>
      <c r="Z50" s="7">
        <v>4.4862613470952634E-2</v>
      </c>
      <c r="AA50" s="7">
        <v>1.3103258656819834E-2</v>
      </c>
      <c r="AB50" s="7">
        <v>1.2389189645780979E-2</v>
      </c>
      <c r="AC50" s="7">
        <v>8.0561391566683765E-4</v>
      </c>
      <c r="AD50" s="7">
        <v>8.7829047048475495E-3</v>
      </c>
      <c r="AE50" s="7">
        <v>4.0957349341659087E-2</v>
      </c>
      <c r="AF50" s="7">
        <v>3.7893829473775634E-2</v>
      </c>
      <c r="AG50" s="7">
        <v>2.9671231950995608E-2</v>
      </c>
      <c r="AH50" s="7">
        <v>6.2118887956329333E-3</v>
      </c>
      <c r="AI50" s="7">
        <v>2.4339725528154613E-3</v>
      </c>
      <c r="AJ50" s="7">
        <v>3.834876700113149E-2</v>
      </c>
      <c r="AK50" s="7">
        <v>8.2583578139461961E-3</v>
      </c>
      <c r="AL50" s="7">
        <v>9.1663423771877195E-3</v>
      </c>
      <c r="AM50" s="7">
        <v>4.4008956090262112E-2</v>
      </c>
      <c r="AN50" s="7">
        <v>3.8703942724179985E-2</v>
      </c>
      <c r="AO50" s="7">
        <v>1.2010990387291948E-2</v>
      </c>
      <c r="AP50" s="7">
        <v>7.4132867694879784E-3</v>
      </c>
      <c r="AQ50" s="7">
        <v>9.6186712672843705E-3</v>
      </c>
      <c r="AR50" s="7">
        <v>9.4377354833791727E-3</v>
      </c>
      <c r="AS50" s="7">
        <v>9.4340179184372666E-3</v>
      </c>
      <c r="AT50" s="7">
        <v>-3.2537199152249396E-4</v>
      </c>
      <c r="AU50" s="7">
        <v>-1.2430231247488141E-2</v>
      </c>
      <c r="AV50" s="7">
        <v>1.6902955580265971E-2</v>
      </c>
      <c r="AW50" s="7">
        <v>-7.7700048927945575E-3</v>
      </c>
      <c r="AX50" s="7">
        <v>2.1242103121905526E-3</v>
      </c>
      <c r="AY50" s="7">
        <v>2.4682122010803408E-3</v>
      </c>
      <c r="AZ50" s="7">
        <v>-2.1442136340597273E-2</v>
      </c>
      <c r="BA50" s="7">
        <v>-8.3619982900436096E-4</v>
      </c>
      <c r="BB50" s="7">
        <v>8.770714920168475E-4</v>
      </c>
      <c r="BC50" s="7">
        <v>3.0650674090587193E-2</v>
      </c>
      <c r="BD50" s="7">
        <v>3.7172346472185806E-2</v>
      </c>
      <c r="BE50" s="7">
        <v>3.4027282982143643E-2</v>
      </c>
      <c r="BF50" s="7">
        <v>4.5708777540820877E-3</v>
      </c>
      <c r="BG50" s="7">
        <v>-1.4186613638236062E-2</v>
      </c>
      <c r="BH50" s="7">
        <v>1.5982059903784929E-3</v>
      </c>
      <c r="BI50" s="7">
        <v>5.0336200538826856E-3</v>
      </c>
      <c r="BJ50" s="7">
        <v>-2.8639753259438044E-3</v>
      </c>
      <c r="BK50" s="7">
        <v>-1.331291285599806E-3</v>
      </c>
      <c r="BL50" s="7">
        <v>2.1807443158874631E-2</v>
      </c>
      <c r="BM50" s="7">
        <v>4.083918433826661E-3</v>
      </c>
      <c r="BN50" s="7">
        <v>3.3477779785665941E-2</v>
      </c>
      <c r="BO50" s="7">
        <v>9.7091285895705981E-3</v>
      </c>
      <c r="BP50" s="7">
        <v>2.4220594335350124E-3</v>
      </c>
      <c r="BQ50" s="7">
        <v>3.0263170350076779E-2</v>
      </c>
      <c r="BR50" s="7">
        <v>3.4695526589532281E-2</v>
      </c>
      <c r="BS50" s="7">
        <v>-1.3085410529247929E-2</v>
      </c>
      <c r="BT50" s="7">
        <v>3.5458335866042801E-2</v>
      </c>
      <c r="BU50" s="7">
        <v>-1.4628919900522484E-2</v>
      </c>
      <c r="BV50" s="7">
        <v>1.9546971054072548E-2</v>
      </c>
      <c r="BW50" s="7">
        <v>3.7356999821032952E-2</v>
      </c>
      <c r="BX50" s="7">
        <v>4.1560070793005187E-2</v>
      </c>
      <c r="BY50" s="7">
        <v>-5.5239699872008108E-3</v>
      </c>
      <c r="BZ50" s="7">
        <v>1.8007591168966469E-2</v>
      </c>
      <c r="CA50" s="8">
        <v>-1.5431399347217174E-3</v>
      </c>
    </row>
    <row r="51" spans="1:79" x14ac:dyDescent="0.25">
      <c r="A51" s="62"/>
      <c r="B51" s="6">
        <v>-1.4616007215913315E-2</v>
      </c>
      <c r="C51" s="7">
        <v>4.3720894132040597E-2</v>
      </c>
      <c r="D51" s="7">
        <v>-1.1331050623090467E-2</v>
      </c>
      <c r="E51" s="7">
        <v>-1.6757128622310317E-2</v>
      </c>
      <c r="F51" s="7">
        <v>3.7746430802626921E-2</v>
      </c>
      <c r="G51" s="7">
        <v>1.8712977310802688E-2</v>
      </c>
      <c r="H51" s="7">
        <v>-2.6520974717063259E-2</v>
      </c>
      <c r="I51" s="7">
        <v>-3.008355772358208E-2</v>
      </c>
      <c r="J51" s="7">
        <v>3.1191924695672842E-2</v>
      </c>
      <c r="K51" s="7">
        <v>3.0485271090603956E-2</v>
      </c>
      <c r="L51" s="7">
        <v>7.7151293056916828E-2</v>
      </c>
      <c r="M51" s="7">
        <v>1.5277809735190349E-2</v>
      </c>
      <c r="N51" s="7">
        <v>7.8929496794512347E-3</v>
      </c>
      <c r="O51" s="7">
        <v>1.1625734878541426E-2</v>
      </c>
      <c r="P51" s="7">
        <v>2.882636359932432E-3</v>
      </c>
      <c r="Q51" s="7">
        <v>5.7859867103889073E-3</v>
      </c>
      <c r="R51" s="7">
        <v>3.4624591281296947E-2</v>
      </c>
      <c r="S51" s="7">
        <v>9.588069310217287E-3</v>
      </c>
      <c r="T51" s="7">
        <v>1.0111832257891924E-2</v>
      </c>
      <c r="U51" s="7">
        <v>-5.5990974833015766E-3</v>
      </c>
      <c r="V51" s="7">
        <v>1.0090668652097325E-2</v>
      </c>
      <c r="W51" s="7">
        <v>3.4829166520479127E-2</v>
      </c>
      <c r="X51" s="7">
        <v>1.9097839090283744E-2</v>
      </c>
      <c r="Y51" s="7">
        <v>-7.9692130679683004E-4</v>
      </c>
      <c r="Z51" s="7">
        <v>2.9679592595193996E-2</v>
      </c>
      <c r="AA51" s="7">
        <v>3.4098580843318245E-3</v>
      </c>
      <c r="AB51" s="7">
        <v>-3.0370987872225266E-2</v>
      </c>
      <c r="AC51" s="7">
        <v>1.8042933076805184E-2</v>
      </c>
      <c r="AD51" s="7">
        <v>5.4858680969229068E-3</v>
      </c>
      <c r="AE51" s="7">
        <v>2.3614526445555093E-2</v>
      </c>
      <c r="AF51" s="7">
        <v>2.9671231950995643E-2</v>
      </c>
      <c r="AG51" s="7">
        <v>7.6122491203291662E-2</v>
      </c>
      <c r="AH51" s="7">
        <v>-2.1568687670271855E-2</v>
      </c>
      <c r="AI51" s="7">
        <v>4.2888053781360179E-3</v>
      </c>
      <c r="AJ51" s="7">
        <v>3.7415971966123715E-2</v>
      </c>
      <c r="AK51" s="7">
        <v>6.9764238581729102E-3</v>
      </c>
      <c r="AL51" s="7">
        <v>-1.2211223383763133E-2</v>
      </c>
      <c r="AM51" s="7">
        <v>1.7520089229281888E-2</v>
      </c>
      <c r="AN51" s="7">
        <v>5.7452429518436904E-2</v>
      </c>
      <c r="AO51" s="7">
        <v>1.8861912770472278E-2</v>
      </c>
      <c r="AP51" s="7">
        <v>2.3211411544091849E-2</v>
      </c>
      <c r="AQ51" s="7">
        <v>-7.6266673342319721E-3</v>
      </c>
      <c r="AR51" s="7">
        <v>-1.4503578000207996E-2</v>
      </c>
      <c r="AS51" s="7">
        <v>-8.2115088521387096E-3</v>
      </c>
      <c r="AT51" s="7">
        <v>3.3372359702739413E-2</v>
      </c>
      <c r="AU51" s="7">
        <v>-2.0726246620431883E-2</v>
      </c>
      <c r="AV51" s="7">
        <v>1.361883992542013E-2</v>
      </c>
      <c r="AW51" s="7">
        <v>-5.0093095142997618E-2</v>
      </c>
      <c r="AX51" s="7">
        <v>-2.1907660334331974E-2</v>
      </c>
      <c r="AY51" s="7">
        <v>-8.2104365686289163E-3</v>
      </c>
      <c r="AZ51" s="7">
        <v>-5.2421036903255488E-2</v>
      </c>
      <c r="BA51" s="7">
        <v>-3.1283990476256969E-2</v>
      </c>
      <c r="BB51" s="7">
        <v>-6.9461178890164108E-3</v>
      </c>
      <c r="BC51" s="7">
        <v>3.1945792995534086E-2</v>
      </c>
      <c r="BD51" s="7">
        <v>3.368996552139493E-2</v>
      </c>
      <c r="BE51" s="7">
        <v>2.3728793861563059E-2</v>
      </c>
      <c r="BF51" s="7">
        <v>-1.5507896066579421E-3</v>
      </c>
      <c r="BG51" s="7">
        <v>4.3053147648421483E-2</v>
      </c>
      <c r="BH51" s="7">
        <v>1.7401340809290781E-2</v>
      </c>
      <c r="BI51" s="7">
        <v>-9.5409389255571297E-3</v>
      </c>
      <c r="BJ51" s="7">
        <v>3.4787758409041192E-2</v>
      </c>
      <c r="BK51" s="7">
        <v>2.3882528061599149E-2</v>
      </c>
      <c r="BL51" s="7">
        <v>3.5456373936560259E-2</v>
      </c>
      <c r="BM51" s="7">
        <v>-1.5700793902353405E-2</v>
      </c>
      <c r="BN51" s="7">
        <v>9.380698083996053E-3</v>
      </c>
      <c r="BO51" s="7">
        <v>-1.6795932616652853E-2</v>
      </c>
      <c r="BP51" s="7">
        <v>4.2510736673033378E-3</v>
      </c>
      <c r="BQ51" s="7">
        <v>8.4301145892995699E-2</v>
      </c>
      <c r="BR51" s="7">
        <v>1.6389516554527927E-2</v>
      </c>
      <c r="BS51" s="7">
        <v>2.7629391745405463E-2</v>
      </c>
      <c r="BT51" s="7">
        <v>1.5653595009931794E-2</v>
      </c>
      <c r="BU51" s="7">
        <v>3.8291960375308708E-3</v>
      </c>
      <c r="BV51" s="7">
        <v>7.8727664267691802E-2</v>
      </c>
      <c r="BW51" s="7">
        <v>3.4274807039301698E-2</v>
      </c>
      <c r="BX51" s="7">
        <v>1.6067724728940157E-2</v>
      </c>
      <c r="BY51" s="7">
        <v>4.2994637727125952E-3</v>
      </c>
      <c r="BZ51" s="7">
        <v>9.5915530835494922E-2</v>
      </c>
      <c r="CA51" s="8">
        <v>1.14810000138968E-3</v>
      </c>
    </row>
    <row r="52" spans="1:79" x14ac:dyDescent="0.25">
      <c r="A52" s="62"/>
      <c r="B52" s="6">
        <v>3.1674752571428329E-2</v>
      </c>
      <c r="C52" s="7">
        <v>1.1656324691687037E-3</v>
      </c>
      <c r="D52" s="7">
        <v>1.7720051670211234E-2</v>
      </c>
      <c r="E52" s="7">
        <v>3.1108214409889381E-2</v>
      </c>
      <c r="F52" s="7">
        <v>1.3809899103547664E-3</v>
      </c>
      <c r="G52" s="7">
        <v>1.2192677812591673E-2</v>
      </c>
      <c r="H52" s="7">
        <v>3.7095950194282426E-2</v>
      </c>
      <c r="I52" s="7">
        <v>1.9713897934463057E-2</v>
      </c>
      <c r="J52" s="7">
        <v>-5.6777616672695191E-3</v>
      </c>
      <c r="K52" s="7">
        <v>1.0378163466545728E-2</v>
      </c>
      <c r="L52" s="7">
        <v>-2.5313495035921535E-2</v>
      </c>
      <c r="M52" s="7">
        <v>1.2579415479103614E-3</v>
      </c>
      <c r="N52" s="7">
        <v>1.6550090554076885E-2</v>
      </c>
      <c r="O52" s="7">
        <v>1.0786435837533512E-2</v>
      </c>
      <c r="P52" s="7">
        <v>4.9615798612198947E-3</v>
      </c>
      <c r="Q52" s="7">
        <v>1.6169333506577913E-2</v>
      </c>
      <c r="R52" s="7">
        <v>-8.2750279631012454E-4</v>
      </c>
      <c r="S52" s="7">
        <v>1.1997068434407662E-2</v>
      </c>
      <c r="T52" s="7">
        <v>3.6562666586741135E-3</v>
      </c>
      <c r="U52" s="7">
        <v>1.5234490292810654E-2</v>
      </c>
      <c r="V52" s="7">
        <v>1.7107905088952199E-2</v>
      </c>
      <c r="W52" s="7">
        <v>-1.8084691057431851E-2</v>
      </c>
      <c r="X52" s="7">
        <v>2.4622608220748951E-3</v>
      </c>
      <c r="Y52" s="7">
        <v>3.0441315764694096E-2</v>
      </c>
      <c r="Z52" s="7">
        <v>1.248650911672676E-2</v>
      </c>
      <c r="AA52" s="7">
        <v>3.1586023589990311E-2</v>
      </c>
      <c r="AB52" s="7">
        <v>4.5758395140246974E-2</v>
      </c>
      <c r="AC52" s="7">
        <v>1.4089071468741679E-2</v>
      </c>
      <c r="AD52" s="7">
        <v>2.6783247094080795E-2</v>
      </c>
      <c r="AE52" s="7">
        <v>1.1628227033554844E-2</v>
      </c>
      <c r="AF52" s="7">
        <v>6.2118887956330304E-3</v>
      </c>
      <c r="AG52" s="7">
        <v>-2.1568687670271702E-2</v>
      </c>
      <c r="AH52" s="7">
        <v>3.6332632861210204E-2</v>
      </c>
      <c r="AI52" s="7">
        <v>2.1588404969905876E-2</v>
      </c>
      <c r="AJ52" s="7">
        <v>3.225041806522666E-3</v>
      </c>
      <c r="AK52" s="7">
        <v>2.5656942888288847E-2</v>
      </c>
      <c r="AL52" s="7">
        <v>3.4890326586148115E-2</v>
      </c>
      <c r="AM52" s="7">
        <v>1.7050381022585839E-2</v>
      </c>
      <c r="AN52" s="7">
        <v>-5.2426142543101906E-3</v>
      </c>
      <c r="AO52" s="7">
        <v>2.3824981288915567E-2</v>
      </c>
      <c r="AP52" s="7">
        <v>1.7775223751699876E-2</v>
      </c>
      <c r="AQ52" s="7">
        <v>3.3287130789408238E-2</v>
      </c>
      <c r="AR52" s="7">
        <v>3.6140215503008818E-2</v>
      </c>
      <c r="AS52" s="7">
        <v>3.3377274931599692E-2</v>
      </c>
      <c r="AT52" s="7">
        <v>6.3469303587715964E-3</v>
      </c>
      <c r="AU52" s="7">
        <v>1.9168173696382518E-2</v>
      </c>
      <c r="AV52" s="7">
        <v>-5.6588216991408161E-3</v>
      </c>
      <c r="AW52" s="7">
        <v>3.6246430514798311E-2</v>
      </c>
      <c r="AX52" s="7">
        <v>3.2798646473266017E-2</v>
      </c>
      <c r="AY52" s="7">
        <v>2.7101200672728629E-2</v>
      </c>
      <c r="AZ52" s="7">
        <v>2.4949986665026208E-2</v>
      </c>
      <c r="BA52" s="7">
        <v>3.4243860623882794E-2</v>
      </c>
      <c r="BB52" s="7">
        <v>2.511320893661002E-2</v>
      </c>
      <c r="BC52" s="7">
        <v>-1.3111665045440202E-3</v>
      </c>
      <c r="BD52" s="7">
        <v>3.7993472285484352E-3</v>
      </c>
      <c r="BE52" s="7">
        <v>5.3347055213565156E-3</v>
      </c>
      <c r="BF52" s="7">
        <v>2.6074720601968755E-2</v>
      </c>
      <c r="BG52" s="7">
        <v>-1.0386704429404675E-2</v>
      </c>
      <c r="BH52" s="7">
        <v>1.5084521274578287E-2</v>
      </c>
      <c r="BI52" s="7">
        <v>2.9995952010269888E-2</v>
      </c>
      <c r="BJ52" s="7">
        <v>3.4390935812348422E-3</v>
      </c>
      <c r="BK52" s="7">
        <v>9.6027558366788002E-3</v>
      </c>
      <c r="BL52" s="7">
        <v>-1.0817851727508127E-2</v>
      </c>
      <c r="BM52" s="7">
        <v>3.1841955415815505E-2</v>
      </c>
      <c r="BN52" s="7">
        <v>1.113247302852631E-2</v>
      </c>
      <c r="BO52" s="7">
        <v>3.7390104419869508E-2</v>
      </c>
      <c r="BP52" s="7">
        <v>2.1594220721015016E-2</v>
      </c>
      <c r="BQ52" s="7">
        <v>-2.4622415797136921E-2</v>
      </c>
      <c r="BR52" s="7">
        <v>9.1556152230253679E-3</v>
      </c>
      <c r="BS52" s="7">
        <v>-2.6300239416618271E-3</v>
      </c>
      <c r="BT52" s="7">
        <v>1.0165604406634797E-2</v>
      </c>
      <c r="BU52" s="7">
        <v>6.4177532923060041E-3</v>
      </c>
      <c r="BV52" s="7">
        <v>-3.1832376903598303E-2</v>
      </c>
      <c r="BW52" s="7">
        <v>3.7092030863570191E-3</v>
      </c>
      <c r="BX52" s="7">
        <v>1.548112336632386E-2</v>
      </c>
      <c r="BY52" s="7">
        <v>1.4414294736276048E-2</v>
      </c>
      <c r="BZ52" s="7">
        <v>-4.075752579267411E-2</v>
      </c>
      <c r="CA52" s="8">
        <v>1.9382820138795533E-2</v>
      </c>
    </row>
    <row r="53" spans="1:79" x14ac:dyDescent="0.25">
      <c r="A53" s="62"/>
      <c r="B53" s="6">
        <v>2.1594197708476308E-2</v>
      </c>
      <c r="C53" s="7">
        <v>2.6305859505856288E-2</v>
      </c>
      <c r="D53" s="7">
        <v>1.5203755814204887E-2</v>
      </c>
      <c r="E53" s="7">
        <v>2.0504058304157594E-2</v>
      </c>
      <c r="F53" s="7">
        <v>2.7556289341493269E-3</v>
      </c>
      <c r="G53" s="7">
        <v>2.3170143713317305E-2</v>
      </c>
      <c r="H53" s="7">
        <v>2.0194888898891344E-2</v>
      </c>
      <c r="I53" s="7">
        <v>9.4393653602548311E-3</v>
      </c>
      <c r="J53" s="7">
        <v>-3.4776072976190116E-3</v>
      </c>
      <c r="K53" s="7">
        <v>2.6482730487843067E-2</v>
      </c>
      <c r="L53" s="7">
        <v>2.6276874641407988E-3</v>
      </c>
      <c r="M53" s="7">
        <v>-5.5173909472689131E-3</v>
      </c>
      <c r="N53" s="7">
        <v>2.1588471682817263E-2</v>
      </c>
      <c r="O53" s="7">
        <v>-1.6685153815779868E-3</v>
      </c>
      <c r="P53" s="7">
        <v>-8.0299434025430799E-3</v>
      </c>
      <c r="Q53" s="7">
        <v>-8.7348919533562774E-4</v>
      </c>
      <c r="R53" s="7">
        <v>4.1422143520288522E-4</v>
      </c>
      <c r="S53" s="7">
        <v>-1.7542381095628778E-3</v>
      </c>
      <c r="T53" s="7">
        <v>1.5385701642112379E-2</v>
      </c>
      <c r="U53" s="7">
        <v>-5.5400777956318981E-3</v>
      </c>
      <c r="V53" s="7">
        <v>2.2694536985090479E-2</v>
      </c>
      <c r="W53" s="7">
        <v>1.2587818448049848E-2</v>
      </c>
      <c r="X53" s="7">
        <v>-3.4671736385929047E-3</v>
      </c>
      <c r="Y53" s="7">
        <v>2.5970380724063338E-2</v>
      </c>
      <c r="Z53" s="7">
        <v>5.8498940577684441E-3</v>
      </c>
      <c r="AA53" s="7">
        <v>2.8129425002094924E-2</v>
      </c>
      <c r="AB53" s="7">
        <v>2.3500414223366448E-2</v>
      </c>
      <c r="AC53" s="7">
        <v>2.3956906450940202E-2</v>
      </c>
      <c r="AD53" s="7">
        <v>2.6275326601881609E-2</v>
      </c>
      <c r="AE53" s="7">
        <v>3.1679494635657932E-3</v>
      </c>
      <c r="AF53" s="7">
        <v>2.433972552815529E-3</v>
      </c>
      <c r="AG53" s="7">
        <v>4.2888053781361679E-3</v>
      </c>
      <c r="AH53" s="7">
        <v>2.1588404969905786E-2</v>
      </c>
      <c r="AI53" s="7">
        <v>2.3012570838260461E-2</v>
      </c>
      <c r="AJ53" s="7">
        <v>3.6379470594989473E-3</v>
      </c>
      <c r="AK53" s="7">
        <v>2.6207098982973437E-2</v>
      </c>
      <c r="AL53" s="7">
        <v>2.4221486765041697E-2</v>
      </c>
      <c r="AM53" s="7">
        <v>3.8913091090131274E-3</v>
      </c>
      <c r="AN53" s="7">
        <v>6.3500573451228115E-3</v>
      </c>
      <c r="AO53" s="7">
        <v>2.9551537553408121E-2</v>
      </c>
      <c r="AP53" s="7">
        <v>2.7849519789323249E-2</v>
      </c>
      <c r="AQ53" s="7">
        <v>2.5023874900976885E-2</v>
      </c>
      <c r="AR53" s="7">
        <v>2.4064097496261747E-2</v>
      </c>
      <c r="AS53" s="7">
        <v>2.4859307288780955E-2</v>
      </c>
      <c r="AT53" s="7">
        <v>2.5344512890018794E-2</v>
      </c>
      <c r="AU53" s="7">
        <v>1.2560056753766057E-2</v>
      </c>
      <c r="AV53" s="7">
        <v>-9.8854274076018989E-3</v>
      </c>
      <c r="AW53" s="7">
        <v>1.1123704408986052E-2</v>
      </c>
      <c r="AX53" s="7">
        <v>1.9542411188677826E-2</v>
      </c>
      <c r="AY53" s="7">
        <v>2.1446040100153739E-2</v>
      </c>
      <c r="AZ53" s="7">
        <v>4.1291634976488717E-3</v>
      </c>
      <c r="BA53" s="7">
        <v>1.6904020760890551E-2</v>
      </c>
      <c r="BB53" s="7">
        <v>2.0826499291052625E-2</v>
      </c>
      <c r="BC53" s="7">
        <v>-8.2721399968306575E-4</v>
      </c>
      <c r="BD53" s="7">
        <v>2.589492110830937E-3</v>
      </c>
      <c r="BE53" s="7">
        <v>-2.134659291524281E-4</v>
      </c>
      <c r="BF53" s="7">
        <v>2.3319987426127533E-2</v>
      </c>
      <c r="BG53" s="7">
        <v>1.9778478267849786E-2</v>
      </c>
      <c r="BH53" s="7">
        <v>2.4264022539165049E-2</v>
      </c>
      <c r="BI53" s="7">
        <v>2.2534610293350077E-2</v>
      </c>
      <c r="BJ53" s="7">
        <v>2.4279831543754155E-2</v>
      </c>
      <c r="BK53" s="7">
        <v>2.3649489863073123E-2</v>
      </c>
      <c r="BL53" s="7">
        <v>-4.7159043102602688E-3</v>
      </c>
      <c r="BM53" s="7">
        <v>2.1288951331015937E-2</v>
      </c>
      <c r="BN53" s="7">
        <v>-2.3002426671044629E-3</v>
      </c>
      <c r="BO53" s="7">
        <v>2.3906708227481782E-2</v>
      </c>
      <c r="BP53" s="7">
        <v>2.300195357295751E-2</v>
      </c>
      <c r="BQ53" s="7">
        <v>5.614878435803744E-3</v>
      </c>
      <c r="BR53" s="7">
        <v>-8.1569523545364786E-4</v>
      </c>
      <c r="BS53" s="7">
        <v>1.8364328665513727E-2</v>
      </c>
      <c r="BT53" s="7">
        <v>-5.3512231048621212E-4</v>
      </c>
      <c r="BU53" s="7">
        <v>1.4593146165918953E-2</v>
      </c>
      <c r="BV53" s="7">
        <v>-3.4230889808736786E-4</v>
      </c>
      <c r="BW53" s="7">
        <v>2.754059723026901E-3</v>
      </c>
      <c r="BX53" s="7">
        <v>2.5073251980982578E-3</v>
      </c>
      <c r="BY53" s="7">
        <v>1.9114348367583758E-2</v>
      </c>
      <c r="BZ53" s="7">
        <v>1.0805882587870685E-3</v>
      </c>
      <c r="CA53" s="8">
        <v>2.0665854706662514E-2</v>
      </c>
    </row>
    <row r="54" spans="1:79" x14ac:dyDescent="0.25">
      <c r="A54" s="62"/>
      <c r="B54" s="6">
        <v>2.438455107752327E-3</v>
      </c>
      <c r="C54" s="7">
        <v>6.9367393404963507E-3</v>
      </c>
      <c r="D54" s="7">
        <v>-1.3149105989127139E-2</v>
      </c>
      <c r="E54" s="7">
        <v>9.0377065334622253E-5</v>
      </c>
      <c r="F54" s="7">
        <v>3.8184722144937032E-2</v>
      </c>
      <c r="G54" s="7">
        <v>2.3525030849975981E-3</v>
      </c>
      <c r="H54" s="7">
        <v>4.7853367751178599E-4</v>
      </c>
      <c r="I54" s="7">
        <v>-2.4709757012855244E-2</v>
      </c>
      <c r="J54" s="7">
        <v>2.4104006349666598E-2</v>
      </c>
      <c r="K54" s="7">
        <v>8.881345265960322E-3</v>
      </c>
      <c r="L54" s="7">
        <v>3.3344038400651005E-2</v>
      </c>
      <c r="M54" s="7">
        <v>2.108126143781517E-2</v>
      </c>
      <c r="N54" s="7">
        <v>-1.6634252076222836E-4</v>
      </c>
      <c r="O54" s="7">
        <v>3.0662095007169689E-2</v>
      </c>
      <c r="P54" s="7">
        <v>1.6528224432953265E-2</v>
      </c>
      <c r="Q54" s="7">
        <v>3.3226532346334436E-2</v>
      </c>
      <c r="R54" s="7">
        <v>3.297149343702456E-2</v>
      </c>
      <c r="S54" s="7">
        <v>3.0692643333107825E-2</v>
      </c>
      <c r="T54" s="7">
        <v>-1.5184516554011894E-2</v>
      </c>
      <c r="U54" s="7">
        <v>2.3430558646015426E-2</v>
      </c>
      <c r="V54" s="7">
        <v>2.2131241859870698E-3</v>
      </c>
      <c r="W54" s="7">
        <v>-2.4688937966713606E-2</v>
      </c>
      <c r="X54" s="7">
        <v>2.5521076763942795E-2</v>
      </c>
      <c r="Y54" s="7">
        <v>1.1263060890580115E-2</v>
      </c>
      <c r="Z54" s="7">
        <v>4.6477780138304559E-2</v>
      </c>
      <c r="AA54" s="7">
        <v>1.591736542297352E-2</v>
      </c>
      <c r="AB54" s="7">
        <v>8.7889666798320054E-3</v>
      </c>
      <c r="AC54" s="7">
        <v>4.3021510408221345E-3</v>
      </c>
      <c r="AD54" s="7">
        <v>1.1265581905760599E-2</v>
      </c>
      <c r="AE54" s="7">
        <v>4.0792881127025289E-2</v>
      </c>
      <c r="AF54" s="7">
        <v>3.834876700113151E-2</v>
      </c>
      <c r="AG54" s="7">
        <v>3.7415971966123701E-2</v>
      </c>
      <c r="AH54" s="7">
        <v>3.225041806522555E-3</v>
      </c>
      <c r="AI54" s="7">
        <v>3.6379470594988632E-3</v>
      </c>
      <c r="AJ54" s="7">
        <v>4.0322702086750886E-2</v>
      </c>
      <c r="AK54" s="7">
        <v>1.0931609824617425E-2</v>
      </c>
      <c r="AL54" s="7">
        <v>8.4146343093391349E-3</v>
      </c>
      <c r="AM54" s="7">
        <v>4.3216069476698066E-2</v>
      </c>
      <c r="AN54" s="7">
        <v>4.4471047808876479E-2</v>
      </c>
      <c r="AO54" s="7">
        <v>1.7523229334243266E-2</v>
      </c>
      <c r="AP54" s="7">
        <v>1.2971683592473672E-2</v>
      </c>
      <c r="AQ54" s="7">
        <v>9.7965758783208276E-3</v>
      </c>
      <c r="AR54" s="7">
        <v>8.3039336457852511E-3</v>
      </c>
      <c r="AS54" s="7">
        <v>9.4722263468948603E-3</v>
      </c>
      <c r="AT54" s="7">
        <v>5.8400061793735525E-3</v>
      </c>
      <c r="AU54" s="7">
        <v>-1.8359624268164697E-2</v>
      </c>
      <c r="AV54" s="7">
        <v>1.0876205349097938E-2</v>
      </c>
      <c r="AW54" s="7">
        <v>-1.8397546225949218E-2</v>
      </c>
      <c r="AX54" s="7">
        <v>-1.6054511469626304E-3</v>
      </c>
      <c r="AY54" s="7">
        <v>1.3484446537770228E-3</v>
      </c>
      <c r="AZ54" s="7">
        <v>-3.4776736051959634E-2</v>
      </c>
      <c r="BA54" s="7">
        <v>-6.8055065378896107E-3</v>
      </c>
      <c r="BB54" s="7">
        <v>-2.7162232656614826E-4</v>
      </c>
      <c r="BC54" s="7">
        <v>3.0325223083457198E-2</v>
      </c>
      <c r="BD54" s="7">
        <v>3.8256281684923746E-2</v>
      </c>
      <c r="BE54" s="7">
        <v>3.2731876762570652E-2</v>
      </c>
      <c r="BF54" s="7">
        <v>5.0418441567896752E-3</v>
      </c>
      <c r="BG54" s="7">
        <v>-8.5217163317884426E-3</v>
      </c>
      <c r="BH54" s="7">
        <v>5.1069530869384955E-3</v>
      </c>
      <c r="BI54" s="7">
        <v>4.0924317676074573E-3</v>
      </c>
      <c r="BJ54" s="7">
        <v>3.1431020620404648E-3</v>
      </c>
      <c r="BK54" s="7">
        <v>2.8982539435312982E-3</v>
      </c>
      <c r="BL54" s="7">
        <v>2.0665917853273638E-2</v>
      </c>
      <c r="BM54" s="7">
        <v>1.8368390413975241E-3</v>
      </c>
      <c r="BN54" s="7">
        <v>2.9417011322018218E-2</v>
      </c>
      <c r="BO54" s="7">
        <v>8.1932329822313743E-3</v>
      </c>
      <c r="BP54" s="7">
        <v>3.6170212832778437E-3</v>
      </c>
      <c r="BQ54" s="7">
        <v>3.9630553478284952E-2</v>
      </c>
      <c r="BR54" s="7">
        <v>3.2143434013201341E-2</v>
      </c>
      <c r="BS54" s="7">
        <v>-1.0111885910892474E-2</v>
      </c>
      <c r="BT54" s="7">
        <v>3.2895921618765131E-2</v>
      </c>
      <c r="BU54" s="7">
        <v>-1.6347577811066164E-2</v>
      </c>
      <c r="BV54" s="7">
        <v>2.6093907864761512E-2</v>
      </c>
      <c r="BW54" s="7">
        <v>3.8580631216349762E-2</v>
      </c>
      <c r="BX54" s="7">
        <v>4.0089346608440296E-2</v>
      </c>
      <c r="BY54" s="7">
        <v>-5.6411434314375918E-3</v>
      </c>
      <c r="BZ54" s="7">
        <v>2.7501817240324938E-2</v>
      </c>
      <c r="CA54" s="8">
        <v>-1.5857445365241619E-3</v>
      </c>
    </row>
    <row r="55" spans="1:79" x14ac:dyDescent="0.25">
      <c r="A55" s="62"/>
      <c r="B55" s="6">
        <v>2.4587947068782097E-2</v>
      </c>
      <c r="C55" s="7">
        <v>3.0664702228622276E-2</v>
      </c>
      <c r="D55" s="7">
        <v>3.4540815406257294E-3</v>
      </c>
      <c r="E55" s="7">
        <v>2.1405367385121818E-2</v>
      </c>
      <c r="F55" s="7">
        <v>8.0329470563855893E-3</v>
      </c>
      <c r="G55" s="7">
        <v>2.4458999599481529E-2</v>
      </c>
      <c r="H55" s="7">
        <v>2.1935244085586142E-2</v>
      </c>
      <c r="I55" s="7">
        <v>-1.2212139269813765E-2</v>
      </c>
      <c r="J55" s="7">
        <v>-1.1054365361236856E-2</v>
      </c>
      <c r="K55" s="7">
        <v>3.3306009324762881E-2</v>
      </c>
      <c r="L55" s="7">
        <v>1.4555673756243837E-3</v>
      </c>
      <c r="M55" s="7">
        <v>-1.5146484126223991E-2</v>
      </c>
      <c r="N55" s="7">
        <v>2.1048137866957153E-2</v>
      </c>
      <c r="O55" s="7">
        <v>-2.1560277063462363E-3</v>
      </c>
      <c r="P55" s="7">
        <v>-2.1314588536385418E-2</v>
      </c>
      <c r="Q55" s="7">
        <v>1.3228522358785522E-3</v>
      </c>
      <c r="R55" s="7">
        <v>9.6634054053983121E-4</v>
      </c>
      <c r="S55" s="7">
        <v>-2.1138529171568082E-3</v>
      </c>
      <c r="T55" s="7">
        <v>6.8660898832997863E-4</v>
      </c>
      <c r="U55" s="7">
        <v>-1.1953674567905082E-2</v>
      </c>
      <c r="V55" s="7">
        <v>2.4273251251219805E-2</v>
      </c>
      <c r="W55" s="7">
        <v>-1.2208101966113605E-2</v>
      </c>
      <c r="X55" s="7">
        <v>-9.128683313822411E-3</v>
      </c>
      <c r="Y55" s="7">
        <v>3.6546646976719825E-2</v>
      </c>
      <c r="Z55" s="7">
        <v>1.9279162840155614E-2</v>
      </c>
      <c r="AA55" s="7">
        <v>4.2855094743237399E-2</v>
      </c>
      <c r="AB55" s="7">
        <v>3.3203444542483168E-2</v>
      </c>
      <c r="AC55" s="7">
        <v>2.7102460164099507E-2</v>
      </c>
      <c r="AD55" s="7">
        <v>3.6547723710958734E-2</v>
      </c>
      <c r="AE55" s="7">
        <v>1.1574191903862129E-2</v>
      </c>
      <c r="AF55" s="7">
        <v>8.2583578139462377E-3</v>
      </c>
      <c r="AG55" s="7">
        <v>6.976423858173153E-3</v>
      </c>
      <c r="AH55" s="7">
        <v>2.5656942888288639E-2</v>
      </c>
      <c r="AI55" s="7">
        <v>2.6207098982973395E-2</v>
      </c>
      <c r="AJ55" s="7">
        <v>1.093160982461748E-2</v>
      </c>
      <c r="AK55" s="7">
        <v>3.6094389815946884E-2</v>
      </c>
      <c r="AL55" s="7">
        <v>3.2689181387871274E-2</v>
      </c>
      <c r="AM55" s="7">
        <v>1.4861670193376524E-2</v>
      </c>
      <c r="AN55" s="7">
        <v>1.6548211772600574E-2</v>
      </c>
      <c r="AO55" s="7">
        <v>4.5026466942432869E-2</v>
      </c>
      <c r="AP55" s="7">
        <v>3.8854144873474425E-2</v>
      </c>
      <c r="AQ55" s="7">
        <v>3.4561023125786003E-2</v>
      </c>
      <c r="AR55" s="7">
        <v>3.2539954524350267E-2</v>
      </c>
      <c r="AS55" s="7">
        <v>3.4121508219562162E-2</v>
      </c>
      <c r="AT55" s="7">
        <v>2.918167601199001E-2</v>
      </c>
      <c r="AU55" s="7">
        <v>-3.6065127593584087E-3</v>
      </c>
      <c r="AV55" s="7">
        <v>-2.8981243430873493E-2</v>
      </c>
      <c r="AW55" s="7">
        <v>-3.6469822696412191E-3</v>
      </c>
      <c r="AX55" s="7">
        <v>1.9108188641183889E-2</v>
      </c>
      <c r="AY55" s="7">
        <v>2.3107792143453119E-2</v>
      </c>
      <c r="AZ55" s="7">
        <v>-2.5851997085781619E-2</v>
      </c>
      <c r="BA55" s="7">
        <v>1.2061772241400592E-2</v>
      </c>
      <c r="BB55" s="7">
        <v>2.0910935435159497E-2</v>
      </c>
      <c r="BC55" s="7">
        <v>-2.6203092988423826E-3</v>
      </c>
      <c r="BD55" s="7">
        <v>8.1314745349651274E-3</v>
      </c>
      <c r="BE55" s="7">
        <v>6.4554322895782335E-4</v>
      </c>
      <c r="BF55" s="7">
        <v>2.8112590914325504E-2</v>
      </c>
      <c r="BG55" s="7">
        <v>9.7073426301498289E-3</v>
      </c>
      <c r="BH55" s="7">
        <v>2.819379956814598E-2</v>
      </c>
      <c r="BI55" s="7">
        <v>2.6828414211916868E-2</v>
      </c>
      <c r="BJ55" s="7">
        <v>2.5524854494429761E-2</v>
      </c>
      <c r="BK55" s="7">
        <v>2.5196968232747391E-2</v>
      </c>
      <c r="BL55" s="7">
        <v>-1.5717099970226078E-2</v>
      </c>
      <c r="BM55" s="7">
        <v>2.3772717807237671E-2</v>
      </c>
      <c r="BN55" s="7">
        <v>-3.8431978302379544E-3</v>
      </c>
      <c r="BO55" s="7">
        <v>3.2390727660829247E-2</v>
      </c>
      <c r="BP55" s="7">
        <v>2.6178743182571872E-2</v>
      </c>
      <c r="BQ55" s="7">
        <v>9.9757675734621631E-3</v>
      </c>
      <c r="BR55" s="7">
        <v>-1.4949591652413385E-4</v>
      </c>
      <c r="BS55" s="7">
        <v>7.5572372812554162E-3</v>
      </c>
      <c r="BT55" s="7">
        <v>8.7095398651848566E-4</v>
      </c>
      <c r="BU55" s="7">
        <v>-8.8785575678147072E-4</v>
      </c>
      <c r="BV55" s="7">
        <v>-8.3742940337200866E-3</v>
      </c>
      <c r="BW55" s="7">
        <v>8.570989441189017E-3</v>
      </c>
      <c r="BX55" s="7">
        <v>1.0623195856171691E-2</v>
      </c>
      <c r="BY55" s="7">
        <v>1.3627083846092132E-2</v>
      </c>
      <c r="BZ55" s="7">
        <v>-6.4719430269262745E-3</v>
      </c>
      <c r="CA55" s="8">
        <v>1.9126314566926827E-2</v>
      </c>
    </row>
    <row r="56" spans="1:79" x14ac:dyDescent="0.25">
      <c r="A56" s="62"/>
      <c r="B56" s="6">
        <v>3.0836097988353177E-2</v>
      </c>
      <c r="C56" s="7">
        <v>1.1477059615082635E-2</v>
      </c>
      <c r="D56" s="7">
        <v>8.8237626192052415E-3</v>
      </c>
      <c r="E56" s="7">
        <v>2.8663400921735721E-2</v>
      </c>
      <c r="F56" s="7">
        <v>5.4475244788290168E-3</v>
      </c>
      <c r="G56" s="7">
        <v>1.6268051321292304E-2</v>
      </c>
      <c r="H56" s="7">
        <v>3.3410573500400692E-2</v>
      </c>
      <c r="I56" s="7">
        <v>1.6875509163953722E-3</v>
      </c>
      <c r="J56" s="7">
        <v>-1.0307306911990109E-2</v>
      </c>
      <c r="K56" s="7">
        <v>1.9785635799411602E-2</v>
      </c>
      <c r="L56" s="7">
        <v>-1.8035518529842143E-2</v>
      </c>
      <c r="M56" s="7">
        <v>-7.3978467369579734E-3</v>
      </c>
      <c r="N56" s="7">
        <v>1.7633783205437667E-2</v>
      </c>
      <c r="O56" s="7">
        <v>6.8401640266818747E-3</v>
      </c>
      <c r="P56" s="7">
        <v>-8.0356972810588373E-3</v>
      </c>
      <c r="Q56" s="7">
        <v>1.2759864764719964E-2</v>
      </c>
      <c r="R56" s="7">
        <v>-8.406466385840923E-5</v>
      </c>
      <c r="S56" s="7">
        <v>7.7642313466592255E-3</v>
      </c>
      <c r="T56" s="7">
        <v>-3.1641713811957836E-3</v>
      </c>
      <c r="U56" s="7">
        <v>4.7592019018141696E-3</v>
      </c>
      <c r="V56" s="7">
        <v>1.9823391735892301E-2</v>
      </c>
      <c r="W56" s="7">
        <v>-2.6437099201257391E-2</v>
      </c>
      <c r="X56" s="7">
        <v>-3.1905628917262216E-3</v>
      </c>
      <c r="Y56" s="7">
        <v>3.649819376002806E-2</v>
      </c>
      <c r="Z56" s="7">
        <v>1.9899321081287544E-2</v>
      </c>
      <c r="AA56" s="7">
        <v>4.0821039274813592E-2</v>
      </c>
      <c r="AB56" s="7">
        <v>4.6056514122497366E-2</v>
      </c>
      <c r="AC56" s="7">
        <v>1.9133692368779806E-2</v>
      </c>
      <c r="AD56" s="7">
        <v>3.377672619160757E-2</v>
      </c>
      <c r="AE56" s="7">
        <v>1.502121583718357E-2</v>
      </c>
      <c r="AF56" s="7">
        <v>9.166342377187775E-3</v>
      </c>
      <c r="AG56" s="7">
        <v>-1.2211223383762904E-2</v>
      </c>
      <c r="AH56" s="7">
        <v>3.4890326586147991E-2</v>
      </c>
      <c r="AI56" s="7">
        <v>2.4221486765041732E-2</v>
      </c>
      <c r="AJ56" s="7">
        <v>8.4146343093392251E-3</v>
      </c>
      <c r="AK56" s="7">
        <v>3.2689181387871413E-2</v>
      </c>
      <c r="AL56" s="7">
        <v>3.7686355273883906E-2</v>
      </c>
      <c r="AM56" s="7">
        <v>2.0864814987954665E-2</v>
      </c>
      <c r="AN56" s="7">
        <v>5.2040123989968434E-3</v>
      </c>
      <c r="AO56" s="7">
        <v>3.6240588793664957E-2</v>
      </c>
      <c r="AP56" s="7">
        <v>2.8342672823136225E-2</v>
      </c>
      <c r="AQ56" s="7">
        <v>3.75233038265766E-2</v>
      </c>
      <c r="AR56" s="7">
        <v>3.8534321006594235E-2</v>
      </c>
      <c r="AS56" s="7">
        <v>3.7348552033593177E-2</v>
      </c>
      <c r="AT56" s="7">
        <v>1.4516600382650818E-2</v>
      </c>
      <c r="AU56" s="7">
        <v>6.0164596222446465E-3</v>
      </c>
      <c r="AV56" s="7">
        <v>-2.0156956487753501E-2</v>
      </c>
      <c r="AW56" s="7">
        <v>1.8702548721676704E-2</v>
      </c>
      <c r="AX56" s="7">
        <v>2.865733773067184E-2</v>
      </c>
      <c r="AY56" s="7">
        <v>2.6618391906799543E-2</v>
      </c>
      <c r="AZ56" s="7">
        <v>-1.9210801084247608E-3</v>
      </c>
      <c r="BA56" s="7">
        <v>2.5855671888323661E-2</v>
      </c>
      <c r="BB56" s="7">
        <v>2.3930321229601762E-2</v>
      </c>
      <c r="BC56" s="7">
        <v>-2.4174206369283885E-3</v>
      </c>
      <c r="BD56" s="7">
        <v>7.3012962733960095E-3</v>
      </c>
      <c r="BE56" s="7">
        <v>4.3248786380642584E-3</v>
      </c>
      <c r="BF56" s="7">
        <v>2.8608307484966487E-2</v>
      </c>
      <c r="BG56" s="7">
        <v>-8.6504996091301134E-3</v>
      </c>
      <c r="BH56" s="7">
        <v>2.0474909130072542E-2</v>
      </c>
      <c r="BI56" s="7">
        <v>3.0819612560967512E-2</v>
      </c>
      <c r="BJ56" s="7">
        <v>1.0340746924238531E-2</v>
      </c>
      <c r="BK56" s="7">
        <v>1.4746871648855048E-2</v>
      </c>
      <c r="BL56" s="7">
        <v>-1.6697710060161186E-2</v>
      </c>
      <c r="BM56" s="7">
        <v>3.0511961598141797E-2</v>
      </c>
      <c r="BN56" s="7">
        <v>6.1693426278098401E-3</v>
      </c>
      <c r="BO56" s="7">
        <v>3.9382286739304551E-2</v>
      </c>
      <c r="BP56" s="7">
        <v>2.4210212455817011E-2</v>
      </c>
      <c r="BQ56" s="7">
        <v>-1.2833276895526907E-2</v>
      </c>
      <c r="BR56" s="7">
        <v>6.7306655481921412E-3</v>
      </c>
      <c r="BS56" s="7">
        <v>-4.0615933960630041E-3</v>
      </c>
      <c r="BT56" s="7">
        <v>8.0436965364230409E-3</v>
      </c>
      <c r="BU56" s="7">
        <v>-1.9755838308884929E-3</v>
      </c>
      <c r="BV56" s="7">
        <v>-2.8294976246502679E-2</v>
      </c>
      <c r="BW56" s="7">
        <v>7.4760480663794626E-3</v>
      </c>
      <c r="BX56" s="7">
        <v>1.7364994046575377E-2</v>
      </c>
      <c r="BY56" s="7">
        <v>1.1961265197441007E-2</v>
      </c>
      <c r="BZ56" s="7">
        <v>-3.3889688521426486E-2</v>
      </c>
      <c r="CA56" s="8">
        <v>1.8684260467741905E-2</v>
      </c>
    </row>
    <row r="57" spans="1:79" x14ac:dyDescent="0.25">
      <c r="A57" s="62"/>
      <c r="B57" s="6">
        <v>1.1984705841164525E-2</v>
      </c>
      <c r="C57" s="7">
        <v>-1.1634110724197677E-2</v>
      </c>
      <c r="D57" s="7">
        <v>-1.63006071898101E-2</v>
      </c>
      <c r="E57" s="7">
        <v>9.1369503842588587E-3</v>
      </c>
      <c r="F57" s="7">
        <v>3.9400859176863985E-2</v>
      </c>
      <c r="G57" s="7">
        <v>-6.0285554997010216E-3</v>
      </c>
      <c r="H57" s="7">
        <v>1.5031653369542763E-2</v>
      </c>
      <c r="I57" s="7">
        <v>-2.5919751974351452E-2</v>
      </c>
      <c r="J57" s="7">
        <v>1.8954383638621515E-2</v>
      </c>
      <c r="K57" s="7">
        <v>-1.2297514787531216E-3</v>
      </c>
      <c r="L57" s="7">
        <v>1.0039631255268272E-2</v>
      </c>
      <c r="M57" s="7">
        <v>2.2342019138602509E-2</v>
      </c>
      <c r="N57" s="7">
        <v>-4.5143065571033938E-3</v>
      </c>
      <c r="O57" s="7">
        <v>4.0602889185496656E-2</v>
      </c>
      <c r="P57" s="7">
        <v>2.1239224356070896E-2</v>
      </c>
      <c r="Q57" s="7">
        <v>4.809719351109655E-2</v>
      </c>
      <c r="R57" s="7">
        <v>3.2203411241509015E-2</v>
      </c>
      <c r="S57" s="7">
        <v>4.1747223022787029E-2</v>
      </c>
      <c r="T57" s="7">
        <v>-3.1259230611238233E-2</v>
      </c>
      <c r="U57" s="7">
        <v>3.7531354291806984E-2</v>
      </c>
      <c r="V57" s="7">
        <v>-1.6434799270200195E-3</v>
      </c>
      <c r="W57" s="7">
        <v>-6.0682739757374496E-2</v>
      </c>
      <c r="X57" s="7">
        <v>2.7849115471463105E-2</v>
      </c>
      <c r="Y57" s="7">
        <v>1.9592813363722025E-2</v>
      </c>
      <c r="Z57" s="7">
        <v>5.7837073787587893E-2</v>
      </c>
      <c r="AA57" s="7">
        <v>2.5257562713296655E-2</v>
      </c>
      <c r="AB57" s="7">
        <v>3.1236878238630111E-2</v>
      </c>
      <c r="AC57" s="7">
        <v>-2.3517722389327575E-3</v>
      </c>
      <c r="AD57" s="7">
        <v>1.6229025371384102E-2</v>
      </c>
      <c r="AE57" s="7">
        <v>5.1414820918681027E-2</v>
      </c>
      <c r="AF57" s="7">
        <v>4.4008956090262119E-2</v>
      </c>
      <c r="AG57" s="7">
        <v>1.7520089229281915E-2</v>
      </c>
      <c r="AH57" s="7">
        <v>1.7050381022585742E-2</v>
      </c>
      <c r="AI57" s="7">
        <v>3.8913091090130893E-3</v>
      </c>
      <c r="AJ57" s="7">
        <v>4.3216069476698073E-2</v>
      </c>
      <c r="AK57" s="7">
        <v>1.4861670193376558E-2</v>
      </c>
      <c r="AL57" s="7">
        <v>2.0864814987954637E-2</v>
      </c>
      <c r="AM57" s="7">
        <v>5.8805304964981563E-2</v>
      </c>
      <c r="AN57" s="7">
        <v>3.9533888351469731E-2</v>
      </c>
      <c r="AO57" s="7">
        <v>1.9706616560679763E-2</v>
      </c>
      <c r="AP57" s="7">
        <v>9.6298752697170087E-3</v>
      </c>
      <c r="AQ57" s="7">
        <v>2.0758683943657825E-2</v>
      </c>
      <c r="AR57" s="7">
        <v>2.1905328545945624E-2</v>
      </c>
      <c r="AS57" s="7">
        <v>2.0520281820822356E-2</v>
      </c>
      <c r="AT57" s="7">
        <v>-7.9527059334344591E-3</v>
      </c>
      <c r="AU57" s="7">
        <v>-2.0130421937297374E-2</v>
      </c>
      <c r="AV57" s="7">
        <v>5.8660961519106103E-3</v>
      </c>
      <c r="AW57" s="7">
        <v>-4.4519706173676565E-3</v>
      </c>
      <c r="AX57" s="7">
        <v>9.0123696967792516E-3</v>
      </c>
      <c r="AY57" s="7">
        <v>6.6960093190261173E-3</v>
      </c>
      <c r="AZ57" s="7">
        <v>-3.1075382845087401E-2</v>
      </c>
      <c r="BA57" s="7">
        <v>5.1902453403512572E-3</v>
      </c>
      <c r="BB57" s="7">
        <v>3.2614733766230843E-3</v>
      </c>
      <c r="BC57" s="7">
        <v>2.9136479639415874E-2</v>
      </c>
      <c r="BD57" s="7">
        <v>4.1697217242503817E-2</v>
      </c>
      <c r="BE57" s="7">
        <v>3.763669076324018E-2</v>
      </c>
      <c r="BF57" s="7">
        <v>9.4107173629278396E-3</v>
      </c>
      <c r="BG57" s="7">
        <v>-3.7580768538706677E-2</v>
      </c>
      <c r="BH57" s="7">
        <v>-6.3834946326080805E-4</v>
      </c>
      <c r="BI57" s="7">
        <v>1.2078524964407214E-2</v>
      </c>
      <c r="BJ57" s="7">
        <v>-1.3300614819049095E-2</v>
      </c>
      <c r="BK57" s="7">
        <v>-7.8711804928474904E-3</v>
      </c>
      <c r="BL57" s="7">
        <v>1.0817931659577465E-2</v>
      </c>
      <c r="BM57" s="7">
        <v>1.1542508355259801E-2</v>
      </c>
      <c r="BN57" s="7">
        <v>3.9687732649450587E-2</v>
      </c>
      <c r="BO57" s="7">
        <v>2.294584210393659E-2</v>
      </c>
      <c r="BP57" s="7">
        <v>3.8759283268946822E-3</v>
      </c>
      <c r="BQ57" s="7">
        <v>1.6904081610079724E-2</v>
      </c>
      <c r="BR57" s="7">
        <v>4.0569816856262403E-2</v>
      </c>
      <c r="BS57" s="7">
        <v>-3.2018286799501056E-2</v>
      </c>
      <c r="BT57" s="7">
        <v>4.2244787676638321E-2</v>
      </c>
      <c r="BU57" s="7">
        <v>-2.987033869058529E-2</v>
      </c>
      <c r="BV57" s="7">
        <v>-3.1424935930836617E-3</v>
      </c>
      <c r="BW57" s="7">
        <v>4.1935619365339342E-2</v>
      </c>
      <c r="BX57" s="7">
        <v>5.4263352710051935E-2</v>
      </c>
      <c r="BY57" s="7">
        <v>-1.1904014268938591E-2</v>
      </c>
      <c r="BZ57" s="7">
        <v>-9.9608198399381842E-3</v>
      </c>
      <c r="CA57" s="8">
        <v>-3.3138292174011152E-3</v>
      </c>
    </row>
    <row r="58" spans="1:79" x14ac:dyDescent="0.25">
      <c r="A58" s="62"/>
      <c r="B58" s="6">
        <v>-3.2388447313316734E-3</v>
      </c>
      <c r="C58" s="7">
        <v>2.7339171764531836E-2</v>
      </c>
      <c r="D58" s="7">
        <v>-2.1164667021901513E-2</v>
      </c>
      <c r="E58" s="7">
        <v>-7.0687241360431474E-3</v>
      </c>
      <c r="F58" s="7">
        <v>4.196088621060988E-2</v>
      </c>
      <c r="G58" s="7">
        <v>1.0936794441414772E-2</v>
      </c>
      <c r="H58" s="7">
        <v>-1.0771322916594925E-2</v>
      </c>
      <c r="I58" s="7">
        <v>-4.3539414910961409E-2</v>
      </c>
      <c r="J58" s="7">
        <v>2.1687589238224735E-2</v>
      </c>
      <c r="K58" s="7">
        <v>2.4079324747188074E-2</v>
      </c>
      <c r="L58" s="7">
        <v>5.2842810393959244E-2</v>
      </c>
      <c r="M58" s="7">
        <v>1.1118860842797798E-2</v>
      </c>
      <c r="N58" s="7">
        <v>3.1759956371567068E-3</v>
      </c>
      <c r="O58" s="7">
        <v>2.1437123621931772E-2</v>
      </c>
      <c r="P58" s="7">
        <v>1.6003505237516258E-4</v>
      </c>
      <c r="Q58" s="7">
        <v>2.2115368276637772E-2</v>
      </c>
      <c r="R58" s="7">
        <v>3.4157053771331825E-2</v>
      </c>
      <c r="S58" s="7">
        <v>2.0601826003039427E-2</v>
      </c>
      <c r="T58" s="7">
        <v>-1.450044428713345E-2</v>
      </c>
      <c r="U58" s="7">
        <v>5.0864905265765314E-3</v>
      </c>
      <c r="V58" s="7">
        <v>7.0690602837229222E-3</v>
      </c>
      <c r="W58" s="7">
        <v>-1.5696977101445089E-2</v>
      </c>
      <c r="X58" s="7">
        <v>1.8262606843740797E-2</v>
      </c>
      <c r="Y58" s="7">
        <v>1.3628256242728599E-2</v>
      </c>
      <c r="Z58" s="7">
        <v>4.8790071212955005E-2</v>
      </c>
      <c r="AA58" s="7">
        <v>2.1203768063012059E-2</v>
      </c>
      <c r="AB58" s="7">
        <v>-2.1135795718283529E-3</v>
      </c>
      <c r="AC58" s="7">
        <v>1.3067844588553194E-2</v>
      </c>
      <c r="AD58" s="7">
        <v>1.6323704824969906E-2</v>
      </c>
      <c r="AE58" s="7">
        <v>3.913997728510963E-2</v>
      </c>
      <c r="AF58" s="7">
        <v>3.8703942724179929E-2</v>
      </c>
      <c r="AG58" s="7">
        <v>5.7452429518436918E-2</v>
      </c>
      <c r="AH58" s="7">
        <v>-5.2426142543104681E-3</v>
      </c>
      <c r="AI58" s="7">
        <v>6.3500573451225912E-3</v>
      </c>
      <c r="AJ58" s="7">
        <v>4.4471047808876403E-2</v>
      </c>
      <c r="AK58" s="7">
        <v>1.654821177260031E-2</v>
      </c>
      <c r="AL58" s="7">
        <v>5.2040123989965312E-3</v>
      </c>
      <c r="AM58" s="7">
        <v>3.9533888351469593E-2</v>
      </c>
      <c r="AN58" s="7">
        <v>5.8202396898176523E-2</v>
      </c>
      <c r="AO58" s="7">
        <v>2.981711256208297E-2</v>
      </c>
      <c r="AP58" s="7">
        <v>2.6035618783994338E-2</v>
      </c>
      <c r="AQ58" s="7">
        <v>8.8826459013494688E-3</v>
      </c>
      <c r="AR58" s="7">
        <v>4.0843811917581074E-3</v>
      </c>
      <c r="AS58" s="7">
        <v>8.229731735517852E-3</v>
      </c>
      <c r="AT58" s="7">
        <v>2.1544287730272352E-2</v>
      </c>
      <c r="AU58" s="7">
        <v>-3.1653417169778292E-2</v>
      </c>
      <c r="AV58" s="7">
        <v>-2.2495416212814472E-3</v>
      </c>
      <c r="AW58" s="7">
        <v>-4.4284831588449286E-2</v>
      </c>
      <c r="AX58" s="7">
        <v>-1.1379210056942923E-2</v>
      </c>
      <c r="AY58" s="7">
        <v>-1.8458658796148171E-3</v>
      </c>
      <c r="AZ58" s="7">
        <v>-6.5597781520522674E-2</v>
      </c>
      <c r="BA58" s="7">
        <v>-2.1846898457534736E-2</v>
      </c>
      <c r="BB58" s="7">
        <v>-3.3134709872790456E-3</v>
      </c>
      <c r="BC58" s="7">
        <v>2.9726914569000965E-2</v>
      </c>
      <c r="BD58" s="7">
        <v>4.0311352720110001E-2</v>
      </c>
      <c r="BE58" s="7">
        <v>2.9190750153686419E-2</v>
      </c>
      <c r="BF58" s="7">
        <v>5.588930911952528E-3</v>
      </c>
      <c r="BG58" s="7">
        <v>7.8796555935291557E-3</v>
      </c>
      <c r="BH58" s="7">
        <v>1.3791116268742902E-2</v>
      </c>
      <c r="BI58" s="7">
        <v>9.873942004284611E-4</v>
      </c>
      <c r="BJ58" s="7">
        <v>1.8805805513011087E-2</v>
      </c>
      <c r="BK58" s="7">
        <v>1.3828971021723258E-2</v>
      </c>
      <c r="BL58" s="7">
        <v>1.9250688685230152E-2</v>
      </c>
      <c r="BM58" s="7">
        <v>-4.4498952002130915E-3</v>
      </c>
      <c r="BN58" s="7">
        <v>1.8930775695029566E-2</v>
      </c>
      <c r="BO58" s="7">
        <v>2.9647499845196629E-3</v>
      </c>
      <c r="BP58" s="7">
        <v>6.3079338505528226E-3</v>
      </c>
      <c r="BQ58" s="7">
        <v>6.3703954790685913E-2</v>
      </c>
      <c r="BR58" s="7">
        <v>2.5315843723491226E-2</v>
      </c>
      <c r="BS58" s="7">
        <v>-7.0209628461447016E-4</v>
      </c>
      <c r="BT58" s="7">
        <v>2.5933806667256476E-2</v>
      </c>
      <c r="BU58" s="7">
        <v>-1.8635263957250677E-2</v>
      </c>
      <c r="BV58" s="7">
        <v>4.4525868677115277E-2</v>
      </c>
      <c r="BW58" s="7">
        <v>4.0964266885941659E-2</v>
      </c>
      <c r="BX58" s="7">
        <v>3.5033391634780628E-2</v>
      </c>
      <c r="BY58" s="7">
        <v>-5.1543804842436244E-3</v>
      </c>
      <c r="BZ58" s="7">
        <v>5.3637522838520385E-2</v>
      </c>
      <c r="CA58" s="8">
        <v>-1.4748368414403811E-3</v>
      </c>
    </row>
    <row r="59" spans="1:79" x14ac:dyDescent="0.25">
      <c r="A59" s="62"/>
      <c r="B59" s="6">
        <v>2.3522720481408431E-2</v>
      </c>
      <c r="C59" s="7">
        <v>4.3761877837343616E-2</v>
      </c>
      <c r="D59" s="7">
        <v>-7.8456404394826942E-3</v>
      </c>
      <c r="E59" s="7">
        <v>1.8300059930410492E-2</v>
      </c>
      <c r="F59" s="7">
        <v>1.319810185102023E-2</v>
      </c>
      <c r="G59" s="7">
        <v>2.963538127383919E-2</v>
      </c>
      <c r="H59" s="7">
        <v>1.7254221268760542E-2</v>
      </c>
      <c r="I59" s="7">
        <v>-3.5108507458085247E-2</v>
      </c>
      <c r="J59" s="7">
        <v>-1.6934634522877946E-2</v>
      </c>
      <c r="K59" s="7">
        <v>4.5255016521749791E-2</v>
      </c>
      <c r="L59" s="7">
        <v>1.0699771405523612E-2</v>
      </c>
      <c r="M59" s="7">
        <v>-2.6140731342891438E-2</v>
      </c>
      <c r="N59" s="7">
        <v>2.2424602323322669E-2</v>
      </c>
      <c r="O59" s="7">
        <v>-7.1684294015811889E-3</v>
      </c>
      <c r="P59" s="7">
        <v>-3.7823226842102375E-2</v>
      </c>
      <c r="Q59" s="7">
        <v>-3.007722980594249E-3</v>
      </c>
      <c r="R59" s="7">
        <v>1.9106268781296926E-3</v>
      </c>
      <c r="S59" s="7">
        <v>-7.4902387342566379E-3</v>
      </c>
      <c r="T59" s="7">
        <v>-7.9764473929563873E-3</v>
      </c>
      <c r="U59" s="7">
        <v>-2.5258980387114355E-2</v>
      </c>
      <c r="V59" s="7">
        <v>2.7722357274550982E-2</v>
      </c>
      <c r="W59" s="7">
        <v>-2.2817007471375883E-2</v>
      </c>
      <c r="X59" s="7">
        <v>-1.6308681176110125E-2</v>
      </c>
      <c r="Y59" s="7">
        <v>4.4239858946599667E-2</v>
      </c>
      <c r="Z59" s="7">
        <v>2.8694629649980805E-2</v>
      </c>
      <c r="AA59" s="7">
        <v>5.4585054181621823E-2</v>
      </c>
      <c r="AB59" s="7">
        <v>3.3582103733647992E-2</v>
      </c>
      <c r="AC59" s="7">
        <v>3.3509942355680222E-2</v>
      </c>
      <c r="AD59" s="7">
        <v>4.5430570145317352E-2</v>
      </c>
      <c r="AE59" s="7">
        <v>1.5883834940729251E-2</v>
      </c>
      <c r="AF59" s="7">
        <v>1.2010990387291996E-2</v>
      </c>
      <c r="AG59" s="7">
        <v>1.8861912770472639E-2</v>
      </c>
      <c r="AH59" s="7">
        <v>2.3824981288915248E-2</v>
      </c>
      <c r="AI59" s="7">
        <v>2.9551537553408044E-2</v>
      </c>
      <c r="AJ59" s="7">
        <v>1.7523229334243329E-2</v>
      </c>
      <c r="AK59" s="7">
        <v>4.5026466942432813E-2</v>
      </c>
      <c r="AL59" s="7">
        <v>3.6240588793664735E-2</v>
      </c>
      <c r="AM59" s="7">
        <v>1.9706616560679673E-2</v>
      </c>
      <c r="AN59" s="7">
        <v>2.9817112562083303E-2</v>
      </c>
      <c r="AO59" s="7">
        <v>6.0796290990804108E-2</v>
      </c>
      <c r="AP59" s="7">
        <v>5.2276509621468181E-2</v>
      </c>
      <c r="AQ59" s="7">
        <v>3.9941646136705491E-2</v>
      </c>
      <c r="AR59" s="7">
        <v>3.5580854659952713E-2</v>
      </c>
      <c r="AS59" s="7">
        <v>3.9165670667658727E-2</v>
      </c>
      <c r="AT59" s="7">
        <v>3.9558474631030155E-2</v>
      </c>
      <c r="AU59" s="7">
        <v>-2.0311310877719035E-2</v>
      </c>
      <c r="AV59" s="7">
        <v>-4.7396213021248496E-2</v>
      </c>
      <c r="AW59" s="7">
        <v>-2.5930541805259388E-2</v>
      </c>
      <c r="AX59" s="7">
        <v>1.384805858506629E-2</v>
      </c>
      <c r="AY59" s="7">
        <v>2.2494547138341585E-2</v>
      </c>
      <c r="AZ59" s="7">
        <v>-5.9982585931092403E-2</v>
      </c>
      <c r="BA59" s="7">
        <v>1.4074196135734907E-3</v>
      </c>
      <c r="BB59" s="7">
        <v>1.9408477258919164E-2</v>
      </c>
      <c r="BC59" s="7">
        <v>-4.0254304750563796E-3</v>
      </c>
      <c r="BD59" s="7">
        <v>1.2579514652412652E-2</v>
      </c>
      <c r="BE59" s="7">
        <v>-6.3709978812710039E-4</v>
      </c>
      <c r="BF59" s="7">
        <v>3.1330654898778273E-2</v>
      </c>
      <c r="BG59" s="7">
        <v>1.1912602784934029E-2</v>
      </c>
      <c r="BH59" s="7">
        <v>3.5040461562019759E-2</v>
      </c>
      <c r="BI59" s="7">
        <v>2.7874595959778772E-2</v>
      </c>
      <c r="BJ59" s="7">
        <v>3.429106740993848E-2</v>
      </c>
      <c r="BK59" s="7">
        <v>3.1730825010309993E-2</v>
      </c>
      <c r="BL59" s="7">
        <v>-2.3185468416942662E-2</v>
      </c>
      <c r="BM59" s="7">
        <v>2.2083411143660185E-2</v>
      </c>
      <c r="BN59" s="7">
        <v>-1.0147173944051235E-2</v>
      </c>
      <c r="BO59" s="7">
        <v>3.492112052624069E-2</v>
      </c>
      <c r="BP59" s="7">
        <v>2.9501474619921177E-2</v>
      </c>
      <c r="BQ59" s="7">
        <v>2.4949875452523279E-2</v>
      </c>
      <c r="BR59" s="7">
        <v>-3.2295731244776291E-3</v>
      </c>
      <c r="BS59" s="7">
        <v>5.7389131758668332E-3</v>
      </c>
      <c r="BT59" s="7">
        <v>-1.8242112518553205E-3</v>
      </c>
      <c r="BU59" s="7">
        <v>-1.1548747667290603E-2</v>
      </c>
      <c r="BV59" s="7">
        <v>-3.881224650715609E-3</v>
      </c>
      <c r="BW59" s="7">
        <v>1.3355490121459451E-2</v>
      </c>
      <c r="BX59" s="7">
        <v>1.3016015470200828E-2</v>
      </c>
      <c r="BY59" s="7">
        <v>1.0511340681846011E-2</v>
      </c>
      <c r="BZ59" s="7">
        <v>2.2513180232471286E-3</v>
      </c>
      <c r="CA59" s="8">
        <v>1.8239031113774031E-2</v>
      </c>
    </row>
    <row r="60" spans="1:79" x14ac:dyDescent="0.25">
      <c r="A60" s="62"/>
      <c r="B60" s="6">
        <v>1.925135065407238E-2</v>
      </c>
      <c r="C60" s="7">
        <v>4.687811737463024E-2</v>
      </c>
      <c r="D60" s="7">
        <v>-9.4736206517745392E-4</v>
      </c>
      <c r="E60" s="7">
        <v>1.5239471663306463E-2</v>
      </c>
      <c r="F60" s="7">
        <v>1.0157081453615775E-2</v>
      </c>
      <c r="G60" s="7">
        <v>3.1387670467989078E-2</v>
      </c>
      <c r="H60" s="7">
        <v>1.2182571773368886E-2</v>
      </c>
      <c r="I60" s="7">
        <v>-2.3718593691829895E-2</v>
      </c>
      <c r="J60" s="7">
        <v>-1.1590029717010984E-2</v>
      </c>
      <c r="K60" s="7">
        <v>4.4682203170763837E-2</v>
      </c>
      <c r="L60" s="7">
        <v>1.7997661413337834E-2</v>
      </c>
      <c r="M60" s="7">
        <v>-2.1592470730513583E-2</v>
      </c>
      <c r="N60" s="7">
        <v>2.3950225885260766E-2</v>
      </c>
      <c r="O60" s="7">
        <v>-9.7778261684256795E-3</v>
      </c>
      <c r="P60" s="7">
        <v>-3.2402634077912787E-2</v>
      </c>
      <c r="Q60" s="7">
        <v>-8.4032151574383041E-3</v>
      </c>
      <c r="R60" s="7">
        <v>1.849879133538599E-3</v>
      </c>
      <c r="S60" s="7">
        <v>-1.04850801803274E-2</v>
      </c>
      <c r="T60" s="7">
        <v>4.1414842089055603E-3</v>
      </c>
      <c r="U60" s="7">
        <v>-2.6042156778501663E-2</v>
      </c>
      <c r="V60" s="7">
        <v>2.8026020898636227E-2</v>
      </c>
      <c r="W60" s="7">
        <v>1.7702470758407252E-4</v>
      </c>
      <c r="X60" s="7">
        <v>-1.4090693600292699E-2</v>
      </c>
      <c r="Y60" s="7">
        <v>3.6451235643263878E-2</v>
      </c>
      <c r="Z60" s="7">
        <v>1.8579999054203222E-2</v>
      </c>
      <c r="AA60" s="7">
        <v>4.4389772261316483E-2</v>
      </c>
      <c r="AB60" s="7">
        <v>2.2179787454283603E-2</v>
      </c>
      <c r="AC60" s="7">
        <v>3.3818776471190082E-2</v>
      </c>
      <c r="AD60" s="7">
        <v>3.8764745746797794E-2</v>
      </c>
      <c r="AE60" s="7">
        <v>8.5428863604722974E-3</v>
      </c>
      <c r="AF60" s="7">
        <v>7.4132867694880374E-3</v>
      </c>
      <c r="AG60" s="7">
        <v>2.3211411544092148E-2</v>
      </c>
      <c r="AH60" s="7">
        <v>1.7775223751699612E-2</v>
      </c>
      <c r="AI60" s="7">
        <v>2.7849519789323179E-2</v>
      </c>
      <c r="AJ60" s="7">
        <v>1.2971683592473767E-2</v>
      </c>
      <c r="AK60" s="7">
        <v>3.8854144873474356E-2</v>
      </c>
      <c r="AL60" s="7">
        <v>2.834267282313601E-2</v>
      </c>
      <c r="AM60" s="7">
        <v>9.6298752697169601E-3</v>
      </c>
      <c r="AN60" s="7">
        <v>2.603561878399463E-2</v>
      </c>
      <c r="AO60" s="7">
        <v>5.227650962146814E-2</v>
      </c>
      <c r="AP60" s="7">
        <v>4.7625053879724058E-2</v>
      </c>
      <c r="AQ60" s="7">
        <v>3.1926147852464996E-2</v>
      </c>
      <c r="AR60" s="7">
        <v>2.7347796709491529E-2</v>
      </c>
      <c r="AS60" s="7">
        <v>3.1265682285500293E-2</v>
      </c>
      <c r="AT60" s="7">
        <v>4.1567029115687867E-2</v>
      </c>
      <c r="AU60" s="7">
        <v>-1.1557421818353474E-2</v>
      </c>
      <c r="AV60" s="7">
        <v>-3.6217123143378993E-2</v>
      </c>
      <c r="AW60" s="7">
        <v>-2.2407065653685609E-2</v>
      </c>
      <c r="AX60" s="7">
        <v>1.1016836407882473E-2</v>
      </c>
      <c r="AY60" s="7">
        <v>2.0109622671219969E-2</v>
      </c>
      <c r="AZ60" s="7">
        <v>-4.5756671677630173E-2</v>
      </c>
      <c r="BA60" s="7">
        <v>4.2808199557634041E-4</v>
      </c>
      <c r="BB60" s="7">
        <v>1.8349634905418709E-2</v>
      </c>
      <c r="BC60" s="7">
        <v>-2.7692020720174598E-3</v>
      </c>
      <c r="BD60" s="7">
        <v>8.7638787706820556E-3</v>
      </c>
      <c r="BE60" s="7">
        <v>-2.4853412085889259E-3</v>
      </c>
      <c r="BF60" s="7">
        <v>2.7630407998270524E-2</v>
      </c>
      <c r="BG60" s="7">
        <v>2.5403381347230886E-2</v>
      </c>
      <c r="BH60" s="7">
        <v>3.4688117683655838E-2</v>
      </c>
      <c r="BI60" s="7">
        <v>2.338876454601696E-2</v>
      </c>
      <c r="BJ60" s="7">
        <v>3.8383761274805125E-2</v>
      </c>
      <c r="BK60" s="7">
        <v>3.4037888262242716E-2</v>
      </c>
      <c r="BL60" s="7">
        <v>-1.4743636690629267E-2</v>
      </c>
      <c r="BM60" s="7">
        <v>1.8026293554057E-2</v>
      </c>
      <c r="BN60" s="7">
        <v>-1.2313161731935529E-2</v>
      </c>
      <c r="BO60" s="7">
        <v>2.6352920595847054E-2</v>
      </c>
      <c r="BP60" s="7">
        <v>2.7806909107583537E-2</v>
      </c>
      <c r="BQ60" s="7">
        <v>2.9259831207084031E-2</v>
      </c>
      <c r="BR60" s="7">
        <v>-5.9919504008332444E-3</v>
      </c>
      <c r="BS60" s="7">
        <v>1.7548601998383914E-2</v>
      </c>
      <c r="BT60" s="7">
        <v>-5.2291358927166326E-3</v>
      </c>
      <c r="BU60" s="7">
        <v>2.3425130333178112E-4</v>
      </c>
      <c r="BV60" s="7">
        <v>8.6205977616886087E-3</v>
      </c>
      <c r="BW60" s="7">
        <v>9.4243443376467954E-3</v>
      </c>
      <c r="BX60" s="7">
        <v>4.8019184186598451E-3</v>
      </c>
      <c r="BY60" s="7">
        <v>1.5110390043437838E-2</v>
      </c>
      <c r="BZ60" s="7">
        <v>1.687370367982477E-2</v>
      </c>
      <c r="CA60" s="8">
        <v>1.9521012128376147E-2</v>
      </c>
    </row>
    <row r="61" spans="1:79" x14ac:dyDescent="0.25">
      <c r="A61" s="62"/>
      <c r="B61" s="6">
        <v>2.9778286182209554E-2</v>
      </c>
      <c r="C61" s="7">
        <v>1.624955008285936E-2</v>
      </c>
      <c r="D61" s="7">
        <v>6.304055382493387E-3</v>
      </c>
      <c r="E61" s="7">
        <v>2.7144899464345867E-2</v>
      </c>
      <c r="F61" s="7">
        <v>6.6179966111171648E-3</v>
      </c>
      <c r="G61" s="7">
        <v>1.8241054151342154E-2</v>
      </c>
      <c r="H61" s="7">
        <v>3.1045204534858303E-2</v>
      </c>
      <c r="I61" s="7">
        <v>-3.8493925434888859E-3</v>
      </c>
      <c r="J61" s="7">
        <v>-1.1326071295116643E-2</v>
      </c>
      <c r="K61" s="7">
        <v>2.3570433133586297E-2</v>
      </c>
      <c r="L61" s="7">
        <v>-1.3817282775444223E-2</v>
      </c>
      <c r="M61" s="7">
        <v>-1.0210025115968899E-2</v>
      </c>
      <c r="N61" s="7">
        <v>1.8335040603376741E-2</v>
      </c>
      <c r="O61" s="7">
        <v>4.777560046784271E-3</v>
      </c>
      <c r="P61" s="7">
        <v>-1.249320523842079E-2</v>
      </c>
      <c r="Q61" s="7">
        <v>1.0454324778044782E-2</v>
      </c>
      <c r="R61" s="7">
        <v>2.1245396055935215E-4</v>
      </c>
      <c r="S61" s="7">
        <v>5.5191880393802295E-3</v>
      </c>
      <c r="T61" s="7">
        <v>-3.9577176242793777E-3</v>
      </c>
      <c r="U61" s="7">
        <v>3.0796803418101093E-4</v>
      </c>
      <c r="V61" s="7">
        <v>2.0994049335578212E-2</v>
      </c>
      <c r="W61" s="7">
        <v>-2.604984820521633E-2</v>
      </c>
      <c r="X61" s="7">
        <v>-5.1524981306662263E-3</v>
      </c>
      <c r="Y61" s="7">
        <v>3.7698348525087841E-2</v>
      </c>
      <c r="Z61" s="7">
        <v>2.1271085164282406E-2</v>
      </c>
      <c r="AA61" s="7">
        <v>4.2930959275031731E-2</v>
      </c>
      <c r="AB61" s="7">
        <v>4.4279092138676007E-2</v>
      </c>
      <c r="AC61" s="7">
        <v>2.1265901332519641E-2</v>
      </c>
      <c r="AD61" s="7">
        <v>3.5550330590313359E-2</v>
      </c>
      <c r="AE61" s="7">
        <v>1.5197218276917043E-2</v>
      </c>
      <c r="AF61" s="7">
        <v>9.6186712672844572E-3</v>
      </c>
      <c r="AG61" s="7">
        <v>-7.6266673342317015E-3</v>
      </c>
      <c r="AH61" s="7">
        <v>3.3287130789408134E-2</v>
      </c>
      <c r="AI61" s="7">
        <v>2.502387490097694E-2</v>
      </c>
      <c r="AJ61" s="7">
        <v>9.7965758783209404E-3</v>
      </c>
      <c r="AK61" s="7">
        <v>3.4561023125786142E-2</v>
      </c>
      <c r="AL61" s="7">
        <v>3.75233038265766E-2</v>
      </c>
      <c r="AM61" s="7">
        <v>2.075868394365786E-2</v>
      </c>
      <c r="AN61" s="7">
        <v>8.8826459013497949E-3</v>
      </c>
      <c r="AO61" s="7">
        <v>3.9941646136705714E-2</v>
      </c>
      <c r="AP61" s="7">
        <v>3.1926147852465198E-2</v>
      </c>
      <c r="AQ61" s="7">
        <v>3.7934666479177696E-2</v>
      </c>
      <c r="AR61" s="7">
        <v>3.8149632754652829E-2</v>
      </c>
      <c r="AS61" s="7">
        <v>3.7669905664354748E-2</v>
      </c>
      <c r="AT61" s="7">
        <v>1.8221073829795278E-2</v>
      </c>
      <c r="AU61" s="7">
        <v>2.0508010024331627E-3</v>
      </c>
      <c r="AV61" s="7">
        <v>-2.4273768273236962E-2</v>
      </c>
      <c r="AW61" s="7">
        <v>1.2053533019433404E-2</v>
      </c>
      <c r="AX61" s="7">
        <v>2.6477316668367577E-2</v>
      </c>
      <c r="AY61" s="7">
        <v>2.6021762103079688E-2</v>
      </c>
      <c r="AZ61" s="7">
        <v>-1.0633506517932129E-2</v>
      </c>
      <c r="BA61" s="7">
        <v>2.2232602959753323E-2</v>
      </c>
      <c r="BB61" s="7">
        <v>2.3265946072448244E-2</v>
      </c>
      <c r="BC61" s="7">
        <v>-2.6643418935125562E-3</v>
      </c>
      <c r="BD61" s="7">
        <v>8.1097932677548848E-3</v>
      </c>
      <c r="BE61" s="7">
        <v>3.6003187443175155E-3</v>
      </c>
      <c r="BF61" s="7">
        <v>2.9036619123483917E-2</v>
      </c>
      <c r="BG61" s="7">
        <v>-5.685910367266428E-3</v>
      </c>
      <c r="BH61" s="7">
        <v>2.2639539012112443E-2</v>
      </c>
      <c r="BI61" s="7">
        <v>3.041170629240416E-2</v>
      </c>
      <c r="BJ61" s="7">
        <v>1.3869562661977392E-2</v>
      </c>
      <c r="BK61" s="7">
        <v>1.7253157110012657E-2</v>
      </c>
      <c r="BL61" s="7">
        <v>-1.7715982092110172E-2</v>
      </c>
      <c r="BM61" s="7">
        <v>2.9287197574070008E-2</v>
      </c>
      <c r="BN61" s="7">
        <v>3.7612201447217719E-3</v>
      </c>
      <c r="BO61" s="7">
        <v>3.8775961682729038E-2</v>
      </c>
      <c r="BP61" s="7">
        <v>2.5006793558085147E-2</v>
      </c>
      <c r="BQ61" s="7">
        <v>-7.2523272799394078E-3</v>
      </c>
      <c r="BR61" s="7">
        <v>5.2700590781215237E-3</v>
      </c>
      <c r="BS61" s="7">
        <v>-2.6837862217716502E-3</v>
      </c>
      <c r="BT61" s="7">
        <v>6.6009934004848114E-3</v>
      </c>
      <c r="BU61" s="7">
        <v>-3.4737201982582983E-3</v>
      </c>
      <c r="BV61" s="7">
        <v>-2.4752280270986082E-2</v>
      </c>
      <c r="BW61" s="7">
        <v>8.3745540825778866E-3</v>
      </c>
      <c r="BX61" s="7">
        <v>1.6773011224816101E-2</v>
      </c>
      <c r="BY61" s="7">
        <v>1.1715981166671365E-2</v>
      </c>
      <c r="BZ61" s="7">
        <v>-2.8619872145042413E-2</v>
      </c>
      <c r="CA61" s="8">
        <v>1.8609791578973196E-2</v>
      </c>
    </row>
    <row r="62" spans="1:79" x14ac:dyDescent="0.25">
      <c r="A62" s="62"/>
      <c r="B62" s="6">
        <v>3.1688473238360444E-2</v>
      </c>
      <c r="C62" s="7">
        <v>9.2304530147021557E-3</v>
      </c>
      <c r="D62" s="7">
        <v>9.1642377597533214E-3</v>
      </c>
      <c r="E62" s="7">
        <v>2.9583021655716982E-2</v>
      </c>
      <c r="F62" s="7">
        <v>5.2731893426489762E-3</v>
      </c>
      <c r="G62" s="7">
        <v>1.529335067129714E-2</v>
      </c>
      <c r="H62" s="7">
        <v>3.4873173779840991E-2</v>
      </c>
      <c r="I62" s="7">
        <v>2.8087662256843782E-3</v>
      </c>
      <c r="J62" s="7">
        <v>-1.0422594438608657E-2</v>
      </c>
      <c r="K62" s="7">
        <v>1.8305289853227241E-2</v>
      </c>
      <c r="L62" s="7">
        <v>-2.0470943507045258E-2</v>
      </c>
      <c r="M62" s="7">
        <v>-6.7059874640186395E-3</v>
      </c>
      <c r="N62" s="7">
        <v>1.7197986809797665E-2</v>
      </c>
      <c r="O62" s="7">
        <v>7.9360905367841517E-3</v>
      </c>
      <c r="P62" s="7">
        <v>-6.7619981397994688E-3</v>
      </c>
      <c r="Q62" s="7">
        <v>1.4230222388218236E-2</v>
      </c>
      <c r="R62" s="7">
        <v>-1.9847092316956083E-4</v>
      </c>
      <c r="S62" s="7">
        <v>8.972400246354692E-3</v>
      </c>
      <c r="T62" s="7">
        <v>-4.0413574402174135E-3</v>
      </c>
      <c r="U62" s="7">
        <v>6.6444125043141344E-3</v>
      </c>
      <c r="V62" s="7">
        <v>1.9317918869277403E-2</v>
      </c>
      <c r="W62" s="7">
        <v>-2.8870353401884791E-2</v>
      </c>
      <c r="X62" s="7">
        <v>-2.6133415262274279E-3</v>
      </c>
      <c r="Y62" s="7">
        <v>3.678172987487368E-2</v>
      </c>
      <c r="Z62" s="7">
        <v>2.0343397025901835E-2</v>
      </c>
      <c r="AA62" s="7">
        <v>4.0973325737712465E-2</v>
      </c>
      <c r="AB62" s="7">
        <v>4.7906963236043376E-2</v>
      </c>
      <c r="AC62" s="7">
        <v>1.8237212113416251E-2</v>
      </c>
      <c r="AD62" s="7">
        <v>3.3716242176670942E-2</v>
      </c>
      <c r="AE62" s="7">
        <v>1.5676358840274476E-2</v>
      </c>
      <c r="AF62" s="7">
        <v>9.4377354833792143E-3</v>
      </c>
      <c r="AG62" s="7">
        <v>-1.4503578000207767E-2</v>
      </c>
      <c r="AH62" s="7">
        <v>3.6140215503008707E-2</v>
      </c>
      <c r="AI62" s="7">
        <v>2.4064097496261781E-2</v>
      </c>
      <c r="AJ62" s="7">
        <v>8.3039336457853483E-3</v>
      </c>
      <c r="AK62" s="7">
        <v>3.2539954524350406E-2</v>
      </c>
      <c r="AL62" s="7">
        <v>3.8534321006594235E-2</v>
      </c>
      <c r="AM62" s="7">
        <v>2.1905328545945645E-2</v>
      </c>
      <c r="AN62" s="7">
        <v>4.0843811917584127E-3</v>
      </c>
      <c r="AO62" s="7">
        <v>3.5580854659952948E-2</v>
      </c>
      <c r="AP62" s="7">
        <v>2.7347796709491751E-2</v>
      </c>
      <c r="AQ62" s="7">
        <v>3.8149632754652829E-2</v>
      </c>
      <c r="AR62" s="7">
        <v>3.9505468570401839E-2</v>
      </c>
      <c r="AS62" s="7">
        <v>3.8000001160678809E-2</v>
      </c>
      <c r="AT62" s="7">
        <v>1.2813366669178372E-2</v>
      </c>
      <c r="AU62" s="7">
        <v>6.7604786049437135E-3</v>
      </c>
      <c r="AV62" s="7">
        <v>-1.959160312327092E-2</v>
      </c>
      <c r="AW62" s="7">
        <v>2.105402079919369E-2</v>
      </c>
      <c r="AX62" s="7">
        <v>2.9822905139296287E-2</v>
      </c>
      <c r="AY62" s="7">
        <v>2.7096753030962165E-2</v>
      </c>
      <c r="AZ62" s="7">
        <v>2.0901845234405636E-4</v>
      </c>
      <c r="BA62" s="7">
        <v>2.7423972810098798E-2</v>
      </c>
      <c r="BB62" s="7">
        <v>2.4304936595623217E-2</v>
      </c>
      <c r="BC62" s="7">
        <v>-2.4414870357569174E-3</v>
      </c>
      <c r="BD62" s="7">
        <v>7.3506355874020102E-3</v>
      </c>
      <c r="BE62" s="7">
        <v>4.8020716642303424E-3</v>
      </c>
      <c r="BF62" s="7">
        <v>2.8800622472022089E-2</v>
      </c>
      <c r="BG62" s="7">
        <v>-1.1189788678285378E-2</v>
      </c>
      <c r="BH62" s="7">
        <v>1.9630706918279735E-2</v>
      </c>
      <c r="BI62" s="7">
        <v>3.1429282452332799E-2</v>
      </c>
      <c r="BJ62" s="7">
        <v>8.5025579630620407E-3</v>
      </c>
      <c r="BK62" s="7">
        <v>1.3500687137655953E-2</v>
      </c>
      <c r="BL62" s="7">
        <v>-1.7119766228650399E-2</v>
      </c>
      <c r="BM62" s="7">
        <v>3.1410930765666499E-2</v>
      </c>
      <c r="BN62" s="7">
        <v>7.3616982889482124E-3</v>
      </c>
      <c r="BO62" s="7">
        <v>4.0476616134209414E-2</v>
      </c>
      <c r="BP62" s="7">
        <v>2.4054443845037667E-2</v>
      </c>
      <c r="BQ62" s="7">
        <v>-1.5526362848724051E-2</v>
      </c>
      <c r="BR62" s="7">
        <v>7.5972571281574461E-3</v>
      </c>
      <c r="BS62" s="7">
        <v>-5.7900773621078622E-3</v>
      </c>
      <c r="BT62" s="7">
        <v>8.9666178049606013E-3</v>
      </c>
      <c r="BU62" s="7">
        <v>-2.53347661768831E-3</v>
      </c>
      <c r="BV62" s="7">
        <v>-3.0971151698154092E-2</v>
      </c>
      <c r="BW62" s="7">
        <v>7.5002671813760649E-3</v>
      </c>
      <c r="BX62" s="7">
        <v>1.8418449222468838E-2</v>
      </c>
      <c r="BY62" s="7">
        <v>1.1605655903677473E-2</v>
      </c>
      <c r="BZ62" s="7">
        <v>-3.747716169527715E-2</v>
      </c>
      <c r="CA62" s="8">
        <v>1.8587610404831149E-2</v>
      </c>
    </row>
    <row r="63" spans="1:79" x14ac:dyDescent="0.25">
      <c r="A63" s="62"/>
      <c r="B63" s="6">
        <v>2.9830702093651754E-2</v>
      </c>
      <c r="C63" s="7">
        <v>1.5605085886239739E-2</v>
      </c>
      <c r="D63" s="7">
        <v>6.8600734481812642E-3</v>
      </c>
      <c r="E63" s="7">
        <v>2.7297700307355455E-2</v>
      </c>
      <c r="F63" s="7">
        <v>6.3638382005875224E-3</v>
      </c>
      <c r="G63" s="7">
        <v>1.7986343307048361E-2</v>
      </c>
      <c r="H63" s="7">
        <v>3.1275540578225916E-2</v>
      </c>
      <c r="I63" s="7">
        <v>-2.72274585485964E-3</v>
      </c>
      <c r="J63" s="7">
        <v>-1.1036724717321613E-2</v>
      </c>
      <c r="K63" s="7">
        <v>2.2982466112782193E-2</v>
      </c>
      <c r="L63" s="7">
        <v>-1.4272156307074152E-2</v>
      </c>
      <c r="M63" s="7">
        <v>-9.6690383481646269E-3</v>
      </c>
      <c r="N63" s="7">
        <v>1.8267309812666686E-2</v>
      </c>
      <c r="O63" s="7">
        <v>5.0242020349624966E-3</v>
      </c>
      <c r="P63" s="7">
        <v>-1.1680875417028377E-2</v>
      </c>
      <c r="Q63" s="7">
        <v>1.0667416574410921E-2</v>
      </c>
      <c r="R63" s="7">
        <v>1.6598907728112774E-4</v>
      </c>
      <c r="S63" s="7">
        <v>5.7837403573645085E-3</v>
      </c>
      <c r="T63" s="7">
        <v>-3.5314402467875178E-3</v>
      </c>
      <c r="U63" s="7">
        <v>9.6267355861825998E-4</v>
      </c>
      <c r="V63" s="7">
        <v>2.0824331420144455E-2</v>
      </c>
      <c r="W63" s="7">
        <v>-2.552782269622722E-2</v>
      </c>
      <c r="X63" s="7">
        <v>-4.7991966485536539E-3</v>
      </c>
      <c r="Y63" s="7">
        <v>3.7319793650379476E-2</v>
      </c>
      <c r="Z63" s="7">
        <v>2.0807784416497364E-2</v>
      </c>
      <c r="AA63" s="7">
        <v>4.2353770794730287E-2</v>
      </c>
      <c r="AB63" s="7">
        <v>4.4260459702285357E-2</v>
      </c>
      <c r="AC63" s="7">
        <v>2.0950612526267245E-2</v>
      </c>
      <c r="AD63" s="7">
        <v>3.5113238146717934E-2</v>
      </c>
      <c r="AE63" s="7">
        <v>1.4985156476690249E-2</v>
      </c>
      <c r="AF63" s="7">
        <v>9.434017918437284E-3</v>
      </c>
      <c r="AG63" s="7">
        <v>-8.2115088521385049E-3</v>
      </c>
      <c r="AH63" s="7">
        <v>3.3377274931599518E-2</v>
      </c>
      <c r="AI63" s="7">
        <v>2.4859307288780948E-2</v>
      </c>
      <c r="AJ63" s="7">
        <v>9.4722263468949106E-3</v>
      </c>
      <c r="AK63" s="7">
        <v>3.4121508219562238E-2</v>
      </c>
      <c r="AL63" s="7">
        <v>3.7348552033593115E-2</v>
      </c>
      <c r="AM63" s="7">
        <v>2.0520281820822314E-2</v>
      </c>
      <c r="AN63" s="7">
        <v>8.2297317355181088E-3</v>
      </c>
      <c r="AO63" s="7">
        <v>3.9165670667658886E-2</v>
      </c>
      <c r="AP63" s="7">
        <v>3.1265682285500432E-2</v>
      </c>
      <c r="AQ63" s="7">
        <v>3.7669905664354679E-2</v>
      </c>
      <c r="AR63" s="7">
        <v>3.800000116067874E-2</v>
      </c>
      <c r="AS63" s="7">
        <v>3.742170084548016E-2</v>
      </c>
      <c r="AT63" s="7">
        <v>1.771046945330286E-2</v>
      </c>
      <c r="AU63" s="7">
        <v>2.8727831320667849E-3</v>
      </c>
      <c r="AV63" s="7">
        <v>-2.3367634848948687E-2</v>
      </c>
      <c r="AW63" s="7">
        <v>1.315002563150347E-2</v>
      </c>
      <c r="AX63" s="7">
        <v>2.6736148464779695E-2</v>
      </c>
      <c r="AY63" s="7">
        <v>2.6051937650950256E-2</v>
      </c>
      <c r="AZ63" s="7">
        <v>-8.9540648445914639E-3</v>
      </c>
      <c r="BA63" s="7">
        <v>2.2756864755725748E-2</v>
      </c>
      <c r="BB63" s="7">
        <v>2.3339876554136253E-2</v>
      </c>
      <c r="BC63" s="7">
        <v>-2.5952010102385376E-3</v>
      </c>
      <c r="BD63" s="7">
        <v>7.8909214524519114E-3</v>
      </c>
      <c r="BE63" s="7">
        <v>3.6634329245232786E-3</v>
      </c>
      <c r="BF63" s="7">
        <v>2.8878269943296564E-2</v>
      </c>
      <c r="BG63" s="7">
        <v>-5.7944231685335967E-3</v>
      </c>
      <c r="BH63" s="7">
        <v>2.2302639771144057E-2</v>
      </c>
      <c r="BI63" s="7">
        <v>3.036022750798556E-2</v>
      </c>
      <c r="BJ63" s="7">
        <v>1.3438209328039658E-2</v>
      </c>
      <c r="BK63" s="7">
        <v>1.6931649871751636E-2</v>
      </c>
      <c r="BL63" s="7">
        <v>-1.734849094631935E-2</v>
      </c>
      <c r="BM63" s="7">
        <v>2.9370322187674609E-2</v>
      </c>
      <c r="BN63" s="7">
        <v>4.071415794766553E-3</v>
      </c>
      <c r="BO63" s="7">
        <v>3.8651450287764344E-2</v>
      </c>
      <c r="BP63" s="7">
        <v>2.4843294074660023E-2</v>
      </c>
      <c r="BQ63" s="7">
        <v>-7.9891484612900354E-3</v>
      </c>
      <c r="BR63" s="7">
        <v>5.4216184327985986E-3</v>
      </c>
      <c r="BS63" s="7">
        <v>-2.5943131308715783E-3</v>
      </c>
      <c r="BT63" s="7">
        <v>6.7336126423730505E-3</v>
      </c>
      <c r="BU63" s="7">
        <v>-2.9491366280586379E-3</v>
      </c>
      <c r="BV63" s="7">
        <v>-2.4973367812054559E-2</v>
      </c>
      <c r="BW63" s="7">
        <v>8.1391262713264908E-3</v>
      </c>
      <c r="BX63" s="7">
        <v>1.665526930730038E-2</v>
      </c>
      <c r="BY63" s="7">
        <v>1.1869295512848557E-2</v>
      </c>
      <c r="BZ63" s="7">
        <v>-2.904911197449539E-2</v>
      </c>
      <c r="CA63" s="8">
        <v>1.8653451558414046E-2</v>
      </c>
    </row>
    <row r="64" spans="1:79" x14ac:dyDescent="0.25">
      <c r="A64" s="62"/>
      <c r="B64" s="6">
        <v>1.1224509914665719E-2</v>
      </c>
      <c r="C64" s="7">
        <v>5.5001034207768279E-2</v>
      </c>
      <c r="D64" s="7">
        <v>9.6203925635976809E-3</v>
      </c>
      <c r="E64" s="7">
        <v>9.0570330321470063E-3</v>
      </c>
      <c r="F64" s="7">
        <v>5.5322385450590102E-3</v>
      </c>
      <c r="G64" s="7">
        <v>3.5552627497082864E-2</v>
      </c>
      <c r="H64" s="7">
        <v>2.0232642675047235E-3</v>
      </c>
      <c r="I64" s="7">
        <v>-7.0498957221985029E-3</v>
      </c>
      <c r="J64" s="7">
        <v>-2.8735259861282347E-3</v>
      </c>
      <c r="K64" s="7">
        <v>4.5830599462608285E-2</v>
      </c>
      <c r="L64" s="7">
        <v>3.3078011058032972E-2</v>
      </c>
      <c r="M64" s="7">
        <v>-1.5276876258400789E-2</v>
      </c>
      <c r="N64" s="7">
        <v>2.700046459257114E-2</v>
      </c>
      <c r="O64" s="7">
        <v>-1.5483975632253247E-2</v>
      </c>
      <c r="P64" s="7">
        <v>-2.550238277785781E-2</v>
      </c>
      <c r="Q64" s="7">
        <v>-1.9091753741720369E-2</v>
      </c>
      <c r="R64" s="7">
        <v>1.9122519583474312E-3</v>
      </c>
      <c r="S64" s="7">
        <v>-1.6964849375317677E-2</v>
      </c>
      <c r="T64" s="7">
        <v>2.4763735607772924E-2</v>
      </c>
      <c r="U64" s="7">
        <v>-2.99260860350027E-2</v>
      </c>
      <c r="V64" s="7">
        <v>2.9217354801847232E-2</v>
      </c>
      <c r="W64" s="7">
        <v>4.0380767887817512E-2</v>
      </c>
      <c r="X64" s="7">
        <v>-1.134546466188166E-2</v>
      </c>
      <c r="Y64" s="7">
        <v>2.3587603218114254E-2</v>
      </c>
      <c r="Z64" s="7">
        <v>1.768905704334113E-3</v>
      </c>
      <c r="AA64" s="7">
        <v>2.7856672547475304E-2</v>
      </c>
      <c r="AB64" s="7">
        <v>1.3452122298020924E-3</v>
      </c>
      <c r="AC64" s="7">
        <v>3.5563915170853486E-2</v>
      </c>
      <c r="AD64" s="7">
        <v>2.8178464427579764E-2</v>
      </c>
      <c r="AE64" s="7">
        <v>-4.1225678535593314E-3</v>
      </c>
      <c r="AF64" s="7">
        <v>-3.2537199152240202E-4</v>
      </c>
      <c r="AG64" s="7">
        <v>3.3372359702739635E-2</v>
      </c>
      <c r="AH64" s="7">
        <v>6.3469303587714368E-3</v>
      </c>
      <c r="AI64" s="7">
        <v>2.5344512890018739E-2</v>
      </c>
      <c r="AJ64" s="7">
        <v>5.8400061793736574E-3</v>
      </c>
      <c r="AK64" s="7">
        <v>2.9181676011989927E-2</v>
      </c>
      <c r="AL64" s="7">
        <v>1.4516600382650652E-2</v>
      </c>
      <c r="AM64" s="7">
        <v>-7.9527059334344383E-3</v>
      </c>
      <c r="AN64" s="7">
        <v>2.154428773027256E-2</v>
      </c>
      <c r="AO64" s="7">
        <v>3.9558474631030016E-2</v>
      </c>
      <c r="AP64" s="7">
        <v>4.1567029115687791E-2</v>
      </c>
      <c r="AQ64" s="7">
        <v>1.8221073829795112E-2</v>
      </c>
      <c r="AR64" s="7">
        <v>1.2813366669178199E-2</v>
      </c>
      <c r="AS64" s="7">
        <v>1.7710469453302725E-2</v>
      </c>
      <c r="AT64" s="7">
        <v>4.7158655046434045E-2</v>
      </c>
      <c r="AU64" s="7">
        <v>1.4177803218802659E-3</v>
      </c>
      <c r="AV64" s="7">
        <v>-1.9110382004879058E-2</v>
      </c>
      <c r="AW64" s="7">
        <v>-2.0047416427922571E-2</v>
      </c>
      <c r="AX64" s="7">
        <v>4.8584263174291653E-3</v>
      </c>
      <c r="AY64" s="7">
        <v>1.5624427311905723E-2</v>
      </c>
      <c r="AZ64" s="7">
        <v>-2.5955676642027109E-2</v>
      </c>
      <c r="BA64" s="7">
        <v>-3.3277148153690733E-3</v>
      </c>
      <c r="BB64" s="7">
        <v>1.613197956908714E-2</v>
      </c>
      <c r="BC64" s="7">
        <v>-7.2465152836591329E-4</v>
      </c>
      <c r="BD64" s="7">
        <v>2.5869621678491946E-3</v>
      </c>
      <c r="BE64" s="7">
        <v>-6.1097833414415735E-3</v>
      </c>
      <c r="BF64" s="7">
        <v>2.1438728760352063E-2</v>
      </c>
      <c r="BG64" s="7">
        <v>5.0542231578545649E-2</v>
      </c>
      <c r="BH64" s="7">
        <v>3.5301903487803266E-2</v>
      </c>
      <c r="BI64" s="7">
        <v>1.5357232193707063E-2</v>
      </c>
      <c r="BJ64" s="7">
        <v>4.74999701547687E-2</v>
      </c>
      <c r="BK64" s="7">
        <v>3.9469699300520175E-2</v>
      </c>
      <c r="BL64" s="7">
        <v>-6.4108547140691308E-4</v>
      </c>
      <c r="BM64" s="7">
        <v>1.0277421151816769E-2</v>
      </c>
      <c r="BN64" s="7">
        <v>-1.7444037593627414E-2</v>
      </c>
      <c r="BO64" s="7">
        <v>1.1110132955705732E-2</v>
      </c>
      <c r="BP64" s="7">
        <v>2.5311570672180532E-2</v>
      </c>
      <c r="BQ64" s="7">
        <v>3.9916573378775272E-2</v>
      </c>
      <c r="BR64" s="7">
        <v>-1.1623026650377184E-2</v>
      </c>
      <c r="BS64" s="7">
        <v>3.886513615836952E-2</v>
      </c>
      <c r="BT64" s="7">
        <v>-1.1967393878022967E-2</v>
      </c>
      <c r="BU64" s="7">
        <v>1.9874868378108007E-2</v>
      </c>
      <c r="BV64" s="7">
        <v>3.2367306511381894E-2</v>
      </c>
      <c r="BW64" s="7">
        <v>3.0975665443416086E-3</v>
      </c>
      <c r="BX64" s="7">
        <v>-9.8169933606051529E-3</v>
      </c>
      <c r="BY64" s="7">
        <v>2.2968700282881796E-2</v>
      </c>
      <c r="BZ64" s="7">
        <v>4.5286444595295322E-2</v>
      </c>
      <c r="CA64" s="8">
        <v>2.170805519438802E-2</v>
      </c>
    </row>
    <row r="65" spans="1:79" x14ac:dyDescent="0.25">
      <c r="A65" s="62"/>
      <c r="B65" s="6">
        <v>1.9307675192423497E-2</v>
      </c>
      <c r="C65" s="7">
        <v>-3.2155176444678274E-3</v>
      </c>
      <c r="D65" s="7">
        <v>5.1858278861647678E-2</v>
      </c>
      <c r="E65" s="7">
        <v>2.4794811063398627E-2</v>
      </c>
      <c r="F65" s="7">
        <v>-1.3868405129292431E-2</v>
      </c>
      <c r="G65" s="7">
        <v>1.2109882050205009E-2</v>
      </c>
      <c r="H65" s="7">
        <v>2.6128506245699623E-2</v>
      </c>
      <c r="I65" s="7">
        <v>8.0692358769474407E-2</v>
      </c>
      <c r="J65" s="7">
        <v>1.764433527809469E-2</v>
      </c>
      <c r="K65" s="7">
        <v>-4.4358227527426797E-3</v>
      </c>
      <c r="L65" s="7">
        <v>-1.2260861617779784E-2</v>
      </c>
      <c r="M65" s="7">
        <v>2.7622100597833092E-2</v>
      </c>
      <c r="N65" s="7">
        <v>1.9883689485186883E-2</v>
      </c>
      <c r="O65" s="7">
        <v>7.9766534757676616E-3</v>
      </c>
      <c r="P65" s="7">
        <v>4.0087577326725327E-2</v>
      </c>
      <c r="Q65" s="7">
        <v>3.7951137237527827E-3</v>
      </c>
      <c r="R65" s="7">
        <v>-2.0472192159116734E-3</v>
      </c>
      <c r="S65" s="7">
        <v>8.3627124987876028E-3</v>
      </c>
      <c r="T65" s="7">
        <v>5.1454801220136459E-2</v>
      </c>
      <c r="U65" s="7">
        <v>2.7230111662279524E-2</v>
      </c>
      <c r="V65" s="7">
        <v>1.4317006956505327E-2</v>
      </c>
      <c r="W65" s="7">
        <v>6.6271840443240498E-2</v>
      </c>
      <c r="X65" s="7">
        <v>1.7297459893819062E-2</v>
      </c>
      <c r="Y65" s="7">
        <v>-2.5925877186551843E-3</v>
      </c>
      <c r="Z65" s="7">
        <v>-2.9786833604665781E-2</v>
      </c>
      <c r="AA65" s="7">
        <v>-1.3460797250330017E-2</v>
      </c>
      <c r="AB65" s="7">
        <v>9.2390930800202303E-3</v>
      </c>
      <c r="AC65" s="7">
        <v>8.0959428575716544E-3</v>
      </c>
      <c r="AD65" s="7">
        <v>-3.9894047608342725E-3</v>
      </c>
      <c r="AE65" s="7">
        <v>-1.6306842144961489E-2</v>
      </c>
      <c r="AF65" s="7">
        <v>-1.2430231247488092E-2</v>
      </c>
      <c r="AG65" s="7">
        <v>-2.0726246620432071E-2</v>
      </c>
      <c r="AH65" s="7">
        <v>1.9168173696382684E-2</v>
      </c>
      <c r="AI65" s="7">
        <v>1.2560056753766102E-2</v>
      </c>
      <c r="AJ65" s="7">
        <v>-1.8359624268164666E-2</v>
      </c>
      <c r="AK65" s="7">
        <v>-3.6065127593582907E-3</v>
      </c>
      <c r="AL65" s="7">
        <v>6.0164596222448408E-3</v>
      </c>
      <c r="AM65" s="7">
        <v>-2.0130421937297208E-2</v>
      </c>
      <c r="AN65" s="7">
        <v>-3.1653417169778271E-2</v>
      </c>
      <c r="AO65" s="7">
        <v>-2.031131087771889E-2</v>
      </c>
      <c r="AP65" s="7">
        <v>-1.1557421818353418E-2</v>
      </c>
      <c r="AQ65" s="7">
        <v>2.0508010024333084E-3</v>
      </c>
      <c r="AR65" s="7">
        <v>6.7604786049439078E-3</v>
      </c>
      <c r="AS65" s="7">
        <v>2.8727831320669861E-3</v>
      </c>
      <c r="AT65" s="7">
        <v>1.4177803218801827E-3</v>
      </c>
      <c r="AU65" s="7">
        <v>6.5063024040923234E-2</v>
      </c>
      <c r="AV65" s="7">
        <v>4.9776434459196488E-2</v>
      </c>
      <c r="AW65" s="7">
        <v>7.1647792452514888E-2</v>
      </c>
      <c r="AX65" s="7">
        <v>2.9555936260274869E-2</v>
      </c>
      <c r="AY65" s="7">
        <v>2.0216127712960243E-2</v>
      </c>
      <c r="AZ65" s="7">
        <v>0.10713153170213822</v>
      </c>
      <c r="BA65" s="7">
        <v>4.2734165886981638E-2</v>
      </c>
      <c r="BB65" s="7">
        <v>2.3394826999675603E-2</v>
      </c>
      <c r="BC65" s="7">
        <v>4.1956099032750271E-3</v>
      </c>
      <c r="BD65" s="7">
        <v>-1.3122802635821433E-2</v>
      </c>
      <c r="BE65" s="7">
        <v>8.774091205188822E-4</v>
      </c>
      <c r="BF65" s="7">
        <v>1.0856137656164586E-2</v>
      </c>
      <c r="BG65" s="7">
        <v>2.9934852979098897E-2</v>
      </c>
      <c r="BH65" s="7">
        <v>6.5198509904983923E-3</v>
      </c>
      <c r="BI65" s="7">
        <v>1.4652612205822542E-2</v>
      </c>
      <c r="BJ65" s="7">
        <v>6.8619758424582067E-3</v>
      </c>
      <c r="BK65" s="7">
        <v>9.7998619551731975E-3</v>
      </c>
      <c r="BL65" s="7">
        <v>2.4039923669606528E-2</v>
      </c>
      <c r="BM65" s="7">
        <v>2.0832319465130977E-2</v>
      </c>
      <c r="BN65" s="7">
        <v>1.1132004231458062E-2</v>
      </c>
      <c r="BO65" s="7">
        <v>7.5044975876429748E-3</v>
      </c>
      <c r="BP65" s="7">
        <v>1.2613087858903766E-2</v>
      </c>
      <c r="BQ65" s="7">
        <v>-2.7265497350191653E-2</v>
      </c>
      <c r="BR65" s="7">
        <v>3.7590971065523532E-3</v>
      </c>
      <c r="BS65" s="7">
        <v>3.6745593277634492E-2</v>
      </c>
      <c r="BT65" s="7">
        <v>2.3155830023232418E-3</v>
      </c>
      <c r="BU65" s="7">
        <v>5.5329238916728987E-2</v>
      </c>
      <c r="BV65" s="7">
        <v>2.8684343236165533E-3</v>
      </c>
      <c r="BW65" s="7">
        <v>-1.3944784765455073E-2</v>
      </c>
      <c r="BX65" s="7">
        <v>-1.3133483080670937E-2</v>
      </c>
      <c r="BY65" s="7">
        <v>3.2367764212788315E-2</v>
      </c>
      <c r="BZ65" s="7">
        <v>-3.9438894856909656E-3</v>
      </c>
      <c r="CA65" s="8">
        <v>2.4407758219715695E-2</v>
      </c>
    </row>
    <row r="66" spans="1:79" x14ac:dyDescent="0.25">
      <c r="A66" s="62"/>
      <c r="B66" s="6">
        <v>-4.4856971779137569E-3</v>
      </c>
      <c r="C66" s="7">
        <v>-2.3198677366616877E-2</v>
      </c>
      <c r="D66" s="7">
        <v>3.5219839449661984E-2</v>
      </c>
      <c r="E66" s="7">
        <v>1.818025415918155E-3</v>
      </c>
      <c r="F66" s="7">
        <v>1.6336888529068547E-2</v>
      </c>
      <c r="G66" s="7">
        <v>-8.3430064028233164E-3</v>
      </c>
      <c r="H66" s="7">
        <v>2.014082296849018E-3</v>
      </c>
      <c r="I66" s="7">
        <v>6.7260674304327583E-2</v>
      </c>
      <c r="J66" s="7">
        <v>5.3369297422900447E-2</v>
      </c>
      <c r="K66" s="7">
        <v>-2.6582595330432932E-2</v>
      </c>
      <c r="L66" s="7">
        <v>2.3970219131373094E-2</v>
      </c>
      <c r="M66" s="7">
        <v>6.3094370314088863E-2</v>
      </c>
      <c r="N66" s="7">
        <v>-5.3785322304480618E-4</v>
      </c>
      <c r="O66" s="7">
        <v>3.8889346123092437E-2</v>
      </c>
      <c r="P66" s="7">
        <v>7.632634277387193E-2</v>
      </c>
      <c r="Q66" s="7">
        <v>3.3005540028153438E-2</v>
      </c>
      <c r="R66" s="7">
        <v>3.0132786979904517E-2</v>
      </c>
      <c r="S66" s="7">
        <v>3.9060092996352734E-2</v>
      </c>
      <c r="T66" s="7">
        <v>3.7833079589054221E-2</v>
      </c>
      <c r="U66" s="7">
        <v>5.9604226860869233E-2</v>
      </c>
      <c r="V66" s="7">
        <v>-6.9292661482593908E-3</v>
      </c>
      <c r="W66" s="7">
        <v>5.9263736015624541E-2</v>
      </c>
      <c r="X66" s="7">
        <v>5.1203062832717403E-2</v>
      </c>
      <c r="Y66" s="7">
        <v>-2.8882858147050702E-2</v>
      </c>
      <c r="Z66" s="7">
        <v>-4.0143948705925678E-3</v>
      </c>
      <c r="AA66" s="7">
        <v>-4.1373382892870757E-2</v>
      </c>
      <c r="AB66" s="7">
        <v>-1.8897920677789518E-2</v>
      </c>
      <c r="AC66" s="7">
        <v>-1.3277547594497539E-2</v>
      </c>
      <c r="AD66" s="7">
        <v>-2.9658169760979652E-2</v>
      </c>
      <c r="AE66" s="7">
        <v>1.1355295755627458E-2</v>
      </c>
      <c r="AF66" s="7">
        <v>1.6902955580265982E-2</v>
      </c>
      <c r="AG66" s="7">
        <v>1.3618839925419637E-2</v>
      </c>
      <c r="AH66" s="7">
        <v>-5.6588216991406148E-3</v>
      </c>
      <c r="AI66" s="7">
        <v>-9.8854274076019388E-3</v>
      </c>
      <c r="AJ66" s="7">
        <v>1.0876205349097884E-2</v>
      </c>
      <c r="AK66" s="7">
        <v>-2.8981243430873507E-2</v>
      </c>
      <c r="AL66" s="7">
        <v>-2.0156956487753314E-2</v>
      </c>
      <c r="AM66" s="7">
        <v>5.8660961519107768E-3</v>
      </c>
      <c r="AN66" s="7">
        <v>-2.2495416212816588E-3</v>
      </c>
      <c r="AO66" s="7">
        <v>-4.7396213021248551E-2</v>
      </c>
      <c r="AP66" s="7">
        <v>-3.621712314337916E-2</v>
      </c>
      <c r="AQ66" s="7">
        <v>-2.4273768273236865E-2</v>
      </c>
      <c r="AR66" s="7">
        <v>-1.9591603123270712E-2</v>
      </c>
      <c r="AS66" s="7">
        <v>-2.3367634848948521E-2</v>
      </c>
      <c r="AT66" s="7">
        <v>-1.9110382004879384E-2</v>
      </c>
      <c r="AU66" s="7">
        <v>4.9776434459196564E-2</v>
      </c>
      <c r="AV66" s="7">
        <v>8.9555460486795635E-2</v>
      </c>
      <c r="AW66" s="7">
        <v>5.3467630600351083E-2</v>
      </c>
      <c r="AX66" s="7">
        <v>6.8117405152290159E-3</v>
      </c>
      <c r="AY66" s="7">
        <v>-2.4648994533204467E-3</v>
      </c>
      <c r="AZ66" s="7">
        <v>9.5896914977011749E-2</v>
      </c>
      <c r="BA66" s="7">
        <v>2.1339105414302728E-2</v>
      </c>
      <c r="BB66" s="7">
        <v>1.5488932588350705E-3</v>
      </c>
      <c r="BC66" s="7">
        <v>3.7269567721872454E-2</v>
      </c>
      <c r="BD66" s="7">
        <v>1.6649152165128175E-2</v>
      </c>
      <c r="BE66" s="7">
        <v>3.2082650488490114E-2</v>
      </c>
      <c r="BF66" s="7">
        <v>-1.27831284460226E-2</v>
      </c>
      <c r="BG66" s="7">
        <v>1.6658357289483547E-2</v>
      </c>
      <c r="BH66" s="7">
        <v>-1.5269828895344843E-2</v>
      </c>
      <c r="BI66" s="7">
        <v>-9.3624918353809802E-3</v>
      </c>
      <c r="BJ66" s="7">
        <v>-1.2344325119892918E-2</v>
      </c>
      <c r="BK66" s="7">
        <v>-1.0379846556076863E-2</v>
      </c>
      <c r="BL66" s="7">
        <v>6.1693817741325624E-2</v>
      </c>
      <c r="BM66" s="7">
        <v>-2.8049658264112931E-3</v>
      </c>
      <c r="BN66" s="7">
        <v>4.2367729267941107E-2</v>
      </c>
      <c r="BO66" s="7">
        <v>-1.9026249758788125E-2</v>
      </c>
      <c r="BP66" s="7">
        <v>-9.8269671866801061E-3</v>
      </c>
      <c r="BQ66" s="7">
        <v>6.9197971536505004E-3</v>
      </c>
      <c r="BR66" s="7">
        <v>3.4494848288230275E-2</v>
      </c>
      <c r="BS66" s="7">
        <v>2.2637342252169929E-2</v>
      </c>
      <c r="BT66" s="7">
        <v>3.2648717539687552E-2</v>
      </c>
      <c r="BU66" s="7">
        <v>4.1594496259501595E-2</v>
      </c>
      <c r="BV66" s="7">
        <v>4.2432240303515056E-2</v>
      </c>
      <c r="BW66" s="7">
        <v>1.5743018740839866E-2</v>
      </c>
      <c r="BX66" s="7">
        <v>1.408902477043765E-2</v>
      </c>
      <c r="BY66" s="7">
        <v>1.398879798931401E-2</v>
      </c>
      <c r="BZ66" s="7">
        <v>3.6706345069251606E-2</v>
      </c>
      <c r="CA66" s="8">
        <v>3.9397011536949512E-3</v>
      </c>
    </row>
    <row r="67" spans="1:79" x14ac:dyDescent="0.25">
      <c r="A67" s="62"/>
      <c r="B67" s="6">
        <v>3.0996602911770532E-2</v>
      </c>
      <c r="C67" s="7">
        <v>-3.1663975326841565E-2</v>
      </c>
      <c r="D67" s="7">
        <v>5.4033169200549902E-2</v>
      </c>
      <c r="E67" s="7">
        <v>3.6957252248333336E-2</v>
      </c>
      <c r="F67" s="7">
        <v>-1.5124390896408706E-2</v>
      </c>
      <c r="G67" s="7">
        <v>-3.4864585616431465E-4</v>
      </c>
      <c r="H67" s="7">
        <v>4.5531246987972784E-2</v>
      </c>
      <c r="I67" s="7">
        <v>9.1137745792845642E-2</v>
      </c>
      <c r="J67" s="7">
        <v>1.4681581502487173E-2</v>
      </c>
      <c r="K67" s="7">
        <v>-2.2419981015252763E-2</v>
      </c>
      <c r="L67" s="7">
        <v>-4.4236513707638425E-2</v>
      </c>
      <c r="M67" s="7">
        <v>3.4786434033573524E-2</v>
      </c>
      <c r="N67" s="7">
        <v>1.4098252825504337E-2</v>
      </c>
      <c r="O67" s="7">
        <v>2.2169954704562483E-2</v>
      </c>
      <c r="P67" s="7">
        <v>5.4132860169156492E-2</v>
      </c>
      <c r="Q67" s="7">
        <v>2.3386837724505796E-2</v>
      </c>
      <c r="R67" s="7">
        <v>-3.432320535503141E-3</v>
      </c>
      <c r="S67" s="7">
        <v>2.404392193488767E-2</v>
      </c>
      <c r="T67" s="7">
        <v>3.7187193779395673E-2</v>
      </c>
      <c r="U67" s="7">
        <v>5.0571287572079252E-2</v>
      </c>
      <c r="V67" s="7">
        <v>8.0314913006767422E-3</v>
      </c>
      <c r="W67" s="7">
        <v>2.9772969181266012E-2</v>
      </c>
      <c r="X67" s="7">
        <v>2.3731718231277468E-2</v>
      </c>
      <c r="Y67" s="7">
        <v>3.141472063227374E-3</v>
      </c>
      <c r="Z67" s="7">
        <v>-2.1410191087970893E-2</v>
      </c>
      <c r="AA67" s="7">
        <v>-8.6383436922116349E-3</v>
      </c>
      <c r="AB67" s="7">
        <v>3.5232231865098163E-2</v>
      </c>
      <c r="AC67" s="7">
        <v>-2.9851280561157059E-3</v>
      </c>
      <c r="AD67" s="7">
        <v>-2.7987661925425629E-3</v>
      </c>
      <c r="AE67" s="7">
        <v>-6.1463584845026439E-3</v>
      </c>
      <c r="AF67" s="7">
        <v>-7.7700048927945332E-3</v>
      </c>
      <c r="AG67" s="7">
        <v>-5.009309514299784E-2</v>
      </c>
      <c r="AH67" s="7">
        <v>3.6246430514798561E-2</v>
      </c>
      <c r="AI67" s="7">
        <v>1.1123704408986185E-2</v>
      </c>
      <c r="AJ67" s="7">
        <v>-1.8397546225949205E-2</v>
      </c>
      <c r="AK67" s="7">
        <v>-3.6469822696409276E-3</v>
      </c>
      <c r="AL67" s="7">
        <v>1.8702548721677044E-2</v>
      </c>
      <c r="AM67" s="7">
        <v>-4.45197061736749E-3</v>
      </c>
      <c r="AN67" s="7">
        <v>-4.4284831588449237E-2</v>
      </c>
      <c r="AO67" s="7">
        <v>-2.5930541805259028E-2</v>
      </c>
      <c r="AP67" s="7">
        <v>-2.2407065653685353E-2</v>
      </c>
      <c r="AQ67" s="7">
        <v>1.205353301943364E-2</v>
      </c>
      <c r="AR67" s="7">
        <v>2.1054020799194023E-2</v>
      </c>
      <c r="AS67" s="7">
        <v>1.315002563150381E-2</v>
      </c>
      <c r="AT67" s="7">
        <v>-2.0047416427922571E-2</v>
      </c>
      <c r="AU67" s="7">
        <v>7.1647792452514736E-2</v>
      </c>
      <c r="AV67" s="7">
        <v>5.3467630600350716E-2</v>
      </c>
      <c r="AW67" s="7">
        <v>9.9457331136328986E-2</v>
      </c>
      <c r="AX67" s="7">
        <v>4.4667389833225123E-2</v>
      </c>
      <c r="AY67" s="7">
        <v>2.6772526461969329E-2</v>
      </c>
      <c r="AZ67" s="7">
        <v>0.12912454633362042</v>
      </c>
      <c r="BA67" s="7">
        <v>6.2246642355768385E-2</v>
      </c>
      <c r="BB67" s="7">
        <v>2.8294830685139875E-2</v>
      </c>
      <c r="BC67" s="7">
        <v>3.5363945895757337E-3</v>
      </c>
      <c r="BD67" s="7">
        <v>-1.1411827165180015E-2</v>
      </c>
      <c r="BE67" s="7">
        <v>7.2639179694332576E-3</v>
      </c>
      <c r="BF67" s="7">
        <v>1.4286658976138933E-2</v>
      </c>
      <c r="BG67" s="7">
        <v>-5.1093843186522936E-3</v>
      </c>
      <c r="BH67" s="7">
        <v>-3.7285948029901761E-3</v>
      </c>
      <c r="BI67" s="7">
        <v>2.3427948244565198E-2</v>
      </c>
      <c r="BJ67" s="7">
        <v>-1.6862006492915638E-2</v>
      </c>
      <c r="BK67" s="7">
        <v>-6.148082623268436E-3</v>
      </c>
      <c r="BL67" s="7">
        <v>1.6418154389248749E-2</v>
      </c>
      <c r="BM67" s="7">
        <v>3.3030419853513411E-2</v>
      </c>
      <c r="BN67" s="7">
        <v>2.6379071505734847E-2</v>
      </c>
      <c r="BO67" s="7">
        <v>2.3405492876710995E-2</v>
      </c>
      <c r="BP67" s="7">
        <v>1.1194445867829425E-2</v>
      </c>
      <c r="BQ67" s="7">
        <v>-6.1534163252849688E-2</v>
      </c>
      <c r="BR67" s="7">
        <v>1.518491707281381E-2</v>
      </c>
      <c r="BS67" s="7">
        <v>1.2129757700262658E-2</v>
      </c>
      <c r="BT67" s="7">
        <v>1.4618303973047447E-2</v>
      </c>
      <c r="BU67" s="7">
        <v>4.5073503582375093E-2</v>
      </c>
      <c r="BV67" s="7">
        <v>-3.3567468783877757E-2</v>
      </c>
      <c r="BW67" s="7">
        <v>-1.2508319777250127E-2</v>
      </c>
      <c r="BX67" s="7">
        <v>2.1637186425156607E-3</v>
      </c>
      <c r="BY67" s="7">
        <v>2.6674591421950319E-2</v>
      </c>
      <c r="BZ67" s="7">
        <v>-5.21677024565044E-2</v>
      </c>
      <c r="CA67" s="8">
        <v>2.2851145499313372E-2</v>
      </c>
    </row>
    <row r="68" spans="1:79" x14ac:dyDescent="0.25">
      <c r="A68" s="62"/>
      <c r="B68" s="6">
        <v>2.9117432841298176E-2</v>
      </c>
      <c r="C68" s="7">
        <v>-3.2568161628651615E-4</v>
      </c>
      <c r="D68" s="7">
        <v>2.5397928692105661E-2</v>
      </c>
      <c r="E68" s="7">
        <v>2.9913977437733434E-2</v>
      </c>
      <c r="F68" s="7">
        <v>-2.0537933806327839E-3</v>
      </c>
      <c r="G68" s="7">
        <v>1.1950375073086217E-2</v>
      </c>
      <c r="H68" s="7">
        <v>3.4990367329981731E-2</v>
      </c>
      <c r="I68" s="7">
        <v>3.3546131247924202E-2</v>
      </c>
      <c r="J68" s="7">
        <v>-5.1239623148244783E-4</v>
      </c>
      <c r="K68" s="7">
        <v>6.7403414936935829E-3</v>
      </c>
      <c r="L68" s="7">
        <v>-2.2967158351028527E-2</v>
      </c>
      <c r="M68" s="7">
        <v>7.2859022294870096E-3</v>
      </c>
      <c r="N68" s="7">
        <v>1.7192104571544482E-2</v>
      </c>
      <c r="O68" s="7">
        <v>1.0412651153312302E-2</v>
      </c>
      <c r="P68" s="7">
        <v>1.3073693940755943E-2</v>
      </c>
      <c r="Q68" s="7">
        <v>1.3752363185763089E-2</v>
      </c>
      <c r="R68" s="7">
        <v>-1.1253068291374128E-3</v>
      </c>
      <c r="S68" s="7">
        <v>1.146550148930571E-2</v>
      </c>
      <c r="T68" s="7">
        <v>1.4095455999789723E-2</v>
      </c>
      <c r="U68" s="7">
        <v>1.8337892538178274E-2</v>
      </c>
      <c r="V68" s="7">
        <v>1.6370511736746821E-2</v>
      </c>
      <c r="W68" s="7">
        <v>1.354501492875082E-4</v>
      </c>
      <c r="X68" s="7">
        <v>5.8973736499099011E-3</v>
      </c>
      <c r="Y68" s="7">
        <v>2.315260172940773E-2</v>
      </c>
      <c r="Z68" s="7">
        <v>3.1778318904094327E-3</v>
      </c>
      <c r="AA68" s="7">
        <v>2.1592910187687293E-2</v>
      </c>
      <c r="AB68" s="7">
        <v>3.8053671333131089E-2</v>
      </c>
      <c r="AC68" s="7">
        <v>1.2549006736931274E-2</v>
      </c>
      <c r="AD68" s="7">
        <v>1.9918906006340401E-2</v>
      </c>
      <c r="AE68" s="7">
        <v>5.5599405916975375E-3</v>
      </c>
      <c r="AF68" s="7">
        <v>2.1242103121906705E-3</v>
      </c>
      <c r="AG68" s="7">
        <v>-2.1907660334331863E-2</v>
      </c>
      <c r="AH68" s="7">
        <v>3.279864647326608E-2</v>
      </c>
      <c r="AI68" s="7">
        <v>1.9542411188677954E-2</v>
      </c>
      <c r="AJ68" s="7">
        <v>-1.6054511469625011E-3</v>
      </c>
      <c r="AK68" s="7">
        <v>1.9108188641184125E-2</v>
      </c>
      <c r="AL68" s="7">
        <v>2.8657337730672014E-2</v>
      </c>
      <c r="AM68" s="7">
        <v>9.0123696967794112E-3</v>
      </c>
      <c r="AN68" s="7">
        <v>-1.1379210056942674E-2</v>
      </c>
      <c r="AO68" s="7">
        <v>1.384805858506661E-2</v>
      </c>
      <c r="AP68" s="7">
        <v>1.101683640788273E-2</v>
      </c>
      <c r="AQ68" s="7">
        <v>2.6477316668367716E-2</v>
      </c>
      <c r="AR68" s="7">
        <v>2.9822905139296474E-2</v>
      </c>
      <c r="AS68" s="7">
        <v>2.6736148464779917E-2</v>
      </c>
      <c r="AT68" s="7">
        <v>4.8584263174293041E-3</v>
      </c>
      <c r="AU68" s="7">
        <v>2.9555936260274772E-2</v>
      </c>
      <c r="AV68" s="7">
        <v>6.8117405152288563E-3</v>
      </c>
      <c r="AW68" s="7">
        <v>4.4667389833225005E-2</v>
      </c>
      <c r="AX68" s="7">
        <v>3.2344480883662298E-2</v>
      </c>
      <c r="AY68" s="7">
        <v>2.5678352180167362E-2</v>
      </c>
      <c r="AZ68" s="7">
        <v>4.3734063498199485E-2</v>
      </c>
      <c r="BA68" s="7">
        <v>3.6494139039043971E-2</v>
      </c>
      <c r="BB68" s="7">
        <v>2.4816714013516476E-2</v>
      </c>
      <c r="BC68" s="7">
        <v>-9.0803968258709733E-5</v>
      </c>
      <c r="BD68" s="7">
        <v>4.3557878566410219E-5</v>
      </c>
      <c r="BE68" s="7">
        <v>4.4520478303601355E-3</v>
      </c>
      <c r="BF68" s="7">
        <v>2.2731009466184133E-2</v>
      </c>
      <c r="BG68" s="7">
        <v>-1.993756276610914E-3</v>
      </c>
      <c r="BH68" s="7">
        <v>1.2984000526650483E-2</v>
      </c>
      <c r="BI68" s="7">
        <v>2.6720327046519221E-2</v>
      </c>
      <c r="BJ68" s="7">
        <v>3.7788790935337768E-3</v>
      </c>
      <c r="BK68" s="7">
        <v>9.3604084594250958E-3</v>
      </c>
      <c r="BL68" s="7">
        <v>-3.1549322961780119E-3</v>
      </c>
      <c r="BM68" s="7">
        <v>2.9597524076578688E-2</v>
      </c>
      <c r="BN68" s="7">
        <v>1.1406231275023479E-2</v>
      </c>
      <c r="BO68" s="7">
        <v>3.0988472547920906E-2</v>
      </c>
      <c r="BP68" s="7">
        <v>1.9559110014252944E-2</v>
      </c>
      <c r="BQ68" s="7">
        <v>-2.5829358287597221E-2</v>
      </c>
      <c r="BR68" s="7">
        <v>8.1533106695269378E-3</v>
      </c>
      <c r="BS68" s="7">
        <v>5.7385712068284689E-3</v>
      </c>
      <c r="BT68" s="7">
        <v>8.6300515231836072E-3</v>
      </c>
      <c r="BU68" s="7">
        <v>1.7178037967912577E-2</v>
      </c>
      <c r="BV68" s="7">
        <v>-2.4722130603396175E-2</v>
      </c>
      <c r="BW68" s="7">
        <v>-2.1527391784574319E-4</v>
      </c>
      <c r="BX68" s="7">
        <v>9.3530469715266892E-3</v>
      </c>
      <c r="BY68" s="7">
        <v>1.8329326442727084E-2</v>
      </c>
      <c r="BZ68" s="7">
        <v>-3.3386241937410382E-2</v>
      </c>
      <c r="CA68" s="8">
        <v>2.0479247152960803E-2</v>
      </c>
    </row>
    <row r="69" spans="1:79" x14ac:dyDescent="0.25">
      <c r="A69" s="62"/>
      <c r="B69" s="6">
        <v>2.5302131236555316E-2</v>
      </c>
      <c r="C69" s="7">
        <v>1.3650145017129162E-2</v>
      </c>
      <c r="D69" s="7">
        <v>1.9731372137491078E-2</v>
      </c>
      <c r="E69" s="7">
        <v>2.5052520233346955E-2</v>
      </c>
      <c r="F69" s="7">
        <v>6.1122518109104143E-4</v>
      </c>
      <c r="G69" s="7">
        <v>1.7821132596631678E-2</v>
      </c>
      <c r="H69" s="7">
        <v>2.7356719424858414E-2</v>
      </c>
      <c r="I69" s="7">
        <v>2.0338844034283765E-2</v>
      </c>
      <c r="J69" s="7">
        <v>-2.2913486627762891E-3</v>
      </c>
      <c r="K69" s="7">
        <v>1.721372802014029E-2</v>
      </c>
      <c r="L69" s="7">
        <v>-9.7038569070163894E-3</v>
      </c>
      <c r="M69" s="7">
        <v>3.301804837611208E-4</v>
      </c>
      <c r="N69" s="7">
        <v>1.9459657566053258E-2</v>
      </c>
      <c r="O69" s="7">
        <v>4.1194587528136511E-3</v>
      </c>
      <c r="P69" s="7">
        <v>1.6898923068738719E-3</v>
      </c>
      <c r="Q69" s="7">
        <v>6.2211897521613213E-3</v>
      </c>
      <c r="R69" s="7">
        <v>-3.0795366328713498E-4</v>
      </c>
      <c r="S69" s="7">
        <v>4.5846789125810472E-3</v>
      </c>
      <c r="T69" s="7">
        <v>1.4303988281100508E-2</v>
      </c>
      <c r="U69" s="7">
        <v>5.72836219705114E-3</v>
      </c>
      <c r="V69" s="7">
        <v>1.9706348354951608E-2</v>
      </c>
      <c r="W69" s="7">
        <v>5.8269791402685289E-3</v>
      </c>
      <c r="X69" s="7">
        <v>8.5325090704320428E-4</v>
      </c>
      <c r="Y69" s="7">
        <v>2.4949204687122341E-2</v>
      </c>
      <c r="Z69" s="7">
        <v>4.9883726109333087E-3</v>
      </c>
      <c r="AA69" s="7">
        <v>2.5452320312619212E-2</v>
      </c>
      <c r="AB69" s="7">
        <v>3.07961259993908E-2</v>
      </c>
      <c r="AC69" s="7">
        <v>1.8575873355178102E-2</v>
      </c>
      <c r="AD69" s="7">
        <v>2.354478356489019E-2</v>
      </c>
      <c r="AE69" s="7">
        <v>4.5811373552832949E-3</v>
      </c>
      <c r="AF69" s="7">
        <v>2.4682122010804414E-3</v>
      </c>
      <c r="AG69" s="7">
        <v>-8.2104365686287983E-3</v>
      </c>
      <c r="AH69" s="7">
        <v>2.7101200672728629E-2</v>
      </c>
      <c r="AI69" s="7">
        <v>2.1446040100153815E-2</v>
      </c>
      <c r="AJ69" s="7">
        <v>1.3484446537771555E-3</v>
      </c>
      <c r="AK69" s="7">
        <v>2.3107792143453272E-2</v>
      </c>
      <c r="AL69" s="7">
        <v>2.6618391906799627E-2</v>
      </c>
      <c r="AM69" s="7">
        <v>6.6960093190262249E-3</v>
      </c>
      <c r="AN69" s="7">
        <v>-1.8458658796145777E-3</v>
      </c>
      <c r="AO69" s="7">
        <v>2.2494547138341786E-2</v>
      </c>
      <c r="AP69" s="7">
        <v>2.0109622671220143E-2</v>
      </c>
      <c r="AQ69" s="7">
        <v>2.6021762103079757E-2</v>
      </c>
      <c r="AR69" s="7">
        <v>2.7096753030962255E-2</v>
      </c>
      <c r="AS69" s="7">
        <v>2.6051937650950388E-2</v>
      </c>
      <c r="AT69" s="7">
        <v>1.5624427311905831E-2</v>
      </c>
      <c r="AU69" s="7">
        <v>2.0216127712960177E-2</v>
      </c>
      <c r="AV69" s="7">
        <v>-2.4648994533205057E-3</v>
      </c>
      <c r="AW69" s="7">
        <v>2.6772526461969218E-2</v>
      </c>
      <c r="AX69" s="7">
        <v>2.5678352180167306E-2</v>
      </c>
      <c r="AY69" s="7">
        <v>2.353129053871247E-2</v>
      </c>
      <c r="AZ69" s="7">
        <v>2.2211540171196212E-2</v>
      </c>
      <c r="BA69" s="7">
        <v>2.6162134350866437E-2</v>
      </c>
      <c r="BB69" s="7">
        <v>2.2745887529910535E-2</v>
      </c>
      <c r="BC69" s="7">
        <v>-5.2982263054991707E-4</v>
      </c>
      <c r="BD69" s="7">
        <v>1.5406920958557536E-3</v>
      </c>
      <c r="BE69" s="7">
        <v>2.0546498144253696E-3</v>
      </c>
      <c r="BF69" s="7">
        <v>2.3187678654896106E-2</v>
      </c>
      <c r="BG69" s="7">
        <v>9.0034991065946757E-3</v>
      </c>
      <c r="BH69" s="7">
        <v>1.896906156196411E-2</v>
      </c>
      <c r="BI69" s="7">
        <v>2.4680192908814985E-2</v>
      </c>
      <c r="BJ69" s="7">
        <v>1.4471144620338258E-2</v>
      </c>
      <c r="BK69" s="7">
        <v>1.6834234800435804E-2</v>
      </c>
      <c r="BL69" s="7">
        <v>-4.3118003638274727E-3</v>
      </c>
      <c r="BM69" s="7">
        <v>2.5358102010831308E-2</v>
      </c>
      <c r="BN69" s="7">
        <v>4.2352939204458873E-3</v>
      </c>
      <c r="BO69" s="7">
        <v>2.7575114155124855E-2</v>
      </c>
      <c r="BP69" s="7">
        <v>2.1447986909693864E-2</v>
      </c>
      <c r="BQ69" s="7">
        <v>-9.3525924256424864E-3</v>
      </c>
      <c r="BR69" s="7">
        <v>3.5135816037786746E-3</v>
      </c>
      <c r="BS69" s="7">
        <v>1.1959812173716999E-2</v>
      </c>
      <c r="BT69" s="7">
        <v>3.9116368344147834E-3</v>
      </c>
      <c r="BU69" s="7">
        <v>1.5348316958727404E-2</v>
      </c>
      <c r="BV69" s="7">
        <v>-1.2305783317550695E-2</v>
      </c>
      <c r="BW69" s="7">
        <v>1.5105165479851598E-3</v>
      </c>
      <c r="BX69" s="7">
        <v>6.0507765971068023E-3</v>
      </c>
      <c r="BY69" s="7">
        <v>1.8564813840925558E-2</v>
      </c>
      <c r="BZ69" s="7">
        <v>-1.5713202175275137E-2</v>
      </c>
      <c r="CA69" s="8">
        <v>2.0527834660545623E-2</v>
      </c>
    </row>
    <row r="70" spans="1:79" x14ac:dyDescent="0.25">
      <c r="A70" s="62"/>
      <c r="B70" s="6">
        <v>2.2795218119290875E-2</v>
      </c>
      <c r="C70" s="7">
        <v>-3.7862042000708987E-2</v>
      </c>
      <c r="D70" s="7">
        <v>8.0152113852987789E-2</v>
      </c>
      <c r="E70" s="7">
        <v>3.3396370953201436E-2</v>
      </c>
      <c r="F70" s="7">
        <v>-2.682034938839006E-2</v>
      </c>
      <c r="G70" s="7">
        <v>-1.6702008846891936E-3</v>
      </c>
      <c r="H70" s="7">
        <v>3.9171065350572756E-2</v>
      </c>
      <c r="I70" s="7">
        <v>0.13845482776355883</v>
      </c>
      <c r="J70" s="7">
        <v>3.2075713606107316E-2</v>
      </c>
      <c r="K70" s="7">
        <v>-3.5475736502901783E-2</v>
      </c>
      <c r="L70" s="7">
        <v>-3.756468656418599E-2</v>
      </c>
      <c r="M70" s="7">
        <v>5.5511633342480729E-2</v>
      </c>
      <c r="N70" s="7">
        <v>1.6042782208204567E-2</v>
      </c>
      <c r="O70" s="7">
        <v>2.1472307036701152E-2</v>
      </c>
      <c r="P70" s="7">
        <v>8.220050313379404E-2</v>
      </c>
      <c r="Q70" s="7">
        <v>1.5978489561334963E-2</v>
      </c>
      <c r="R70" s="7">
        <v>-4.4976100103558594E-3</v>
      </c>
      <c r="S70" s="7">
        <v>2.2871035836499083E-2</v>
      </c>
      <c r="T70" s="7">
        <v>7.2008366542439875E-2</v>
      </c>
      <c r="U70" s="7">
        <v>6.2030114517537649E-2</v>
      </c>
      <c r="V70" s="7">
        <v>5.2791027607449505E-3</v>
      </c>
      <c r="W70" s="7">
        <v>9.0082997718726243E-2</v>
      </c>
      <c r="X70" s="7">
        <v>3.5636628351977243E-2</v>
      </c>
      <c r="Y70" s="7">
        <v>-2.1340592643583747E-2</v>
      </c>
      <c r="Z70" s="7">
        <v>-5.2634829125309542E-2</v>
      </c>
      <c r="AA70" s="7">
        <v>-4.2326196160005936E-2</v>
      </c>
      <c r="AB70" s="7">
        <v>1.0152811480184709E-2</v>
      </c>
      <c r="AC70" s="7">
        <v>-8.6514278669641564E-3</v>
      </c>
      <c r="AD70" s="7">
        <v>-2.6024358883624706E-2</v>
      </c>
      <c r="AE70" s="7">
        <v>-2.631293513069187E-2</v>
      </c>
      <c r="AF70" s="7">
        <v>-2.1442136340597225E-2</v>
      </c>
      <c r="AG70" s="7">
        <v>-5.2421036903255933E-2</v>
      </c>
      <c r="AH70" s="7">
        <v>2.4949986665026597E-2</v>
      </c>
      <c r="AI70" s="7">
        <v>4.1291634976490001E-3</v>
      </c>
      <c r="AJ70" s="7">
        <v>-3.4776736051959647E-2</v>
      </c>
      <c r="AK70" s="7">
        <v>-2.5851997085781384E-2</v>
      </c>
      <c r="AL70" s="7">
        <v>-1.9210801084243584E-3</v>
      </c>
      <c r="AM70" s="7">
        <v>-3.107538284508711E-2</v>
      </c>
      <c r="AN70" s="7">
        <v>-6.5597781520522785E-2</v>
      </c>
      <c r="AO70" s="7">
        <v>-5.9982585931092104E-2</v>
      </c>
      <c r="AP70" s="7">
        <v>-4.5756671677630055E-2</v>
      </c>
      <c r="AQ70" s="7">
        <v>-1.0633506517931775E-2</v>
      </c>
      <c r="AR70" s="7">
        <v>2.0901845234450045E-4</v>
      </c>
      <c r="AS70" s="7">
        <v>-8.9540648445910476E-3</v>
      </c>
      <c r="AT70" s="7">
        <v>-2.5955676642027248E-2</v>
      </c>
      <c r="AU70" s="7">
        <v>0.10713153170213822</v>
      </c>
      <c r="AV70" s="7">
        <v>9.5896914977011471E-2</v>
      </c>
      <c r="AW70" s="7">
        <v>0.12912454633362069</v>
      </c>
      <c r="AX70" s="7">
        <v>4.3734063498199763E-2</v>
      </c>
      <c r="AY70" s="7">
        <v>2.2211540171196413E-2</v>
      </c>
      <c r="AZ70" s="7">
        <v>0.19369420600166393</v>
      </c>
      <c r="BA70" s="7">
        <v>7.0659305809500528E-2</v>
      </c>
      <c r="BB70" s="7">
        <v>2.7486237711205883E-2</v>
      </c>
      <c r="BC70" s="7">
        <v>7.6475456522711316E-3</v>
      </c>
      <c r="BD70" s="7">
        <v>-2.4077067326643945E-2</v>
      </c>
      <c r="BE70" s="7">
        <v>4.527616657997429E-3</v>
      </c>
      <c r="BF70" s="7">
        <v>3.0875753102525098E-3</v>
      </c>
      <c r="BG70" s="7">
        <v>2.1940170336560788E-2</v>
      </c>
      <c r="BH70" s="7">
        <v>-1.1261688868044052E-2</v>
      </c>
      <c r="BI70" s="7">
        <v>1.2674227725691357E-2</v>
      </c>
      <c r="BJ70" s="7">
        <v>-1.6662154116845782E-2</v>
      </c>
      <c r="BK70" s="7">
        <v>-7.6098396795676385E-3</v>
      </c>
      <c r="BL70" s="7">
        <v>4.2093188491923353E-2</v>
      </c>
      <c r="BM70" s="7">
        <v>2.5910311545648573E-2</v>
      </c>
      <c r="BN70" s="7">
        <v>2.7919196040815449E-2</v>
      </c>
      <c r="BO70" s="7">
        <v>2.3391170131133593E-3</v>
      </c>
      <c r="BP70" s="7">
        <v>4.2375145733483978E-3</v>
      </c>
      <c r="BQ70" s="7">
        <v>-6.7001673985161464E-2</v>
      </c>
      <c r="BR70" s="7">
        <v>1.2245213017621666E-2</v>
      </c>
      <c r="BS70" s="7">
        <v>3.9515296800872388E-2</v>
      </c>
      <c r="BT70" s="7">
        <v>9.9058297057902783E-3</v>
      </c>
      <c r="BU70" s="7">
        <v>8.1144362070450587E-2</v>
      </c>
      <c r="BV70" s="7">
        <v>-1.0922738958848405E-2</v>
      </c>
      <c r="BW70" s="7">
        <v>-2.5756508999984645E-2</v>
      </c>
      <c r="BX70" s="7">
        <v>-1.799940785472099E-2</v>
      </c>
      <c r="BY70" s="7">
        <v>3.9719910032481265E-2</v>
      </c>
      <c r="BZ70" s="7">
        <v>-2.9111048924137267E-2</v>
      </c>
      <c r="CA70" s="8">
        <v>2.6506078413532922E-2</v>
      </c>
    </row>
    <row r="71" spans="1:79" x14ac:dyDescent="0.25">
      <c r="A71" s="62"/>
      <c r="B71" s="6">
        <v>2.9957778260226296E-2</v>
      </c>
      <c r="C71" s="7">
        <v>-1.0657897929833376E-2</v>
      </c>
      <c r="D71" s="7">
        <v>3.4312153809746754E-2</v>
      </c>
      <c r="E71" s="7">
        <v>3.2363719985339025E-2</v>
      </c>
      <c r="F71" s="7">
        <v>-6.1285266075112275E-3</v>
      </c>
      <c r="G71" s="7">
        <v>7.8667850855373977E-3</v>
      </c>
      <c r="H71" s="7">
        <v>3.8683174218810804E-2</v>
      </c>
      <c r="I71" s="7">
        <v>5.1608821707560593E-2</v>
      </c>
      <c r="J71" s="7">
        <v>4.1264827738121904E-3</v>
      </c>
      <c r="K71" s="7">
        <v>-2.6860975172627449E-3</v>
      </c>
      <c r="L71" s="7">
        <v>-3.0259808196837906E-2</v>
      </c>
      <c r="M71" s="7">
        <v>1.5959141700413557E-2</v>
      </c>
      <c r="N71" s="7">
        <v>1.6106227055967235E-2</v>
      </c>
      <c r="O71" s="7">
        <v>1.4366879157330981E-2</v>
      </c>
      <c r="P71" s="7">
        <v>2.6097175270821546E-2</v>
      </c>
      <c r="Q71" s="7">
        <v>1.7168705856536071E-2</v>
      </c>
      <c r="R71" s="7">
        <v>-1.8702438287916349E-3</v>
      </c>
      <c r="S71" s="7">
        <v>1.5706872522795567E-2</v>
      </c>
      <c r="T71" s="7">
        <v>2.0929644922804518E-2</v>
      </c>
      <c r="U71" s="7">
        <v>2.8834300462221144E-2</v>
      </c>
      <c r="V71" s="7">
        <v>1.3649550318341107E-2</v>
      </c>
      <c r="W71" s="7">
        <v>8.5046978256611006E-3</v>
      </c>
      <c r="X71" s="7">
        <v>1.1561594185714653E-2</v>
      </c>
      <c r="Y71" s="7">
        <v>1.7083512286502525E-2</v>
      </c>
      <c r="Z71" s="7">
        <v>-4.2499252595637749E-3</v>
      </c>
      <c r="AA71" s="7">
        <v>1.2339275519628472E-2</v>
      </c>
      <c r="AB71" s="7">
        <v>3.7754951304545509E-2</v>
      </c>
      <c r="AC71" s="7">
        <v>7.4942152302398188E-3</v>
      </c>
      <c r="AD71" s="7">
        <v>1.2911327152568609E-2</v>
      </c>
      <c r="AE71" s="7">
        <v>2.1601110848356933E-3</v>
      </c>
      <c r="AF71" s="7">
        <v>-8.3619982900431933E-4</v>
      </c>
      <c r="AG71" s="7">
        <v>-3.1283990476257018E-2</v>
      </c>
      <c r="AH71" s="7">
        <v>3.4243860623882863E-2</v>
      </c>
      <c r="AI71" s="7">
        <v>1.6904020760890617E-2</v>
      </c>
      <c r="AJ71" s="7">
        <v>-6.8055065378895647E-3</v>
      </c>
      <c r="AK71" s="7">
        <v>1.2061772241400787E-2</v>
      </c>
      <c r="AL71" s="7">
        <v>2.5855671888323842E-2</v>
      </c>
      <c r="AM71" s="7">
        <v>5.1902453403513682E-3</v>
      </c>
      <c r="AN71" s="7">
        <v>-2.184689845753459E-2</v>
      </c>
      <c r="AO71" s="7">
        <v>1.4074196135737474E-3</v>
      </c>
      <c r="AP71" s="7">
        <v>4.2808199557654858E-4</v>
      </c>
      <c r="AQ71" s="7">
        <v>2.2232602959753454E-2</v>
      </c>
      <c r="AR71" s="7">
        <v>2.7423972810098979E-2</v>
      </c>
      <c r="AS71" s="7">
        <v>2.2756864755725956E-2</v>
      </c>
      <c r="AT71" s="7">
        <v>-3.3277148153690317E-3</v>
      </c>
      <c r="AU71" s="7">
        <v>4.2734165886981486E-2</v>
      </c>
      <c r="AV71" s="7">
        <v>2.1339105414302464E-2</v>
      </c>
      <c r="AW71" s="7">
        <v>6.2246642355768267E-2</v>
      </c>
      <c r="AX71" s="7">
        <v>3.649413903904395E-2</v>
      </c>
      <c r="AY71" s="7">
        <v>2.6162134350866464E-2</v>
      </c>
      <c r="AZ71" s="7">
        <v>7.0659305809500181E-2</v>
      </c>
      <c r="BA71" s="7">
        <v>4.4899239445440921E-2</v>
      </c>
      <c r="BB71" s="7">
        <v>2.6001986574772734E-2</v>
      </c>
      <c r="BC71" s="7">
        <v>1.0176805151990154E-3</v>
      </c>
      <c r="BD71" s="7">
        <v>-3.4654515474199683E-3</v>
      </c>
      <c r="BE71" s="7">
        <v>5.4639106549493541E-3</v>
      </c>
      <c r="BF71" s="7">
        <v>2.0192314545115834E-2</v>
      </c>
      <c r="BG71" s="7">
        <v>-3.7334615098295887E-3</v>
      </c>
      <c r="BH71" s="7">
        <v>7.5827449537056169E-3</v>
      </c>
      <c r="BI71" s="7">
        <v>2.5895005889872612E-2</v>
      </c>
      <c r="BJ71" s="7">
        <v>-3.1366888731453046E-3</v>
      </c>
      <c r="BK71" s="7">
        <v>4.2059214460146155E-3</v>
      </c>
      <c r="BL71" s="7">
        <v>2.7367805895650854E-3</v>
      </c>
      <c r="BM71" s="7">
        <v>3.0930199333400937E-2</v>
      </c>
      <c r="BN71" s="7">
        <v>1.6379367987031726E-2</v>
      </c>
      <c r="BO71" s="7">
        <v>2.8992273731874102E-2</v>
      </c>
      <c r="BP71" s="7">
        <v>1.6937844102566268E-2</v>
      </c>
      <c r="BQ71" s="7">
        <v>-3.7642265614412113E-2</v>
      </c>
      <c r="BR71" s="7">
        <v>1.0583149355801368E-2</v>
      </c>
      <c r="BS71" s="7">
        <v>7.1730268899683619E-3</v>
      </c>
      <c r="BT71" s="7">
        <v>1.0756237433456273E-2</v>
      </c>
      <c r="BU71" s="7">
        <v>2.5588297141758663E-2</v>
      </c>
      <c r="BV71" s="7">
        <v>-2.8266663116655322E-2</v>
      </c>
      <c r="BW71" s="7">
        <v>-3.9897133433924288E-3</v>
      </c>
      <c r="BX71" s="7">
        <v>7.4653781649037104E-3</v>
      </c>
      <c r="BY71" s="7">
        <v>2.0787301605632365E-2</v>
      </c>
      <c r="BZ71" s="7">
        <v>-4.0267925654769388E-2</v>
      </c>
      <c r="CA71" s="8">
        <v>2.1179215210448007E-2</v>
      </c>
    </row>
    <row r="72" spans="1:79" x14ac:dyDescent="0.25">
      <c r="A72" s="62"/>
      <c r="B72" s="6">
        <v>2.3894967846664207E-2</v>
      </c>
      <c r="C72" s="7">
        <v>1.4484464714501266E-2</v>
      </c>
      <c r="D72" s="7">
        <v>2.2207169584171241E-2</v>
      </c>
      <c r="E72" s="7">
        <v>2.4080793228922849E-2</v>
      </c>
      <c r="F72" s="7">
        <v>-4.8306842568489675E-4</v>
      </c>
      <c r="G72" s="7">
        <v>1.8324433619341135E-2</v>
      </c>
      <c r="H72" s="7">
        <v>2.5739233176710063E-2</v>
      </c>
      <c r="I72" s="7">
        <v>2.449285913179429E-2</v>
      </c>
      <c r="J72" s="7">
        <v>-4.1803174850930415E-4</v>
      </c>
      <c r="K72" s="7">
        <v>1.6836284568588836E-2</v>
      </c>
      <c r="L72" s="7">
        <v>-7.4155147450899461E-3</v>
      </c>
      <c r="M72" s="7">
        <v>2.0178706841260663E-3</v>
      </c>
      <c r="N72" s="7">
        <v>1.9946714255237506E-2</v>
      </c>
      <c r="O72" s="7">
        <v>3.3278957300080514E-3</v>
      </c>
      <c r="P72" s="7">
        <v>3.7544310748411219E-3</v>
      </c>
      <c r="Q72" s="7">
        <v>4.4902859942111684E-3</v>
      </c>
      <c r="R72" s="7">
        <v>-3.4294177230898525E-4</v>
      </c>
      <c r="S72" s="7">
        <v>3.6703155636815255E-3</v>
      </c>
      <c r="T72" s="7">
        <v>1.8478515832646002E-2</v>
      </c>
      <c r="U72" s="7">
        <v>5.6749788082112868E-3</v>
      </c>
      <c r="V72" s="7">
        <v>1.9753734310234906E-2</v>
      </c>
      <c r="W72" s="7">
        <v>1.3657245269977553E-2</v>
      </c>
      <c r="X72" s="7">
        <v>1.7046488486847158E-3</v>
      </c>
      <c r="Y72" s="7">
        <v>2.2232917684893237E-2</v>
      </c>
      <c r="Z72" s="7">
        <v>1.4698680891186422E-3</v>
      </c>
      <c r="AA72" s="7">
        <v>2.1870806337368053E-2</v>
      </c>
      <c r="AB72" s="7">
        <v>2.6989443617306721E-2</v>
      </c>
      <c r="AC72" s="7">
        <v>1.8578807094923912E-2</v>
      </c>
      <c r="AD72" s="7">
        <v>2.1184194495641032E-2</v>
      </c>
      <c r="AE72" s="7">
        <v>2.0668875800719452E-3</v>
      </c>
      <c r="AF72" s="7">
        <v>8.7707149201685097E-4</v>
      </c>
      <c r="AG72" s="7">
        <v>-6.9461178890163899E-3</v>
      </c>
      <c r="AH72" s="7">
        <v>2.5113208936609926E-2</v>
      </c>
      <c r="AI72" s="7">
        <v>2.08264992910526E-2</v>
      </c>
      <c r="AJ72" s="7">
        <v>-2.7162232656613872E-4</v>
      </c>
      <c r="AK72" s="7">
        <v>2.0910935435159532E-2</v>
      </c>
      <c r="AL72" s="7">
        <v>2.3930321229601731E-2</v>
      </c>
      <c r="AM72" s="7">
        <v>3.2614733766230877E-3</v>
      </c>
      <c r="AN72" s="7">
        <v>-3.3134709872789103E-3</v>
      </c>
      <c r="AO72" s="7">
        <v>1.9408477258919248E-2</v>
      </c>
      <c r="AP72" s="7">
        <v>1.8349634905418757E-2</v>
      </c>
      <c r="AQ72" s="7">
        <v>2.3265946072448203E-2</v>
      </c>
      <c r="AR72" s="7">
        <v>2.4304936595623189E-2</v>
      </c>
      <c r="AS72" s="7">
        <v>2.3339876554136281E-2</v>
      </c>
      <c r="AT72" s="7">
        <v>1.6131979569087157E-2</v>
      </c>
      <c r="AU72" s="7">
        <v>2.3394826999675496E-2</v>
      </c>
      <c r="AV72" s="7">
        <v>1.5488932588349769E-3</v>
      </c>
      <c r="AW72" s="7">
        <v>2.829483068513973E-2</v>
      </c>
      <c r="AX72" s="7">
        <v>2.4816714013516337E-2</v>
      </c>
      <c r="AY72" s="7">
        <v>2.2745887529910448E-2</v>
      </c>
      <c r="AZ72" s="7">
        <v>2.7486237711205688E-2</v>
      </c>
      <c r="BA72" s="7">
        <v>2.6001986574772651E-2</v>
      </c>
      <c r="BB72" s="7">
        <v>2.2416391145515718E-2</v>
      </c>
      <c r="BC72" s="7">
        <v>-8.9148043982287262E-5</v>
      </c>
      <c r="BD72" s="7">
        <v>1.9938638741396827E-4</v>
      </c>
      <c r="BE72" s="7">
        <v>1.4585894303582002E-3</v>
      </c>
      <c r="BF72" s="7">
        <v>2.1904033980366357E-2</v>
      </c>
      <c r="BG72" s="7">
        <v>1.3466004566743323E-2</v>
      </c>
      <c r="BH72" s="7">
        <v>1.8744747714245294E-2</v>
      </c>
      <c r="BI72" s="7">
        <v>2.3168586479062676E-2</v>
      </c>
      <c r="BJ72" s="7">
        <v>1.5698548775818943E-2</v>
      </c>
      <c r="BK72" s="7">
        <v>1.7501272405610155E-2</v>
      </c>
      <c r="BL72" s="7">
        <v>-1.3812866830044124E-3</v>
      </c>
      <c r="BM72" s="7">
        <v>2.4032096965924177E-2</v>
      </c>
      <c r="BN72" s="7">
        <v>3.6116933855201705E-3</v>
      </c>
      <c r="BO72" s="7">
        <v>2.4679551961644633E-2</v>
      </c>
      <c r="BP72" s="7">
        <v>2.0831268999548614E-2</v>
      </c>
      <c r="BQ72" s="7">
        <v>-8.1496633553033437E-3</v>
      </c>
      <c r="BR72" s="7">
        <v>2.6408644574985665E-3</v>
      </c>
      <c r="BS72" s="7">
        <v>1.5924756363820028E-2</v>
      </c>
      <c r="BT72" s="7">
        <v>2.8187293480599687E-3</v>
      </c>
      <c r="BU72" s="7">
        <v>1.9442383447008965E-2</v>
      </c>
      <c r="BV72" s="7">
        <v>-8.2086390990236957E-3</v>
      </c>
      <c r="BW72" s="7">
        <v>1.2545590572592569E-4</v>
      </c>
      <c r="BX72" s="7">
        <v>3.2753960039403132E-3</v>
      </c>
      <c r="BY72" s="7">
        <v>2.0146462264813453E-2</v>
      </c>
      <c r="BZ72" s="7">
        <v>-1.0975230343177877E-2</v>
      </c>
      <c r="CA72" s="8">
        <v>2.0969010798676493E-2</v>
      </c>
    </row>
    <row r="73" spans="1:79" x14ac:dyDescent="0.25">
      <c r="A73" s="62"/>
      <c r="B73" s="6">
        <v>-9.5283465811071139E-4</v>
      </c>
      <c r="C73" s="7">
        <v>-7.6778287513684651E-4</v>
      </c>
      <c r="D73" s="7">
        <v>3.0848950687438863E-3</v>
      </c>
      <c r="E73" s="7">
        <v>-4.0463575704363652E-4</v>
      </c>
      <c r="F73" s="7">
        <v>3.0876300048155864E-2</v>
      </c>
      <c r="G73" s="7">
        <v>-1.7188496133370423E-4</v>
      </c>
      <c r="H73" s="7">
        <v>-7.2569934778825285E-4</v>
      </c>
      <c r="I73" s="7">
        <v>5.5969180899006002E-3</v>
      </c>
      <c r="J73" s="7">
        <v>3.4306833534318001E-2</v>
      </c>
      <c r="K73" s="7">
        <v>-1.5636240311076438E-3</v>
      </c>
      <c r="L73" s="7">
        <v>3.3004455079000905E-2</v>
      </c>
      <c r="M73" s="7">
        <v>3.4712864393487322E-2</v>
      </c>
      <c r="N73" s="7">
        <v>2.2205921651197169E-4</v>
      </c>
      <c r="O73" s="7">
        <v>3.2193896783769299E-2</v>
      </c>
      <c r="P73" s="7">
        <v>3.5588096940199487E-2</v>
      </c>
      <c r="Q73" s="7">
        <v>3.1408920169766721E-2</v>
      </c>
      <c r="R73" s="7">
        <v>3.2130585313519922E-2</v>
      </c>
      <c r="S73" s="7">
        <v>3.2139720645450509E-2</v>
      </c>
      <c r="T73" s="7">
        <v>4.0907497247699778E-3</v>
      </c>
      <c r="U73" s="7">
        <v>3.3640099205260565E-2</v>
      </c>
      <c r="V73" s="7">
        <v>-3.3283073777511454E-4</v>
      </c>
      <c r="W73" s="7">
        <v>7.0700709034987319E-3</v>
      </c>
      <c r="X73" s="7">
        <v>3.3671110192650316E-2</v>
      </c>
      <c r="Y73" s="7">
        <v>-2.8816208735849766E-3</v>
      </c>
      <c r="Z73" s="7">
        <v>2.858418053536187E-2</v>
      </c>
      <c r="AA73" s="7">
        <v>-3.9690972714256159E-3</v>
      </c>
      <c r="AB73" s="7">
        <v>-2.9261942169947625E-3</v>
      </c>
      <c r="AC73" s="7">
        <v>-6.8281560671207275E-4</v>
      </c>
      <c r="AD73" s="7">
        <v>-2.7391656182885818E-3</v>
      </c>
      <c r="AE73" s="7">
        <v>2.9891346513928115E-2</v>
      </c>
      <c r="AF73" s="7">
        <v>3.0650674090587127E-2</v>
      </c>
      <c r="AG73" s="7">
        <v>3.1945792995533837E-2</v>
      </c>
      <c r="AH73" s="7">
        <v>-1.3111665045441034E-3</v>
      </c>
      <c r="AI73" s="7">
        <v>-8.2721399968320279E-4</v>
      </c>
      <c r="AJ73" s="7">
        <v>3.0325223083457094E-2</v>
      </c>
      <c r="AK73" s="7">
        <v>-2.6203092988425145E-3</v>
      </c>
      <c r="AL73" s="7">
        <v>-2.4174206369284718E-3</v>
      </c>
      <c r="AM73" s="7">
        <v>2.9136479639415847E-2</v>
      </c>
      <c r="AN73" s="7">
        <v>2.9726914569000867E-2</v>
      </c>
      <c r="AO73" s="7">
        <v>-4.02543047505656E-3</v>
      </c>
      <c r="AP73" s="7">
        <v>-2.769202072017668E-3</v>
      </c>
      <c r="AQ73" s="7">
        <v>-2.6643418935126811E-3</v>
      </c>
      <c r="AR73" s="7">
        <v>-2.4414870357569868E-3</v>
      </c>
      <c r="AS73" s="7">
        <v>-2.5952010102386E-3</v>
      </c>
      <c r="AT73" s="7">
        <v>-7.2465152836616309E-4</v>
      </c>
      <c r="AU73" s="7">
        <v>4.1956099032749994E-3</v>
      </c>
      <c r="AV73" s="7">
        <v>3.7269567721872482E-2</v>
      </c>
      <c r="AW73" s="7">
        <v>3.5363945895758309E-3</v>
      </c>
      <c r="AX73" s="7">
        <v>-9.0803968258806878E-5</v>
      </c>
      <c r="AY73" s="7">
        <v>-5.2982263055005238E-4</v>
      </c>
      <c r="AZ73" s="7">
        <v>7.6475456522712426E-3</v>
      </c>
      <c r="BA73" s="7">
        <v>1.0176805151990154E-3</v>
      </c>
      <c r="BB73" s="7">
        <v>-8.9148043982332364E-5</v>
      </c>
      <c r="BC73" s="7">
        <v>3.2742349220177686E-2</v>
      </c>
      <c r="BD73" s="7">
        <v>3.0765717420444844E-2</v>
      </c>
      <c r="BE73" s="7">
        <v>3.1943342787176608E-2</v>
      </c>
      <c r="BF73" s="7">
        <v>-1.3171365594445237E-3</v>
      </c>
      <c r="BG73" s="7">
        <v>3.1470972931033903E-3</v>
      </c>
      <c r="BH73" s="7">
        <v>-9.0203772445923008E-4</v>
      </c>
      <c r="BI73" s="7">
        <v>-1.2577450426021625E-3</v>
      </c>
      <c r="BJ73" s="7">
        <v>-6.7656961441342478E-6</v>
      </c>
      <c r="BK73" s="7">
        <v>-1.928930469507345E-4</v>
      </c>
      <c r="BL73" s="7">
        <v>3.5278044462945746E-2</v>
      </c>
      <c r="BM73" s="7">
        <v>-8.2458947139281424E-4</v>
      </c>
      <c r="BN73" s="7">
        <v>3.2459308561498687E-2</v>
      </c>
      <c r="BO73" s="7">
        <v>-2.4655534345855157E-3</v>
      </c>
      <c r="BP73" s="7">
        <v>-8.2275329753648228E-4</v>
      </c>
      <c r="BQ73" s="7">
        <v>3.1569043913716621E-2</v>
      </c>
      <c r="BR73" s="7">
        <v>3.1925787191988249E-2</v>
      </c>
      <c r="BS73" s="7">
        <v>3.2000849701242368E-3</v>
      </c>
      <c r="BT73" s="7">
        <v>3.1717716829607882E-2</v>
      </c>
      <c r="BU73" s="7">
        <v>4.2433485237149751E-3</v>
      </c>
      <c r="BV73" s="7">
        <v>3.4883599144064359E-2</v>
      </c>
      <c r="BW73" s="7">
        <v>3.0696576537170797E-2</v>
      </c>
      <c r="BX73" s="7">
        <v>2.9898324780546673E-2</v>
      </c>
      <c r="BY73" s="7">
        <v>1.5321032587099596E-3</v>
      </c>
      <c r="BZ73" s="7">
        <v>3.4917127695926004E-2</v>
      </c>
      <c r="CA73" s="8">
        <v>4.2930161675419111E-4</v>
      </c>
    </row>
    <row r="74" spans="1:79" x14ac:dyDescent="0.25">
      <c r="A74" s="62"/>
      <c r="B74" s="6">
        <v>2.7723951887147075E-3</v>
      </c>
      <c r="C74" s="7">
        <v>2.8308787330003637E-3</v>
      </c>
      <c r="D74" s="7">
        <v>-9.6067328286963266E-3</v>
      </c>
      <c r="E74" s="7">
        <v>1.0638663070893714E-3</v>
      </c>
      <c r="F74" s="7">
        <v>3.6565487110111115E-2</v>
      </c>
      <c r="G74" s="7">
        <v>7.2974851248071987E-4</v>
      </c>
      <c r="H74" s="7">
        <v>1.9459971796118719E-3</v>
      </c>
      <c r="I74" s="7">
        <v>-1.7531927303039985E-2</v>
      </c>
      <c r="J74" s="7">
        <v>2.594742406303821E-2</v>
      </c>
      <c r="K74" s="7">
        <v>5.1354263430953839E-3</v>
      </c>
      <c r="L74" s="7">
        <v>3.0446053803976247E-2</v>
      </c>
      <c r="M74" s="7">
        <v>2.4527870684310123E-2</v>
      </c>
      <c r="N74" s="7">
        <v>-5.9785320351173413E-4</v>
      </c>
      <c r="O74" s="7">
        <v>3.2233443157660004E-2</v>
      </c>
      <c r="P74" s="7">
        <v>2.1703551520856582E-2</v>
      </c>
      <c r="Q74" s="7">
        <v>3.458413330705408E-2</v>
      </c>
      <c r="R74" s="7">
        <v>3.2675467164526156E-2</v>
      </c>
      <c r="S74" s="7">
        <v>3.2378097617039914E-2</v>
      </c>
      <c r="T74" s="7">
        <v>-1.2468717132894346E-2</v>
      </c>
      <c r="U74" s="7">
        <v>2.7601666422672283E-2</v>
      </c>
      <c r="V74" s="7">
        <v>1.1318568215300737E-3</v>
      </c>
      <c r="W74" s="7">
        <v>-2.1363130288476626E-2</v>
      </c>
      <c r="X74" s="7">
        <v>2.7771949109659973E-2</v>
      </c>
      <c r="Y74" s="7">
        <v>8.8512999952606378E-3</v>
      </c>
      <c r="Z74" s="7">
        <v>4.3526106019351432E-2</v>
      </c>
      <c r="AA74" s="7">
        <v>1.2240116233956183E-2</v>
      </c>
      <c r="AB74" s="7">
        <v>8.6702600286335113E-3</v>
      </c>
      <c r="AC74" s="7">
        <v>2.293456226794853E-3</v>
      </c>
      <c r="AD74" s="7">
        <v>8.4808800473704059E-3</v>
      </c>
      <c r="AE74" s="7">
        <v>3.9441842238483613E-2</v>
      </c>
      <c r="AF74" s="7">
        <v>3.717234647218582E-2</v>
      </c>
      <c r="AG74" s="7">
        <v>3.3689965521394888E-2</v>
      </c>
      <c r="AH74" s="7">
        <v>3.7993472285483276E-3</v>
      </c>
      <c r="AI74" s="7">
        <v>2.5894921108308572E-3</v>
      </c>
      <c r="AJ74" s="7">
        <v>3.8256281684923746E-2</v>
      </c>
      <c r="AK74" s="7">
        <v>8.1314745349650858E-3</v>
      </c>
      <c r="AL74" s="7">
        <v>7.3012962733959505E-3</v>
      </c>
      <c r="AM74" s="7">
        <v>4.1697217242503824E-2</v>
      </c>
      <c r="AN74" s="7">
        <v>4.031135272011005E-2</v>
      </c>
      <c r="AO74" s="7">
        <v>1.2579514652412603E-2</v>
      </c>
      <c r="AP74" s="7">
        <v>8.7638787706819862E-3</v>
      </c>
      <c r="AQ74" s="7">
        <v>8.1097932677547946E-3</v>
      </c>
      <c r="AR74" s="7">
        <v>7.3506355874019477E-3</v>
      </c>
      <c r="AS74" s="7">
        <v>7.8909214524518906E-3</v>
      </c>
      <c r="AT74" s="7">
        <v>2.5869621678490801E-3</v>
      </c>
      <c r="AU74" s="7">
        <v>-1.3122802635821489E-2</v>
      </c>
      <c r="AV74" s="7">
        <v>1.6649152165128182E-2</v>
      </c>
      <c r="AW74" s="7">
        <v>-1.1411827165180022E-2</v>
      </c>
      <c r="AX74" s="7">
        <v>4.3557878566288788E-5</v>
      </c>
      <c r="AY74" s="7">
        <v>1.5406920958556392E-3</v>
      </c>
      <c r="AZ74" s="7">
        <v>-2.4077067326643969E-2</v>
      </c>
      <c r="BA74" s="7">
        <v>-3.4654515474200065E-3</v>
      </c>
      <c r="BB74" s="7">
        <v>1.9938638741395787E-4</v>
      </c>
      <c r="BC74" s="7">
        <v>3.0765717420444913E-2</v>
      </c>
      <c r="BD74" s="7">
        <v>3.6861856410009636E-2</v>
      </c>
      <c r="BE74" s="7">
        <v>3.3133975168720291E-2</v>
      </c>
      <c r="BF74" s="7">
        <v>4.0330066378540877E-3</v>
      </c>
      <c r="BG74" s="7">
        <v>-9.21304788824856E-3</v>
      </c>
      <c r="BH74" s="7">
        <v>2.9605788904463193E-3</v>
      </c>
      <c r="BI74" s="7">
        <v>3.7644620926824968E-3</v>
      </c>
      <c r="BJ74" s="7">
        <v>3.949638861468624E-4</v>
      </c>
      <c r="BK74" s="7">
        <v>8.4994169977160861E-4</v>
      </c>
      <c r="BL74" s="7">
        <v>2.3007192088553827E-2</v>
      </c>
      <c r="BM74" s="7">
        <v>2.3664232732333243E-3</v>
      </c>
      <c r="BN74" s="7">
        <v>3.1393257802142215E-2</v>
      </c>
      <c r="BO74" s="7">
        <v>7.3999749014079519E-3</v>
      </c>
      <c r="BP74" s="7">
        <v>2.5753713485532591E-3</v>
      </c>
      <c r="BQ74" s="7">
        <v>3.4936289500325318E-2</v>
      </c>
      <c r="BR74" s="7">
        <v>3.3109013772837551E-2</v>
      </c>
      <c r="BS74" s="7">
        <v>-9.541855734996843E-3</v>
      </c>
      <c r="BT74" s="7">
        <v>3.3740834530795009E-2</v>
      </c>
      <c r="BU74" s="7">
        <v>-1.3005472807374813E-2</v>
      </c>
      <c r="BV74" s="7">
        <v>2.4685366272470421E-2</v>
      </c>
      <c r="BW74" s="7">
        <v>3.7080728225312595E-2</v>
      </c>
      <c r="BX74" s="7">
        <v>3.9339216650074019E-2</v>
      </c>
      <c r="BY74" s="7">
        <v>-4.6643826775667856E-3</v>
      </c>
      <c r="BZ74" s="7">
        <v>2.4767144133326119E-2</v>
      </c>
      <c r="CA74" s="8">
        <v>-1.3075882158929304E-3</v>
      </c>
    </row>
    <row r="75" spans="1:79" x14ac:dyDescent="0.25">
      <c r="A75" s="62"/>
      <c r="B75" s="6">
        <v>3.6651565190850138E-3</v>
      </c>
      <c r="C75" s="7">
        <v>-8.1458017771661173E-3</v>
      </c>
      <c r="D75" s="7">
        <v>-1.3648964536734642E-4</v>
      </c>
      <c r="E75" s="7">
        <v>3.6664096977045632E-3</v>
      </c>
      <c r="F75" s="7">
        <v>3.2236595472703015E-2</v>
      </c>
      <c r="G75" s="7">
        <v>-3.6085523193618851E-3</v>
      </c>
      <c r="H75" s="7">
        <v>5.8691401118085712E-3</v>
      </c>
      <c r="I75" s="7">
        <v>1.6574098452256658E-3</v>
      </c>
      <c r="J75" s="7">
        <v>3.0875649646127878E-2</v>
      </c>
      <c r="K75" s="7">
        <v>-4.8789796886650749E-3</v>
      </c>
      <c r="L75" s="7">
        <v>2.2698530426536884E-2</v>
      </c>
      <c r="M75" s="7">
        <v>3.3742096923040941E-2</v>
      </c>
      <c r="N75" s="7">
        <v>-1.7514615097990287E-3</v>
      </c>
      <c r="O75" s="7">
        <v>3.6434313149856908E-2</v>
      </c>
      <c r="P75" s="7">
        <v>3.5539362672314626E-2</v>
      </c>
      <c r="Q75" s="7">
        <v>3.8213567774193199E-2</v>
      </c>
      <c r="R75" s="7">
        <v>3.1884065281593696E-2</v>
      </c>
      <c r="S75" s="7">
        <v>3.6884020968514071E-2</v>
      </c>
      <c r="T75" s="7">
        <v>-5.2082508323876772E-3</v>
      </c>
      <c r="U75" s="7">
        <v>3.8752779871152443E-2</v>
      </c>
      <c r="V75" s="7">
        <v>-1.7588225123093965E-3</v>
      </c>
      <c r="W75" s="7">
        <v>-1.2471857103113937E-2</v>
      </c>
      <c r="X75" s="7">
        <v>3.3789471127577311E-2</v>
      </c>
      <c r="Y75" s="7">
        <v>2.4036556776470472E-3</v>
      </c>
      <c r="Z75" s="7">
        <v>3.5635048121593155E-2</v>
      </c>
      <c r="AA75" s="7">
        <v>2.4092930855958983E-3</v>
      </c>
      <c r="AB75" s="7">
        <v>8.3529075636572803E-3</v>
      </c>
      <c r="AC75" s="7">
        <v>-3.0766240861489838E-3</v>
      </c>
      <c r="AD75" s="7">
        <v>1.0362087500031709E-3</v>
      </c>
      <c r="AE75" s="7">
        <v>3.5829950931394967E-2</v>
      </c>
      <c r="AF75" s="7">
        <v>3.4027282982143657E-2</v>
      </c>
      <c r="AG75" s="7">
        <v>2.372879386156293E-2</v>
      </c>
      <c r="AH75" s="7">
        <v>5.3347055213565087E-3</v>
      </c>
      <c r="AI75" s="7">
        <v>-2.134659291524732E-4</v>
      </c>
      <c r="AJ75" s="7">
        <v>3.2731876762570639E-2</v>
      </c>
      <c r="AK75" s="7">
        <v>6.4554322895782335E-4</v>
      </c>
      <c r="AL75" s="7">
        <v>4.3248786380642792E-3</v>
      </c>
      <c r="AM75" s="7">
        <v>3.7636690763240235E-2</v>
      </c>
      <c r="AN75" s="7">
        <v>2.919075015368644E-2</v>
      </c>
      <c r="AO75" s="7">
        <v>-6.3709978812710039E-4</v>
      </c>
      <c r="AP75" s="7">
        <v>-2.4853412085889745E-3</v>
      </c>
      <c r="AQ75" s="7">
        <v>3.6003187443175017E-3</v>
      </c>
      <c r="AR75" s="7">
        <v>4.8020716642303771E-3</v>
      </c>
      <c r="AS75" s="7">
        <v>3.6634329245233341E-3</v>
      </c>
      <c r="AT75" s="7">
        <v>-6.1097833414417019E-3</v>
      </c>
      <c r="AU75" s="7">
        <v>8.7740912051884751E-4</v>
      </c>
      <c r="AV75" s="7">
        <v>3.2082650488490093E-2</v>
      </c>
      <c r="AW75" s="7">
        <v>7.26391796943332E-3</v>
      </c>
      <c r="AX75" s="7">
        <v>4.4520478303601008E-3</v>
      </c>
      <c r="AY75" s="7">
        <v>2.0546498144253106E-3</v>
      </c>
      <c r="AZ75" s="7">
        <v>4.5276166579974464E-3</v>
      </c>
      <c r="BA75" s="7">
        <v>5.4639106549494026E-3</v>
      </c>
      <c r="BB75" s="7">
        <v>1.4585894303582383E-3</v>
      </c>
      <c r="BC75" s="7">
        <v>3.1943342787176657E-2</v>
      </c>
      <c r="BD75" s="7">
        <v>3.3133975168720284E-2</v>
      </c>
      <c r="BE75" s="7">
        <v>3.4208952173515272E-2</v>
      </c>
      <c r="BF75" s="7">
        <v>1.3359625365984285E-3</v>
      </c>
      <c r="BG75" s="7">
        <v>-1.1061265922734376E-2</v>
      </c>
      <c r="BH75" s="7">
        <v>-2.7775759234669462E-3</v>
      </c>
      <c r="BI75" s="7">
        <v>2.8876621516172804E-3</v>
      </c>
      <c r="BJ75" s="7">
        <v>-6.9519574144699808E-3</v>
      </c>
      <c r="BK75" s="7">
        <v>-4.6260525518999063E-3</v>
      </c>
      <c r="BL75" s="7">
        <v>2.9266396120087745E-2</v>
      </c>
      <c r="BM75" s="7">
        <v>3.7822231436601753E-3</v>
      </c>
      <c r="BN75" s="7">
        <v>3.667659016419525E-2</v>
      </c>
      <c r="BO75" s="7">
        <v>5.2792646903964541E-3</v>
      </c>
      <c r="BP75" s="7">
        <v>-2.0939404655853991E-4</v>
      </c>
      <c r="BQ75" s="7">
        <v>2.2386560992159799E-2</v>
      </c>
      <c r="BR75" s="7">
        <v>3.5690411813789055E-2</v>
      </c>
      <c r="BS75" s="7">
        <v>-8.0179269609568921E-3</v>
      </c>
      <c r="BT75" s="7">
        <v>3.5999639682955914E-2</v>
      </c>
      <c r="BU75" s="7">
        <v>-4.0706300633290594E-3</v>
      </c>
      <c r="BV75" s="7">
        <v>2.0919746218142854E-2</v>
      </c>
      <c r="BW75" s="7">
        <v>3.30708609885145E-2</v>
      </c>
      <c r="BX75" s="7">
        <v>3.7333805925935312E-2</v>
      </c>
      <c r="BY75" s="7">
        <v>-2.0530931684843191E-3</v>
      </c>
      <c r="BZ75" s="7">
        <v>1.745622058651411E-2</v>
      </c>
      <c r="CA75" s="8">
        <v>-5.6396017896486947E-4</v>
      </c>
    </row>
    <row r="76" spans="1:79" x14ac:dyDescent="0.25">
      <c r="A76" s="62"/>
      <c r="B76" s="6">
        <v>2.4705266180455467E-2</v>
      </c>
      <c r="C76" s="7">
        <v>2.0988721191539689E-2</v>
      </c>
      <c r="D76" s="7">
        <v>1.3399940615303342E-2</v>
      </c>
      <c r="E76" s="7">
        <v>2.3312562246818248E-2</v>
      </c>
      <c r="F76" s="7">
        <v>3.5053515977672874E-3</v>
      </c>
      <c r="G76" s="7">
        <v>2.0721549630041608E-2</v>
      </c>
      <c r="H76" s="7">
        <v>2.4733860608446609E-2</v>
      </c>
      <c r="I76" s="7">
        <v>7.509609160538E-3</v>
      </c>
      <c r="J76" s="7">
        <v>-5.5861661454101163E-3</v>
      </c>
      <c r="K76" s="7">
        <v>2.390896538607104E-2</v>
      </c>
      <c r="L76" s="7">
        <v>-4.5241679823268266E-3</v>
      </c>
      <c r="M76" s="7">
        <v>-5.83008819478429E-3</v>
      </c>
      <c r="N76" s="7">
        <v>2.0230914634461243E-2</v>
      </c>
      <c r="O76" s="7">
        <v>1.3109225648486739E-3</v>
      </c>
      <c r="P76" s="7">
        <v>-7.5601859818850009E-3</v>
      </c>
      <c r="Q76" s="7">
        <v>3.7946928451535467E-3</v>
      </c>
      <c r="R76" s="7">
        <v>2.2114645920369262E-4</v>
      </c>
      <c r="S76" s="7">
        <v>1.5721960658568734E-3</v>
      </c>
      <c r="T76" s="7">
        <v>9.4499265309511832E-3</v>
      </c>
      <c r="U76" s="7">
        <v>-1.7268329683153283E-3</v>
      </c>
      <c r="V76" s="7">
        <v>2.1638942682310203E-2</v>
      </c>
      <c r="W76" s="7">
        <v>-1.1737584918794508E-4</v>
      </c>
      <c r="X76" s="7">
        <v>-3.1698272602386501E-3</v>
      </c>
      <c r="Y76" s="7">
        <v>2.9259845679769296E-2</v>
      </c>
      <c r="Z76" s="7">
        <v>1.0264023061517899E-2</v>
      </c>
      <c r="AA76" s="7">
        <v>3.2024821394761593E-2</v>
      </c>
      <c r="AB76" s="7">
        <v>3.1008295355710147E-2</v>
      </c>
      <c r="AC76" s="7">
        <v>2.2166097503793947E-2</v>
      </c>
      <c r="AD76" s="7">
        <v>2.8521997519380018E-2</v>
      </c>
      <c r="AE76" s="7">
        <v>6.9959055965755149E-3</v>
      </c>
      <c r="AF76" s="7">
        <v>4.5708777540821172E-3</v>
      </c>
      <c r="AG76" s="7">
        <v>-1.5507896066577764E-3</v>
      </c>
      <c r="AH76" s="7">
        <v>2.6074720601968623E-2</v>
      </c>
      <c r="AI76" s="7">
        <v>2.3319987426127509E-2</v>
      </c>
      <c r="AJ76" s="7">
        <v>5.0418441567897177E-3</v>
      </c>
      <c r="AK76" s="7">
        <v>2.8112590914325546E-2</v>
      </c>
      <c r="AL76" s="7">
        <v>2.8608307484966428E-2</v>
      </c>
      <c r="AM76" s="7">
        <v>9.4107173629278326E-3</v>
      </c>
      <c r="AN76" s="7">
        <v>5.5889309119527553E-3</v>
      </c>
      <c r="AO76" s="7">
        <v>3.1330654898778371E-2</v>
      </c>
      <c r="AP76" s="7">
        <v>2.7630407998270615E-2</v>
      </c>
      <c r="AQ76" s="7">
        <v>2.9036619123483848E-2</v>
      </c>
      <c r="AR76" s="7">
        <v>2.8800622472022024E-2</v>
      </c>
      <c r="AS76" s="7">
        <v>2.8878269943296557E-2</v>
      </c>
      <c r="AT76" s="7">
        <v>2.1438728760352133E-2</v>
      </c>
      <c r="AU76" s="7">
        <v>1.0856137656164458E-2</v>
      </c>
      <c r="AV76" s="7">
        <v>-1.2783128446022661E-2</v>
      </c>
      <c r="AW76" s="7">
        <v>1.4286658976138705E-2</v>
      </c>
      <c r="AX76" s="7">
        <v>2.273100946618397E-2</v>
      </c>
      <c r="AY76" s="7">
        <v>2.3187678654896005E-2</v>
      </c>
      <c r="AZ76" s="7">
        <v>3.0875753102522219E-3</v>
      </c>
      <c r="BA76" s="7">
        <v>2.0192314545115678E-2</v>
      </c>
      <c r="BB76" s="7">
        <v>2.1904033980366343E-2</v>
      </c>
      <c r="BC76" s="7">
        <v>-1.3171365594444456E-3</v>
      </c>
      <c r="BD76" s="7">
        <v>4.0330066378541328E-3</v>
      </c>
      <c r="BE76" s="7">
        <v>1.335962536598418E-3</v>
      </c>
      <c r="BF76" s="7">
        <v>2.4990816093803773E-2</v>
      </c>
      <c r="BG76" s="7">
        <v>1.0239144875862666E-2</v>
      </c>
      <c r="BH76" s="7">
        <v>2.2805365822023541E-2</v>
      </c>
      <c r="BI76" s="7">
        <v>2.5266386808807453E-2</v>
      </c>
      <c r="BJ76" s="7">
        <v>1.9383006777758213E-2</v>
      </c>
      <c r="BK76" s="7">
        <v>2.0495268836117686E-2</v>
      </c>
      <c r="BL76" s="7">
        <v>-8.4964576046067664E-3</v>
      </c>
      <c r="BM76" s="7">
        <v>2.4411553991398195E-2</v>
      </c>
      <c r="BN76" s="7">
        <v>7.0306603445211002E-4</v>
      </c>
      <c r="BO76" s="7">
        <v>2.899293745907762E-2</v>
      </c>
      <c r="BP76" s="7">
        <v>2.3309771349986408E-2</v>
      </c>
      <c r="BQ76" s="7">
        <v>-9.6233832832728905E-4</v>
      </c>
      <c r="BR76" s="7">
        <v>1.7877605650364822E-3</v>
      </c>
      <c r="BS76" s="7">
        <v>1.0940973428951645E-2</v>
      </c>
      <c r="BT76" s="7">
        <v>2.4014886929132617E-3</v>
      </c>
      <c r="BU76" s="7">
        <v>9.3748330787119805E-3</v>
      </c>
      <c r="BV76" s="7">
        <v>-9.7882380918354606E-3</v>
      </c>
      <c r="BW76" s="7">
        <v>4.1913558180414609E-3</v>
      </c>
      <c r="BX76" s="7">
        <v>7.3915152062374173E-3</v>
      </c>
      <c r="BY76" s="7">
        <v>1.6819008544133686E-2</v>
      </c>
      <c r="BZ76" s="7">
        <v>-1.0825406697955758E-2</v>
      </c>
      <c r="CA76" s="8">
        <v>2.0030674249493344E-2</v>
      </c>
    </row>
    <row r="77" spans="1:79" x14ac:dyDescent="0.25">
      <c r="A77" s="62"/>
      <c r="B77" s="6">
        <v>-6.4084667371562543E-4</v>
      </c>
      <c r="C77" s="7">
        <v>6.0918163664172825E-2</v>
      </c>
      <c r="D77" s="7">
        <v>3.1678058625261782E-2</v>
      </c>
      <c r="E77" s="7">
        <v>1.0758453535757301E-3</v>
      </c>
      <c r="F77" s="7">
        <v>-4.2324813123727975E-3</v>
      </c>
      <c r="G77" s="7">
        <v>3.9366455135190756E-2</v>
      </c>
      <c r="H77" s="7">
        <v>-1.1305562827231476E-2</v>
      </c>
      <c r="I77" s="7">
        <v>3.0312637055271541E-2</v>
      </c>
      <c r="J77" s="7">
        <v>1.3577025257574055E-2</v>
      </c>
      <c r="K77" s="7">
        <v>4.1550712812310216E-2</v>
      </c>
      <c r="L77" s="7">
        <v>5.1699875739662643E-2</v>
      </c>
      <c r="M77" s="7">
        <v>5.4482456989652511E-5</v>
      </c>
      <c r="N77" s="7">
        <v>3.1017001622407593E-2</v>
      </c>
      <c r="O77" s="7">
        <v>-2.176273641216319E-2</v>
      </c>
      <c r="P77" s="7">
        <v>-6.473266640179047E-3</v>
      </c>
      <c r="Q77" s="7">
        <v>-3.3416058700597238E-2</v>
      </c>
      <c r="R77" s="7">
        <v>1.5301670347191119E-3</v>
      </c>
      <c r="S77" s="7">
        <v>-2.4254769906573069E-2</v>
      </c>
      <c r="T77" s="7">
        <v>6.102414469359637E-2</v>
      </c>
      <c r="U77" s="7">
        <v>-2.9186591223021877E-2</v>
      </c>
      <c r="V77" s="7">
        <v>2.9310810833948583E-2</v>
      </c>
      <c r="W77" s="7">
        <v>0.10788946357930793</v>
      </c>
      <c r="X77" s="7">
        <v>-3.4646617147235902E-3</v>
      </c>
      <c r="Y77" s="7">
        <v>-1.907830886080375E-4</v>
      </c>
      <c r="Z77" s="7">
        <v>-2.8982785706892337E-2</v>
      </c>
      <c r="AA77" s="7">
        <v>-3.6381687949670893E-3</v>
      </c>
      <c r="AB77" s="7">
        <v>-3.1045547135850469E-2</v>
      </c>
      <c r="AC77" s="7">
        <v>3.5014212682781286E-2</v>
      </c>
      <c r="AD77" s="7">
        <v>7.3168211111186814E-3</v>
      </c>
      <c r="AE77" s="7">
        <v>-2.588019067552725E-2</v>
      </c>
      <c r="AF77" s="7">
        <v>-1.4186613638236031E-2</v>
      </c>
      <c r="AG77" s="7">
        <v>4.3053147648421469E-2</v>
      </c>
      <c r="AH77" s="7">
        <v>-1.0386704429404772E-2</v>
      </c>
      <c r="AI77" s="7">
        <v>1.9778478267849627E-2</v>
      </c>
      <c r="AJ77" s="7">
        <v>-8.5217163317884131E-3</v>
      </c>
      <c r="AK77" s="7">
        <v>9.7073426301495791E-3</v>
      </c>
      <c r="AL77" s="7">
        <v>-8.6504996091303007E-3</v>
      </c>
      <c r="AM77" s="7">
        <v>-3.7580768538706642E-2</v>
      </c>
      <c r="AN77" s="7">
        <v>7.8796555935291487E-3</v>
      </c>
      <c r="AO77" s="7">
        <v>1.1912602784933671E-2</v>
      </c>
      <c r="AP77" s="7">
        <v>2.5403381347230598E-2</v>
      </c>
      <c r="AQ77" s="7">
        <v>-5.6859103672666778E-3</v>
      </c>
      <c r="AR77" s="7">
        <v>-1.1189788678285576E-2</v>
      </c>
      <c r="AS77" s="7">
        <v>-5.794423168533798E-3</v>
      </c>
      <c r="AT77" s="7">
        <v>5.0542231578545413E-2</v>
      </c>
      <c r="AU77" s="7">
        <v>2.993485297909913E-2</v>
      </c>
      <c r="AV77" s="7">
        <v>1.6658357289484022E-2</v>
      </c>
      <c r="AW77" s="7">
        <v>-5.109384318652016E-3</v>
      </c>
      <c r="AX77" s="7">
        <v>-1.9937562766109834E-3</v>
      </c>
      <c r="AY77" s="7">
        <v>9.0034991065945594E-3</v>
      </c>
      <c r="AZ77" s="7">
        <v>2.194017033656126E-2</v>
      </c>
      <c r="BA77" s="7">
        <v>-3.7334615098294985E-3</v>
      </c>
      <c r="BB77" s="7">
        <v>1.3466004566743248E-2</v>
      </c>
      <c r="BC77" s="7">
        <v>3.1470972931035984E-3</v>
      </c>
      <c r="BD77" s="7">
        <v>-9.2130478882484976E-3</v>
      </c>
      <c r="BE77" s="7">
        <v>-1.106126592273423E-2</v>
      </c>
      <c r="BF77" s="7">
        <v>1.0239144875862508E-2</v>
      </c>
      <c r="BG77" s="7">
        <v>8.8275754658467154E-2</v>
      </c>
      <c r="BH77" s="7">
        <v>3.2781209746234899E-2</v>
      </c>
      <c r="BI77" s="7">
        <v>2.4147533046946432E-3</v>
      </c>
      <c r="BJ77" s="7">
        <v>5.7146729238693801E-2</v>
      </c>
      <c r="BK77" s="7">
        <v>4.4553546074768413E-2</v>
      </c>
      <c r="BL77" s="7">
        <v>2.493806306517557E-2</v>
      </c>
      <c r="BM77" s="7">
        <v>-8.4212041800152057E-4</v>
      </c>
      <c r="BN77" s="7">
        <v>-2.2179285552511238E-2</v>
      </c>
      <c r="BO77" s="7">
        <v>-1.3729077747440865E-2</v>
      </c>
      <c r="BP77" s="7">
        <v>1.9771477441961442E-2</v>
      </c>
      <c r="BQ77" s="7">
        <v>4.8798554452583395E-2</v>
      </c>
      <c r="BR77" s="7">
        <v>-1.876489324733055E-2</v>
      </c>
      <c r="BS77" s="7">
        <v>7.273023369798251E-2</v>
      </c>
      <c r="BT77" s="7">
        <v>-2.1015398248597449E-2</v>
      </c>
      <c r="BU77" s="7">
        <v>5.5630529390316666E-2</v>
      </c>
      <c r="BV77" s="7">
        <v>6.6790082495623598E-2</v>
      </c>
      <c r="BW77" s="7">
        <v>-9.1045350869813652E-3</v>
      </c>
      <c r="BX77" s="7">
        <v>-3.3622322542508687E-2</v>
      </c>
      <c r="BY77" s="7">
        <v>3.6692139645896966E-2</v>
      </c>
      <c r="BZ77" s="7">
        <v>8.4776880962828663E-2</v>
      </c>
      <c r="CA77" s="8">
        <v>2.5537626201997433E-2</v>
      </c>
    </row>
    <row r="78" spans="1:79" x14ac:dyDescent="0.25">
      <c r="A78" s="62"/>
      <c r="B78" s="6">
        <v>1.7184373321304722E-2</v>
      </c>
      <c r="C78" s="7">
        <v>3.9357944675636594E-2</v>
      </c>
      <c r="D78" s="7">
        <v>1.1931974280893862E-2</v>
      </c>
      <c r="E78" s="7">
        <v>1.5474661932208082E-2</v>
      </c>
      <c r="F78" s="7">
        <v>4.344687225415457E-3</v>
      </c>
      <c r="G78" s="7">
        <v>2.8762588862509465E-2</v>
      </c>
      <c r="H78" s="7">
        <v>1.2231745443797418E-2</v>
      </c>
      <c r="I78" s="7">
        <v>6.5323767654982406E-4</v>
      </c>
      <c r="J78" s="7">
        <v>-3.7178737147542072E-3</v>
      </c>
      <c r="K78" s="7">
        <v>3.5544044551679671E-2</v>
      </c>
      <c r="L78" s="7">
        <v>1.6088729576531235E-2</v>
      </c>
      <c r="M78" s="7">
        <v>-1.0503666092058286E-2</v>
      </c>
      <c r="N78" s="7">
        <v>2.3958629279956935E-2</v>
      </c>
      <c r="O78" s="7">
        <v>-7.8443148342053903E-3</v>
      </c>
      <c r="P78" s="7">
        <v>-1.6691305540189563E-2</v>
      </c>
      <c r="Q78" s="7">
        <v>-8.8267460928926483E-3</v>
      </c>
      <c r="R78" s="7">
        <v>1.1174036119794527E-3</v>
      </c>
      <c r="S78" s="7">
        <v>-8.5418028604151708E-3</v>
      </c>
      <c r="T78" s="7">
        <v>1.8568429662041891E-2</v>
      </c>
      <c r="U78" s="7">
        <v>-1.6814089949688499E-2</v>
      </c>
      <c r="V78" s="7">
        <v>2.5700943821405399E-2</v>
      </c>
      <c r="W78" s="7">
        <v>2.3280630353233661E-2</v>
      </c>
      <c r="X78" s="7">
        <v>-7.3505023914046293E-3</v>
      </c>
      <c r="Y78" s="7">
        <v>2.5621201812318556E-2</v>
      </c>
      <c r="Z78" s="7">
        <v>4.9372180582838328E-3</v>
      </c>
      <c r="AA78" s="7">
        <v>2.8997153720709525E-2</v>
      </c>
      <c r="AB78" s="7">
        <v>1.4300760209964861E-2</v>
      </c>
      <c r="AC78" s="7">
        <v>2.9329235809921916E-2</v>
      </c>
      <c r="AD78" s="7">
        <v>2.7811475348003437E-2</v>
      </c>
      <c r="AE78" s="7">
        <v>4.9079598100948418E-4</v>
      </c>
      <c r="AF78" s="7">
        <v>1.5982059903785935E-3</v>
      </c>
      <c r="AG78" s="7">
        <v>1.7401340809290997E-2</v>
      </c>
      <c r="AH78" s="7">
        <v>1.5084521274578155E-2</v>
      </c>
      <c r="AI78" s="7">
        <v>2.4264022539165021E-2</v>
      </c>
      <c r="AJ78" s="7">
        <v>5.1069530869385874E-3</v>
      </c>
      <c r="AK78" s="7">
        <v>2.8193799568145966E-2</v>
      </c>
      <c r="AL78" s="7">
        <v>2.0474909130072459E-2</v>
      </c>
      <c r="AM78" s="7">
        <v>-6.3834946326075254E-4</v>
      </c>
      <c r="AN78" s="7">
        <v>1.3791116268743131E-2</v>
      </c>
      <c r="AO78" s="7">
        <v>3.5040461562019745E-2</v>
      </c>
      <c r="AP78" s="7">
        <v>3.4688117683655845E-2</v>
      </c>
      <c r="AQ78" s="7">
        <v>2.2639539012112339E-2</v>
      </c>
      <c r="AR78" s="7">
        <v>1.9630706918279658E-2</v>
      </c>
      <c r="AS78" s="7">
        <v>2.2302639771144009E-2</v>
      </c>
      <c r="AT78" s="7">
        <v>3.5301903487803307E-2</v>
      </c>
      <c r="AU78" s="7">
        <v>6.5198509904984062E-3</v>
      </c>
      <c r="AV78" s="7">
        <v>-1.5269828895344655E-2</v>
      </c>
      <c r="AW78" s="7">
        <v>-3.7285948029902594E-3</v>
      </c>
      <c r="AX78" s="7">
        <v>1.2984000526650365E-2</v>
      </c>
      <c r="AY78" s="7">
        <v>1.8969061561964019E-2</v>
      </c>
      <c r="AZ78" s="7">
        <v>-1.1261688868044073E-2</v>
      </c>
      <c r="BA78" s="7">
        <v>7.5827449537055613E-3</v>
      </c>
      <c r="BB78" s="7">
        <v>1.8744747714245308E-2</v>
      </c>
      <c r="BC78" s="7">
        <v>-9.0203772445902886E-4</v>
      </c>
      <c r="BD78" s="7">
        <v>2.9605788904464234E-3</v>
      </c>
      <c r="BE78" s="7">
        <v>-2.777575923466849E-3</v>
      </c>
      <c r="BF78" s="7">
        <v>2.280536582202352E-2</v>
      </c>
      <c r="BG78" s="7">
        <v>3.2781209746235079E-2</v>
      </c>
      <c r="BH78" s="7">
        <v>2.9435958875056005E-2</v>
      </c>
      <c r="BI78" s="7">
        <v>1.9631563857060018E-2</v>
      </c>
      <c r="BJ78" s="7">
        <v>3.468830592123498E-2</v>
      </c>
      <c r="BK78" s="7">
        <v>3.0787892527063418E-2</v>
      </c>
      <c r="BL78" s="7">
        <v>-3.642896863191511E-3</v>
      </c>
      <c r="BM78" s="7">
        <v>1.6559479567895545E-2</v>
      </c>
      <c r="BN78" s="7">
        <v>-9.1375732108259222E-3</v>
      </c>
      <c r="BO78" s="7">
        <v>1.8786504706486823E-2</v>
      </c>
      <c r="BP78" s="7">
        <v>2.4242287104263856E-2</v>
      </c>
      <c r="BQ78" s="7">
        <v>2.1160045407214667E-2</v>
      </c>
      <c r="BR78" s="7">
        <v>-5.5764416363848282E-3</v>
      </c>
      <c r="BS78" s="7">
        <v>2.6754203481100691E-2</v>
      </c>
      <c r="BT78" s="7">
        <v>-5.5240571585037021E-3</v>
      </c>
      <c r="BU78" s="7">
        <v>1.590193066790288E-2</v>
      </c>
      <c r="BV78" s="7">
        <v>1.3662605774475922E-2</v>
      </c>
      <c r="BW78" s="7">
        <v>3.2974781314147796E-3</v>
      </c>
      <c r="BX78" s="7">
        <v>-2.4276146238650098E-3</v>
      </c>
      <c r="BY78" s="7">
        <v>2.0459652730256128E-2</v>
      </c>
      <c r="BZ78" s="7">
        <v>2.0229518162786536E-2</v>
      </c>
      <c r="CA78" s="8">
        <v>2.102587120827841E-2</v>
      </c>
    </row>
    <row r="79" spans="1:79" x14ac:dyDescent="0.25">
      <c r="A79" s="62"/>
      <c r="B79" s="6">
        <v>2.736215124580274E-2</v>
      </c>
      <c r="C79" s="7">
        <v>1.3022340500057739E-2</v>
      </c>
      <c r="D79" s="7">
        <v>1.5479593968418061E-2</v>
      </c>
      <c r="E79" s="7">
        <v>2.6362238956425449E-2</v>
      </c>
      <c r="F79" s="7">
        <v>2.4986253433804187E-3</v>
      </c>
      <c r="G79" s="7">
        <v>1.7312675428013097E-2</v>
      </c>
      <c r="H79" s="7">
        <v>2.9560042948660686E-2</v>
      </c>
      <c r="I79" s="7">
        <v>1.301751814095746E-2</v>
      </c>
      <c r="J79" s="7">
        <v>-5.3813368513977757E-3</v>
      </c>
      <c r="K79" s="7">
        <v>1.8348893540181127E-2</v>
      </c>
      <c r="L79" s="7">
        <v>-1.2696169958006071E-2</v>
      </c>
      <c r="M79" s="7">
        <v>-2.7248903985323536E-3</v>
      </c>
      <c r="N79" s="7">
        <v>1.8794618458770493E-2</v>
      </c>
      <c r="O79" s="7">
        <v>5.0681174920108873E-3</v>
      </c>
      <c r="P79" s="7">
        <v>-2.1930414786825586E-3</v>
      </c>
      <c r="Q79" s="7">
        <v>8.6113275216354868E-3</v>
      </c>
      <c r="R79" s="7">
        <v>-2.1050548367864894E-4</v>
      </c>
      <c r="S79" s="7">
        <v>5.7002055636875132E-3</v>
      </c>
      <c r="T79" s="7">
        <v>7.6296704594353074E-3</v>
      </c>
      <c r="U79" s="7">
        <v>5.1748512889200071E-3</v>
      </c>
      <c r="V79" s="7">
        <v>1.9799512565994812E-2</v>
      </c>
      <c r="W79" s="7">
        <v>-6.4236060307359955E-3</v>
      </c>
      <c r="X79" s="7">
        <v>-7.6575066552801718E-4</v>
      </c>
      <c r="Y79" s="7">
        <v>2.9389978617603126E-2</v>
      </c>
      <c r="Z79" s="7">
        <v>1.071448495602793E-2</v>
      </c>
      <c r="AA79" s="7">
        <v>3.1383160772561876E-2</v>
      </c>
      <c r="AB79" s="7">
        <v>3.6524180962572414E-2</v>
      </c>
      <c r="AC79" s="7">
        <v>1.8876590945158457E-2</v>
      </c>
      <c r="AD79" s="7">
        <v>2.7508659856114327E-2</v>
      </c>
      <c r="AE79" s="7">
        <v>8.5577331150939948E-3</v>
      </c>
      <c r="AF79" s="7">
        <v>5.0336200538827723E-3</v>
      </c>
      <c r="AG79" s="7">
        <v>-9.5409389255569355E-3</v>
      </c>
      <c r="AH79" s="7">
        <v>2.9995952010269833E-2</v>
      </c>
      <c r="AI79" s="7">
        <v>2.2534610293350132E-2</v>
      </c>
      <c r="AJ79" s="7">
        <v>4.0924317676075805E-3</v>
      </c>
      <c r="AK79" s="7">
        <v>2.6828414211917014E-2</v>
      </c>
      <c r="AL79" s="7">
        <v>3.0819612560967567E-2</v>
      </c>
      <c r="AM79" s="7">
        <v>1.2078524964407304E-2</v>
      </c>
      <c r="AN79" s="7">
        <v>9.8739420042875947E-4</v>
      </c>
      <c r="AO79" s="7">
        <v>2.7874595959778994E-2</v>
      </c>
      <c r="AP79" s="7">
        <v>2.3388764546017154E-2</v>
      </c>
      <c r="AQ79" s="7">
        <v>3.0411706292404202E-2</v>
      </c>
      <c r="AR79" s="7">
        <v>3.1429282452332841E-2</v>
      </c>
      <c r="AS79" s="7">
        <v>3.0360227507985671E-2</v>
      </c>
      <c r="AT79" s="7">
        <v>1.5357232193707201E-2</v>
      </c>
      <c r="AU79" s="7">
        <v>1.4652612205822431E-2</v>
      </c>
      <c r="AV79" s="7">
        <v>-9.3624918353810704E-3</v>
      </c>
      <c r="AW79" s="7">
        <v>2.3427948244564983E-2</v>
      </c>
      <c r="AX79" s="7">
        <v>2.6720327046519117E-2</v>
      </c>
      <c r="AY79" s="7">
        <v>2.4680192908814957E-2</v>
      </c>
      <c r="AZ79" s="7">
        <v>1.2674227725691045E-2</v>
      </c>
      <c r="BA79" s="7">
        <v>2.5895005889872522E-2</v>
      </c>
      <c r="BB79" s="7">
        <v>2.3168586479062739E-2</v>
      </c>
      <c r="BC79" s="7">
        <v>-1.2577450426020514E-3</v>
      </c>
      <c r="BD79" s="7">
        <v>3.7644620926826008E-3</v>
      </c>
      <c r="BE79" s="7">
        <v>2.8876621516173082E-3</v>
      </c>
      <c r="BF79" s="7">
        <v>2.5266386808807544E-2</v>
      </c>
      <c r="BG79" s="7">
        <v>2.4147533046947889E-3</v>
      </c>
      <c r="BH79" s="7">
        <v>1.9631563857060108E-2</v>
      </c>
      <c r="BI79" s="7">
        <v>2.6997420731913073E-2</v>
      </c>
      <c r="BJ79" s="7">
        <v>1.3047477097379551E-2</v>
      </c>
      <c r="BK79" s="7">
        <v>1.614481442970106E-2</v>
      </c>
      <c r="BL79" s="7">
        <v>-9.0632074777628469E-3</v>
      </c>
      <c r="BM79" s="7">
        <v>2.7266666403735908E-2</v>
      </c>
      <c r="BN79" s="7">
        <v>4.8705053840814722E-3</v>
      </c>
      <c r="BO79" s="7">
        <v>3.2038952343698121E-2</v>
      </c>
      <c r="BP79" s="7">
        <v>2.2531289081452174E-2</v>
      </c>
      <c r="BQ79" s="7">
        <v>-1.0443933275005424E-2</v>
      </c>
      <c r="BR79" s="7">
        <v>4.675986979962965E-3</v>
      </c>
      <c r="BS79" s="7">
        <v>5.9258090264010937E-3</v>
      </c>
      <c r="BT79" s="7">
        <v>5.4226568621196861E-3</v>
      </c>
      <c r="BU79" s="7">
        <v>8.6995557067570325E-3</v>
      </c>
      <c r="BV79" s="7">
        <v>-1.8237543960436225E-2</v>
      </c>
      <c r="BW79" s="7">
        <v>3.815940877101175E-3</v>
      </c>
      <c r="BX79" s="7">
        <v>1.0327791278000785E-2</v>
      </c>
      <c r="BY79" s="7">
        <v>1.6043972482986765E-2</v>
      </c>
      <c r="BZ79" s="7">
        <v>-2.2404766540079418E-2</v>
      </c>
      <c r="CA79" s="8">
        <v>1.9823818860342048E-2</v>
      </c>
    </row>
    <row r="80" spans="1:79" x14ac:dyDescent="0.25">
      <c r="A80" s="62"/>
      <c r="B80" s="6">
        <v>9.1568811440798994E-3</v>
      </c>
      <c r="C80" s="7">
        <v>5.57223899791877E-2</v>
      </c>
      <c r="D80" s="7">
        <v>1.3791458432812782E-2</v>
      </c>
      <c r="E80" s="7">
        <v>7.7251335415348676E-3</v>
      </c>
      <c r="F80" s="7">
        <v>3.6817323455884537E-3</v>
      </c>
      <c r="G80" s="7">
        <v>3.6098058820518295E-2</v>
      </c>
      <c r="H80" s="7">
        <v>-2.1349513356058725E-4</v>
      </c>
      <c r="I80" s="7">
        <v>1.0788468406870699E-4</v>
      </c>
      <c r="J80" s="7">
        <v>1.7446027991010332E-4</v>
      </c>
      <c r="K80" s="7">
        <v>4.4780783993974504E-2</v>
      </c>
      <c r="L80" s="7">
        <v>3.613635413780765E-2</v>
      </c>
      <c r="M80" s="7">
        <v>-1.2300335713369213E-2</v>
      </c>
      <c r="N80" s="7">
        <v>2.7675335588827951E-2</v>
      </c>
      <c r="O80" s="7">
        <v>-1.6468437240702155E-2</v>
      </c>
      <c r="P80" s="7">
        <v>-2.1737367837342203E-2</v>
      </c>
      <c r="Q80" s="7">
        <v>-2.1512824191312202E-2</v>
      </c>
      <c r="R80" s="7">
        <v>1.8215486811503021E-3</v>
      </c>
      <c r="S80" s="7">
        <v>-1.8118778782260571E-2</v>
      </c>
      <c r="T80" s="7">
        <v>3.1376174455286079E-2</v>
      </c>
      <c r="U80" s="7">
        <v>-2.9467613025580194E-2</v>
      </c>
      <c r="V80" s="7">
        <v>2.9148827062399255E-2</v>
      </c>
      <c r="W80" s="7">
        <v>5.25555751623559E-2</v>
      </c>
      <c r="X80" s="7">
        <v>-9.7777487883267886E-3</v>
      </c>
      <c r="Y80" s="7">
        <v>1.9201780801704038E-2</v>
      </c>
      <c r="Z80" s="7">
        <v>-3.8899533064046185E-3</v>
      </c>
      <c r="AA80" s="7">
        <v>2.200961751209253E-2</v>
      </c>
      <c r="AB80" s="7">
        <v>-4.3801380248711941E-3</v>
      </c>
      <c r="AC80" s="7">
        <v>3.5308965310812998E-2</v>
      </c>
      <c r="AD80" s="7">
        <v>2.4278037039458182E-2</v>
      </c>
      <c r="AE80" s="7">
        <v>-8.0683804488209838E-3</v>
      </c>
      <c r="AF80" s="7">
        <v>-2.8639753259436934E-3</v>
      </c>
      <c r="AG80" s="7">
        <v>3.4787758409041386E-2</v>
      </c>
      <c r="AH80" s="7">
        <v>3.4390935812346896E-3</v>
      </c>
      <c r="AI80" s="7">
        <v>2.4279831543754089E-2</v>
      </c>
      <c r="AJ80" s="7">
        <v>3.1431020620405654E-3</v>
      </c>
      <c r="AK80" s="7">
        <v>2.552485449442965E-2</v>
      </c>
      <c r="AL80" s="7">
        <v>1.0340746924238364E-2</v>
      </c>
      <c r="AM80" s="7">
        <v>-1.3300614819049053E-2</v>
      </c>
      <c r="AN80" s="7">
        <v>1.8805805513011253E-2</v>
      </c>
      <c r="AO80" s="7">
        <v>3.4291067409938321E-2</v>
      </c>
      <c r="AP80" s="7">
        <v>3.8383761274805035E-2</v>
      </c>
      <c r="AQ80" s="7">
        <v>1.3869562661977232E-2</v>
      </c>
      <c r="AR80" s="7">
        <v>8.502557963061895E-3</v>
      </c>
      <c r="AS80" s="7">
        <v>1.343820932803956E-2</v>
      </c>
      <c r="AT80" s="7">
        <v>4.7499970154768673E-2</v>
      </c>
      <c r="AU80" s="7">
        <v>6.8619758424583177E-3</v>
      </c>
      <c r="AV80" s="7">
        <v>-1.2344325119892564E-2</v>
      </c>
      <c r="AW80" s="7">
        <v>-1.6862006492915624E-2</v>
      </c>
      <c r="AX80" s="7">
        <v>3.7788790935336589E-3</v>
      </c>
      <c r="AY80" s="7">
        <v>1.4471144620338158E-2</v>
      </c>
      <c r="AZ80" s="7">
        <v>-1.6662154116845587E-2</v>
      </c>
      <c r="BA80" s="7">
        <v>-3.1366888731453324E-3</v>
      </c>
      <c r="BB80" s="7">
        <v>1.5698548775818926E-2</v>
      </c>
      <c r="BC80" s="7">
        <v>-6.7656961438844476E-6</v>
      </c>
      <c r="BD80" s="7">
        <v>3.9496388614697342E-4</v>
      </c>
      <c r="BE80" s="7">
        <v>-6.9519574144698351E-3</v>
      </c>
      <c r="BF80" s="7">
        <v>1.9383006777758154E-2</v>
      </c>
      <c r="BG80" s="7">
        <v>5.7146729238693975E-2</v>
      </c>
      <c r="BH80" s="7">
        <v>3.4688305921234938E-2</v>
      </c>
      <c r="BI80" s="7">
        <v>1.3047477097379422E-2</v>
      </c>
      <c r="BJ80" s="7">
        <v>4.8986253484266745E-2</v>
      </c>
      <c r="BK80" s="7">
        <v>4.0205790076808925E-2</v>
      </c>
      <c r="BL80" s="7">
        <v>4.056976153623354E-3</v>
      </c>
      <c r="BM80" s="7">
        <v>8.356790282743734E-3</v>
      </c>
      <c r="BN80" s="7">
        <v>-1.8124277458075939E-2</v>
      </c>
      <c r="BO80" s="7">
        <v>6.6643690018853979E-3</v>
      </c>
      <c r="BP80" s="7">
        <v>2.4252002296403286E-2</v>
      </c>
      <c r="BQ80" s="7">
        <v>4.1114872141560094E-2</v>
      </c>
      <c r="BR80" s="7">
        <v>-1.2807432578046847E-2</v>
      </c>
      <c r="BS80" s="7">
        <v>4.4886151276361225E-2</v>
      </c>
      <c r="BT80" s="7">
        <v>-1.3497665086001968E-2</v>
      </c>
      <c r="BU80" s="7">
        <v>2.6447480402146176E-2</v>
      </c>
      <c r="BV80" s="7">
        <v>3.8331160507003123E-2</v>
      </c>
      <c r="BW80" s="7">
        <v>8.263172200846762E-4</v>
      </c>
      <c r="BX80" s="7">
        <v>-1.4076916472827501E-2</v>
      </c>
      <c r="BY80" s="7">
        <v>2.546728633250455E-2</v>
      </c>
      <c r="BZ80" s="7">
        <v>5.2040317967600863E-2</v>
      </c>
      <c r="CA80" s="8">
        <v>2.2405733255640506E-2</v>
      </c>
    </row>
    <row r="81" spans="1:79" x14ac:dyDescent="0.25">
      <c r="A81" s="62"/>
      <c r="B81" s="6">
        <v>1.3368877736453517E-2</v>
      </c>
      <c r="C81" s="7">
        <v>4.5102637422455683E-2</v>
      </c>
      <c r="D81" s="7">
        <v>1.4964720169817945E-2</v>
      </c>
      <c r="E81" s="7">
        <v>1.2177829957609417E-2</v>
      </c>
      <c r="F81" s="7">
        <v>3.0519170876116102E-3</v>
      </c>
      <c r="G81" s="7">
        <v>3.1466941696563985E-2</v>
      </c>
      <c r="H81" s="7">
        <v>6.8803155126943016E-3</v>
      </c>
      <c r="I81" s="7">
        <v>4.6418297042375781E-3</v>
      </c>
      <c r="J81" s="7">
        <v>-6.7732329011662047E-4</v>
      </c>
      <c r="K81" s="7">
        <v>3.7938571266721191E-2</v>
      </c>
      <c r="L81" s="7">
        <v>2.4392092773827076E-2</v>
      </c>
      <c r="M81" s="7">
        <v>-9.3558493373895255E-3</v>
      </c>
      <c r="N81" s="7">
        <v>2.5560807105013301E-2</v>
      </c>
      <c r="O81" s="7">
        <v>-1.1223512388618379E-2</v>
      </c>
      <c r="P81" s="7">
        <v>-1.6141895670757439E-2</v>
      </c>
      <c r="Q81" s="7">
        <v>-1.4363816976814422E-2</v>
      </c>
      <c r="R81" s="7">
        <v>1.2937339670689874E-3</v>
      </c>
      <c r="S81" s="7">
        <v>-1.2329685683155407E-2</v>
      </c>
      <c r="T81" s="7">
        <v>2.6584593107403381E-2</v>
      </c>
      <c r="U81" s="7">
        <v>-2.0664586237948174E-2</v>
      </c>
      <c r="V81" s="7">
        <v>2.6782968487560125E-2</v>
      </c>
      <c r="W81" s="7">
        <v>3.9892537949051912E-2</v>
      </c>
      <c r="X81" s="7">
        <v>-7.2278482099399355E-3</v>
      </c>
      <c r="Y81" s="7">
        <v>2.097969907928366E-2</v>
      </c>
      <c r="Z81" s="7">
        <v>-1.2286906136667469E-3</v>
      </c>
      <c r="AA81" s="7">
        <v>2.3320309832035032E-2</v>
      </c>
      <c r="AB81" s="7">
        <v>4.8898384097467162E-3</v>
      </c>
      <c r="AC81" s="7">
        <v>3.1126596930267716E-2</v>
      </c>
      <c r="AD81" s="7">
        <v>2.4391559774002952E-2</v>
      </c>
      <c r="AE81" s="7">
        <v>-4.590864687989353E-3</v>
      </c>
      <c r="AF81" s="7">
        <v>-1.3312912855996829E-3</v>
      </c>
      <c r="AG81" s="7">
        <v>2.3882528061599323E-2</v>
      </c>
      <c r="AH81" s="7">
        <v>9.6027558366786961E-3</v>
      </c>
      <c r="AI81" s="7">
        <v>2.3649489863073109E-2</v>
      </c>
      <c r="AJ81" s="7">
        <v>2.898253943531443E-3</v>
      </c>
      <c r="AK81" s="7">
        <v>2.519696823274737E-2</v>
      </c>
      <c r="AL81" s="7">
        <v>1.4746871648854964E-2</v>
      </c>
      <c r="AM81" s="7">
        <v>-7.8711804928474349E-3</v>
      </c>
      <c r="AN81" s="7">
        <v>1.3828971021723452E-2</v>
      </c>
      <c r="AO81" s="7">
        <v>3.1730825010309938E-2</v>
      </c>
      <c r="AP81" s="7">
        <v>3.4037888262242709E-2</v>
      </c>
      <c r="AQ81" s="7">
        <v>1.7253157110012546E-2</v>
      </c>
      <c r="AR81" s="7">
        <v>1.3500687137655877E-2</v>
      </c>
      <c r="AS81" s="7">
        <v>1.6931649871751595E-2</v>
      </c>
      <c r="AT81" s="7">
        <v>3.9469699300520189E-2</v>
      </c>
      <c r="AU81" s="7">
        <v>9.7998619551732669E-3</v>
      </c>
      <c r="AV81" s="7">
        <v>-1.0379846556076607E-2</v>
      </c>
      <c r="AW81" s="7">
        <v>-6.1480826232684221E-3</v>
      </c>
      <c r="AX81" s="7">
        <v>9.3604084594249987E-3</v>
      </c>
      <c r="AY81" s="7">
        <v>1.6834234800435739E-2</v>
      </c>
      <c r="AZ81" s="7">
        <v>-7.6098396795675344E-3</v>
      </c>
      <c r="BA81" s="7">
        <v>4.2059214460146016E-3</v>
      </c>
      <c r="BB81" s="7">
        <v>1.7501272405610186E-2</v>
      </c>
      <c r="BC81" s="7">
        <v>-1.9289304695051246E-4</v>
      </c>
      <c r="BD81" s="7">
        <v>8.4994169977174391E-4</v>
      </c>
      <c r="BE81" s="7">
        <v>-4.6260525518997571E-3</v>
      </c>
      <c r="BF81" s="7">
        <v>2.0495268836117679E-2</v>
      </c>
      <c r="BG81" s="7">
        <v>4.455354607476858E-2</v>
      </c>
      <c r="BH81" s="7">
        <v>3.0787892527063404E-2</v>
      </c>
      <c r="BI81" s="7">
        <v>1.6144814429700977E-2</v>
      </c>
      <c r="BJ81" s="7">
        <v>4.0205790076808967E-2</v>
      </c>
      <c r="BK81" s="7">
        <v>3.4280817957223139E-2</v>
      </c>
      <c r="BL81" s="7">
        <v>1.5969859950215048E-3</v>
      </c>
      <c r="BM81" s="7">
        <v>1.2772533665485454E-2</v>
      </c>
      <c r="BN81" s="7">
        <v>-1.2457685335491249E-2</v>
      </c>
      <c r="BO81" s="7">
        <v>1.2254502626456762E-2</v>
      </c>
      <c r="BP81" s="7">
        <v>2.3628747460604671E-2</v>
      </c>
      <c r="BQ81" s="7">
        <v>2.8350610919117669E-2</v>
      </c>
      <c r="BR81" s="7">
        <v>-8.618700515735607E-3</v>
      </c>
      <c r="BS81" s="7">
        <v>3.6158587698344943E-2</v>
      </c>
      <c r="BT81" s="7">
        <v>-9.0092609251110345E-3</v>
      </c>
      <c r="BU81" s="7">
        <v>2.3158815973924829E-2</v>
      </c>
      <c r="BV81" s="7">
        <v>2.5160673005569262E-2</v>
      </c>
      <c r="BW81" s="7">
        <v>1.1714489380327273E-3</v>
      </c>
      <c r="BX81" s="7">
        <v>-8.6975958654016833E-3</v>
      </c>
      <c r="BY81" s="7">
        <v>2.3543343953615035E-2</v>
      </c>
      <c r="BZ81" s="7">
        <v>3.4511422258633628E-2</v>
      </c>
      <c r="CA81" s="8">
        <v>2.1880935541296231E-2</v>
      </c>
    </row>
    <row r="82" spans="1:79" x14ac:dyDescent="0.25">
      <c r="A82" s="62"/>
      <c r="B82" s="6">
        <v>-7.7367170654730893E-3</v>
      </c>
      <c r="C82" s="7">
        <v>3.0622963442292206E-4</v>
      </c>
      <c r="D82" s="7">
        <v>1.8136356230773504E-2</v>
      </c>
      <c r="E82" s="7">
        <v>-4.5288409208276773E-3</v>
      </c>
      <c r="F82" s="7">
        <v>2.418323191205303E-2</v>
      </c>
      <c r="G82" s="7">
        <v>1.1203648038337899E-3</v>
      </c>
      <c r="H82" s="7">
        <v>-7.7060315413760572E-3</v>
      </c>
      <c r="I82" s="7">
        <v>3.1782166371187207E-2</v>
      </c>
      <c r="J82" s="7">
        <v>4.506414843118392E-2</v>
      </c>
      <c r="K82" s="7">
        <v>-6.2768763243427547E-3</v>
      </c>
      <c r="L82" s="7">
        <v>4.2259838268863217E-2</v>
      </c>
      <c r="M82" s="7">
        <v>4.5751542117984184E-2</v>
      </c>
      <c r="N82" s="7">
        <v>2.3317978941816593E-3</v>
      </c>
      <c r="O82" s="7">
        <v>2.9421554451630156E-2</v>
      </c>
      <c r="P82" s="7">
        <v>4.9815214760276727E-2</v>
      </c>
      <c r="Q82" s="7">
        <v>2.3778616788356285E-2</v>
      </c>
      <c r="R82" s="7">
        <v>3.1732313555234648E-2</v>
      </c>
      <c r="S82" s="7">
        <v>2.8839461816425618E-2</v>
      </c>
      <c r="T82" s="7">
        <v>2.7012269071087364E-2</v>
      </c>
      <c r="U82" s="7">
        <v>3.6519992684969527E-2</v>
      </c>
      <c r="V82" s="7">
        <v>-9.1164190973377912E-4</v>
      </c>
      <c r="W82" s="7">
        <v>4.8730491901700951E-2</v>
      </c>
      <c r="X82" s="7">
        <v>3.9626226379398978E-2</v>
      </c>
      <c r="Y82" s="7">
        <v>-1.828256157284492E-2</v>
      </c>
      <c r="Z82" s="7">
        <v>8.7648252998378112E-3</v>
      </c>
      <c r="AA82" s="7">
        <v>-2.4650895649775545E-2</v>
      </c>
      <c r="AB82" s="7">
        <v>-2.2049162031357358E-2</v>
      </c>
      <c r="AC82" s="7">
        <v>-2.1835672993251176E-3</v>
      </c>
      <c r="AD82" s="7">
        <v>-1.664297464504139E-2</v>
      </c>
      <c r="AE82" s="7">
        <v>1.6300832856136104E-2</v>
      </c>
      <c r="AF82" s="7">
        <v>2.1807443158874687E-2</v>
      </c>
      <c r="AG82" s="7">
        <v>3.5456373936559982E-2</v>
      </c>
      <c r="AH82" s="7">
        <v>-1.0817851727508002E-2</v>
      </c>
      <c r="AI82" s="7">
        <v>-4.715904310260307E-3</v>
      </c>
      <c r="AJ82" s="7">
        <v>2.0665917853273649E-2</v>
      </c>
      <c r="AK82" s="7">
        <v>-1.5717099970226127E-2</v>
      </c>
      <c r="AL82" s="7">
        <v>-1.669771006016111E-2</v>
      </c>
      <c r="AM82" s="7">
        <v>1.0817931659577604E-2</v>
      </c>
      <c r="AN82" s="7">
        <v>1.9250688685230055E-2</v>
      </c>
      <c r="AO82" s="7">
        <v>-2.3185468416942794E-2</v>
      </c>
      <c r="AP82" s="7">
        <v>-1.4743636690629433E-2</v>
      </c>
      <c r="AQ82" s="7">
        <v>-1.7715982092110158E-2</v>
      </c>
      <c r="AR82" s="7">
        <v>-1.7119766228650295E-2</v>
      </c>
      <c r="AS82" s="7">
        <v>-1.7348490946319274E-2</v>
      </c>
      <c r="AT82" s="7">
        <v>-6.4108547140717675E-4</v>
      </c>
      <c r="AU82" s="7">
        <v>2.4039923669606705E-2</v>
      </c>
      <c r="AV82" s="7">
        <v>6.1693817741325839E-2</v>
      </c>
      <c r="AW82" s="7">
        <v>1.6418154389249123E-2</v>
      </c>
      <c r="AX82" s="7">
        <v>-3.154932296177887E-3</v>
      </c>
      <c r="AY82" s="7">
        <v>-4.3118003638274449E-3</v>
      </c>
      <c r="AZ82" s="7">
        <v>4.2093188491923762E-2</v>
      </c>
      <c r="BA82" s="7">
        <v>2.7367805895653352E-3</v>
      </c>
      <c r="BB82" s="7">
        <v>-1.3812866830043222E-3</v>
      </c>
      <c r="BC82" s="7">
        <v>3.5278044462945843E-2</v>
      </c>
      <c r="BD82" s="7">
        <v>2.3007192088553882E-2</v>
      </c>
      <c r="BE82" s="7">
        <v>2.9266396120087849E-2</v>
      </c>
      <c r="BF82" s="7">
        <v>-8.4964576046067317E-3</v>
      </c>
      <c r="BG82" s="7">
        <v>2.4938063065175306E-2</v>
      </c>
      <c r="BH82" s="7">
        <v>-3.6428968631916636E-3</v>
      </c>
      <c r="BI82" s="7">
        <v>-9.0632074777628018E-3</v>
      </c>
      <c r="BJ82" s="7">
        <v>4.0569761536230903E-3</v>
      </c>
      <c r="BK82" s="7">
        <v>1.5969859950213106E-3</v>
      </c>
      <c r="BL82" s="7">
        <v>5.169694127747497E-2</v>
      </c>
      <c r="BM82" s="7">
        <v>-7.0550802627966161E-3</v>
      </c>
      <c r="BN82" s="7">
        <v>3.0832246269343357E-2</v>
      </c>
      <c r="BO82" s="7">
        <v>-1.75418223971395E-2</v>
      </c>
      <c r="BP82" s="7">
        <v>-4.6921952040802455E-3</v>
      </c>
      <c r="BQ82" s="7">
        <v>3.4042193909888302E-2</v>
      </c>
      <c r="BR82" s="7">
        <v>2.8290664165325899E-2</v>
      </c>
      <c r="BS82" s="7">
        <v>2.345485400270747E-2</v>
      </c>
      <c r="BT82" s="7">
        <v>2.689060736690951E-2</v>
      </c>
      <c r="BU82" s="7">
        <v>2.7235066512211383E-2</v>
      </c>
      <c r="BV82" s="7">
        <v>5.4306673668337899E-2</v>
      </c>
      <c r="BW82" s="7">
        <v>2.2639700942763043E-2</v>
      </c>
      <c r="BX82" s="7">
        <v>1.5455500985364447E-2</v>
      </c>
      <c r="BY82" s="7">
        <v>1.0177243364613967E-2</v>
      </c>
      <c r="BZ82" s="7">
        <v>5.6543866385815683E-2</v>
      </c>
      <c r="CA82" s="8">
        <v>2.8450318860113351E-3</v>
      </c>
    </row>
    <row r="83" spans="1:79" x14ac:dyDescent="0.25">
      <c r="A83" s="62"/>
      <c r="B83" s="6">
        <v>2.8561147845669703E-2</v>
      </c>
      <c r="C83" s="7">
        <v>6.5139545349346128E-3</v>
      </c>
      <c r="D83" s="7">
        <v>1.9496962769160141E-2</v>
      </c>
      <c r="E83" s="7">
        <v>2.8292316878050859E-2</v>
      </c>
      <c r="F83" s="7">
        <v>6.4356523434308879E-4</v>
      </c>
      <c r="G83" s="7">
        <v>1.4653596614139647E-2</v>
      </c>
      <c r="H83" s="7">
        <v>3.2545833192306139E-2</v>
      </c>
      <c r="I83" s="7">
        <v>2.1589138971826863E-2</v>
      </c>
      <c r="J83" s="7">
        <v>-3.5832034603394593E-3</v>
      </c>
      <c r="K83" s="7">
        <v>1.2980378585453423E-2</v>
      </c>
      <c r="L83" s="7">
        <v>-1.8139629579858929E-2</v>
      </c>
      <c r="M83" s="7">
        <v>1.5444620163384409E-3</v>
      </c>
      <c r="N83" s="7">
        <v>1.791092489875758E-2</v>
      </c>
      <c r="O83" s="7">
        <v>7.7950636013562752E-3</v>
      </c>
      <c r="P83" s="7">
        <v>4.4525161588815226E-3</v>
      </c>
      <c r="Q83" s="7">
        <v>1.1490840572716182E-2</v>
      </c>
      <c r="R83" s="7">
        <v>-6.3217951950713704E-4</v>
      </c>
      <c r="S83" s="7">
        <v>8.6578333403757868E-3</v>
      </c>
      <c r="T83" s="7">
        <v>9.5714154451179631E-3</v>
      </c>
      <c r="U83" s="7">
        <v>1.1389566165924542E-2</v>
      </c>
      <c r="V83" s="7">
        <v>1.8171711548930887E-2</v>
      </c>
      <c r="W83" s="7">
        <v>-5.4047560590161359E-3</v>
      </c>
      <c r="X83" s="7">
        <v>2.1478192107151975E-3</v>
      </c>
      <c r="Y83" s="7">
        <v>2.7170167980344988E-2</v>
      </c>
      <c r="Z83" s="7">
        <v>8.094797891095934E-3</v>
      </c>
      <c r="AA83" s="7">
        <v>2.7718555672176935E-2</v>
      </c>
      <c r="AB83" s="7">
        <v>3.825141557740605E-2</v>
      </c>
      <c r="AC83" s="7">
        <v>1.5895136325867858E-2</v>
      </c>
      <c r="AD83" s="7">
        <v>2.4557725810949907E-2</v>
      </c>
      <c r="AE83" s="7">
        <v>7.8105319553948144E-3</v>
      </c>
      <c r="AF83" s="7">
        <v>4.0839184338267859E-3</v>
      </c>
      <c r="AG83" s="7">
        <v>-1.5700793902353238E-2</v>
      </c>
      <c r="AH83" s="7">
        <v>3.1841955415815526E-2</v>
      </c>
      <c r="AI83" s="7">
        <v>2.1288951331016052E-2</v>
      </c>
      <c r="AJ83" s="7">
        <v>1.8368390413976742E-3</v>
      </c>
      <c r="AK83" s="7">
        <v>2.3772717807237893E-2</v>
      </c>
      <c r="AL83" s="7">
        <v>3.0511961598141929E-2</v>
      </c>
      <c r="AM83" s="7">
        <v>1.1542508355259939E-2</v>
      </c>
      <c r="AN83" s="7">
        <v>-4.4498952002128001E-3</v>
      </c>
      <c r="AO83" s="7">
        <v>2.2083411143660477E-2</v>
      </c>
      <c r="AP83" s="7">
        <v>1.8026293554057257E-2</v>
      </c>
      <c r="AQ83" s="7">
        <v>2.9287197574070126E-2</v>
      </c>
      <c r="AR83" s="7">
        <v>3.1410930765666645E-2</v>
      </c>
      <c r="AS83" s="7">
        <v>2.9370322187674797E-2</v>
      </c>
      <c r="AT83" s="7">
        <v>1.0277421151816929E-2</v>
      </c>
      <c r="AU83" s="7">
        <v>2.0832319465130887E-2</v>
      </c>
      <c r="AV83" s="7">
        <v>-2.804965826411418E-3</v>
      </c>
      <c r="AW83" s="7">
        <v>3.3030419853513279E-2</v>
      </c>
      <c r="AX83" s="7">
        <v>2.9597524076578653E-2</v>
      </c>
      <c r="AY83" s="7">
        <v>2.5358102010831329E-2</v>
      </c>
      <c r="AZ83" s="7">
        <v>2.5910311545648282E-2</v>
      </c>
      <c r="BA83" s="7">
        <v>3.093019933340091E-2</v>
      </c>
      <c r="BB83" s="7">
        <v>2.4032096965924302E-2</v>
      </c>
      <c r="BC83" s="7">
        <v>-8.2458947139268934E-4</v>
      </c>
      <c r="BD83" s="7">
        <v>2.3664232732334527E-3</v>
      </c>
      <c r="BE83" s="7">
        <v>3.7822231436602308E-3</v>
      </c>
      <c r="BF83" s="7">
        <v>2.4411553991398358E-2</v>
      </c>
      <c r="BG83" s="7">
        <v>-8.4212041800138526E-4</v>
      </c>
      <c r="BH83" s="7">
        <v>1.6559479567895677E-2</v>
      </c>
      <c r="BI83" s="7">
        <v>2.7266666403735991E-2</v>
      </c>
      <c r="BJ83" s="7">
        <v>8.3567902827438867E-3</v>
      </c>
      <c r="BK83" s="7">
        <v>1.2772533665485558E-2</v>
      </c>
      <c r="BL83" s="7">
        <v>-7.0550802627966647E-3</v>
      </c>
      <c r="BM83" s="7">
        <v>2.8715330596710442E-2</v>
      </c>
      <c r="BN83" s="7">
        <v>8.1141548600320995E-3</v>
      </c>
      <c r="BO83" s="7">
        <v>3.2309899933191333E-2</v>
      </c>
      <c r="BP83" s="7">
        <v>2.1294314209313134E-2</v>
      </c>
      <c r="BQ83" s="7">
        <v>-1.8009546395198639E-2</v>
      </c>
      <c r="BR83" s="7">
        <v>6.5448259053734539E-3</v>
      </c>
      <c r="BS83" s="7">
        <v>4.7890019517922156E-3</v>
      </c>
      <c r="BT83" s="7">
        <v>7.2225763431439521E-3</v>
      </c>
      <c r="BU83" s="7">
        <v>1.1610683303535582E-2</v>
      </c>
      <c r="BV83" s="7">
        <v>-2.2375749925604926E-2</v>
      </c>
      <c r="BW83" s="7">
        <v>2.2832986596288294E-3</v>
      </c>
      <c r="BX83" s="7">
        <v>1.0602630547741909E-2</v>
      </c>
      <c r="BY83" s="7">
        <v>1.6702216123620779E-2</v>
      </c>
      <c r="BZ83" s="7">
        <v>-2.8830761166764252E-2</v>
      </c>
      <c r="CA83" s="8">
        <v>2.0015888016314341E-2</v>
      </c>
    </row>
    <row r="84" spans="1:79" x14ac:dyDescent="0.25">
      <c r="A84" s="62"/>
      <c r="B84" s="6">
        <v>7.5387919607554921E-3</v>
      </c>
      <c r="C84" s="7">
        <v>-2.2838854693916569E-2</v>
      </c>
      <c r="D84" s="7">
        <v>6.1488612081579304E-3</v>
      </c>
      <c r="E84" s="7">
        <v>8.697919453182372E-3</v>
      </c>
      <c r="F84" s="7">
        <v>2.928872319603492E-2</v>
      </c>
      <c r="G84" s="7">
        <v>-9.7627783631697995E-3</v>
      </c>
      <c r="H84" s="7">
        <v>1.37591297426152E-2</v>
      </c>
      <c r="I84" s="7">
        <v>1.6118545792985717E-2</v>
      </c>
      <c r="J84" s="7">
        <v>3.2976616817225878E-2</v>
      </c>
      <c r="K84" s="7">
        <v>-1.6006716609232488E-2</v>
      </c>
      <c r="L84" s="7">
        <v>8.9289987618398348E-3</v>
      </c>
      <c r="M84" s="7">
        <v>4.129988458777481E-2</v>
      </c>
      <c r="N84" s="7">
        <v>-4.0943923197754445E-3</v>
      </c>
      <c r="O84" s="7">
        <v>4.3001994214618422E-2</v>
      </c>
      <c r="P84" s="7">
        <v>4.7827208784843089E-2</v>
      </c>
      <c r="Q84" s="7">
        <v>4.5981891755363713E-2</v>
      </c>
      <c r="R84" s="7">
        <v>3.1015001197256357E-2</v>
      </c>
      <c r="S84" s="7">
        <v>4.4059264673317972E-2</v>
      </c>
      <c r="T84" s="7">
        <v>-4.9423776451994403E-3</v>
      </c>
      <c r="U84" s="7">
        <v>5.2090934102379138E-2</v>
      </c>
      <c r="V84" s="7">
        <v>-5.2835387460775617E-3</v>
      </c>
      <c r="W84" s="7">
        <v>-1.7582422221187777E-2</v>
      </c>
      <c r="X84" s="7">
        <v>3.9226784229569281E-2</v>
      </c>
      <c r="Y84" s="7">
        <v>1.8575777872474608E-4</v>
      </c>
      <c r="Z84" s="7">
        <v>3.3308898504340767E-2</v>
      </c>
      <c r="AA84" s="7">
        <v>-2.0924719609618364E-3</v>
      </c>
      <c r="AB84" s="7">
        <v>1.558971679883378E-2</v>
      </c>
      <c r="AC84" s="7">
        <v>-9.4543766339347524E-3</v>
      </c>
      <c r="AD84" s="7">
        <v>-3.0761103989995799E-3</v>
      </c>
      <c r="AE84" s="7">
        <v>3.657274990626648E-2</v>
      </c>
      <c r="AF84" s="7">
        <v>3.34777797856659E-2</v>
      </c>
      <c r="AG84" s="7">
        <v>9.3806980839958032E-3</v>
      </c>
      <c r="AH84" s="7">
        <v>1.1132473028526324E-2</v>
      </c>
      <c r="AI84" s="7">
        <v>-2.3002426671045115E-3</v>
      </c>
      <c r="AJ84" s="7">
        <v>2.9417011322018155E-2</v>
      </c>
      <c r="AK84" s="7">
        <v>-3.8431978302379266E-3</v>
      </c>
      <c r="AL84" s="7">
        <v>6.1693426278098887E-3</v>
      </c>
      <c r="AM84" s="7">
        <v>3.9687732649450622E-2</v>
      </c>
      <c r="AN84" s="7">
        <v>1.8930775695029531E-2</v>
      </c>
      <c r="AO84" s="7">
        <v>-1.014717394405118E-2</v>
      </c>
      <c r="AP84" s="7">
        <v>-1.2313161731935557E-2</v>
      </c>
      <c r="AQ84" s="7">
        <v>3.7612201447217858E-3</v>
      </c>
      <c r="AR84" s="7">
        <v>7.3616982889482679E-3</v>
      </c>
      <c r="AS84" s="7">
        <v>4.0714157947666293E-3</v>
      </c>
      <c r="AT84" s="7">
        <v>-1.7444037593627573E-2</v>
      </c>
      <c r="AU84" s="7">
        <v>1.1132004231457951E-2</v>
      </c>
      <c r="AV84" s="7">
        <v>4.236772926794094E-2</v>
      </c>
      <c r="AW84" s="7">
        <v>2.6379071505734847E-2</v>
      </c>
      <c r="AX84" s="7">
        <v>1.1406231275023423E-2</v>
      </c>
      <c r="AY84" s="7">
        <v>4.2352939204458352E-3</v>
      </c>
      <c r="AZ84" s="7">
        <v>2.7919196040815331E-2</v>
      </c>
      <c r="BA84" s="7">
        <v>1.637936798703174E-2</v>
      </c>
      <c r="BB84" s="7">
        <v>3.6116933855201948E-3</v>
      </c>
      <c r="BC84" s="7">
        <v>3.2459308561498645E-2</v>
      </c>
      <c r="BD84" s="7">
        <v>3.1393257802142152E-2</v>
      </c>
      <c r="BE84" s="7">
        <v>3.6676590164195173E-2</v>
      </c>
      <c r="BF84" s="7">
        <v>7.0306603445213431E-4</v>
      </c>
      <c r="BG84" s="7">
        <v>-2.2179285552511474E-2</v>
      </c>
      <c r="BH84" s="7">
        <v>-9.1375732108260332E-3</v>
      </c>
      <c r="BI84" s="7">
        <v>4.8705053840814583E-3</v>
      </c>
      <c r="BJ84" s="7">
        <v>-1.8124277458076127E-2</v>
      </c>
      <c r="BK84" s="7">
        <v>-1.2457685335491409E-2</v>
      </c>
      <c r="BL84" s="7">
        <v>3.0832246269343125E-2</v>
      </c>
      <c r="BM84" s="7">
        <v>8.114154860032044E-3</v>
      </c>
      <c r="BN84" s="7">
        <v>4.4192745258338779E-2</v>
      </c>
      <c r="BO84" s="7">
        <v>8.5540539500866403E-3</v>
      </c>
      <c r="BP84" s="7">
        <v>-2.2802300445209679E-3</v>
      </c>
      <c r="BQ84" s="7">
        <v>5.089784460637431E-3</v>
      </c>
      <c r="BR84" s="7">
        <v>4.0498811774258583E-2</v>
      </c>
      <c r="BS84" s="7">
        <v>-1.4139593036359838E-2</v>
      </c>
      <c r="BT84" s="7">
        <v>4.086564675382616E-2</v>
      </c>
      <c r="BU84" s="7">
        <v>-1.6570983066636347E-3</v>
      </c>
      <c r="BV84" s="7">
        <v>8.257349894656596E-3</v>
      </c>
      <c r="BW84" s="7">
        <v>3.1083062152097357E-2</v>
      </c>
      <c r="BX84" s="7">
        <v>4.0505040940539319E-2</v>
      </c>
      <c r="BY84" s="7">
        <v>-2.1179565362597873E-3</v>
      </c>
      <c r="BZ84" s="7">
        <v>-6.9452156646393481E-4</v>
      </c>
      <c r="CA84" s="8">
        <v>-5.6395835459132487E-4</v>
      </c>
    </row>
    <row r="85" spans="1:79" x14ac:dyDescent="0.25">
      <c r="A85" s="62"/>
      <c r="B85" s="6">
        <v>3.2540848488367712E-2</v>
      </c>
      <c r="C85" s="7">
        <v>6.9838464143217038E-3</v>
      </c>
      <c r="D85" s="7">
        <v>9.5047129003014014E-3</v>
      </c>
      <c r="E85" s="7">
        <v>3.0502642389698228E-2</v>
      </c>
      <c r="F85" s="7">
        <v>5.0988542064689356E-3</v>
      </c>
      <c r="G85" s="7">
        <v>1.4318650021301962E-2</v>
      </c>
      <c r="H85" s="7">
        <v>3.6335774059281276E-2</v>
      </c>
      <c r="I85" s="7">
        <v>3.929981534973398E-3</v>
      </c>
      <c r="J85" s="7">
        <v>-1.0537881965227204E-2</v>
      </c>
      <c r="K85" s="7">
        <v>1.6824943907042894E-2</v>
      </c>
      <c r="L85" s="7">
        <v>-2.2906368484248374E-2</v>
      </c>
      <c r="M85" s="7">
        <v>-6.0141281910793057E-3</v>
      </c>
      <c r="N85" s="7">
        <v>1.6762190414157663E-2</v>
      </c>
      <c r="O85" s="7">
        <v>9.0320170468864425E-3</v>
      </c>
      <c r="P85" s="7">
        <v>-5.4882989985400865E-3</v>
      </c>
      <c r="Q85" s="7">
        <v>1.5700580011716495E-2</v>
      </c>
      <c r="R85" s="7">
        <v>-3.1287718248071243E-4</v>
      </c>
      <c r="S85" s="7">
        <v>1.0180569146050159E-2</v>
      </c>
      <c r="T85" s="7">
        <v>-4.9185434992390503E-3</v>
      </c>
      <c r="U85" s="7">
        <v>8.5296231068140993E-3</v>
      </c>
      <c r="V85" s="7">
        <v>1.8812446002662506E-2</v>
      </c>
      <c r="W85" s="7">
        <v>-3.1303607602512162E-2</v>
      </c>
      <c r="X85" s="7">
        <v>-2.0361201607286342E-3</v>
      </c>
      <c r="Y85" s="7">
        <v>3.70652659897193E-2</v>
      </c>
      <c r="Z85" s="7">
        <v>2.0787472970516127E-2</v>
      </c>
      <c r="AA85" s="7">
        <v>4.1125612200611339E-2</v>
      </c>
      <c r="AB85" s="7">
        <v>4.9757412349589386E-2</v>
      </c>
      <c r="AC85" s="7">
        <v>1.734073185805271E-2</v>
      </c>
      <c r="AD85" s="7">
        <v>3.3655758161734314E-2</v>
      </c>
      <c r="AE85" s="7">
        <v>1.6331501843365383E-2</v>
      </c>
      <c r="AF85" s="7">
        <v>9.7091285895706536E-3</v>
      </c>
      <c r="AG85" s="7">
        <v>-1.6795932616652659E-2</v>
      </c>
      <c r="AH85" s="7">
        <v>3.739010441986941E-2</v>
      </c>
      <c r="AI85" s="7">
        <v>2.3906708227481831E-2</v>
      </c>
      <c r="AJ85" s="7">
        <v>8.1932329822314715E-3</v>
      </c>
      <c r="AK85" s="7">
        <v>3.2390727660829399E-2</v>
      </c>
      <c r="AL85" s="7">
        <v>3.9382286739304564E-2</v>
      </c>
      <c r="AM85" s="7">
        <v>2.2945842103936624E-2</v>
      </c>
      <c r="AN85" s="7">
        <v>2.9647499845199821E-3</v>
      </c>
      <c r="AO85" s="7">
        <v>3.492112052624094E-2</v>
      </c>
      <c r="AP85" s="7">
        <v>2.6352920595847276E-2</v>
      </c>
      <c r="AQ85" s="7">
        <v>3.8775961682729058E-2</v>
      </c>
      <c r="AR85" s="7">
        <v>4.0476616134209442E-2</v>
      </c>
      <c r="AS85" s="7">
        <v>3.8651450287764441E-2</v>
      </c>
      <c r="AT85" s="7">
        <v>1.1110132955705926E-2</v>
      </c>
      <c r="AU85" s="7">
        <v>7.5044975876427805E-3</v>
      </c>
      <c r="AV85" s="7">
        <v>-1.902624975878834E-2</v>
      </c>
      <c r="AW85" s="7">
        <v>2.3405492876710648E-2</v>
      </c>
      <c r="AX85" s="7">
        <v>3.0988472547920747E-2</v>
      </c>
      <c r="AY85" s="7">
        <v>2.7575114155124786E-2</v>
      </c>
      <c r="AZ85" s="7">
        <v>2.3391170131129013E-3</v>
      </c>
      <c r="BA85" s="7">
        <v>2.8992273731873935E-2</v>
      </c>
      <c r="BB85" s="7">
        <v>2.4679551961644671E-2</v>
      </c>
      <c r="BC85" s="7">
        <v>-2.4655534345854463E-3</v>
      </c>
      <c r="BD85" s="7">
        <v>7.3999749014080109E-3</v>
      </c>
      <c r="BE85" s="7">
        <v>5.2792646903964263E-3</v>
      </c>
      <c r="BF85" s="7">
        <v>2.8992937459077692E-2</v>
      </c>
      <c r="BG85" s="7">
        <v>-1.3729077747440671E-2</v>
      </c>
      <c r="BH85" s="7">
        <v>1.8786504706486927E-2</v>
      </c>
      <c r="BI85" s="7">
        <v>3.2038952343698086E-2</v>
      </c>
      <c r="BJ85" s="7">
        <v>6.6643690018855783E-3</v>
      </c>
      <c r="BK85" s="7">
        <v>1.2254502626456845E-2</v>
      </c>
      <c r="BL85" s="7">
        <v>-1.7541822397139611E-2</v>
      </c>
      <c r="BM85" s="7">
        <v>3.2309899933191201E-2</v>
      </c>
      <c r="BN85" s="7">
        <v>8.5540539500865848E-3</v>
      </c>
      <c r="BO85" s="7">
        <v>4.1570945529114278E-2</v>
      </c>
      <c r="BP85" s="7">
        <v>2.3898675234258322E-2</v>
      </c>
      <c r="BQ85" s="7">
        <v>-1.8219448801921223E-2</v>
      </c>
      <c r="BR85" s="7">
        <v>8.4638487081227509E-3</v>
      </c>
      <c r="BS85" s="7">
        <v>-7.5185613281527203E-3</v>
      </c>
      <c r="BT85" s="7">
        <v>9.8895390734981617E-3</v>
      </c>
      <c r="BU85" s="7">
        <v>-3.0913694044881271E-3</v>
      </c>
      <c r="BV85" s="7">
        <v>-3.3647327149805506E-2</v>
      </c>
      <c r="BW85" s="7">
        <v>7.5244862963726672E-3</v>
      </c>
      <c r="BX85" s="7">
        <v>1.94719043983623E-2</v>
      </c>
      <c r="BY85" s="7">
        <v>1.1250046609913938E-2</v>
      </c>
      <c r="BZ85" s="7">
        <v>-4.1064634869127759E-2</v>
      </c>
      <c r="CA85" s="8">
        <v>1.8490960341920392E-2</v>
      </c>
    </row>
    <row r="86" spans="1:79" x14ac:dyDescent="0.25">
      <c r="A86" s="62"/>
      <c r="B86" s="6">
        <v>2.1597579380182259E-2</v>
      </c>
      <c r="C86" s="7">
        <v>2.6264281170590514E-2</v>
      </c>
      <c r="D86" s="7">
        <v>1.5239627947475066E-2</v>
      </c>
      <c r="E86" s="7">
        <v>2.051391642306144E-2</v>
      </c>
      <c r="F86" s="7">
        <v>2.7392316173409682E-3</v>
      </c>
      <c r="G86" s="7">
        <v>2.3153710755620928E-2</v>
      </c>
      <c r="H86" s="7">
        <v>2.0209749288786022E-2</v>
      </c>
      <c r="I86" s="7">
        <v>9.5120522433921884E-3</v>
      </c>
      <c r="J86" s="7">
        <v>-3.4589397764709425E-3</v>
      </c>
      <c r="K86" s="7">
        <v>2.6444797131662159E-2</v>
      </c>
      <c r="L86" s="7">
        <v>2.5983407846808249E-3</v>
      </c>
      <c r="M86" s="7">
        <v>-5.4824885751525165E-3</v>
      </c>
      <c r="N86" s="7">
        <v>2.1584101954384354E-2</v>
      </c>
      <c r="O86" s="7">
        <v>-1.6526029952439042E-3</v>
      </c>
      <c r="P86" s="7">
        <v>-7.977535026969379E-3</v>
      </c>
      <c r="Q86" s="7">
        <v>-8.5974133750556236E-4</v>
      </c>
      <c r="R86" s="7">
        <v>4.1122370079784386E-4</v>
      </c>
      <c r="S86" s="7">
        <v>-1.7371702180800225E-3</v>
      </c>
      <c r="T86" s="7">
        <v>1.5413203408402174E-2</v>
      </c>
      <c r="U86" s="7">
        <v>-5.4978387295391701E-3</v>
      </c>
      <c r="V86" s="7">
        <v>2.2683587442159269E-2</v>
      </c>
      <c r="W86" s="7">
        <v>1.2621497513145896E-2</v>
      </c>
      <c r="X86" s="7">
        <v>-3.4443799945856474E-3</v>
      </c>
      <c r="Y86" s="7">
        <v>2.5945957828920868E-2</v>
      </c>
      <c r="Z86" s="7">
        <v>5.8200036869436034E-3</v>
      </c>
      <c r="AA86" s="7">
        <v>2.8092187035623873E-2</v>
      </c>
      <c r="AB86" s="7">
        <v>2.3499212130696084E-2</v>
      </c>
      <c r="AC86" s="7">
        <v>2.39365652376336E-2</v>
      </c>
      <c r="AD86" s="7">
        <v>2.6247127089391586E-2</v>
      </c>
      <c r="AE86" s="7">
        <v>3.154268057099549E-3</v>
      </c>
      <c r="AF86" s="7">
        <v>2.4220594335350662E-3</v>
      </c>
      <c r="AG86" s="7">
        <v>4.2510736673034843E-3</v>
      </c>
      <c r="AH86" s="7">
        <v>2.1594220721014912E-2</v>
      </c>
      <c r="AI86" s="7">
        <v>2.3001953572957496E-2</v>
      </c>
      <c r="AJ86" s="7">
        <v>3.6170212832779105E-3</v>
      </c>
      <c r="AK86" s="7">
        <v>2.6178743182571899E-2</v>
      </c>
      <c r="AL86" s="7">
        <v>2.4210212455816962E-2</v>
      </c>
      <c r="AM86" s="7">
        <v>3.8759283268947065E-3</v>
      </c>
      <c r="AN86" s="7">
        <v>6.3079338505530325E-3</v>
      </c>
      <c r="AO86" s="7">
        <v>2.9501474619921232E-2</v>
      </c>
      <c r="AP86" s="7">
        <v>2.7806909107583586E-2</v>
      </c>
      <c r="AQ86" s="7">
        <v>2.5006793558085078E-2</v>
      </c>
      <c r="AR86" s="7">
        <v>2.4054443845037618E-2</v>
      </c>
      <c r="AS86" s="7">
        <v>2.4843294074660016E-2</v>
      </c>
      <c r="AT86" s="7">
        <v>2.5311570672180594E-2</v>
      </c>
      <c r="AU86" s="7">
        <v>1.26130878589037E-2</v>
      </c>
      <c r="AV86" s="7">
        <v>-9.8269671866800801E-3</v>
      </c>
      <c r="AW86" s="7">
        <v>1.1194445867829278E-2</v>
      </c>
      <c r="AX86" s="7">
        <v>1.9559110014252805E-2</v>
      </c>
      <c r="AY86" s="7">
        <v>2.1447986909693774E-2</v>
      </c>
      <c r="AZ86" s="7">
        <v>4.2375145733482694E-3</v>
      </c>
      <c r="BA86" s="7">
        <v>1.6937844102566171E-2</v>
      </c>
      <c r="BB86" s="7">
        <v>2.0831268999548624E-2</v>
      </c>
      <c r="BC86" s="7">
        <v>-8.2275329753635218E-4</v>
      </c>
      <c r="BD86" s="7">
        <v>2.5753713485533285E-3</v>
      </c>
      <c r="BE86" s="7">
        <v>-2.0939404655850521E-4</v>
      </c>
      <c r="BF86" s="7">
        <v>2.3309771349986418E-2</v>
      </c>
      <c r="BG86" s="7">
        <v>1.9771477441961588E-2</v>
      </c>
      <c r="BH86" s="7">
        <v>2.4242287104263856E-2</v>
      </c>
      <c r="BI86" s="7">
        <v>2.2531289081452105E-2</v>
      </c>
      <c r="BJ86" s="7">
        <v>2.4252002296403341E-2</v>
      </c>
      <c r="BK86" s="7">
        <v>2.3628747460604671E-2</v>
      </c>
      <c r="BL86" s="7">
        <v>-4.6921952040802212E-3</v>
      </c>
      <c r="BM86" s="7">
        <v>2.1294314209313006E-2</v>
      </c>
      <c r="BN86" s="7">
        <v>-2.2802300445209367E-3</v>
      </c>
      <c r="BO86" s="7">
        <v>2.389867523425826E-2</v>
      </c>
      <c r="BP86" s="7">
        <v>2.299140521918815E-2</v>
      </c>
      <c r="BQ86" s="7">
        <v>5.5673415853940145E-3</v>
      </c>
      <c r="BR86" s="7">
        <v>-8.0591721257125548E-4</v>
      </c>
      <c r="BS86" s="7">
        <v>1.8370101122991145E-2</v>
      </c>
      <c r="BT86" s="7">
        <v>-5.2656623036439337E-4</v>
      </c>
      <c r="BU86" s="7">
        <v>1.4626990267222147E-2</v>
      </c>
      <c r="BV86" s="7">
        <v>-3.5657261041435739E-4</v>
      </c>
      <c r="BW86" s="7">
        <v>2.7388708319784167E-3</v>
      </c>
      <c r="BX86" s="7">
        <v>2.4997289453553076E-3</v>
      </c>
      <c r="BY86" s="7">
        <v>1.9124239615724223E-2</v>
      </c>
      <c r="BZ86" s="7">
        <v>1.0528953665643048E-3</v>
      </c>
      <c r="CA86" s="8">
        <v>2.0668671479529666E-2</v>
      </c>
    </row>
    <row r="87" spans="1:79" x14ac:dyDescent="0.25">
      <c r="A87" s="62"/>
      <c r="B87" s="6">
        <v>-1.6642861945919435E-2</v>
      </c>
      <c r="C87" s="7">
        <v>5.2174443766867265E-2</v>
      </c>
      <c r="D87" s="7">
        <v>-1.5428821598171792E-2</v>
      </c>
      <c r="E87" s="7">
        <v>-1.9535355915864104E-2</v>
      </c>
      <c r="F87" s="7">
        <v>3.9656945500983656E-2</v>
      </c>
      <c r="G87" s="7">
        <v>2.2227617831372594E-2</v>
      </c>
      <c r="H87" s="7">
        <v>-3.0861627413412564E-2</v>
      </c>
      <c r="I87" s="7">
        <v>-3.9249413960994572E-2</v>
      </c>
      <c r="J87" s="7">
        <v>2.9644418359556557E-2</v>
      </c>
      <c r="K87" s="7">
        <v>3.7059115159204417E-2</v>
      </c>
      <c r="L87" s="7">
        <v>8.4817414229887811E-2</v>
      </c>
      <c r="M87" s="7">
        <v>1.0569640245224138E-2</v>
      </c>
      <c r="N87" s="7">
        <v>9.1807591039655759E-3</v>
      </c>
      <c r="O87" s="7">
        <v>7.9182270600158047E-3</v>
      </c>
      <c r="P87" s="7">
        <v>-4.6566596959816964E-3</v>
      </c>
      <c r="Q87" s="7">
        <v>1.535788005077976E-3</v>
      </c>
      <c r="R87" s="7">
        <v>3.5138938001999992E-2</v>
      </c>
      <c r="S87" s="7">
        <v>5.5460148470842727E-3</v>
      </c>
      <c r="T87" s="7">
        <v>9.246661136831931E-3</v>
      </c>
      <c r="U87" s="7">
        <v>-1.3392789733633823E-2</v>
      </c>
      <c r="V87" s="7">
        <v>1.2144558349524878E-2</v>
      </c>
      <c r="W87" s="7">
        <v>3.648774397133317E-2</v>
      </c>
      <c r="X87" s="7">
        <v>1.5772301767594386E-2</v>
      </c>
      <c r="Y87" s="7">
        <v>9.6228722583274057E-4</v>
      </c>
      <c r="Z87" s="7">
        <v>3.1638498527031614E-2</v>
      </c>
      <c r="AA87" s="7">
        <v>6.6522014649027204E-3</v>
      </c>
      <c r="AB87" s="7">
        <v>-3.3957386772465056E-2</v>
      </c>
      <c r="AC87" s="7">
        <v>2.1773394154986442E-2</v>
      </c>
      <c r="AD87" s="7">
        <v>8.2928396914712706E-3</v>
      </c>
      <c r="AE87" s="7">
        <v>2.3607394405283109E-2</v>
      </c>
      <c r="AF87" s="7">
        <v>3.0263170350076848E-2</v>
      </c>
      <c r="AG87" s="7">
        <v>8.4301145892995769E-2</v>
      </c>
      <c r="AH87" s="7">
        <v>-2.4622415797137143E-2</v>
      </c>
      <c r="AI87" s="7">
        <v>5.6148784358035367E-3</v>
      </c>
      <c r="AJ87" s="7">
        <v>3.9630553478285008E-2</v>
      </c>
      <c r="AK87" s="7">
        <v>9.9757675734618578E-3</v>
      </c>
      <c r="AL87" s="7">
        <v>-1.2833276895527206E-2</v>
      </c>
      <c r="AM87" s="7">
        <v>1.6904081610079703E-2</v>
      </c>
      <c r="AN87" s="7">
        <v>6.370395479068594E-2</v>
      </c>
      <c r="AO87" s="7">
        <v>2.4949875452522856E-2</v>
      </c>
      <c r="AP87" s="7">
        <v>2.925983120708367E-2</v>
      </c>
      <c r="AQ87" s="7">
        <v>-7.252327279939727E-3</v>
      </c>
      <c r="AR87" s="7">
        <v>-1.5526362848724357E-2</v>
      </c>
      <c r="AS87" s="7">
        <v>-7.9891484612902887E-3</v>
      </c>
      <c r="AT87" s="7">
        <v>3.9916573378775036E-2</v>
      </c>
      <c r="AU87" s="7">
        <v>-2.7265497350191431E-2</v>
      </c>
      <c r="AV87" s="7">
        <v>6.919797153651111E-3</v>
      </c>
      <c r="AW87" s="7">
        <v>-6.1534163252849439E-2</v>
      </c>
      <c r="AX87" s="7">
        <v>-2.582935828759738E-2</v>
      </c>
      <c r="AY87" s="7">
        <v>-9.3525924256426564E-3</v>
      </c>
      <c r="AZ87" s="7">
        <v>-6.7001673985160937E-2</v>
      </c>
      <c r="BA87" s="7">
        <v>-3.7642265614412113E-2</v>
      </c>
      <c r="BB87" s="7">
        <v>-8.1496633553034166E-3</v>
      </c>
      <c r="BC87" s="7">
        <v>3.1569043913716899E-2</v>
      </c>
      <c r="BD87" s="7">
        <v>3.4936289500325401E-2</v>
      </c>
      <c r="BE87" s="7">
        <v>2.2386560992159982E-2</v>
      </c>
      <c r="BF87" s="7">
        <v>-9.623383283274738E-4</v>
      </c>
      <c r="BG87" s="7">
        <v>4.8798554452583451E-2</v>
      </c>
      <c r="BH87" s="7">
        <v>2.1160045407214421E-2</v>
      </c>
      <c r="BI87" s="7">
        <v>-1.0443933275005649E-2</v>
      </c>
      <c r="BJ87" s="7">
        <v>4.1114872141559872E-2</v>
      </c>
      <c r="BK87" s="7">
        <v>2.835061091911744E-2</v>
      </c>
      <c r="BL87" s="7">
        <v>3.4042193909888677E-2</v>
      </c>
      <c r="BM87" s="7">
        <v>-1.8009546395198868E-2</v>
      </c>
      <c r="BN87" s="7">
        <v>5.0897844606376808E-3</v>
      </c>
      <c r="BO87" s="7">
        <v>-1.8219448801921515E-2</v>
      </c>
      <c r="BP87" s="7">
        <v>5.5673415853938384E-3</v>
      </c>
      <c r="BQ87" s="7">
        <v>9.4215202800915623E-2</v>
      </c>
      <c r="BR87" s="7">
        <v>1.3724976715049474E-2</v>
      </c>
      <c r="BS87" s="7">
        <v>3.0536533102770547E-2</v>
      </c>
      <c r="BT87" s="7">
        <v>1.2992785841253175E-2</v>
      </c>
      <c r="BU87" s="7">
        <v>1.7213309620003545E-3</v>
      </c>
      <c r="BV87" s="7">
        <v>8.5438633770141242E-2</v>
      </c>
      <c r="BW87" s="7">
        <v>3.5673110681675994E-2</v>
      </c>
      <c r="BX87" s="7">
        <v>1.4684357450919183E-2</v>
      </c>
      <c r="BY87" s="7">
        <v>4.068540974860476E-3</v>
      </c>
      <c r="BZ87" s="7">
        <v>0.10572822516741526</v>
      </c>
      <c r="CA87" s="8">
        <v>1.0731025116149919E-3</v>
      </c>
    </row>
    <row r="88" spans="1:79" x14ac:dyDescent="0.25">
      <c r="A88" s="62"/>
      <c r="B88" s="6">
        <v>6.2637077475047043E-3</v>
      </c>
      <c r="C88" s="7">
        <v>-1.5394956185313335E-2</v>
      </c>
      <c r="D88" s="7">
        <v>1.3243694088366544E-3</v>
      </c>
      <c r="E88" s="7">
        <v>6.5460338562204345E-3</v>
      </c>
      <c r="F88" s="7">
        <v>3.1512722933260448E-2</v>
      </c>
      <c r="G88" s="7">
        <v>-6.7339580011279501E-3</v>
      </c>
      <c r="H88" s="7">
        <v>1.043898072633935E-2</v>
      </c>
      <c r="I88" s="7">
        <v>5.9114700915254559E-3</v>
      </c>
      <c r="J88" s="7">
        <v>3.0758464200336059E-2</v>
      </c>
      <c r="K88" s="7">
        <v>-9.7847011404342821E-3</v>
      </c>
      <c r="L88" s="7">
        <v>1.5032758671542634E-2</v>
      </c>
      <c r="M88" s="7">
        <v>3.6245228800284891E-2</v>
      </c>
      <c r="N88" s="7">
        <v>-3.1123798700221396E-3</v>
      </c>
      <c r="O88" s="7">
        <v>3.9917019412756237E-2</v>
      </c>
      <c r="P88" s="7">
        <v>4.0002462696870633E-2</v>
      </c>
      <c r="Q88" s="7">
        <v>4.2793051903106387E-2</v>
      </c>
      <c r="R88" s="7">
        <v>3.1504124257198403E-2</v>
      </c>
      <c r="S88" s="7">
        <v>4.0717609338265431E-2</v>
      </c>
      <c r="T88" s="7">
        <v>-7.5029123724025537E-3</v>
      </c>
      <c r="U88" s="7">
        <v>4.4925840238288231E-2</v>
      </c>
      <c r="V88" s="7">
        <v>-3.4093730130613994E-3</v>
      </c>
      <c r="W88" s="7">
        <v>-1.9359051157569251E-2</v>
      </c>
      <c r="X88" s="7">
        <v>3.5800357363162658E-2</v>
      </c>
      <c r="Y88" s="7">
        <v>2.9550835566885883E-3</v>
      </c>
      <c r="Z88" s="7">
        <v>3.6601118912831715E-2</v>
      </c>
      <c r="AA88" s="7">
        <v>2.4099873850220062E-3</v>
      </c>
      <c r="AB88" s="7">
        <v>1.3889529269083323E-2</v>
      </c>
      <c r="AC88" s="7">
        <v>-6.0152447152455324E-3</v>
      </c>
      <c r="AD88" s="7">
        <v>5.0931267719046304E-4</v>
      </c>
      <c r="AE88" s="7">
        <v>3.7627782711456177E-2</v>
      </c>
      <c r="AF88" s="7">
        <v>3.4695526589532302E-2</v>
      </c>
      <c r="AG88" s="7">
        <v>1.6389516554527805E-2</v>
      </c>
      <c r="AH88" s="7">
        <v>9.1556152230253818E-3</v>
      </c>
      <c r="AI88" s="7">
        <v>-8.1569523545366868E-4</v>
      </c>
      <c r="AJ88" s="7">
        <v>3.2143434013201348E-2</v>
      </c>
      <c r="AK88" s="7">
        <v>-1.4949591652409222E-4</v>
      </c>
      <c r="AL88" s="7">
        <v>6.7306655481922037E-3</v>
      </c>
      <c r="AM88" s="7">
        <v>4.0569816856262479E-2</v>
      </c>
      <c r="AN88" s="7">
        <v>2.5315843723491271E-2</v>
      </c>
      <c r="AO88" s="7">
        <v>-3.2295731244775666E-3</v>
      </c>
      <c r="AP88" s="7">
        <v>-5.9919504008332375E-3</v>
      </c>
      <c r="AQ88" s="7">
        <v>5.2700590781215445E-3</v>
      </c>
      <c r="AR88" s="7">
        <v>7.5972571281575155E-3</v>
      </c>
      <c r="AS88" s="7">
        <v>5.4216184327986819E-3</v>
      </c>
      <c r="AT88" s="7">
        <v>-1.1623026650377302E-2</v>
      </c>
      <c r="AU88" s="7">
        <v>3.7590971065522907E-3</v>
      </c>
      <c r="AV88" s="7">
        <v>3.4494848288230191E-2</v>
      </c>
      <c r="AW88" s="7">
        <v>1.5184917072813831E-2</v>
      </c>
      <c r="AX88" s="7">
        <v>8.1533106695269031E-3</v>
      </c>
      <c r="AY88" s="7">
        <v>3.513581603778633E-3</v>
      </c>
      <c r="AZ88" s="7">
        <v>1.2245213017621576E-2</v>
      </c>
      <c r="BA88" s="7">
        <v>1.0583149355801388E-2</v>
      </c>
      <c r="BB88" s="7">
        <v>2.6408644574986082E-3</v>
      </c>
      <c r="BC88" s="7">
        <v>3.1925787191988284E-2</v>
      </c>
      <c r="BD88" s="7">
        <v>3.3109013772837551E-2</v>
      </c>
      <c r="BE88" s="7">
        <v>3.5690411813789041E-2</v>
      </c>
      <c r="BF88" s="7">
        <v>1.7877605650365204E-3</v>
      </c>
      <c r="BG88" s="7">
        <v>-1.8764893247330716E-2</v>
      </c>
      <c r="BH88" s="7">
        <v>-5.5764416363849045E-3</v>
      </c>
      <c r="BI88" s="7">
        <v>4.675986979962958E-3</v>
      </c>
      <c r="BJ88" s="7">
        <v>-1.2807432578046979E-2</v>
      </c>
      <c r="BK88" s="7">
        <v>-8.6187005157357249E-3</v>
      </c>
      <c r="BL88" s="7">
        <v>2.8290664165325746E-2</v>
      </c>
      <c r="BM88" s="7">
        <v>6.5448259053734054E-3</v>
      </c>
      <c r="BN88" s="7">
        <v>4.0498811774258632E-2</v>
      </c>
      <c r="BO88" s="7">
        <v>8.4638487081228203E-3</v>
      </c>
      <c r="BP88" s="7">
        <v>-8.0591721257126589E-4</v>
      </c>
      <c r="BQ88" s="7">
        <v>1.3724976715049297E-2</v>
      </c>
      <c r="BR88" s="7">
        <v>3.8409967333994266E-2</v>
      </c>
      <c r="BS88" s="7">
        <v>-1.3132666254992986E-2</v>
      </c>
      <c r="BT88" s="7">
        <v>3.8873215470060903E-2</v>
      </c>
      <c r="BU88" s="7">
        <v>-5.3297181827642696E-3</v>
      </c>
      <c r="BV88" s="7">
        <v>1.2716489387182811E-2</v>
      </c>
      <c r="BW88" s="7">
        <v>3.2957454418160462E-2</v>
      </c>
      <c r="BX88" s="7">
        <v>4.0401117357514567E-2</v>
      </c>
      <c r="BY88" s="7">
        <v>-2.9987532600542384E-3</v>
      </c>
      <c r="BZ88" s="7">
        <v>6.3545631352332765E-3</v>
      </c>
      <c r="CA88" s="8">
        <v>-8.1940490007453414E-4</v>
      </c>
    </row>
    <row r="89" spans="1:79" x14ac:dyDescent="0.25">
      <c r="A89" s="62"/>
      <c r="B89" s="6">
        <v>4.6230437993162107E-3</v>
      </c>
      <c r="C89" s="7">
        <v>4.5598682726379181E-2</v>
      </c>
      <c r="D89" s="7">
        <v>3.530825136575598E-2</v>
      </c>
      <c r="E89" s="7">
        <v>7.0297915189584184E-3</v>
      </c>
      <c r="F89" s="7">
        <v>-6.0040733982231476E-3</v>
      </c>
      <c r="G89" s="7">
        <v>3.2791092857155243E-2</v>
      </c>
      <c r="H89" s="7">
        <v>-1.8723888977499187E-3</v>
      </c>
      <c r="I89" s="7">
        <v>4.0256323489834239E-2</v>
      </c>
      <c r="J89" s="7">
        <v>1.3711337908664724E-2</v>
      </c>
      <c r="K89" s="7">
        <v>3.0990086124198804E-2</v>
      </c>
      <c r="L89" s="7">
        <v>3.5788735310339118E-2</v>
      </c>
      <c r="M89" s="7">
        <v>5.7500680607765545E-3</v>
      </c>
      <c r="N89" s="7">
        <v>2.8208862765411468E-2</v>
      </c>
      <c r="O89" s="7">
        <v>-1.4483054256266462E-2</v>
      </c>
      <c r="P89" s="7">
        <v>3.4879988265136691E-3</v>
      </c>
      <c r="Q89" s="7">
        <v>-2.3985570250626906E-2</v>
      </c>
      <c r="R89" s="7">
        <v>7.1107973142885833E-4</v>
      </c>
      <c r="S89" s="7">
        <v>-1.6250502310283896E-2</v>
      </c>
      <c r="T89" s="7">
        <v>5.6977981497790139E-2</v>
      </c>
      <c r="U89" s="7">
        <v>-1.6006248933418954E-2</v>
      </c>
      <c r="V89" s="7">
        <v>2.5793456359553171E-2</v>
      </c>
      <c r="W89" s="7">
        <v>9.4780237006044765E-2</v>
      </c>
      <c r="X89" s="7">
        <v>1.0072852255905568E-3</v>
      </c>
      <c r="Y89" s="7">
        <v>4.2972049041112292E-4</v>
      </c>
      <c r="Z89" s="7">
        <v>-2.7640978948205858E-2</v>
      </c>
      <c r="AA89" s="7">
        <v>-4.372230033918352E-3</v>
      </c>
      <c r="AB89" s="7">
        <v>-1.9996045055238054E-2</v>
      </c>
      <c r="AC89" s="7">
        <v>2.873523246178273E-2</v>
      </c>
      <c r="AD89" s="7">
        <v>5.7060885938152103E-3</v>
      </c>
      <c r="AE89" s="7">
        <v>-2.255473489311317E-2</v>
      </c>
      <c r="AF89" s="7">
        <v>-1.308541052924788E-2</v>
      </c>
      <c r="AG89" s="7">
        <v>2.7629391745405435E-2</v>
      </c>
      <c r="AH89" s="7">
        <v>-2.6300239416618687E-3</v>
      </c>
      <c r="AI89" s="7">
        <v>1.8364328665513633E-2</v>
      </c>
      <c r="AJ89" s="7">
        <v>-1.0111885910892449E-2</v>
      </c>
      <c r="AK89" s="7">
        <v>7.5572372812552704E-3</v>
      </c>
      <c r="AL89" s="7">
        <v>-4.0615933960631012E-3</v>
      </c>
      <c r="AM89" s="7">
        <v>-3.2018286799501E-2</v>
      </c>
      <c r="AN89" s="7">
        <v>-7.020962846144771E-4</v>
      </c>
      <c r="AO89" s="7">
        <v>5.7389131758665973E-3</v>
      </c>
      <c r="AP89" s="7">
        <v>1.7548601998383699E-2</v>
      </c>
      <c r="AQ89" s="7">
        <v>-2.6837862217718028E-3</v>
      </c>
      <c r="AR89" s="7">
        <v>-5.7900773621079524E-3</v>
      </c>
      <c r="AS89" s="7">
        <v>-2.5943131308716894E-3</v>
      </c>
      <c r="AT89" s="7">
        <v>3.886513615836934E-2</v>
      </c>
      <c r="AU89" s="7">
        <v>3.6745593277634658E-2</v>
      </c>
      <c r="AV89" s="7">
        <v>2.2637342252170282E-2</v>
      </c>
      <c r="AW89" s="7">
        <v>1.2129757700262866E-2</v>
      </c>
      <c r="AX89" s="7">
        <v>5.7385712068284203E-3</v>
      </c>
      <c r="AY89" s="7">
        <v>1.195981217371692E-2</v>
      </c>
      <c r="AZ89" s="7">
        <v>3.9515296800872721E-2</v>
      </c>
      <c r="BA89" s="7">
        <v>7.1730268899684452E-3</v>
      </c>
      <c r="BB89" s="7">
        <v>1.5924756363820017E-2</v>
      </c>
      <c r="BC89" s="7">
        <v>3.2000849701243894E-3</v>
      </c>
      <c r="BD89" s="7">
        <v>-9.5418557349967875E-3</v>
      </c>
      <c r="BE89" s="7">
        <v>-8.0179269609567672E-3</v>
      </c>
      <c r="BF89" s="7">
        <v>1.0940973428951565E-2</v>
      </c>
      <c r="BG89" s="7">
        <v>7.2730233697982483E-2</v>
      </c>
      <c r="BH89" s="7">
        <v>2.6754203481100556E-2</v>
      </c>
      <c r="BI89" s="7">
        <v>5.9258090264010001E-3</v>
      </c>
      <c r="BJ89" s="7">
        <v>4.4886151276361072E-2</v>
      </c>
      <c r="BK89" s="7">
        <v>3.6158587698344818E-2</v>
      </c>
      <c r="BL89" s="7">
        <v>2.3454854002707637E-2</v>
      </c>
      <c r="BM89" s="7">
        <v>4.7890019517921184E-3</v>
      </c>
      <c r="BN89" s="7">
        <v>-1.413959303635965E-2</v>
      </c>
      <c r="BO89" s="7">
        <v>-7.5185613281528174E-3</v>
      </c>
      <c r="BP89" s="7">
        <v>1.8370101122991069E-2</v>
      </c>
      <c r="BQ89" s="7">
        <v>3.0536533102770463E-2</v>
      </c>
      <c r="BR89" s="7">
        <v>-1.3132666254992872E-2</v>
      </c>
      <c r="BS89" s="7">
        <v>6.261476114508939E-2</v>
      </c>
      <c r="BT89" s="7">
        <v>-1.5099264091981486E-2</v>
      </c>
      <c r="BU89" s="7">
        <v>5.3780774152184532E-2</v>
      </c>
      <c r="BV89" s="7">
        <v>5.0101860515245358E-2</v>
      </c>
      <c r="BW89" s="7">
        <v>-9.6313288258968906E-3</v>
      </c>
      <c r="BX89" s="7">
        <v>-2.7637725671023426E-2</v>
      </c>
      <c r="BY89" s="7">
        <v>3.4996171613531288E-2</v>
      </c>
      <c r="BZ89" s="7">
        <v>6.2026631438867191E-2</v>
      </c>
      <c r="CA89" s="8">
        <v>2.5082368023904351E-2</v>
      </c>
    </row>
    <row r="90" spans="1:79" x14ac:dyDescent="0.25">
      <c r="A90" s="62"/>
      <c r="B90" s="6">
        <v>6.9765890396416008E-3</v>
      </c>
      <c r="C90" s="7">
        <v>-1.5926456455980287E-2</v>
      </c>
      <c r="D90" s="7">
        <v>1.8511905198959414E-4</v>
      </c>
      <c r="E90" s="7">
        <v>7.0590071854180689E-3</v>
      </c>
      <c r="F90" s="7">
        <v>3.201477711542542E-2</v>
      </c>
      <c r="G90" s="7">
        <v>-7.0307991461477093E-3</v>
      </c>
      <c r="H90" s="7">
        <v>1.1288589922623909E-2</v>
      </c>
      <c r="I90" s="7">
        <v>4.0343514713979955E-3</v>
      </c>
      <c r="J90" s="7">
        <v>2.9873141426359752E-2</v>
      </c>
      <c r="K90" s="7">
        <v>-9.7002961441560592E-3</v>
      </c>
      <c r="L90" s="7">
        <v>1.3807884222064415E-2</v>
      </c>
      <c r="M90" s="7">
        <v>3.5497365223422533E-2</v>
      </c>
      <c r="N90" s="7">
        <v>-3.3679249678047543E-3</v>
      </c>
      <c r="O90" s="7">
        <v>4.0356559986577764E-2</v>
      </c>
      <c r="P90" s="7">
        <v>3.9114316345714689E-2</v>
      </c>
      <c r="Q90" s="7">
        <v>4.3696310391114171E-2</v>
      </c>
      <c r="R90" s="7">
        <v>3.1513374542095456E-2</v>
      </c>
      <c r="S90" s="7">
        <v>4.1221727714293062E-2</v>
      </c>
      <c r="T90" s="7">
        <v>-9.5145462908783549E-3</v>
      </c>
      <c r="U90" s="7">
        <v>4.5068689364463149E-2</v>
      </c>
      <c r="V90" s="7">
        <v>-3.4631772337638811E-3</v>
      </c>
      <c r="W90" s="7">
        <v>-2.3181566793409547E-2</v>
      </c>
      <c r="X90" s="7">
        <v>3.543734091336187E-2</v>
      </c>
      <c r="Y90" s="7">
        <v>4.2460640961613297E-3</v>
      </c>
      <c r="Z90" s="7">
        <v>3.8278172653970738E-2</v>
      </c>
      <c r="AA90" s="7">
        <v>4.0983399648521629E-3</v>
      </c>
      <c r="AB90" s="7">
        <v>1.5789564705281867E-2</v>
      </c>
      <c r="AC90" s="7">
        <v>-6.0726499217116023E-3</v>
      </c>
      <c r="AD90" s="7">
        <v>1.6120585524674637E-3</v>
      </c>
      <c r="AE90" s="7">
        <v>3.8847283731279686E-2</v>
      </c>
      <c r="AF90" s="7">
        <v>3.5458335866042828E-2</v>
      </c>
      <c r="AG90" s="7">
        <v>1.5653595009931659E-2</v>
      </c>
      <c r="AH90" s="7">
        <v>1.0165604406634804E-2</v>
      </c>
      <c r="AI90" s="7">
        <v>-5.3512231048622252E-4</v>
      </c>
      <c r="AJ90" s="7">
        <v>3.2895921618765131E-2</v>
      </c>
      <c r="AK90" s="7">
        <v>8.7095398651853423E-4</v>
      </c>
      <c r="AL90" s="7">
        <v>8.0436965364231103E-3</v>
      </c>
      <c r="AM90" s="7">
        <v>4.2244787676638397E-2</v>
      </c>
      <c r="AN90" s="7">
        <v>2.5933806667256531E-2</v>
      </c>
      <c r="AO90" s="7">
        <v>-1.8242112518552511E-3</v>
      </c>
      <c r="AP90" s="7">
        <v>-5.2291358927166326E-3</v>
      </c>
      <c r="AQ90" s="7">
        <v>6.6009934004848531E-3</v>
      </c>
      <c r="AR90" s="7">
        <v>8.9666178049606776E-3</v>
      </c>
      <c r="AS90" s="7">
        <v>6.7336126423731546E-3</v>
      </c>
      <c r="AT90" s="7">
        <v>-1.1967393878023064E-2</v>
      </c>
      <c r="AU90" s="7">
        <v>2.3155830023231794E-3</v>
      </c>
      <c r="AV90" s="7">
        <v>3.2648717539687469E-2</v>
      </c>
      <c r="AW90" s="7">
        <v>1.4618303973047475E-2</v>
      </c>
      <c r="AX90" s="7">
        <v>8.6300515231835795E-3</v>
      </c>
      <c r="AY90" s="7">
        <v>3.9116368344147452E-3</v>
      </c>
      <c r="AZ90" s="7">
        <v>9.9058297057902089E-3</v>
      </c>
      <c r="BA90" s="7">
        <v>1.0756237433456314E-2</v>
      </c>
      <c r="BB90" s="7">
        <v>2.8187293480600208E-3</v>
      </c>
      <c r="BC90" s="7">
        <v>3.1717716829607917E-2</v>
      </c>
      <c r="BD90" s="7">
        <v>3.3740834530795016E-2</v>
      </c>
      <c r="BE90" s="7">
        <v>3.5999639682955907E-2</v>
      </c>
      <c r="BF90" s="7">
        <v>2.4014886929133138E-3</v>
      </c>
      <c r="BG90" s="7">
        <v>-2.1015398248597605E-2</v>
      </c>
      <c r="BH90" s="7">
        <v>-5.5240571585037646E-3</v>
      </c>
      <c r="BI90" s="7">
        <v>5.4226568621196861E-3</v>
      </c>
      <c r="BJ90" s="7">
        <v>-1.3497665086002072E-2</v>
      </c>
      <c r="BK90" s="7">
        <v>-9.0092609251111455E-3</v>
      </c>
      <c r="BL90" s="7">
        <v>2.6890607366909361E-2</v>
      </c>
      <c r="BM90" s="7">
        <v>7.2225763431439244E-3</v>
      </c>
      <c r="BN90" s="7">
        <v>4.0865646753826215E-2</v>
      </c>
      <c r="BO90" s="7">
        <v>9.889539073498238E-3</v>
      </c>
      <c r="BP90" s="7">
        <v>-5.265662303643899E-4</v>
      </c>
      <c r="BQ90" s="7">
        <v>1.2992785841253018E-2</v>
      </c>
      <c r="BR90" s="7">
        <v>3.8873215470060903E-2</v>
      </c>
      <c r="BS90" s="7">
        <v>-1.509926409198159E-2</v>
      </c>
      <c r="BT90" s="7">
        <v>3.9443198433573322E-2</v>
      </c>
      <c r="BU90" s="7">
        <v>-7.2836801483212345E-3</v>
      </c>
      <c r="BV90" s="7">
        <v>1.062869206902009E-2</v>
      </c>
      <c r="BW90" s="7">
        <v>3.3608215288906756E-2</v>
      </c>
      <c r="BX90" s="7">
        <v>4.1767917959054698E-2</v>
      </c>
      <c r="BY90" s="7">
        <v>-3.7623765396119085E-3</v>
      </c>
      <c r="BZ90" s="7">
        <v>3.9094217655720187E-3</v>
      </c>
      <c r="CA90" s="8">
        <v>-1.0322468437553023E-3</v>
      </c>
    </row>
    <row r="91" spans="1:79" x14ac:dyDescent="0.25">
      <c r="A91" s="62"/>
      <c r="B91" s="6">
        <v>1.0637665391068529E-2</v>
      </c>
      <c r="C91" s="7">
        <v>2.1048811359581907E-2</v>
      </c>
      <c r="D91" s="7">
        <v>4.6902057692231346E-2</v>
      </c>
      <c r="E91" s="7">
        <v>1.5172240080994784E-2</v>
      </c>
      <c r="F91" s="7">
        <v>-1.1415869815530284E-2</v>
      </c>
      <c r="G91" s="7">
        <v>2.2567613970524807E-2</v>
      </c>
      <c r="H91" s="7">
        <v>1.0859791588351569E-2</v>
      </c>
      <c r="I91" s="7">
        <v>6.6336497980893028E-2</v>
      </c>
      <c r="J91" s="7">
        <v>1.7989840254626268E-2</v>
      </c>
      <c r="K91" s="7">
        <v>1.2008254363925205E-2</v>
      </c>
      <c r="L91" s="7">
        <v>1.3362632040896161E-2</v>
      </c>
      <c r="M91" s="7">
        <v>1.9193980274405272E-2</v>
      </c>
      <c r="N91" s="7">
        <v>2.4430644196310115E-2</v>
      </c>
      <c r="O91" s="7">
        <v>-3.6708223342041407E-3</v>
      </c>
      <c r="P91" s="7">
        <v>2.5083923670568803E-2</v>
      </c>
      <c r="Q91" s="7">
        <v>-1.1503057362380525E-2</v>
      </c>
      <c r="R91" s="7">
        <v>-7.7350460978186861E-4</v>
      </c>
      <c r="S91" s="7">
        <v>-4.4571628048005602E-3</v>
      </c>
      <c r="T91" s="7">
        <v>5.9037210418319025E-2</v>
      </c>
      <c r="U91" s="7">
        <v>6.5511660287695395E-3</v>
      </c>
      <c r="V91" s="7">
        <v>1.9845303354429113E-2</v>
      </c>
      <c r="W91" s="7">
        <v>8.9147762884109291E-2</v>
      </c>
      <c r="X91" s="7">
        <v>1.0539421135516997E-2</v>
      </c>
      <c r="Y91" s="7">
        <v>-4.3716586521993089E-3</v>
      </c>
      <c r="Z91" s="7">
        <v>-3.2934834512634265E-2</v>
      </c>
      <c r="AA91" s="7">
        <v>-1.33731198294453E-2</v>
      </c>
      <c r="AB91" s="7">
        <v>-9.2134075474465532E-3</v>
      </c>
      <c r="AC91" s="7">
        <v>1.794050288671778E-2</v>
      </c>
      <c r="AD91" s="7">
        <v>-2.1649356962743262E-3</v>
      </c>
      <c r="AE91" s="7">
        <v>-2.2266551346205435E-2</v>
      </c>
      <c r="AF91" s="7">
        <v>-1.4628919900522456E-2</v>
      </c>
      <c r="AG91" s="7">
        <v>3.8291960375307216E-3</v>
      </c>
      <c r="AH91" s="7">
        <v>6.4177532923060734E-3</v>
      </c>
      <c r="AI91" s="7">
        <v>1.4593146165918927E-2</v>
      </c>
      <c r="AJ91" s="7">
        <v>-1.634757781106614E-2</v>
      </c>
      <c r="AK91" s="7">
        <v>-8.8785575678149153E-4</v>
      </c>
      <c r="AL91" s="7">
        <v>-1.9755838308884374E-3</v>
      </c>
      <c r="AM91" s="7">
        <v>-2.9870338690585189E-2</v>
      </c>
      <c r="AN91" s="7">
        <v>-1.8635263957250701E-2</v>
      </c>
      <c r="AO91" s="7">
        <v>-1.1548747667290669E-2</v>
      </c>
      <c r="AP91" s="7">
        <v>2.3425130333169092E-4</v>
      </c>
      <c r="AQ91" s="7">
        <v>-3.4737201982582983E-3</v>
      </c>
      <c r="AR91" s="7">
        <v>-2.5334766176882406E-3</v>
      </c>
      <c r="AS91" s="7">
        <v>-2.9491366280585893E-3</v>
      </c>
      <c r="AT91" s="7">
        <v>1.9874868378107854E-2</v>
      </c>
      <c r="AU91" s="7">
        <v>5.5329238916729098E-2</v>
      </c>
      <c r="AV91" s="7">
        <v>4.1594496259501762E-2</v>
      </c>
      <c r="AW91" s="7">
        <v>4.5073503582375329E-2</v>
      </c>
      <c r="AX91" s="7">
        <v>1.7178037967912625E-2</v>
      </c>
      <c r="AY91" s="7">
        <v>1.5348316958727418E-2</v>
      </c>
      <c r="AZ91" s="7">
        <v>8.114436207045081E-2</v>
      </c>
      <c r="BA91" s="7">
        <v>2.558829714175883E-2</v>
      </c>
      <c r="BB91" s="7">
        <v>1.9442383447009021E-2</v>
      </c>
      <c r="BC91" s="7">
        <v>4.2433485237150514E-3</v>
      </c>
      <c r="BD91" s="7">
        <v>-1.3005472807374761E-2</v>
      </c>
      <c r="BE91" s="7">
        <v>-4.0706300633289796E-3</v>
      </c>
      <c r="BF91" s="7">
        <v>9.3748330787120065E-3</v>
      </c>
      <c r="BG91" s="7">
        <v>5.5630529390316527E-2</v>
      </c>
      <c r="BH91" s="7">
        <v>1.5901930667902776E-2</v>
      </c>
      <c r="BI91" s="7">
        <v>8.6995557067570672E-3</v>
      </c>
      <c r="BJ91" s="7">
        <v>2.644748040214602E-2</v>
      </c>
      <c r="BK91" s="7">
        <v>2.3158815973924711E-2</v>
      </c>
      <c r="BL91" s="7">
        <v>2.7235066512211387E-2</v>
      </c>
      <c r="BM91" s="7">
        <v>1.1610683303535589E-2</v>
      </c>
      <c r="BN91" s="7">
        <v>-1.6570983066634681E-3</v>
      </c>
      <c r="BO91" s="7">
        <v>-3.0913694044880646E-3</v>
      </c>
      <c r="BP91" s="7">
        <v>1.4626990267222141E-2</v>
      </c>
      <c r="BQ91" s="7">
        <v>1.7213309620001671E-3</v>
      </c>
      <c r="BR91" s="7">
        <v>-5.3297181827641552E-3</v>
      </c>
      <c r="BS91" s="7">
        <v>5.3780774152184421E-2</v>
      </c>
      <c r="BT91" s="7">
        <v>-7.2836801483211339E-3</v>
      </c>
      <c r="BU91" s="7">
        <v>5.9444409403363589E-2</v>
      </c>
      <c r="BV91" s="7">
        <v>3.02470943982735E-2</v>
      </c>
      <c r="BW91" s="7">
        <v>-1.3530056377574434E-2</v>
      </c>
      <c r="BX91" s="7">
        <v>-2.3339496908472993E-2</v>
      </c>
      <c r="BY91" s="7">
        <v>3.5496060668348595E-2</v>
      </c>
      <c r="BZ91" s="7">
        <v>3.3128559841450189E-2</v>
      </c>
      <c r="CA91" s="8">
        <v>2.5252433422318955E-2</v>
      </c>
    </row>
    <row r="92" spans="1:79" x14ac:dyDescent="0.25">
      <c r="A92" s="62"/>
      <c r="B92" s="6">
        <v>-2.1965668196203866E-2</v>
      </c>
      <c r="C92" s="7">
        <v>4.3517749328205776E-2</v>
      </c>
      <c r="D92" s="7">
        <v>6.4200986930392986E-3</v>
      </c>
      <c r="E92" s="7">
        <v>-2.0965478942974711E-2</v>
      </c>
      <c r="F92" s="7">
        <v>2.9838025203195277E-2</v>
      </c>
      <c r="G92" s="7">
        <v>1.9587234561197691E-2</v>
      </c>
      <c r="H92" s="7">
        <v>-3.3704489146516872E-2</v>
      </c>
      <c r="I92" s="7">
        <v>1.1406885943076317E-3</v>
      </c>
      <c r="J92" s="7">
        <v>4.3646599536455985E-2</v>
      </c>
      <c r="K92" s="7">
        <v>2.4037512807221009E-2</v>
      </c>
      <c r="L92" s="7">
        <v>8.6354970139747453E-2</v>
      </c>
      <c r="M92" s="7">
        <v>2.8582604223613167E-2</v>
      </c>
      <c r="N92" s="7">
        <v>1.0068150268072101E-2</v>
      </c>
      <c r="O92" s="7">
        <v>9.1060407781132051E-3</v>
      </c>
      <c r="P92" s="7">
        <v>2.0277664868621773E-2</v>
      </c>
      <c r="Q92" s="7">
        <v>-2.1495433434211564E-3</v>
      </c>
      <c r="R92" s="7">
        <v>3.4086667791495079E-2</v>
      </c>
      <c r="S92" s="7">
        <v>6.5261453846690437E-3</v>
      </c>
      <c r="T92" s="7">
        <v>3.6241312356291328E-2</v>
      </c>
      <c r="U92" s="7">
        <v>-1.0246537547338799E-3</v>
      </c>
      <c r="V92" s="7">
        <v>9.0893565833334994E-3</v>
      </c>
      <c r="W92" s="7">
        <v>8.1777142486200743E-2</v>
      </c>
      <c r="X92" s="7">
        <v>2.6407495241149111E-2</v>
      </c>
      <c r="Y92" s="7">
        <v>-1.8551238484227218E-2</v>
      </c>
      <c r="Z92" s="7">
        <v>6.8829524876502929E-3</v>
      </c>
      <c r="AA92" s="7">
        <v>-2.0580144415339445E-2</v>
      </c>
      <c r="AB92" s="7">
        <v>-5.1446282153947254E-2</v>
      </c>
      <c r="AC92" s="7">
        <v>1.5714743811820874E-2</v>
      </c>
      <c r="AD92" s="7">
        <v>-1.0747365598423094E-2</v>
      </c>
      <c r="AE92" s="7">
        <v>8.2093705866579311E-3</v>
      </c>
      <c r="AF92" s="7">
        <v>1.9546971054072541E-2</v>
      </c>
      <c r="AG92" s="7">
        <v>7.8727664267691594E-2</v>
      </c>
      <c r="AH92" s="7">
        <v>-3.1832376903598386E-2</v>
      </c>
      <c r="AI92" s="7">
        <v>-3.4230889808760379E-4</v>
      </c>
      <c r="AJ92" s="7">
        <v>2.609390786476146E-2</v>
      </c>
      <c r="AK92" s="7">
        <v>-8.3742940337204405E-3</v>
      </c>
      <c r="AL92" s="7">
        <v>-2.8294976246502908E-2</v>
      </c>
      <c r="AM92" s="7">
        <v>-3.1424935930836478E-3</v>
      </c>
      <c r="AN92" s="7">
        <v>4.4525868677115124E-2</v>
      </c>
      <c r="AO92" s="7">
        <v>-3.8812246507161016E-3</v>
      </c>
      <c r="AP92" s="7">
        <v>8.6205977616881299E-3</v>
      </c>
      <c r="AQ92" s="7">
        <v>-2.4752280270986388E-2</v>
      </c>
      <c r="AR92" s="7">
        <v>-3.0971151698154321E-2</v>
      </c>
      <c r="AS92" s="7">
        <v>-2.4973367812054816E-2</v>
      </c>
      <c r="AT92" s="7">
        <v>3.2367306511381477E-2</v>
      </c>
      <c r="AU92" s="7">
        <v>2.8684343236168412E-3</v>
      </c>
      <c r="AV92" s="7">
        <v>4.2432240303515605E-2</v>
      </c>
      <c r="AW92" s="7">
        <v>-3.3567468783877327E-2</v>
      </c>
      <c r="AX92" s="7">
        <v>-2.4722130603396245E-2</v>
      </c>
      <c r="AY92" s="7">
        <v>-1.2305783317550827E-2</v>
      </c>
      <c r="AZ92" s="7">
        <v>-1.0922738958847718E-2</v>
      </c>
      <c r="BA92" s="7">
        <v>-2.8266663116655162E-2</v>
      </c>
      <c r="BB92" s="7">
        <v>-8.2086390990237651E-3</v>
      </c>
      <c r="BC92" s="7">
        <v>3.4883599144064539E-2</v>
      </c>
      <c r="BD92" s="7">
        <v>2.4685366272470428E-2</v>
      </c>
      <c r="BE92" s="7">
        <v>2.0919746218142972E-2</v>
      </c>
      <c r="BF92" s="7">
        <v>-9.7882380918356618E-3</v>
      </c>
      <c r="BG92" s="7">
        <v>6.6790082495623404E-2</v>
      </c>
      <c r="BH92" s="7">
        <v>1.36626057744756E-2</v>
      </c>
      <c r="BI92" s="7">
        <v>-1.8237543960436375E-2</v>
      </c>
      <c r="BJ92" s="7">
        <v>3.8331160507002776E-2</v>
      </c>
      <c r="BK92" s="7">
        <v>2.5160673005568936E-2</v>
      </c>
      <c r="BL92" s="7">
        <v>5.4306673668338176E-2</v>
      </c>
      <c r="BM92" s="7">
        <v>-2.23757499256051E-2</v>
      </c>
      <c r="BN92" s="7">
        <v>8.2573498946568839E-3</v>
      </c>
      <c r="BO92" s="7">
        <v>-3.3647327149805742E-2</v>
      </c>
      <c r="BP92" s="7">
        <v>-3.5657261041458985E-4</v>
      </c>
      <c r="BQ92" s="7">
        <v>8.5438633770140937E-2</v>
      </c>
      <c r="BR92" s="7">
        <v>1.2716489387182995E-2</v>
      </c>
      <c r="BS92" s="7">
        <v>5.0101860515245275E-2</v>
      </c>
      <c r="BT92" s="7">
        <v>1.0628692069020246E-2</v>
      </c>
      <c r="BU92" s="7">
        <v>3.0247094398273607E-2</v>
      </c>
      <c r="BV92" s="7">
        <v>9.9618064623903671E-2</v>
      </c>
      <c r="BW92" s="7">
        <v>2.4906453813538867E-2</v>
      </c>
      <c r="BX92" s="7">
        <v>-7.2336662100512539E-5</v>
      </c>
      <c r="BY92" s="7">
        <v>1.413849645228445E-2</v>
      </c>
      <c r="BZ92" s="7">
        <v>0.11878277008335524</v>
      </c>
      <c r="CA92" s="8">
        <v>3.8992018340486892E-3</v>
      </c>
    </row>
    <row r="93" spans="1:79" x14ac:dyDescent="0.25">
      <c r="A93" s="62"/>
      <c r="B93" s="6">
        <v>2.7199792772725079E-3</v>
      </c>
      <c r="C93" s="7">
        <v>3.4753429296199845E-3</v>
      </c>
      <c r="D93" s="7">
        <v>-1.016275089438419E-2</v>
      </c>
      <c r="E93" s="7">
        <v>9.1106546407975636E-4</v>
      </c>
      <c r="F93" s="7">
        <v>3.6819645520640744E-2</v>
      </c>
      <c r="G93" s="7">
        <v>9.844593567745058E-4</v>
      </c>
      <c r="H93" s="7">
        <v>1.715661136244287E-3</v>
      </c>
      <c r="I93" s="7">
        <v>-1.8658573991669203E-2</v>
      </c>
      <c r="J93" s="7">
        <v>2.5658077485243166E-2</v>
      </c>
      <c r="K93" s="7">
        <v>5.723393363899501E-3</v>
      </c>
      <c r="L93" s="7">
        <v>3.0900927335606232E-2</v>
      </c>
      <c r="M93" s="7">
        <v>2.3986883916505851E-2</v>
      </c>
      <c r="N93" s="7">
        <v>-5.3012241280168612E-4</v>
      </c>
      <c r="O93" s="7">
        <v>3.1986801169481778E-2</v>
      </c>
      <c r="P93" s="7">
        <v>2.0891221699464169E-2</v>
      </c>
      <c r="Q93" s="7">
        <v>3.4371041510687962E-2</v>
      </c>
      <c r="R93" s="7">
        <v>3.2721932047804381E-2</v>
      </c>
      <c r="S93" s="7">
        <v>3.2113545299055642E-2</v>
      </c>
      <c r="T93" s="7">
        <v>-1.2894994510386205E-2</v>
      </c>
      <c r="U93" s="7">
        <v>2.6946960898235006E-2</v>
      </c>
      <c r="V93" s="7">
        <v>1.30157473696383E-3</v>
      </c>
      <c r="W93" s="7">
        <v>-2.1885155797465708E-2</v>
      </c>
      <c r="X93" s="7">
        <v>2.7418647627547407E-2</v>
      </c>
      <c r="Y93" s="7">
        <v>9.2298548699690092E-3</v>
      </c>
      <c r="Z93" s="7">
        <v>4.3989406767136474E-2</v>
      </c>
      <c r="AA93" s="7">
        <v>1.2817304714257627E-2</v>
      </c>
      <c r="AB93" s="7">
        <v>8.6888924650241617E-3</v>
      </c>
      <c r="AC93" s="7">
        <v>2.6087450330472342E-3</v>
      </c>
      <c r="AD93" s="7">
        <v>8.9179724909658163E-3</v>
      </c>
      <c r="AE93" s="7">
        <v>3.96539040387104E-2</v>
      </c>
      <c r="AF93" s="7">
        <v>3.7356999821032993E-2</v>
      </c>
      <c r="AG93" s="7">
        <v>3.4274807039301664E-2</v>
      </c>
      <c r="AH93" s="7">
        <v>3.7092030863569436E-3</v>
      </c>
      <c r="AI93" s="7">
        <v>2.7540597230268464E-3</v>
      </c>
      <c r="AJ93" s="7">
        <v>3.8580631216349776E-2</v>
      </c>
      <c r="AK93" s="7">
        <v>8.5709894411889892E-3</v>
      </c>
      <c r="AL93" s="7">
        <v>7.4760480663794357E-3</v>
      </c>
      <c r="AM93" s="7">
        <v>4.1935619365339377E-2</v>
      </c>
      <c r="AN93" s="7">
        <v>4.0964266885941736E-2</v>
      </c>
      <c r="AO93" s="7">
        <v>1.335549012145943E-2</v>
      </c>
      <c r="AP93" s="7">
        <v>9.424344337646752E-3</v>
      </c>
      <c r="AQ93" s="7">
        <v>8.374554082577812E-3</v>
      </c>
      <c r="AR93" s="7">
        <v>7.5002671813760372E-3</v>
      </c>
      <c r="AS93" s="7">
        <v>8.1391262713264786E-3</v>
      </c>
      <c r="AT93" s="7">
        <v>3.0975665443415262E-3</v>
      </c>
      <c r="AU93" s="7">
        <v>-1.3944784765455097E-2</v>
      </c>
      <c r="AV93" s="7">
        <v>1.5743018740839908E-2</v>
      </c>
      <c r="AW93" s="7">
        <v>-1.2508319777250115E-2</v>
      </c>
      <c r="AX93" s="7">
        <v>-2.1527391784582905E-4</v>
      </c>
      <c r="AY93" s="7">
        <v>1.5105165479850774E-3</v>
      </c>
      <c r="AZ93" s="7">
        <v>-2.5756508999984662E-2</v>
      </c>
      <c r="BA93" s="7">
        <v>-3.9897133433924453E-3</v>
      </c>
      <c r="BB93" s="7">
        <v>1.2545590572594217E-4</v>
      </c>
      <c r="BC93" s="7">
        <v>3.0696576537170894E-2</v>
      </c>
      <c r="BD93" s="7">
        <v>3.7080728225312609E-2</v>
      </c>
      <c r="BE93" s="7">
        <v>3.3070860988514528E-2</v>
      </c>
      <c r="BF93" s="7">
        <v>4.1913558180414444E-3</v>
      </c>
      <c r="BG93" s="7">
        <v>-9.104535086981419E-3</v>
      </c>
      <c r="BH93" s="7">
        <v>3.297478131414705E-3</v>
      </c>
      <c r="BI93" s="7">
        <v>3.8159408771010969E-3</v>
      </c>
      <c r="BJ93" s="7">
        <v>8.2631722008458253E-4</v>
      </c>
      <c r="BK93" s="7">
        <v>1.1714489380326154E-3</v>
      </c>
      <c r="BL93" s="7">
        <v>2.2639700942763019E-2</v>
      </c>
      <c r="BM93" s="7">
        <v>2.2832986596287227E-3</v>
      </c>
      <c r="BN93" s="7">
        <v>3.108306215209744E-2</v>
      </c>
      <c r="BO93" s="7">
        <v>7.5244862963726317E-3</v>
      </c>
      <c r="BP93" s="7">
        <v>2.7388708319783829E-3</v>
      </c>
      <c r="BQ93" s="7">
        <v>3.5673110681675946E-2</v>
      </c>
      <c r="BR93" s="7">
        <v>3.2957454418160476E-2</v>
      </c>
      <c r="BS93" s="7">
        <v>-9.6313288258969149E-3</v>
      </c>
      <c r="BT93" s="7">
        <v>3.3608215288906777E-2</v>
      </c>
      <c r="BU93" s="7">
        <v>-1.353005637757446E-2</v>
      </c>
      <c r="BV93" s="7">
        <v>2.4906453813538898E-2</v>
      </c>
      <c r="BW93" s="7">
        <v>3.7316156036563991E-2</v>
      </c>
      <c r="BX93" s="7">
        <v>3.9456958567589739E-2</v>
      </c>
      <c r="BY93" s="7">
        <v>-4.8176970237439748E-3</v>
      </c>
      <c r="BZ93" s="7">
        <v>2.5196383962779095E-2</v>
      </c>
      <c r="CA93" s="8">
        <v>-1.3512481953337797E-3</v>
      </c>
    </row>
    <row r="94" spans="1:79" x14ac:dyDescent="0.25">
      <c r="A94" s="62"/>
      <c r="B94" s="6">
        <v>1.0821022814101695E-2</v>
      </c>
      <c r="C94" s="7">
        <v>-1.3793431165961906E-2</v>
      </c>
      <c r="D94" s="7">
        <v>-1.124201614767658E-2</v>
      </c>
      <c r="E94" s="7">
        <v>8.8750079409116236E-3</v>
      </c>
      <c r="F94" s="7">
        <v>3.7125958759885822E-2</v>
      </c>
      <c r="G94" s="7">
        <v>-6.7084274311304468E-3</v>
      </c>
      <c r="H94" s="7">
        <v>1.4484115193811653E-2</v>
      </c>
      <c r="I94" s="7">
        <v>-1.6532281290950288E-2</v>
      </c>
      <c r="J94" s="7">
        <v>2.2171762075549325E-2</v>
      </c>
      <c r="K94" s="7">
        <v>-4.338396575330139E-3</v>
      </c>
      <c r="L94" s="7">
        <v>1.0215012496074871E-2</v>
      </c>
      <c r="M94" s="7">
        <v>2.6542680131348584E-2</v>
      </c>
      <c r="N94" s="7">
        <v>-4.3418703150884183E-3</v>
      </c>
      <c r="O94" s="7">
        <v>4.0957017978744764E-2</v>
      </c>
      <c r="P94" s="7">
        <v>2.707716616534489E-2</v>
      </c>
      <c r="Q94" s="7">
        <v>4.7356135516911591E-2</v>
      </c>
      <c r="R94" s="7">
        <v>3.1952586255323767E-2</v>
      </c>
      <c r="S94" s="7">
        <v>4.206174786065317E-2</v>
      </c>
      <c r="T94" s="7">
        <v>-2.5104575886827289E-2</v>
      </c>
      <c r="U94" s="7">
        <v>4.051918366164356E-2</v>
      </c>
      <c r="V94" s="7">
        <v>-2.384461062783845E-3</v>
      </c>
      <c r="W94" s="7">
        <v>-5.0427580940748409E-2</v>
      </c>
      <c r="X94" s="7">
        <v>3.0341655781627536E-2</v>
      </c>
      <c r="Y94" s="7">
        <v>1.5118077911234672E-2</v>
      </c>
      <c r="Z94" s="7">
        <v>5.2166462566384617E-2</v>
      </c>
      <c r="AA94" s="7">
        <v>1.899491515212904E-2</v>
      </c>
      <c r="AB94" s="7">
        <v>2.7343645184279772E-2</v>
      </c>
      <c r="AC94" s="7">
        <v>-3.8134058572625307E-3</v>
      </c>
      <c r="AD94" s="7">
        <v>1.1838071402852979E-2</v>
      </c>
      <c r="AE94" s="7">
        <v>4.7915509877900046E-2</v>
      </c>
      <c r="AF94" s="7">
        <v>4.1560070793005208E-2</v>
      </c>
      <c r="AG94" s="7">
        <v>1.6067724728940136E-2</v>
      </c>
      <c r="AH94" s="7">
        <v>1.5481123366323832E-2</v>
      </c>
      <c r="AI94" s="7">
        <v>2.5073251980982456E-3</v>
      </c>
      <c r="AJ94" s="7">
        <v>4.0089346608440303E-2</v>
      </c>
      <c r="AK94" s="7">
        <v>1.0623195856171747E-2</v>
      </c>
      <c r="AL94" s="7">
        <v>1.7364994046575391E-2</v>
      </c>
      <c r="AM94" s="7">
        <v>5.4263352710051969E-2</v>
      </c>
      <c r="AN94" s="7">
        <v>3.5033391634780753E-2</v>
      </c>
      <c r="AO94" s="7">
        <v>1.3016015470200926E-2</v>
      </c>
      <c r="AP94" s="7">
        <v>4.8019184186599007E-3</v>
      </c>
      <c r="AQ94" s="7">
        <v>1.6773011224816101E-2</v>
      </c>
      <c r="AR94" s="7">
        <v>1.8418449222468866E-2</v>
      </c>
      <c r="AS94" s="7">
        <v>1.6655269307300456E-2</v>
      </c>
      <c r="AT94" s="7">
        <v>-9.8169933606051807E-3</v>
      </c>
      <c r="AU94" s="7">
        <v>-1.3133483080671055E-2</v>
      </c>
      <c r="AV94" s="7">
        <v>1.4089024770437539E-2</v>
      </c>
      <c r="AW94" s="7">
        <v>2.1637186425155774E-3</v>
      </c>
      <c r="AX94" s="7">
        <v>9.353046971526599E-3</v>
      </c>
      <c r="AY94" s="7">
        <v>6.0507765971067294E-3</v>
      </c>
      <c r="AZ94" s="7">
        <v>-1.799940785472115E-2</v>
      </c>
      <c r="BA94" s="7">
        <v>7.4653781649036688E-3</v>
      </c>
      <c r="BB94" s="7">
        <v>3.2753960039403444E-3</v>
      </c>
      <c r="BC94" s="7">
        <v>2.9898324780546714E-2</v>
      </c>
      <c r="BD94" s="7">
        <v>3.9339216650074012E-2</v>
      </c>
      <c r="BE94" s="7">
        <v>3.7333805925935278E-2</v>
      </c>
      <c r="BF94" s="7">
        <v>7.3915152062374503E-3</v>
      </c>
      <c r="BG94" s="7">
        <v>-3.3622322542508715E-2</v>
      </c>
      <c r="BH94" s="7">
        <v>-2.4276146238650445E-3</v>
      </c>
      <c r="BI94" s="7">
        <v>1.032779127800075E-2</v>
      </c>
      <c r="BJ94" s="7">
        <v>-1.407691647282755E-2</v>
      </c>
      <c r="BK94" s="7">
        <v>-8.6975958654017388E-3</v>
      </c>
      <c r="BL94" s="7">
        <v>1.5455500985364315E-2</v>
      </c>
      <c r="BM94" s="7">
        <v>1.0602630547741826E-2</v>
      </c>
      <c r="BN94" s="7">
        <v>4.0505040940539333E-2</v>
      </c>
      <c r="BO94" s="7">
        <v>1.9471904398362327E-2</v>
      </c>
      <c r="BP94" s="7">
        <v>2.4997289453553093E-3</v>
      </c>
      <c r="BQ94" s="7">
        <v>1.4684357450919144E-2</v>
      </c>
      <c r="BR94" s="7">
        <v>4.0401117357514525E-2</v>
      </c>
      <c r="BS94" s="7">
        <v>-2.7637725671023489E-2</v>
      </c>
      <c r="BT94" s="7">
        <v>4.1767917959054657E-2</v>
      </c>
      <c r="BU94" s="7">
        <v>-2.3339496908473072E-2</v>
      </c>
      <c r="BV94" s="7">
        <v>-7.2336662100547233E-5</v>
      </c>
      <c r="BW94" s="7">
        <v>3.9456958567589719E-2</v>
      </c>
      <c r="BX94" s="7">
        <v>5.0941041919393068E-2</v>
      </c>
      <c r="BY94" s="7">
        <v>-9.6101959789373012E-3</v>
      </c>
      <c r="BZ94" s="7">
        <v>-7.2167362478805508E-3</v>
      </c>
      <c r="CA94" s="8">
        <v>-2.669845432835322E-3</v>
      </c>
    </row>
    <row r="95" spans="1:79" x14ac:dyDescent="0.25">
      <c r="A95" s="62"/>
      <c r="B95" s="6">
        <v>1.641784273958246E-2</v>
      </c>
      <c r="C95" s="7">
        <v>2.4082035953546355E-2</v>
      </c>
      <c r="D95" s="7">
        <v>2.9904843425812833E-2</v>
      </c>
      <c r="E95" s="7">
        <v>1.7935673689850488E-2</v>
      </c>
      <c r="F95" s="7">
        <v>-3.8146866160731173E-3</v>
      </c>
      <c r="G95" s="7">
        <v>2.2985439712265202E-2</v>
      </c>
      <c r="H95" s="7">
        <v>1.571252105471195E-2</v>
      </c>
      <c r="I95" s="7">
        <v>3.5777296369920088E-2</v>
      </c>
      <c r="J95" s="7">
        <v>6.51244131300289E-3</v>
      </c>
      <c r="K95" s="7">
        <v>1.9899370292440433E-2</v>
      </c>
      <c r="L95" s="7">
        <v>7.8559377340718384E-3</v>
      </c>
      <c r="M95" s="7">
        <v>5.9015621247599723E-3</v>
      </c>
      <c r="N95" s="7">
        <v>2.2952247261652996E-2</v>
      </c>
      <c r="O95" s="7">
        <v>-2.7064858006173309E-3</v>
      </c>
      <c r="P95" s="7">
        <v>7.2378319023088944E-3</v>
      </c>
      <c r="Q95" s="7">
        <v>-5.9583282423641137E-3</v>
      </c>
      <c r="R95" s="7">
        <v>-1.2667797755957534E-4</v>
      </c>
      <c r="S95" s="7">
        <v>-3.1288610193289657E-3</v>
      </c>
      <c r="T95" s="7">
        <v>3.5762173089554809E-2</v>
      </c>
      <c r="U95" s="7">
        <v>-1.0413626108896068E-4</v>
      </c>
      <c r="V95" s="7">
        <v>2.141957943917432E-2</v>
      </c>
      <c r="W95" s="7">
        <v>4.8413457923485267E-2</v>
      </c>
      <c r="X95" s="7">
        <v>2.9870680139445424E-3</v>
      </c>
      <c r="Y95" s="7">
        <v>1.1838670489840809E-2</v>
      </c>
      <c r="Z95" s="7">
        <v>-1.2221961127312823E-2</v>
      </c>
      <c r="AA95" s="7">
        <v>8.8227910855857676E-3</v>
      </c>
      <c r="AB95" s="7">
        <v>8.1129048003688448E-3</v>
      </c>
      <c r="AC95" s="7">
        <v>2.124800413016497E-2</v>
      </c>
      <c r="AD95" s="7">
        <v>1.3061285529343837E-2</v>
      </c>
      <c r="AE95" s="7">
        <v>-8.7189377521398673E-3</v>
      </c>
      <c r="AF95" s="7">
        <v>-5.5239699872007327E-3</v>
      </c>
      <c r="AG95" s="7">
        <v>4.2994637727126472E-3</v>
      </c>
      <c r="AH95" s="7">
        <v>1.4414294736276048E-2</v>
      </c>
      <c r="AI95" s="7">
        <v>1.9114348367583765E-2</v>
      </c>
      <c r="AJ95" s="7">
        <v>-5.6411434314375215E-3</v>
      </c>
      <c r="AK95" s="7">
        <v>1.362708384609216E-2</v>
      </c>
      <c r="AL95" s="7">
        <v>1.1961265197441034E-2</v>
      </c>
      <c r="AM95" s="7">
        <v>-1.1904014268938515E-2</v>
      </c>
      <c r="AN95" s="7">
        <v>-5.1543804842435134E-3</v>
      </c>
      <c r="AO95" s="7">
        <v>1.0511340681846039E-2</v>
      </c>
      <c r="AP95" s="7">
        <v>1.5110390043437838E-2</v>
      </c>
      <c r="AQ95" s="7">
        <v>1.1715981166671351E-2</v>
      </c>
      <c r="AR95" s="7">
        <v>1.1605655903677514E-2</v>
      </c>
      <c r="AS95" s="7">
        <v>1.1869295512848599E-2</v>
      </c>
      <c r="AT95" s="7">
        <v>2.2968700282881782E-2</v>
      </c>
      <c r="AU95" s="7">
        <v>3.2367764212788371E-2</v>
      </c>
      <c r="AV95" s="7">
        <v>1.3988797989314128E-2</v>
      </c>
      <c r="AW95" s="7">
        <v>2.6674591421950389E-2</v>
      </c>
      <c r="AX95" s="7">
        <v>1.8329326442727063E-2</v>
      </c>
      <c r="AY95" s="7">
        <v>1.8564813840925544E-2</v>
      </c>
      <c r="AZ95" s="7">
        <v>3.971991003248132E-2</v>
      </c>
      <c r="BA95" s="7">
        <v>2.0787301605632406E-2</v>
      </c>
      <c r="BB95" s="7">
        <v>2.0146462264813508E-2</v>
      </c>
      <c r="BC95" s="7">
        <v>1.5321032587101019E-3</v>
      </c>
      <c r="BD95" s="7">
        <v>-4.6643826775666954E-3</v>
      </c>
      <c r="BE95" s="7">
        <v>-2.0530931684842428E-3</v>
      </c>
      <c r="BF95" s="7">
        <v>1.6819008544133724E-2</v>
      </c>
      <c r="BG95" s="7">
        <v>3.6692139645897015E-2</v>
      </c>
      <c r="BH95" s="7">
        <v>2.0459652730256114E-2</v>
      </c>
      <c r="BI95" s="7">
        <v>1.6043972482986769E-2</v>
      </c>
      <c r="BJ95" s="7">
        <v>2.546728633250453E-2</v>
      </c>
      <c r="BK95" s="7">
        <v>2.3543343953615015E-2</v>
      </c>
      <c r="BL95" s="7">
        <v>1.0177243364614008E-2</v>
      </c>
      <c r="BM95" s="7">
        <v>1.6702216123620744E-2</v>
      </c>
      <c r="BN95" s="7">
        <v>-2.1179565362596658E-3</v>
      </c>
      <c r="BO95" s="7">
        <v>1.1250046609913966E-2</v>
      </c>
      <c r="BP95" s="7">
        <v>1.9124239615724244E-2</v>
      </c>
      <c r="BQ95" s="7">
        <v>4.0685409748605073E-3</v>
      </c>
      <c r="BR95" s="7">
        <v>-2.9987532600541586E-3</v>
      </c>
      <c r="BS95" s="7">
        <v>3.4996171613531329E-2</v>
      </c>
      <c r="BT95" s="7">
        <v>-3.7623765396118392E-3</v>
      </c>
      <c r="BU95" s="7">
        <v>3.5496060668348636E-2</v>
      </c>
      <c r="BV95" s="7">
        <v>1.4138496452284544E-2</v>
      </c>
      <c r="BW95" s="7">
        <v>-4.8176970237439167E-3</v>
      </c>
      <c r="BX95" s="7">
        <v>-9.6101959789372318E-3</v>
      </c>
      <c r="BY95" s="7">
        <v>2.676389650192236E-2</v>
      </c>
      <c r="BZ95" s="7">
        <v>1.6328551252380225E-2</v>
      </c>
      <c r="CA95" s="8">
        <v>2.2807302630167527E-2</v>
      </c>
    </row>
    <row r="96" spans="1:79" x14ac:dyDescent="0.25">
      <c r="A96" s="62"/>
      <c r="B96" s="6">
        <v>-2.8034590515359694E-2</v>
      </c>
      <c r="C96" s="7">
        <v>6.0501740172658948E-2</v>
      </c>
      <c r="D96" s="7">
        <v>2.9516406777796165E-3</v>
      </c>
      <c r="E96" s="7">
        <v>-2.7701032177684815E-2</v>
      </c>
      <c r="F96" s="7">
        <v>3.1554389989908574E-2</v>
      </c>
      <c r="G96" s="7">
        <v>2.690723608147914E-2</v>
      </c>
      <c r="H96" s="7">
        <v>-4.4392217896913132E-2</v>
      </c>
      <c r="I96" s="7">
        <v>-8.9065967856209217E-3</v>
      </c>
      <c r="J96" s="7">
        <v>4.3888919708056792E-2</v>
      </c>
      <c r="K96" s="7">
        <v>3.5547418454984006E-2</v>
      </c>
      <c r="L96" s="7">
        <v>0.10429068203383413</v>
      </c>
      <c r="M96" s="7">
        <v>2.2683792556516598E-2</v>
      </c>
      <c r="N96" s="7">
        <v>1.3250909322647542E-2</v>
      </c>
      <c r="O96" s="7">
        <v>9.5320552079129067E-4</v>
      </c>
      <c r="P96" s="7">
        <v>9.7764175187015356E-3</v>
      </c>
      <c r="Q96" s="7">
        <v>-1.2857919407268721E-2</v>
      </c>
      <c r="R96" s="7">
        <v>3.497819307242582E-2</v>
      </c>
      <c r="S96" s="7">
        <v>-2.4473406305556035E-3</v>
      </c>
      <c r="T96" s="7">
        <v>4.1549686339176377E-2</v>
      </c>
      <c r="U96" s="7">
        <v>-1.5498859721538562E-2</v>
      </c>
      <c r="V96" s="7">
        <v>1.2958890323306865E-2</v>
      </c>
      <c r="W96" s="7">
        <v>9.7791130171436286E-2</v>
      </c>
      <c r="X96" s="7">
        <v>2.1677437951437846E-2</v>
      </c>
      <c r="Y96" s="7">
        <v>-1.9797198710086665E-2</v>
      </c>
      <c r="Z96" s="7">
        <v>4.6786045928017394E-3</v>
      </c>
      <c r="AA96" s="7">
        <v>-2.0519701169881912E-2</v>
      </c>
      <c r="AB96" s="7">
        <v>-6.4363062645490771E-2</v>
      </c>
      <c r="AC96" s="7">
        <v>2.2605427301890489E-2</v>
      </c>
      <c r="AD96" s="7">
        <v>-9.4709422410433775E-3</v>
      </c>
      <c r="AE96" s="7">
        <v>4.0372321106255105E-3</v>
      </c>
      <c r="AF96" s="7">
        <v>1.8007591168966483E-2</v>
      </c>
      <c r="AG96" s="7">
        <v>9.5915530835494783E-2</v>
      </c>
      <c r="AH96" s="7">
        <v>-4.075752579267429E-2</v>
      </c>
      <c r="AI96" s="7">
        <v>1.0805882587868023E-3</v>
      </c>
      <c r="AJ96" s="7">
        <v>2.75018172403249E-2</v>
      </c>
      <c r="AK96" s="7">
        <v>-6.4719430269267256E-3</v>
      </c>
      <c r="AL96" s="7">
        <v>-3.388968852142682E-2</v>
      </c>
      <c r="AM96" s="7">
        <v>-9.9608198399381946E-3</v>
      </c>
      <c r="AN96" s="7">
        <v>5.3637522838520177E-2</v>
      </c>
      <c r="AO96" s="7">
        <v>2.2513180232464815E-3</v>
      </c>
      <c r="AP96" s="7">
        <v>1.6873703679824215E-2</v>
      </c>
      <c r="AQ96" s="7">
        <v>-2.8619872145042809E-2</v>
      </c>
      <c r="AR96" s="7">
        <v>-3.7477161695277428E-2</v>
      </c>
      <c r="AS96" s="7">
        <v>-2.9049111974495733E-2</v>
      </c>
      <c r="AT96" s="7">
        <v>4.5286444595294899E-2</v>
      </c>
      <c r="AU96" s="7">
        <v>-3.943889485690617E-3</v>
      </c>
      <c r="AV96" s="7">
        <v>3.6706345069252327E-2</v>
      </c>
      <c r="AW96" s="7">
        <v>-5.2167702456503942E-2</v>
      </c>
      <c r="AX96" s="7">
        <v>-3.3386241937410445E-2</v>
      </c>
      <c r="AY96" s="7">
        <v>-1.57132021752753E-2</v>
      </c>
      <c r="AZ96" s="7">
        <v>-2.9111048924136435E-2</v>
      </c>
      <c r="BA96" s="7">
        <v>-4.0267925654769263E-2</v>
      </c>
      <c r="BB96" s="7">
        <v>-1.0975230343177971E-2</v>
      </c>
      <c r="BC96" s="7">
        <v>3.4917127695926239E-2</v>
      </c>
      <c r="BD96" s="7">
        <v>2.4767144133326164E-2</v>
      </c>
      <c r="BE96" s="7">
        <v>1.7456220586514314E-2</v>
      </c>
      <c r="BF96" s="7">
        <v>-1.0825406697956001E-2</v>
      </c>
      <c r="BG96" s="7">
        <v>8.4776880962828538E-2</v>
      </c>
      <c r="BH96" s="7">
        <v>2.0229518162786137E-2</v>
      </c>
      <c r="BI96" s="7">
        <v>-2.2404766540079658E-2</v>
      </c>
      <c r="BJ96" s="7">
        <v>5.2040317967600475E-2</v>
      </c>
      <c r="BK96" s="7">
        <v>3.4511422258633295E-2</v>
      </c>
      <c r="BL96" s="7">
        <v>5.6543866385816058E-2</v>
      </c>
      <c r="BM96" s="7">
        <v>-2.8830761166764439E-2</v>
      </c>
      <c r="BN96" s="7">
        <v>-6.9452156646359828E-4</v>
      </c>
      <c r="BO96" s="7">
        <v>-4.106463486912805E-2</v>
      </c>
      <c r="BP96" s="7">
        <v>1.0528953665640455E-3</v>
      </c>
      <c r="BQ96" s="7">
        <v>0.10572822516741499</v>
      </c>
      <c r="BR96" s="7">
        <v>6.3545631352334951E-3</v>
      </c>
      <c r="BS96" s="7">
        <v>6.2026631438867171E-2</v>
      </c>
      <c r="BT96" s="7">
        <v>3.9094217655722338E-3</v>
      </c>
      <c r="BU96" s="7">
        <v>3.3128559841450411E-2</v>
      </c>
      <c r="BV96" s="7">
        <v>0.11878277008335533</v>
      </c>
      <c r="BW96" s="7">
        <v>2.5196383962779099E-2</v>
      </c>
      <c r="BX96" s="7">
        <v>-7.2167362478805265E-3</v>
      </c>
      <c r="BY96" s="7">
        <v>1.6328551252380155E-2</v>
      </c>
      <c r="BZ96" s="7">
        <v>0.14473279229004848</v>
      </c>
      <c r="CA96" s="8">
        <v>4.4905448951926526E-3</v>
      </c>
    </row>
    <row r="97" spans="1:79" x14ac:dyDescent="0.25">
      <c r="A97" s="63"/>
      <c r="B97" s="6">
        <v>1.9934905796383733E-2</v>
      </c>
      <c r="C97" s="7">
        <v>2.2006631293932544E-2</v>
      </c>
      <c r="D97" s="7">
        <v>2.3706381775794892E-2</v>
      </c>
      <c r="E97" s="7">
        <v>2.0362526671184801E-2</v>
      </c>
      <c r="F97" s="7">
        <v>-1.0748532699311752E-3</v>
      </c>
      <c r="G97" s="7">
        <v>2.1731295394915633E-2</v>
      </c>
      <c r="H97" s="7">
        <v>1.9752521577609164E-2</v>
      </c>
      <c r="I97" s="7">
        <v>2.5374086905359472E-2</v>
      </c>
      <c r="J97" s="7">
        <v>1.8244821470484174E-3</v>
      </c>
      <c r="K97" s="7">
        <v>2.0852462260364302E-2</v>
      </c>
      <c r="L97" s="7">
        <v>2.1424189991207654E-3</v>
      </c>
      <c r="M97" s="7">
        <v>1.6736110308185198E-3</v>
      </c>
      <c r="N97" s="7">
        <v>2.1735697970800619E-2</v>
      </c>
      <c r="O97" s="7">
        <v>-7.3155634018682442E-4</v>
      </c>
      <c r="P97" s="7">
        <v>2.0633828884973754E-3</v>
      </c>
      <c r="Q97" s="7">
        <v>-1.634505811946213E-3</v>
      </c>
      <c r="R97" s="7">
        <v>-3.8458271403696287E-5</v>
      </c>
      <c r="S97" s="7">
        <v>-8.4721961995083694E-4</v>
      </c>
      <c r="T97" s="7">
        <v>2.5318978769118643E-2</v>
      </c>
      <c r="U97" s="7">
        <v>1.8762444487493979E-5</v>
      </c>
      <c r="V97" s="7">
        <v>2.1303851936698877E-2</v>
      </c>
      <c r="W97" s="7">
        <v>2.8829372832938793E-2</v>
      </c>
      <c r="X97" s="7">
        <v>8.5287474883893183E-4</v>
      </c>
      <c r="Y97" s="7">
        <v>1.8635493719199175E-2</v>
      </c>
      <c r="Z97" s="7">
        <v>-3.418227230069952E-3</v>
      </c>
      <c r="AA97" s="7">
        <v>1.7785885515331445E-2</v>
      </c>
      <c r="AB97" s="7">
        <v>1.7629911278746663E-2</v>
      </c>
      <c r="AC97" s="7">
        <v>2.1245755084127092E-2</v>
      </c>
      <c r="AD97" s="7">
        <v>1.8969808080589221E-2</v>
      </c>
      <c r="AE97" s="7">
        <v>-2.429892962494927E-3</v>
      </c>
      <c r="AF97" s="7">
        <v>-1.5431399347216324E-3</v>
      </c>
      <c r="AG97" s="7">
        <v>1.1481000013897347E-3</v>
      </c>
      <c r="AH97" s="7">
        <v>1.9382820138795498E-2</v>
      </c>
      <c r="AI97" s="7">
        <v>2.0665854706662528E-2</v>
      </c>
      <c r="AJ97" s="7">
        <v>-1.5857445365240683E-3</v>
      </c>
      <c r="AK97" s="7">
        <v>1.9126314566926886E-2</v>
      </c>
      <c r="AL97" s="7">
        <v>1.8684260467741923E-2</v>
      </c>
      <c r="AM97" s="7">
        <v>-3.313829217401025E-3</v>
      </c>
      <c r="AN97" s="7">
        <v>-1.4748368414402094E-3</v>
      </c>
      <c r="AO97" s="7">
        <v>1.8239031113774118E-2</v>
      </c>
      <c r="AP97" s="7">
        <v>1.9521012128376203E-2</v>
      </c>
      <c r="AQ97" s="7">
        <v>1.8609791578973189E-2</v>
      </c>
      <c r="AR97" s="7">
        <v>1.8587610404831173E-2</v>
      </c>
      <c r="AS97" s="7">
        <v>1.8653451558414108E-2</v>
      </c>
      <c r="AT97" s="7">
        <v>2.1708055194388037E-2</v>
      </c>
      <c r="AU97" s="7">
        <v>2.4407758219715671E-2</v>
      </c>
      <c r="AV97" s="7">
        <v>3.939701153695005E-3</v>
      </c>
      <c r="AW97" s="7">
        <v>2.2851145499313344E-2</v>
      </c>
      <c r="AX97" s="7">
        <v>2.0479247152960754E-2</v>
      </c>
      <c r="AY97" s="7">
        <v>2.0527834660545592E-2</v>
      </c>
      <c r="AZ97" s="7">
        <v>2.6506078413532863E-2</v>
      </c>
      <c r="BA97" s="7">
        <v>2.1179215210448007E-2</v>
      </c>
      <c r="BB97" s="7">
        <v>2.0969010798676545E-2</v>
      </c>
      <c r="BC97" s="7">
        <v>4.2930161675432121E-4</v>
      </c>
      <c r="BD97" s="7">
        <v>-1.3075882158928298E-3</v>
      </c>
      <c r="BE97" s="7">
        <v>-5.6396017896480355E-4</v>
      </c>
      <c r="BF97" s="7">
        <v>2.0030674249493396E-2</v>
      </c>
      <c r="BG97" s="7">
        <v>2.553762620199751E-2</v>
      </c>
      <c r="BH97" s="7">
        <v>2.1025871208278417E-2</v>
      </c>
      <c r="BI97" s="7">
        <v>1.9823818860342041E-2</v>
      </c>
      <c r="BJ97" s="7">
        <v>2.2405733255640548E-2</v>
      </c>
      <c r="BK97" s="7">
        <v>2.188093554129622E-2</v>
      </c>
      <c r="BL97" s="7">
        <v>2.8450318860113455E-3</v>
      </c>
      <c r="BM97" s="7">
        <v>2.0015888016314286E-2</v>
      </c>
      <c r="BN97" s="7">
        <v>-5.6395835459123467E-4</v>
      </c>
      <c r="BO97" s="7">
        <v>1.8490960341920409E-2</v>
      </c>
      <c r="BP97" s="7">
        <v>2.0668671479529697E-2</v>
      </c>
      <c r="BQ97" s="7">
        <v>1.0731025116150761E-3</v>
      </c>
      <c r="BR97" s="7">
        <v>-8.1940490007447603E-4</v>
      </c>
      <c r="BS97" s="7">
        <v>2.50823680239044E-2</v>
      </c>
      <c r="BT97" s="7">
        <v>-1.0322468437552468E-3</v>
      </c>
      <c r="BU97" s="7">
        <v>2.5252433422318962E-2</v>
      </c>
      <c r="BV97" s="7">
        <v>3.899201834048821E-3</v>
      </c>
      <c r="BW97" s="7">
        <v>-1.3512481953337138E-3</v>
      </c>
      <c r="BX97" s="7">
        <v>-2.6698454328352647E-3</v>
      </c>
      <c r="BY97" s="7">
        <v>2.2807302630167517E-2</v>
      </c>
      <c r="BZ97" s="7">
        <v>4.4905448951927662E-3</v>
      </c>
      <c r="CA97" s="8">
        <v>2.1703658091623574E-2</v>
      </c>
    </row>
    <row r="98" spans="1:79" x14ac:dyDescent="0.25">
      <c r="B98" s="6" t="e">
        <v>#N/A</v>
      </c>
      <c r="C98" s="7" t="e">
        <v>#N/A</v>
      </c>
      <c r="D98" s="7" t="e">
        <v>#N/A</v>
      </c>
      <c r="E98" s="7" t="e">
        <v>#N/A</v>
      </c>
      <c r="F98" s="7" t="e">
        <v>#N/A</v>
      </c>
      <c r="G98" s="7" t="e">
        <v>#N/A</v>
      </c>
      <c r="H98" s="7" t="e">
        <v>#N/A</v>
      </c>
      <c r="I98" s="7" t="e">
        <v>#N/A</v>
      </c>
      <c r="J98" s="7" t="e">
        <v>#N/A</v>
      </c>
      <c r="K98" s="7" t="e">
        <v>#N/A</v>
      </c>
      <c r="L98" s="7" t="e">
        <v>#N/A</v>
      </c>
      <c r="M98" s="7" t="e">
        <v>#N/A</v>
      </c>
      <c r="N98" s="7" t="e">
        <v>#N/A</v>
      </c>
      <c r="O98" s="7" t="e">
        <v>#N/A</v>
      </c>
      <c r="P98" s="7" t="e">
        <v>#N/A</v>
      </c>
      <c r="Q98" s="7" t="e">
        <v>#N/A</v>
      </c>
      <c r="R98" s="7" t="e">
        <v>#N/A</v>
      </c>
      <c r="S98" s="7" t="e">
        <v>#N/A</v>
      </c>
      <c r="T98" s="7" t="e">
        <v>#N/A</v>
      </c>
      <c r="U98" s="7" t="e">
        <v>#N/A</v>
      </c>
      <c r="V98" s="7" t="e">
        <v>#N/A</v>
      </c>
      <c r="W98" s="7" t="e">
        <v>#N/A</v>
      </c>
      <c r="X98" s="7" t="e">
        <v>#N/A</v>
      </c>
      <c r="Y98" s="7" t="e">
        <v>#N/A</v>
      </c>
      <c r="Z98" s="7" t="e">
        <v>#N/A</v>
      </c>
      <c r="AA98" s="7" t="e">
        <v>#N/A</v>
      </c>
      <c r="AB98" s="7" t="e">
        <v>#N/A</v>
      </c>
      <c r="AC98" s="7" t="e">
        <v>#N/A</v>
      </c>
      <c r="AD98" s="7" t="e">
        <v>#N/A</v>
      </c>
      <c r="AE98" s="7" t="e">
        <v>#N/A</v>
      </c>
      <c r="AF98" s="7" t="e">
        <v>#N/A</v>
      </c>
      <c r="AG98" s="7" t="e">
        <v>#N/A</v>
      </c>
      <c r="AH98" s="7" t="e">
        <v>#N/A</v>
      </c>
      <c r="AI98" s="7" t="e">
        <v>#N/A</v>
      </c>
      <c r="AJ98" s="7" t="e">
        <v>#N/A</v>
      </c>
      <c r="AK98" s="7" t="e">
        <v>#N/A</v>
      </c>
      <c r="AL98" s="7" t="e">
        <v>#N/A</v>
      </c>
      <c r="AM98" s="7" t="e">
        <v>#N/A</v>
      </c>
      <c r="AN98" s="7" t="e">
        <v>#N/A</v>
      </c>
      <c r="AO98" s="7" t="e">
        <v>#N/A</v>
      </c>
      <c r="AP98" s="7" t="e">
        <v>#N/A</v>
      </c>
      <c r="AQ98" s="7" t="e">
        <v>#N/A</v>
      </c>
      <c r="AR98" s="7" t="e">
        <v>#N/A</v>
      </c>
      <c r="AS98" s="7" t="e">
        <v>#N/A</v>
      </c>
      <c r="AT98" s="7" t="e">
        <v>#N/A</v>
      </c>
      <c r="AU98" s="7" t="e">
        <v>#N/A</v>
      </c>
      <c r="AV98" s="7" t="e">
        <v>#N/A</v>
      </c>
      <c r="AW98" s="7" t="e">
        <v>#N/A</v>
      </c>
      <c r="AX98" s="7" t="e">
        <v>#N/A</v>
      </c>
      <c r="AY98" s="7" t="e">
        <v>#N/A</v>
      </c>
      <c r="AZ98" s="7" t="e">
        <v>#N/A</v>
      </c>
      <c r="BA98" s="7" t="e">
        <v>#N/A</v>
      </c>
      <c r="BB98" s="7" t="e">
        <v>#N/A</v>
      </c>
      <c r="BC98" s="7" t="e">
        <v>#N/A</v>
      </c>
      <c r="BD98" s="7" t="e">
        <v>#N/A</v>
      </c>
      <c r="BE98" s="7" t="e">
        <v>#N/A</v>
      </c>
      <c r="BF98" s="7" t="e">
        <v>#N/A</v>
      </c>
      <c r="BG98" s="7" t="e">
        <v>#N/A</v>
      </c>
      <c r="BH98" s="7" t="e">
        <v>#N/A</v>
      </c>
      <c r="BI98" s="7" t="e">
        <v>#N/A</v>
      </c>
      <c r="BJ98" s="7" t="e">
        <v>#N/A</v>
      </c>
      <c r="BK98" s="7" t="e">
        <v>#N/A</v>
      </c>
      <c r="BL98" s="7" t="e">
        <v>#N/A</v>
      </c>
      <c r="BM98" s="7" t="e">
        <v>#N/A</v>
      </c>
      <c r="BN98" s="7" t="e">
        <v>#N/A</v>
      </c>
      <c r="BO98" s="7" t="e">
        <v>#N/A</v>
      </c>
      <c r="BP98" s="7" t="e">
        <v>#N/A</v>
      </c>
      <c r="BQ98" s="7" t="e">
        <v>#N/A</v>
      </c>
      <c r="BR98" s="7" t="e">
        <v>#N/A</v>
      </c>
      <c r="BS98" s="7" t="e">
        <v>#N/A</v>
      </c>
      <c r="BT98" s="7" t="e">
        <v>#N/A</v>
      </c>
      <c r="BU98" s="7" t="e">
        <v>#N/A</v>
      </c>
      <c r="BV98" s="7" t="e">
        <v>#N/A</v>
      </c>
      <c r="BW98" s="7" t="e">
        <v>#N/A</v>
      </c>
      <c r="BX98" s="7" t="e">
        <v>#N/A</v>
      </c>
      <c r="BY98" s="7" t="e">
        <v>#N/A</v>
      </c>
      <c r="BZ98" s="7" t="e">
        <v>#N/A</v>
      </c>
      <c r="CA98" s="8" t="e">
        <v>#N/A</v>
      </c>
    </row>
    <row r="99" spans="1:79" x14ac:dyDescent="0.25">
      <c r="B99" s="9" t="e">
        <v>#N/A</v>
      </c>
      <c r="C99" s="10" t="e">
        <v>#N/A</v>
      </c>
      <c r="D99" s="10" t="e">
        <v>#N/A</v>
      </c>
      <c r="E99" s="10" t="e">
        <v>#N/A</v>
      </c>
      <c r="F99" s="10" t="e">
        <v>#N/A</v>
      </c>
      <c r="G99" s="10" t="e">
        <v>#N/A</v>
      </c>
      <c r="H99" s="10" t="e">
        <v>#N/A</v>
      </c>
      <c r="I99" s="10" t="e">
        <v>#N/A</v>
      </c>
      <c r="J99" s="10" t="e">
        <v>#N/A</v>
      </c>
      <c r="K99" s="10" t="e">
        <v>#N/A</v>
      </c>
      <c r="L99" s="10" t="e">
        <v>#N/A</v>
      </c>
      <c r="M99" s="10" t="e">
        <v>#N/A</v>
      </c>
      <c r="N99" s="10" t="e">
        <v>#N/A</v>
      </c>
      <c r="O99" s="10" t="e">
        <v>#N/A</v>
      </c>
      <c r="P99" s="10" t="e">
        <v>#N/A</v>
      </c>
      <c r="Q99" s="10" t="e">
        <v>#N/A</v>
      </c>
      <c r="R99" s="10" t="e">
        <v>#N/A</v>
      </c>
      <c r="S99" s="10" t="e">
        <v>#N/A</v>
      </c>
      <c r="T99" s="10" t="e">
        <v>#N/A</v>
      </c>
      <c r="U99" s="10" t="e">
        <v>#N/A</v>
      </c>
      <c r="V99" s="10" t="e">
        <v>#N/A</v>
      </c>
      <c r="W99" s="10" t="e">
        <v>#N/A</v>
      </c>
      <c r="X99" s="10" t="e">
        <v>#N/A</v>
      </c>
      <c r="Y99" s="10" t="e">
        <v>#N/A</v>
      </c>
      <c r="Z99" s="10" t="e">
        <v>#N/A</v>
      </c>
      <c r="AA99" s="10" t="e">
        <v>#N/A</v>
      </c>
      <c r="AB99" s="10" t="e">
        <v>#N/A</v>
      </c>
      <c r="AC99" s="10" t="e">
        <v>#N/A</v>
      </c>
      <c r="AD99" s="10" t="e">
        <v>#N/A</v>
      </c>
      <c r="AE99" s="10" t="e">
        <v>#N/A</v>
      </c>
      <c r="AF99" s="10" t="e">
        <v>#N/A</v>
      </c>
      <c r="AG99" s="10" t="e">
        <v>#N/A</v>
      </c>
      <c r="AH99" s="10" t="e">
        <v>#N/A</v>
      </c>
      <c r="AI99" s="10" t="e">
        <v>#N/A</v>
      </c>
      <c r="AJ99" s="10" t="e">
        <v>#N/A</v>
      </c>
      <c r="AK99" s="10" t="e">
        <v>#N/A</v>
      </c>
      <c r="AL99" s="10" t="e">
        <v>#N/A</v>
      </c>
      <c r="AM99" s="10" t="e">
        <v>#N/A</v>
      </c>
      <c r="AN99" s="10" t="e">
        <v>#N/A</v>
      </c>
      <c r="AO99" s="10" t="e">
        <v>#N/A</v>
      </c>
      <c r="AP99" s="10" t="e">
        <v>#N/A</v>
      </c>
      <c r="AQ99" s="10" t="e">
        <v>#N/A</v>
      </c>
      <c r="AR99" s="10" t="e">
        <v>#N/A</v>
      </c>
      <c r="AS99" s="10" t="e">
        <v>#N/A</v>
      </c>
      <c r="AT99" s="10" t="e">
        <v>#N/A</v>
      </c>
      <c r="AU99" s="10" t="e">
        <v>#N/A</v>
      </c>
      <c r="AV99" s="10" t="e">
        <v>#N/A</v>
      </c>
      <c r="AW99" s="10" t="e">
        <v>#N/A</v>
      </c>
      <c r="AX99" s="10" t="e">
        <v>#N/A</v>
      </c>
      <c r="AY99" s="10" t="e">
        <v>#N/A</v>
      </c>
      <c r="AZ99" s="10" t="e">
        <v>#N/A</v>
      </c>
      <c r="BA99" s="10" t="e">
        <v>#N/A</v>
      </c>
      <c r="BB99" s="10" t="e">
        <v>#N/A</v>
      </c>
      <c r="BC99" s="10" t="e">
        <v>#N/A</v>
      </c>
      <c r="BD99" s="10" t="e">
        <v>#N/A</v>
      </c>
      <c r="BE99" s="10" t="e">
        <v>#N/A</v>
      </c>
      <c r="BF99" s="10" t="e">
        <v>#N/A</v>
      </c>
      <c r="BG99" s="10" t="e">
        <v>#N/A</v>
      </c>
      <c r="BH99" s="10" t="e">
        <v>#N/A</v>
      </c>
      <c r="BI99" s="10" t="e">
        <v>#N/A</v>
      </c>
      <c r="BJ99" s="10" t="e">
        <v>#N/A</v>
      </c>
      <c r="BK99" s="10" t="e">
        <v>#N/A</v>
      </c>
      <c r="BL99" s="10" t="e">
        <v>#N/A</v>
      </c>
      <c r="BM99" s="10" t="e">
        <v>#N/A</v>
      </c>
      <c r="BN99" s="10" t="e">
        <v>#N/A</v>
      </c>
      <c r="BO99" s="10" t="e">
        <v>#N/A</v>
      </c>
      <c r="BP99" s="10" t="e">
        <v>#N/A</v>
      </c>
      <c r="BQ99" s="10" t="e">
        <v>#N/A</v>
      </c>
      <c r="BR99" s="10" t="e">
        <v>#N/A</v>
      </c>
      <c r="BS99" s="10" t="e">
        <v>#N/A</v>
      </c>
      <c r="BT99" s="10" t="e">
        <v>#N/A</v>
      </c>
      <c r="BU99" s="10" t="e">
        <v>#N/A</v>
      </c>
      <c r="BV99" s="10" t="e">
        <v>#N/A</v>
      </c>
      <c r="BW99" s="10" t="e">
        <v>#N/A</v>
      </c>
      <c r="BX99" s="10" t="e">
        <v>#N/A</v>
      </c>
      <c r="BY99" s="10" t="e">
        <v>#N/A</v>
      </c>
      <c r="BZ99" s="10" t="e">
        <v>#N/A</v>
      </c>
      <c r="CA99" s="11" t="e">
        <v>#N/A</v>
      </c>
    </row>
  </sheetData>
  <mergeCells count="8">
    <mergeCell ref="A13:CA13"/>
    <mergeCell ref="A20:A97"/>
    <mergeCell ref="A19:CA19"/>
    <mergeCell ref="A1:E1"/>
    <mergeCell ref="A2:A5"/>
    <mergeCell ref="A7:E7"/>
    <mergeCell ref="A8:A11"/>
    <mergeCell ref="A14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" sqref="A1:B4"/>
    </sheetView>
  </sheetViews>
  <sheetFormatPr defaultRowHeight="15" x14ac:dyDescent="0.25"/>
  <cols>
    <col min="1" max="1" width="11.140625" bestFit="1" customWidth="1"/>
    <col min="2" max="5" width="12.7109375" bestFit="1" customWidth="1"/>
    <col min="7" max="7" width="3" bestFit="1" customWidth="1"/>
    <col min="8" max="8" width="3.140625" bestFit="1" customWidth="1"/>
    <col min="9" max="9" width="3" bestFit="1" customWidth="1"/>
  </cols>
  <sheetData>
    <row r="1" spans="1:10" x14ac:dyDescent="0.25">
      <c r="A1" s="18" t="s">
        <v>51</v>
      </c>
      <c r="B1" s="12">
        <f t="array" ref="B1:B4">'Finding β^'!B20:B23</f>
        <v>62.616784136249407</v>
      </c>
    </row>
    <row r="2" spans="1:10" ht="15.75" thickBot="1" x14ac:dyDescent="0.3">
      <c r="A2" s="19" t="s">
        <v>52</v>
      </c>
      <c r="B2" s="1">
        <v>3.5604573251650322</v>
      </c>
    </row>
    <row r="3" spans="1:10" x14ac:dyDescent="0.25">
      <c r="A3" s="19" t="s">
        <v>53</v>
      </c>
      <c r="B3" s="1">
        <v>6.1795129754846982</v>
      </c>
      <c r="F3" s="52" t="s">
        <v>58</v>
      </c>
      <c r="G3" s="53"/>
      <c r="H3" s="53"/>
      <c r="I3" s="53"/>
      <c r="J3" s="54"/>
    </row>
    <row r="4" spans="1:10" x14ac:dyDescent="0.25">
      <c r="A4" s="20" t="s">
        <v>54</v>
      </c>
      <c r="B4" s="2">
        <v>0.17362846888618577</v>
      </c>
      <c r="F4" s="27">
        <f>B1-B8*SQRT(B6*B10)</f>
        <v>48.110666730809513</v>
      </c>
      <c r="G4" s="23" t="s">
        <v>59</v>
      </c>
      <c r="H4" s="24" t="s">
        <v>20</v>
      </c>
      <c r="I4" s="23" t="s">
        <v>59</v>
      </c>
      <c r="J4" s="28">
        <f>B1+B8*SQRT(B6*B10)</f>
        <v>77.122901541689302</v>
      </c>
    </row>
    <row r="5" spans="1:10" x14ac:dyDescent="0.25">
      <c r="F5" s="29">
        <f>B2-B8*SQRT(B6*C11)</f>
        <v>2.1122080836389769</v>
      </c>
      <c r="G5" s="25" t="s">
        <v>59</v>
      </c>
      <c r="H5" s="26" t="s">
        <v>21</v>
      </c>
      <c r="I5" s="25" t="s">
        <v>59</v>
      </c>
      <c r="J5" s="30">
        <f>B2+B8*SQRT(B6*C11)</f>
        <v>5.008706566691087</v>
      </c>
    </row>
    <row r="6" spans="1:10" x14ac:dyDescent="0.25">
      <c r="A6" s="17" t="s">
        <v>56</v>
      </c>
      <c r="B6" s="17">
        <f>'Finding σ²'!B17</f>
        <v>93.031770111332222</v>
      </c>
      <c r="F6" s="27">
        <f>B3-B8*SQRT(B6*D12)</f>
        <v>0.96707405460290818</v>
      </c>
      <c r="G6" s="23" t="s">
        <v>59</v>
      </c>
      <c r="H6" s="24" t="s">
        <v>22</v>
      </c>
      <c r="I6" s="23" t="s">
        <v>59</v>
      </c>
      <c r="J6" s="28">
        <f>B3+B8*SQRT(B6*D12)</f>
        <v>11.391951896366489</v>
      </c>
    </row>
    <row r="7" spans="1:10" ht="15.75" thickBot="1" x14ac:dyDescent="0.3">
      <c r="F7" s="31">
        <f>B4-B8*SQRT(B6*E13)</f>
        <v>-7.1295151991478706E-2</v>
      </c>
      <c r="G7" s="32" t="s">
        <v>59</v>
      </c>
      <c r="H7" s="33" t="s">
        <v>23</v>
      </c>
      <c r="I7" s="32" t="s">
        <v>59</v>
      </c>
      <c r="J7" s="34">
        <f>B4+B8*SQRT(B6*E13)</f>
        <v>0.41855208976385028</v>
      </c>
    </row>
    <row r="8" spans="1:10" x14ac:dyDescent="0.25">
      <c r="A8" s="17" t="s">
        <v>57</v>
      </c>
      <c r="B8" s="17">
        <f>_xlfn.T.INV.2T(0.05/2,74)</f>
        <v>2.2879245653399227</v>
      </c>
    </row>
    <row r="9" spans="1:10" ht="15.75" thickBot="1" x14ac:dyDescent="0.3"/>
    <row r="10" spans="1:10" ht="15.75" thickBot="1" x14ac:dyDescent="0.3">
      <c r="A10" s="21" t="s">
        <v>14</v>
      </c>
      <c r="B10" s="22">
        <f t="array" ref="B10:E13">'Finding β^'!B8:E11</f>
        <v>0.43210340562691546</v>
      </c>
      <c r="C10" s="4">
        <v>-1.3414544794934926E-2</v>
      </c>
      <c r="D10" s="4">
        <v>-8.3546691959741057E-2</v>
      </c>
      <c r="E10" s="5">
        <v>-3.2566191966440961E-3</v>
      </c>
    </row>
    <row r="11" spans="1:10" ht="15.75" thickBot="1" x14ac:dyDescent="0.3">
      <c r="A11" s="1"/>
      <c r="B11" s="6">
        <v>-1.3414544794934648E-2</v>
      </c>
      <c r="C11" s="22">
        <v>4.3069708502678937E-3</v>
      </c>
      <c r="D11" s="7">
        <v>2.7588999137386815E-3</v>
      </c>
      <c r="E11" s="8">
        <v>-4.0516450015159452E-4</v>
      </c>
    </row>
    <row r="12" spans="1:10" ht="15.75" thickBot="1" x14ac:dyDescent="0.3">
      <c r="A12" s="1"/>
      <c r="B12" s="6">
        <v>-8.3546691959740613E-2</v>
      </c>
      <c r="C12" s="7">
        <v>2.7588999137387192E-3</v>
      </c>
      <c r="D12" s="22">
        <v>5.5791401469524368E-2</v>
      </c>
      <c r="E12" s="8">
        <v>-4.635910528308885E-4</v>
      </c>
    </row>
    <row r="13" spans="1:10" ht="15.75" thickBot="1" x14ac:dyDescent="0.3">
      <c r="A13" s="2"/>
      <c r="B13" s="9">
        <v>-3.2566191966441438E-3</v>
      </c>
      <c r="C13" s="10">
        <v>-4.0516450015159073E-4</v>
      </c>
      <c r="D13" s="10">
        <v>-4.6359105283087641E-4</v>
      </c>
      <c r="E13" s="22">
        <v>1.2318183109726565E-4</v>
      </c>
    </row>
  </sheetData>
  <mergeCells count="1">
    <mergeCell ref="F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B32" workbookViewId="0">
      <selection activeCell="B1" sqref="B1:H79"/>
    </sheetView>
  </sheetViews>
  <sheetFormatPr defaultRowHeight="15" x14ac:dyDescent="0.25"/>
  <cols>
    <col min="2" max="2" width="6" bestFit="1" customWidth="1"/>
    <col min="3" max="3" width="7.28515625" bestFit="1" customWidth="1"/>
    <col min="4" max="4" width="7.85546875" customWidth="1"/>
    <col min="5" max="5" width="4" bestFit="1" customWidth="1"/>
    <col min="6" max="6" width="2.140625" customWidth="1"/>
    <col min="7" max="7" width="7.42578125" bestFit="1" customWidth="1"/>
    <col min="9" max="9" width="10.85546875" customWidth="1"/>
    <col min="10" max="10" width="19.7109375" customWidth="1"/>
    <col min="11" max="11" width="25.5703125" customWidth="1"/>
    <col min="12" max="12" width="13.5703125" customWidth="1"/>
    <col min="13" max="13" width="1.28515625" customWidth="1"/>
    <col min="14" max="14" width="23.7109375" customWidth="1"/>
    <col min="15" max="15" width="20.28515625" customWidth="1"/>
  </cols>
  <sheetData>
    <row r="1" spans="2:15" ht="51" customHeight="1" x14ac:dyDescent="0.25">
      <c r="B1" s="72" t="s">
        <v>71</v>
      </c>
      <c r="C1" s="72" t="s">
        <v>69</v>
      </c>
      <c r="D1" s="72" t="s">
        <v>70</v>
      </c>
      <c r="E1" s="72" t="s">
        <v>72</v>
      </c>
      <c r="F1" s="58"/>
      <c r="G1" s="55" t="s">
        <v>61</v>
      </c>
      <c r="H1" s="55" t="s">
        <v>62</v>
      </c>
      <c r="I1" s="55" t="s">
        <v>63</v>
      </c>
      <c r="J1" s="56" t="s">
        <v>64</v>
      </c>
      <c r="K1" s="56" t="s">
        <v>65</v>
      </c>
      <c r="L1" s="56" t="s">
        <v>66</v>
      </c>
      <c r="M1" s="57"/>
      <c r="N1" s="56" t="s">
        <v>67</v>
      </c>
      <c r="O1" s="56" t="s">
        <v>68</v>
      </c>
    </row>
    <row r="2" spans="2:15" x14ac:dyDescent="0.25">
      <c r="B2" s="12">
        <v>7.94</v>
      </c>
      <c r="C2" s="12">
        <v>2</v>
      </c>
      <c r="D2" s="12">
        <v>67</v>
      </c>
      <c r="E2" s="12">
        <v>111</v>
      </c>
      <c r="G2">
        <f>$D$81+B2*$D$82+C2*$D$83+D2*$D$84</f>
        <v>114.87894866440359</v>
      </c>
      <c r="H2">
        <f>E2-G2</f>
        <v>-3.8789486644035946</v>
      </c>
      <c r="I2">
        <f>INDEX('Hat Mat'!B20:CA20,ROWS($20:20))</f>
        <v>2.8463924784123691E-2</v>
      </c>
      <c r="J2">
        <f>H2/SQRT($H$82)</f>
        <v>-0.402159553311073</v>
      </c>
      <c r="K2">
        <f>H2/SQRT($H$82*(1-I2))</f>
        <v>-0.40800823063501301</v>
      </c>
      <c r="L2">
        <f>H2/(1-I2)</f>
        <v>-3.9925935468136768</v>
      </c>
      <c r="N2">
        <f>(74*$H$82 - ((H2*H2)/(1-I2)))/73</f>
        <v>94.094026340173485</v>
      </c>
      <c r="O2">
        <f>H2/SQRT(N2*(1-I2))</f>
        <v>-0.4056986288591834</v>
      </c>
    </row>
    <row r="3" spans="2:15" x14ac:dyDescent="0.25">
      <c r="B3" s="1">
        <v>8.2919999999999998</v>
      </c>
      <c r="C3" s="1">
        <v>2</v>
      </c>
      <c r="D3" s="1">
        <v>43</v>
      </c>
      <c r="E3" s="1">
        <v>107</v>
      </c>
      <c r="G3">
        <f t="shared" ref="G3:G66" si="0">$D$81+B3*$D$82+C3*$D$83+D3*$D$84</f>
        <v>111.96514638959323</v>
      </c>
      <c r="H3">
        <f t="shared" ref="H3:H66" si="1">E3-G3</f>
        <v>-4.9651463895932295</v>
      </c>
      <c r="I3">
        <f>INDEX('Hat Mat'!B21:CA21,ROWS($20:21))</f>
        <v>6.528678358634582E-2</v>
      </c>
      <c r="J3">
        <f t="shared" ref="J3:J66" si="2">H3/SQRT($H$82)</f>
        <v>-0.51477377684499825</v>
      </c>
      <c r="K3">
        <f t="shared" ref="K3:K66" si="3">H3/SQRT($H$82*(1-I3))</f>
        <v>-0.53244802887967413</v>
      </c>
      <c r="L3">
        <f t="shared" ref="L3:L66" si="4">H3/(1-I3)</f>
        <v>-5.3119462765742265</v>
      </c>
      <c r="N3">
        <f>(74*$H$82 - ((H3*H3)/(1-I3)))/73</f>
        <v>93.944882155640244</v>
      </c>
      <c r="O3">
        <f t="shared" ref="O3:O66" si="5">H3/SQRT(N3*(1-I3))</f>
        <v>-0.52985410433276126</v>
      </c>
    </row>
    <row r="4" spans="2:15" x14ac:dyDescent="0.25">
      <c r="B4" s="1">
        <v>4.6429999999999998</v>
      </c>
      <c r="C4" s="1">
        <v>2</v>
      </c>
      <c r="D4" s="1">
        <v>52</v>
      </c>
      <c r="E4" s="1">
        <v>100</v>
      </c>
      <c r="G4">
        <f t="shared" si="0"/>
        <v>100.53569383004171</v>
      </c>
      <c r="H4">
        <f t="shared" si="1"/>
        <v>-0.53569383004170845</v>
      </c>
      <c r="I4">
        <f>INDEX('Hat Mat'!B22:CA22,ROWS($20:22))</f>
        <v>4.2926117677371492E-2</v>
      </c>
      <c r="J4">
        <f t="shared" si="2"/>
        <v>-5.5539376784764775E-2</v>
      </c>
      <c r="K4">
        <f t="shared" si="3"/>
        <v>-5.6771225556437453E-2</v>
      </c>
      <c r="L4">
        <f t="shared" si="4"/>
        <v>-0.55972045621147426</v>
      </c>
      <c r="N4">
        <f t="shared" ref="N4:N67" si="6">(74*$H$82 - ((H4*H4)/(1-I4)))/73</f>
        <v>94.302070540323882</v>
      </c>
      <c r="O4">
        <f t="shared" si="5"/>
        <v>-5.6387559409881424E-2</v>
      </c>
    </row>
    <row r="5" spans="2:15" x14ac:dyDescent="0.25">
      <c r="B5" s="1">
        <v>7.47</v>
      </c>
      <c r="C5" s="1">
        <v>2</v>
      </c>
      <c r="D5" s="1">
        <v>66</v>
      </c>
      <c r="E5" s="1">
        <v>107</v>
      </c>
      <c r="G5">
        <f t="shared" si="0"/>
        <v>113.03190525268985</v>
      </c>
      <c r="H5">
        <f t="shared" si="1"/>
        <v>-6.0319052526898531</v>
      </c>
      <c r="I5">
        <f>INDEX('Hat Mat'!B23:CA23,ROWS($20:23))</f>
        <v>2.8247604196785889E-2</v>
      </c>
      <c r="J5">
        <f t="shared" si="2"/>
        <v>-0.62537262849015862</v>
      </c>
      <c r="K5">
        <f t="shared" si="3"/>
        <v>-0.63439690999762299</v>
      </c>
      <c r="L5">
        <f t="shared" si="4"/>
        <v>-6.2072450541314135</v>
      </c>
      <c r="N5">
        <f t="shared" si="6"/>
        <v>93.793280468381312</v>
      </c>
      <c r="O5">
        <f t="shared" si="5"/>
        <v>-0.63181631791603521</v>
      </c>
    </row>
    <row r="6" spans="2:15" x14ac:dyDescent="0.25">
      <c r="B6" s="1">
        <v>8.8819999999999997</v>
      </c>
      <c r="C6" s="1">
        <v>1</v>
      </c>
      <c r="D6" s="1">
        <v>58</v>
      </c>
      <c r="E6" s="1">
        <v>114</v>
      </c>
      <c r="G6">
        <f t="shared" si="0"/>
        <v>110.49073026924869</v>
      </c>
      <c r="H6">
        <f t="shared" si="1"/>
        <v>3.5092697307513134</v>
      </c>
      <c r="I6">
        <f>INDEX('Hat Mat'!B24:CA24,ROWS($20:24))</f>
        <v>3.6684594947154092E-2</v>
      </c>
      <c r="J6">
        <f t="shared" si="2"/>
        <v>0.36383217966201392</v>
      </c>
      <c r="K6">
        <f t="shared" si="3"/>
        <v>0.37069510863686445</v>
      </c>
      <c r="L6">
        <f t="shared" si="4"/>
        <v>3.6429083479245312</v>
      </c>
      <c r="N6">
        <f t="shared" si="6"/>
        <v>94.131055345771387</v>
      </c>
      <c r="O6">
        <f t="shared" si="5"/>
        <v>0.36852421840386723</v>
      </c>
    </row>
    <row r="7" spans="2:15" x14ac:dyDescent="0.25">
      <c r="B7" s="1">
        <v>7.585</v>
      </c>
      <c r="C7" s="1">
        <v>2</v>
      </c>
      <c r="D7" s="1">
        <v>51</v>
      </c>
      <c r="E7" s="1">
        <v>115</v>
      </c>
      <c r="G7">
        <f t="shared" si="0"/>
        <v>110.83693081179104</v>
      </c>
      <c r="H7">
        <f t="shared" si="1"/>
        <v>4.163069188208965</v>
      </c>
      <c r="I7">
        <f>INDEX('Hat Mat'!B25:CA25,ROWS($20:25))</f>
        <v>2.9262829552279865E-2</v>
      </c>
      <c r="J7">
        <f t="shared" si="2"/>
        <v>0.4316164481621535</v>
      </c>
      <c r="K7">
        <f t="shared" si="3"/>
        <v>0.43807367574086131</v>
      </c>
      <c r="L7">
        <f t="shared" si="4"/>
        <v>4.2885647268342346</v>
      </c>
      <c r="N7">
        <f t="shared" si="6"/>
        <v>94.06160817209124</v>
      </c>
      <c r="O7">
        <f t="shared" si="5"/>
        <v>0.43566894013438956</v>
      </c>
    </row>
    <row r="8" spans="2:15" x14ac:dyDescent="0.25">
      <c r="B8" s="1">
        <v>7.65</v>
      </c>
      <c r="C8" s="1">
        <v>2</v>
      </c>
      <c r="D8" s="1">
        <v>71</v>
      </c>
      <c r="E8" s="1">
        <v>111</v>
      </c>
      <c r="G8">
        <f t="shared" si="0"/>
        <v>114.54092991565048</v>
      </c>
      <c r="H8">
        <f t="shared" si="1"/>
        <v>-3.5409299156504801</v>
      </c>
      <c r="I8">
        <f>INDEX('Hat Mat'!B26:CA26,ROWS($20:26))</f>
        <v>3.9046376367959768E-2</v>
      </c>
      <c r="J8">
        <f t="shared" si="2"/>
        <v>-0.36711462728335997</v>
      </c>
      <c r="K8">
        <f t="shared" si="3"/>
        <v>-0.3744988379524255</v>
      </c>
      <c r="L8">
        <f t="shared" si="4"/>
        <v>-3.6848083284884323</v>
      </c>
      <c r="N8">
        <f t="shared" si="6"/>
        <v>94.127443016367138</v>
      </c>
      <c r="O8">
        <f t="shared" si="5"/>
        <v>-0.37231281597764915</v>
      </c>
    </row>
    <row r="9" spans="2:15" x14ac:dyDescent="0.25">
      <c r="B9" s="1">
        <v>2.4119999999999999</v>
      </c>
      <c r="C9" s="1">
        <v>2</v>
      </c>
      <c r="D9" s="1">
        <v>51</v>
      </c>
      <c r="E9" s="1">
        <v>97</v>
      </c>
      <c r="G9">
        <f t="shared" si="0"/>
        <v>92.418685068712335</v>
      </c>
      <c r="H9">
        <f t="shared" si="1"/>
        <v>4.5813149312876646</v>
      </c>
      <c r="I9">
        <f>INDEX('Hat Mat'!B27:CA27,ROWS($20:27))</f>
        <v>0.10201321862884832</v>
      </c>
      <c r="J9">
        <f t="shared" si="2"/>
        <v>0.47497910535696053</v>
      </c>
      <c r="K9">
        <f t="shared" si="3"/>
        <v>0.50123285812287133</v>
      </c>
      <c r="L9">
        <f t="shared" si="4"/>
        <v>5.1017621042175865</v>
      </c>
      <c r="N9">
        <f t="shared" si="6"/>
        <v>93.986002867598017</v>
      </c>
      <c r="O9">
        <f t="shared" si="5"/>
        <v>0.49868187703490979</v>
      </c>
    </row>
    <row r="10" spans="2:15" x14ac:dyDescent="0.25">
      <c r="B10" s="1">
        <v>6</v>
      </c>
      <c r="C10" s="1">
        <v>1</v>
      </c>
      <c r="D10" s="1">
        <v>49</v>
      </c>
      <c r="E10" s="1">
        <v>100</v>
      </c>
      <c r="G10">
        <f t="shared" si="0"/>
        <v>98.666836038147409</v>
      </c>
      <c r="H10">
        <f t="shared" si="1"/>
        <v>1.3331639618525912</v>
      </c>
      <c r="I10">
        <f>INDEX('Hat Mat'!B28:CA28,ROWS($20:28))</f>
        <v>4.0926881139097419E-2</v>
      </c>
      <c r="J10">
        <f t="shared" si="2"/>
        <v>0.13821905618632183</v>
      </c>
      <c r="K10">
        <f t="shared" si="3"/>
        <v>0.14113738410374252</v>
      </c>
      <c r="L10">
        <f t="shared" si="4"/>
        <v>1.3900545595897826</v>
      </c>
      <c r="N10">
        <f t="shared" si="6"/>
        <v>94.280792021845613</v>
      </c>
      <c r="O10">
        <f t="shared" si="5"/>
        <v>0.14019938057238843</v>
      </c>
    </row>
    <row r="11" spans="2:15" x14ac:dyDescent="0.25">
      <c r="B11" s="1">
        <v>8.8330000000000002</v>
      </c>
      <c r="C11" s="1">
        <v>2</v>
      </c>
      <c r="D11" s="1">
        <v>51</v>
      </c>
      <c r="E11" s="1">
        <v>112</v>
      </c>
      <c r="G11">
        <f t="shared" si="0"/>
        <v>115.28038155359701</v>
      </c>
      <c r="H11">
        <f t="shared" si="1"/>
        <v>-3.2803815535970102</v>
      </c>
      <c r="I11">
        <f>INDEX('Hat Mat'!B29:CA29,ROWS($20:29))</f>
        <v>4.6225119481992538E-2</v>
      </c>
      <c r="J11">
        <f t="shared" si="2"/>
        <v>-0.34010163433995738</v>
      </c>
      <c r="K11">
        <f t="shared" si="3"/>
        <v>-0.34824571294718026</v>
      </c>
      <c r="L11">
        <f t="shared" si="4"/>
        <v>-3.4393666897742081</v>
      </c>
      <c r="N11">
        <f t="shared" si="6"/>
        <v>94.151624016347853</v>
      </c>
      <c r="O11">
        <f t="shared" si="5"/>
        <v>-0.34616847366880443</v>
      </c>
    </row>
    <row r="12" spans="2:15" x14ac:dyDescent="0.25">
      <c r="B12" s="1">
        <v>7.47</v>
      </c>
      <c r="C12" s="1">
        <v>1</v>
      </c>
      <c r="D12" s="1">
        <v>35</v>
      </c>
      <c r="E12" s="1">
        <v>104</v>
      </c>
      <c r="G12">
        <f t="shared" si="0"/>
        <v>101.4699097417334</v>
      </c>
      <c r="H12">
        <f t="shared" si="1"/>
        <v>2.5300902582665969</v>
      </c>
      <c r="I12">
        <f>INDEX('Hat Mat'!B30:CA30,ROWS($20:30))</f>
        <v>8.0561446872234793E-2</v>
      </c>
      <c r="J12">
        <f t="shared" si="2"/>
        <v>0.26231333697158815</v>
      </c>
      <c r="K12">
        <f t="shared" si="3"/>
        <v>0.27356404526697625</v>
      </c>
      <c r="L12">
        <f t="shared" si="4"/>
        <v>2.75177742945375</v>
      </c>
      <c r="N12">
        <f t="shared" si="6"/>
        <v>94.21080469823842</v>
      </c>
      <c r="O12">
        <f t="shared" si="5"/>
        <v>0.27184684851577989</v>
      </c>
    </row>
    <row r="13" spans="2:15" x14ac:dyDescent="0.25">
      <c r="B13" s="1">
        <v>5.5279999999999996</v>
      </c>
      <c r="C13" s="1">
        <v>1</v>
      </c>
      <c r="D13" s="1">
        <v>54</v>
      </c>
      <c r="E13" s="1">
        <v>89</v>
      </c>
      <c r="G13">
        <f t="shared" si="0"/>
        <v>97.854442525100438</v>
      </c>
      <c r="H13">
        <f t="shared" si="1"/>
        <v>-8.8544425251004384</v>
      </c>
      <c r="I13">
        <f>INDEX('Hat Mat'!B31:CA31,ROWS($20:31))</f>
        <v>5.0130987275909068E-2</v>
      </c>
      <c r="J13">
        <f t="shared" si="2"/>
        <v>-0.9180061296996993</v>
      </c>
      <c r="K13">
        <f t="shared" si="3"/>
        <v>-0.94191935494476486</v>
      </c>
      <c r="L13">
        <f t="shared" si="4"/>
        <v>-9.3217511114581377</v>
      </c>
      <c r="N13">
        <f t="shared" si="6"/>
        <v>93.175507928614891</v>
      </c>
      <c r="O13">
        <f t="shared" si="5"/>
        <v>-0.94119254545205155</v>
      </c>
    </row>
    <row r="14" spans="2:15" x14ac:dyDescent="0.25">
      <c r="B14" s="1">
        <v>7.1669999999999998</v>
      </c>
      <c r="C14" s="1">
        <v>2</v>
      </c>
      <c r="D14" s="1">
        <v>54</v>
      </c>
      <c r="E14" s="1">
        <v>104</v>
      </c>
      <c r="G14">
        <f t="shared" si="0"/>
        <v>109.86954505653063</v>
      </c>
      <c r="H14">
        <f t="shared" si="1"/>
        <v>-5.869545056530626</v>
      </c>
      <c r="I14">
        <f>INDEX('Hat Mat'!B32:CA32,ROWS($20:32))</f>
        <v>2.2857457714864519E-2</v>
      </c>
      <c r="J14">
        <f t="shared" si="2"/>
        <v>-0.60853953539921612</v>
      </c>
      <c r="K14">
        <f t="shared" si="3"/>
        <v>-0.61561591350936329</v>
      </c>
      <c r="L14">
        <f t="shared" si="4"/>
        <v>-6.0068462916415122</v>
      </c>
      <c r="N14">
        <f t="shared" si="6"/>
        <v>93.823199086056718</v>
      </c>
      <c r="O14">
        <f t="shared" si="5"/>
        <v>-0.61301395530983938</v>
      </c>
    </row>
    <row r="15" spans="2:15" x14ac:dyDescent="0.25">
      <c r="B15" s="1">
        <v>7.5709999999999997</v>
      </c>
      <c r="C15" s="1">
        <v>1</v>
      </c>
      <c r="D15" s="1">
        <v>64</v>
      </c>
      <c r="E15" s="1">
        <v>102</v>
      </c>
      <c r="G15">
        <f t="shared" si="0"/>
        <v>106.86474152927445</v>
      </c>
      <c r="H15">
        <f t="shared" si="1"/>
        <v>-4.864741529274454</v>
      </c>
      <c r="I15">
        <f>INDEX('Hat Mat'!B33:CA33,ROWS($20:33))</f>
        <v>4.2055207227740712E-2</v>
      </c>
      <c r="J15">
        <f t="shared" si="2"/>
        <v>-0.50436405574025456</v>
      </c>
      <c r="K15">
        <f t="shared" si="3"/>
        <v>-0.51531630946571327</v>
      </c>
      <c r="L15">
        <f t="shared" si="4"/>
        <v>-5.0783109485840612</v>
      </c>
      <c r="N15">
        <f t="shared" si="6"/>
        <v>93.967757781759431</v>
      </c>
      <c r="O15">
        <f t="shared" si="5"/>
        <v>-0.51274342259428352</v>
      </c>
    </row>
    <row r="16" spans="2:15" x14ac:dyDescent="0.25">
      <c r="B16" s="1">
        <v>4.7</v>
      </c>
      <c r="C16" s="1">
        <v>1</v>
      </c>
      <c r="D16" s="1">
        <v>56</v>
      </c>
      <c r="E16" s="1">
        <v>91</v>
      </c>
      <c r="G16">
        <f t="shared" si="0"/>
        <v>95.253640797636166</v>
      </c>
      <c r="H16">
        <f t="shared" si="1"/>
        <v>-4.2536407976361659</v>
      </c>
      <c r="I16">
        <f>INDEX('Hat Mat'!B34:CA34,ROWS($20:34))</f>
        <v>7.2135428876159133E-2</v>
      </c>
      <c r="J16">
        <f t="shared" si="2"/>
        <v>-0.44100668276983646</v>
      </c>
      <c r="K16">
        <f t="shared" si="3"/>
        <v>-0.4578285529855004</v>
      </c>
      <c r="L16">
        <f t="shared" si="4"/>
        <v>-4.5843336732688309</v>
      </c>
      <c r="N16">
        <f t="shared" si="6"/>
        <v>94.039053143780691</v>
      </c>
      <c r="O16">
        <f t="shared" si="5"/>
        <v>-0.45536997597484358</v>
      </c>
    </row>
    <row r="17" spans="2:15" x14ac:dyDescent="0.25">
      <c r="B17" s="1">
        <v>8.1669999999999998</v>
      </c>
      <c r="C17" s="1">
        <v>1</v>
      </c>
      <c r="D17" s="1">
        <v>69</v>
      </c>
      <c r="E17" s="1">
        <v>114</v>
      </c>
      <c r="G17">
        <f t="shared" si="0"/>
        <v>109.85491643950374</v>
      </c>
      <c r="H17">
        <f t="shared" si="1"/>
        <v>4.1450835604962606</v>
      </c>
      <c r="I17">
        <f>INDEX('Hat Mat'!B35:CA35,ROWS($20:35))</f>
        <v>5.0467251515284951E-2</v>
      </c>
      <c r="J17">
        <f t="shared" si="2"/>
        <v>0.42975174392583887</v>
      </c>
      <c r="K17">
        <f t="shared" si="3"/>
        <v>0.44102445692848391</v>
      </c>
      <c r="L17">
        <f t="shared" si="4"/>
        <v>4.3653929441728838</v>
      </c>
      <c r="N17">
        <f t="shared" si="6"/>
        <v>94.058302324802554</v>
      </c>
      <c r="O17">
        <f t="shared" si="5"/>
        <v>0.43861123116407164</v>
      </c>
    </row>
    <row r="18" spans="2:15" x14ac:dyDescent="0.25">
      <c r="B18" s="1">
        <v>7.8220000000000001</v>
      </c>
      <c r="C18" s="1">
        <v>1</v>
      </c>
      <c r="D18" s="1">
        <v>55</v>
      </c>
      <c r="E18" s="1">
        <v>114</v>
      </c>
      <c r="G18">
        <f t="shared" si="0"/>
        <v>106.19576009791521</v>
      </c>
      <c r="H18">
        <f t="shared" si="1"/>
        <v>7.8042399020847881</v>
      </c>
      <c r="I18">
        <f>INDEX('Hat Mat'!B36:CA36,ROWS($20:36))</f>
        <v>3.2411130562073738E-2</v>
      </c>
      <c r="J18">
        <f t="shared" si="2"/>
        <v>0.80912378700877607</v>
      </c>
      <c r="K18">
        <f t="shared" si="3"/>
        <v>0.82256369429641218</v>
      </c>
      <c r="L18">
        <f t="shared" si="4"/>
        <v>8.0656569629808601</v>
      </c>
      <c r="N18">
        <f t="shared" si="6"/>
        <v>93.443899538788514</v>
      </c>
      <c r="O18">
        <f t="shared" si="5"/>
        <v>0.82074775274731893</v>
      </c>
    </row>
    <row r="19" spans="2:15" x14ac:dyDescent="0.25">
      <c r="B19" s="1">
        <v>7.5979999999999999</v>
      </c>
      <c r="C19" s="1">
        <v>1</v>
      </c>
      <c r="D19" s="1">
        <v>65</v>
      </c>
      <c r="E19" s="1">
        <v>103</v>
      </c>
      <c r="G19">
        <f t="shared" si="0"/>
        <v>107.13450234594009</v>
      </c>
      <c r="H19">
        <f t="shared" si="1"/>
        <v>-4.134502345940092</v>
      </c>
      <c r="I19">
        <f>INDEX('Hat Mat'!B37:CA37,ROWS($20:37))</f>
        <v>4.413668576227419E-2</v>
      </c>
      <c r="J19">
        <f t="shared" si="2"/>
        <v>-0.42865471045425729</v>
      </c>
      <c r="K19">
        <f t="shared" si="3"/>
        <v>-0.43843953008375458</v>
      </c>
      <c r="L19">
        <f t="shared" si="4"/>
        <v>-4.3254116821475064</v>
      </c>
      <c r="N19">
        <f t="shared" si="6"/>
        <v>94.061199499884779</v>
      </c>
      <c r="O19">
        <f t="shared" si="5"/>
        <v>-0.43603373340344553</v>
      </c>
    </row>
    <row r="20" spans="2:15" x14ac:dyDescent="0.25">
      <c r="B20" s="1">
        <v>4</v>
      </c>
      <c r="C20" s="1">
        <v>2</v>
      </c>
      <c r="D20" s="1">
        <v>40</v>
      </c>
      <c r="E20" s="1">
        <v>106</v>
      </c>
      <c r="G20">
        <f t="shared" si="0"/>
        <v>96.162778143326364</v>
      </c>
      <c r="H20">
        <f t="shared" si="1"/>
        <v>9.8372218566736365</v>
      </c>
      <c r="I20">
        <f>INDEX('Hat Mat'!B38:CA38,ROWS($20:38))</f>
        <v>5.955400305332139E-2</v>
      </c>
      <c r="J20">
        <f t="shared" si="2"/>
        <v>1.0198981966444938</v>
      </c>
      <c r="K20">
        <f t="shared" si="3"/>
        <v>1.0516952024310933</v>
      </c>
      <c r="L20">
        <f t="shared" si="4"/>
        <v>10.460166653494072</v>
      </c>
      <c r="N20">
        <f t="shared" si="6"/>
        <v>92.896602852197034</v>
      </c>
      <c r="O20">
        <f t="shared" si="5"/>
        <v>1.0524600478686759</v>
      </c>
    </row>
    <row r="21" spans="2:15" x14ac:dyDescent="0.25">
      <c r="B21" s="1">
        <v>6.2309999999999999</v>
      </c>
      <c r="C21" s="1">
        <v>1</v>
      </c>
      <c r="D21" s="1">
        <v>66</v>
      </c>
      <c r="E21" s="1">
        <v>105</v>
      </c>
      <c r="G21">
        <f t="shared" si="0"/>
        <v>102.44098565132568</v>
      </c>
      <c r="H21">
        <f t="shared" si="1"/>
        <v>2.5590143486743244</v>
      </c>
      <c r="I21">
        <f>INDEX('Hat Mat'!B39:CA39,ROWS($20:39))</f>
        <v>6.7498218015925565E-2</v>
      </c>
      <c r="J21">
        <f t="shared" si="2"/>
        <v>0.26531211325987641</v>
      </c>
      <c r="K21">
        <f t="shared" si="3"/>
        <v>0.27474654745513721</v>
      </c>
      <c r="L21">
        <f t="shared" si="4"/>
        <v>2.7442460680659893</v>
      </c>
      <c r="N21">
        <f t="shared" si="6"/>
        <v>94.209978399645337</v>
      </c>
      <c r="O21">
        <f t="shared" si="5"/>
        <v>0.27302312529560424</v>
      </c>
    </row>
    <row r="22" spans="2:15" x14ac:dyDescent="0.25">
      <c r="B22" s="1">
        <v>7.6429999999999998</v>
      </c>
      <c r="C22" s="1">
        <v>2</v>
      </c>
      <c r="D22" s="1">
        <v>55</v>
      </c>
      <c r="E22" s="1">
        <v>113</v>
      </c>
      <c r="G22">
        <f t="shared" si="0"/>
        <v>111.73795121219536</v>
      </c>
      <c r="H22">
        <f t="shared" si="1"/>
        <v>1.2620487878046447</v>
      </c>
      <c r="I22">
        <f>INDEX('Hat Mat'!B40:CA40,ROWS($20:40))</f>
        <v>2.3739181744939549E-2</v>
      </c>
      <c r="J22">
        <f t="shared" si="2"/>
        <v>0.13084601542112298</v>
      </c>
      <c r="K22">
        <f t="shared" si="3"/>
        <v>0.13242731451872919</v>
      </c>
      <c r="L22">
        <f t="shared" si="4"/>
        <v>1.2927373138465119</v>
      </c>
      <c r="N22">
        <f t="shared" si="6"/>
        <v>94.283828639434176</v>
      </c>
      <c r="O22">
        <f t="shared" si="5"/>
        <v>0.13154507998595716</v>
      </c>
    </row>
    <row r="23" spans="2:15" x14ac:dyDescent="0.25">
      <c r="B23" s="1">
        <v>1.76</v>
      </c>
      <c r="C23" s="1">
        <v>2</v>
      </c>
      <c r="D23" s="1">
        <v>20</v>
      </c>
      <c r="E23" s="1">
        <v>109</v>
      </c>
      <c r="G23">
        <f t="shared" si="0"/>
        <v>84.714784357232972</v>
      </c>
      <c r="H23">
        <f t="shared" si="1"/>
        <v>24.285215642767028</v>
      </c>
      <c r="I23">
        <f>INDEX('Hat Mat'!B41:CA41,ROWS($20:41))</f>
        <v>0.16002407382238815</v>
      </c>
      <c r="J23">
        <f t="shared" si="2"/>
        <v>2.5178295254546552</v>
      </c>
      <c r="K23">
        <f t="shared" si="3"/>
        <v>2.7472166020444519</v>
      </c>
      <c r="L23">
        <f t="shared" si="4"/>
        <v>28.911799595589777</v>
      </c>
      <c r="N23">
        <f t="shared" si="6"/>
        <v>84.687968499167425</v>
      </c>
      <c r="O23">
        <f t="shared" si="5"/>
        <v>2.8793714024456794</v>
      </c>
    </row>
    <row r="24" spans="2:15" x14ac:dyDescent="0.25">
      <c r="B24" s="1">
        <v>6.4189999999999996</v>
      </c>
      <c r="C24" s="1">
        <v>1</v>
      </c>
      <c r="D24" s="1">
        <v>56</v>
      </c>
      <c r="E24" s="1">
        <v>108</v>
      </c>
      <c r="G24">
        <f t="shared" si="0"/>
        <v>101.37406693959485</v>
      </c>
      <c r="H24">
        <f t="shared" si="1"/>
        <v>6.6259330604051456</v>
      </c>
      <c r="I24">
        <f>INDEX('Hat Mat'!B42:CA42,ROWS($20:42))</f>
        <v>3.9817360961238425E-2</v>
      </c>
      <c r="J24">
        <f t="shared" si="2"/>
        <v>0.68695992403686812</v>
      </c>
      <c r="K24">
        <f t="shared" si="3"/>
        <v>0.70105885181231808</v>
      </c>
      <c r="L24">
        <f t="shared" si="4"/>
        <v>6.9007007531800042</v>
      </c>
      <c r="N24">
        <f t="shared" si="6"/>
        <v>93.679827492851047</v>
      </c>
      <c r="O24">
        <f t="shared" si="5"/>
        <v>0.69862975453941767</v>
      </c>
    </row>
    <row r="25" spans="2:15" x14ac:dyDescent="0.25">
      <c r="B25" s="1">
        <v>9.6479999999999997</v>
      </c>
      <c r="C25" s="1">
        <v>2</v>
      </c>
      <c r="D25" s="1">
        <v>68</v>
      </c>
      <c r="E25" s="1">
        <v>113</v>
      </c>
      <c r="G25">
        <f t="shared" si="0"/>
        <v>121.13383824467167</v>
      </c>
      <c r="H25">
        <f t="shared" si="1"/>
        <v>-8.1338382446716651</v>
      </c>
      <c r="I25">
        <f>INDEX('Hat Mat'!B43:CA43,ROWS($20:43))</f>
        <v>3.8584438556373904E-2</v>
      </c>
      <c r="J25">
        <f t="shared" si="2"/>
        <v>-0.84329570669495446</v>
      </c>
      <c r="K25">
        <f t="shared" si="3"/>
        <v>-0.86005121878546076</v>
      </c>
      <c r="L25">
        <f t="shared" si="4"/>
        <v>-8.4602731335637991</v>
      </c>
      <c r="N25">
        <f t="shared" si="6"/>
        <v>93.363513631019657</v>
      </c>
      <c r="O25">
        <f t="shared" si="5"/>
        <v>-0.85852187231777133</v>
      </c>
    </row>
    <row r="26" spans="2:15" x14ac:dyDescent="0.25">
      <c r="B26" s="1">
        <v>10.7</v>
      </c>
      <c r="C26" s="1">
        <v>1</v>
      </c>
      <c r="D26" s="1">
        <v>69</v>
      </c>
      <c r="E26" s="1">
        <v>130</v>
      </c>
      <c r="G26">
        <f t="shared" si="0"/>
        <v>118.87355484414678</v>
      </c>
      <c r="H26">
        <f t="shared" si="1"/>
        <v>11.126445155853219</v>
      </c>
      <c r="I26">
        <f>INDEX('Hat Mat'!B44:CA44,ROWS($20:44))</f>
        <v>6.0689497869222883E-2</v>
      </c>
      <c r="J26">
        <f t="shared" si="2"/>
        <v>1.1535615964399655</v>
      </c>
      <c r="K26">
        <f t="shared" si="3"/>
        <v>1.1902445466844185</v>
      </c>
      <c r="L26">
        <f t="shared" si="4"/>
        <v>11.84533243332578</v>
      </c>
      <c r="N26">
        <f t="shared" si="6"/>
        <v>92.500747213237474</v>
      </c>
      <c r="O26">
        <f t="shared" si="5"/>
        <v>1.193656100738079</v>
      </c>
    </row>
    <row r="27" spans="2:15" x14ac:dyDescent="0.25">
      <c r="B27" s="1">
        <v>10.58</v>
      </c>
      <c r="C27" s="1">
        <v>2</v>
      </c>
      <c r="D27" s="1">
        <v>70</v>
      </c>
      <c r="E27" s="1">
        <v>128</v>
      </c>
      <c r="G27">
        <f t="shared" si="0"/>
        <v>124.79944140949785</v>
      </c>
      <c r="H27">
        <f t="shared" si="1"/>
        <v>3.2005585905021547</v>
      </c>
      <c r="I27">
        <f>INDEX('Hat Mat'!B45:CA45,ROWS($20:45))</f>
        <v>5.3823064467817268E-2</v>
      </c>
      <c r="J27">
        <f t="shared" si="2"/>
        <v>0.33182579210549223</v>
      </c>
      <c r="K27">
        <f t="shared" si="3"/>
        <v>0.34113317876967031</v>
      </c>
      <c r="L27">
        <f t="shared" si="4"/>
        <v>3.3826216538474192</v>
      </c>
      <c r="N27">
        <f t="shared" si="6"/>
        <v>94.157872732136227</v>
      </c>
      <c r="O27">
        <f t="shared" si="5"/>
        <v>0.33908711262046182</v>
      </c>
    </row>
    <row r="28" spans="2:15" x14ac:dyDescent="0.25">
      <c r="B28" s="1">
        <v>9.4290000000000003</v>
      </c>
      <c r="C28" s="1">
        <v>2</v>
      </c>
      <c r="D28" s="1">
        <v>80</v>
      </c>
      <c r="E28" s="1">
        <v>128</v>
      </c>
      <c r="G28">
        <f t="shared" si="0"/>
        <v>122.43763971709475</v>
      </c>
      <c r="H28">
        <f t="shared" si="1"/>
        <v>5.5623602829052459</v>
      </c>
      <c r="I28">
        <f>INDEX('Hat Mat'!B46:CA46,ROWS($20:46))</f>
        <v>6.2789293214320308E-2</v>
      </c>
      <c r="J28">
        <f t="shared" si="2"/>
        <v>0.57669139766054867</v>
      </c>
      <c r="K28">
        <f t="shared" si="3"/>
        <v>0.59569623130357163</v>
      </c>
      <c r="L28">
        <f t="shared" si="4"/>
        <v>5.9350157255269602</v>
      </c>
      <c r="N28">
        <f t="shared" si="6"/>
        <v>93.853949212171173</v>
      </c>
      <c r="O28">
        <f t="shared" si="5"/>
        <v>0.59308128362029977</v>
      </c>
    </row>
    <row r="29" spans="2:15" x14ac:dyDescent="0.25">
      <c r="B29" s="1">
        <v>8</v>
      </c>
      <c r="C29" s="1">
        <v>2</v>
      </c>
      <c r="D29" s="1">
        <v>53</v>
      </c>
      <c r="E29" s="1">
        <v>118</v>
      </c>
      <c r="G29">
        <f t="shared" si="0"/>
        <v>112.66177753950691</v>
      </c>
      <c r="H29">
        <f t="shared" si="1"/>
        <v>5.3382224604930855</v>
      </c>
      <c r="I29">
        <f>INDEX('Hat Mat'!B47:CA47,ROWS($20:47))</f>
        <v>2.9335787983121461E-2</v>
      </c>
      <c r="J29">
        <f t="shared" si="2"/>
        <v>0.5534533570624397</v>
      </c>
      <c r="K29">
        <f t="shared" si="3"/>
        <v>0.56175444460156698</v>
      </c>
      <c r="L29">
        <f t="shared" si="4"/>
        <v>5.4995562774495914</v>
      </c>
      <c r="N29">
        <f t="shared" si="6"/>
        <v>93.904015525966543</v>
      </c>
      <c r="O29">
        <f t="shared" si="5"/>
        <v>0.55913937597376728</v>
      </c>
    </row>
    <row r="30" spans="2:15" x14ac:dyDescent="0.25">
      <c r="B30" s="1">
        <v>9.5850000000000009</v>
      </c>
      <c r="C30" s="1">
        <v>2</v>
      </c>
      <c r="D30" s="1">
        <v>65</v>
      </c>
      <c r="E30" s="1">
        <v>113</v>
      </c>
      <c r="G30">
        <f t="shared" si="0"/>
        <v>120.38864402652771</v>
      </c>
      <c r="H30">
        <f t="shared" si="1"/>
        <v>-7.3886440265277145</v>
      </c>
      <c r="I30">
        <f>INDEX('Hat Mat'!B48:CA48,ROWS($20:48))</f>
        <v>3.7086479336435191E-2</v>
      </c>
      <c r="J30">
        <f t="shared" si="2"/>
        <v>-0.76603586135362822</v>
      </c>
      <c r="K30">
        <f t="shared" si="3"/>
        <v>-0.78064837286120847</v>
      </c>
      <c r="L30">
        <f t="shared" si="4"/>
        <v>-7.6732166160010271</v>
      </c>
      <c r="N30">
        <f t="shared" si="6"/>
        <v>93.529538659239932</v>
      </c>
      <c r="O30">
        <f t="shared" si="5"/>
        <v>-0.77856827813349849</v>
      </c>
    </row>
    <row r="31" spans="2:15" x14ac:dyDescent="0.25">
      <c r="B31" s="1">
        <v>9.5709999999999997</v>
      </c>
      <c r="C31" s="1">
        <v>1</v>
      </c>
      <c r="D31" s="1">
        <v>67</v>
      </c>
      <c r="E31" s="1">
        <v>120</v>
      </c>
      <c r="G31">
        <f t="shared" si="0"/>
        <v>114.50654158626307</v>
      </c>
      <c r="H31">
        <f t="shared" si="1"/>
        <v>5.4934584137369313</v>
      </c>
      <c r="I31">
        <f>INDEX('Hat Mat'!B49:CA49,ROWS($20:49))</f>
        <v>4.6192925833403176E-2</v>
      </c>
      <c r="J31">
        <f t="shared" si="2"/>
        <v>0.56954782672822024</v>
      </c>
      <c r="K31">
        <f t="shared" si="3"/>
        <v>0.58317638498097335</v>
      </c>
      <c r="L31">
        <f t="shared" si="4"/>
        <v>5.7595068882634601</v>
      </c>
      <c r="N31">
        <f t="shared" si="6"/>
        <v>93.872758584442167</v>
      </c>
      <c r="O31">
        <f t="shared" si="5"/>
        <v>0.58055822384731026</v>
      </c>
    </row>
    <row r="32" spans="2:15" x14ac:dyDescent="0.25">
      <c r="B32" s="1">
        <v>8.9979999999999993</v>
      </c>
      <c r="C32" s="1">
        <v>1</v>
      </c>
      <c r="D32" s="1">
        <v>62</v>
      </c>
      <c r="E32" s="1">
        <v>132</v>
      </c>
      <c r="G32">
        <f t="shared" si="0"/>
        <v>111.59825719451258</v>
      </c>
      <c r="H32">
        <f t="shared" si="1"/>
        <v>20.401742805487416</v>
      </c>
      <c r="I32">
        <f>INDEX('Hat Mat'!B50:CA50,ROWS($20:50))</f>
        <v>3.7893829473775634E-2</v>
      </c>
      <c r="J32">
        <f t="shared" si="2"/>
        <v>2.1152009173814972</v>
      </c>
      <c r="K32">
        <f t="shared" si="3"/>
        <v>2.1564536406982486</v>
      </c>
      <c r="L32">
        <f t="shared" si="4"/>
        <v>21.20529254513426</v>
      </c>
      <c r="N32">
        <f t="shared" si="6"/>
        <v>88.379809090652543</v>
      </c>
      <c r="O32">
        <f t="shared" si="5"/>
        <v>2.2124794153448728</v>
      </c>
    </row>
    <row r="33" spans="2:15" x14ac:dyDescent="0.25">
      <c r="B33" s="1">
        <v>8.3330000000000002</v>
      </c>
      <c r="C33" s="1">
        <v>1</v>
      </c>
      <c r="D33" s="1">
        <v>39</v>
      </c>
      <c r="E33" s="1">
        <v>111</v>
      </c>
      <c r="G33">
        <f t="shared" si="0"/>
        <v>105.23709828889557</v>
      </c>
      <c r="H33">
        <f t="shared" si="1"/>
        <v>5.7629017111044334</v>
      </c>
      <c r="I33">
        <f>INDEX('Hat Mat'!B51:CA51,ROWS($20:51))</f>
        <v>7.6122491203291662E-2</v>
      </c>
      <c r="J33">
        <f t="shared" si="2"/>
        <v>0.59748302399091413</v>
      </c>
      <c r="K33">
        <f t="shared" si="3"/>
        <v>0.62161054478792399</v>
      </c>
      <c r="L33">
        <f t="shared" si="4"/>
        <v>6.2377335266124678</v>
      </c>
      <c r="N33">
        <f t="shared" si="6"/>
        <v>93.813747164721306</v>
      </c>
      <c r="O33">
        <f t="shared" si="5"/>
        <v>0.61901443082945495</v>
      </c>
    </row>
    <row r="34" spans="2:15" x14ac:dyDescent="0.25">
      <c r="B34" s="1">
        <v>8.1750000000000007</v>
      </c>
      <c r="C34" s="1">
        <v>2</v>
      </c>
      <c r="D34" s="1">
        <v>71</v>
      </c>
      <c r="E34" s="1">
        <v>124</v>
      </c>
      <c r="G34">
        <f t="shared" si="0"/>
        <v>116.41017001136214</v>
      </c>
      <c r="H34">
        <f t="shared" si="1"/>
        <v>7.5898299886378595</v>
      </c>
      <c r="I34">
        <f>INDEX('Hat Mat'!B52:CA52,ROWS($20:52))</f>
        <v>3.6332632861210204E-2</v>
      </c>
      <c r="J34">
        <f t="shared" si="2"/>
        <v>0.78689431132414744</v>
      </c>
      <c r="K34">
        <f t="shared" si="3"/>
        <v>0.80159099434460934</v>
      </c>
      <c r="L34">
        <f t="shared" si="4"/>
        <v>7.8759852698682842</v>
      </c>
      <c r="N34">
        <f t="shared" si="6"/>
        <v>93.487309575989968</v>
      </c>
      <c r="O34">
        <f t="shared" si="5"/>
        <v>0.79963563671772753</v>
      </c>
    </row>
    <row r="35" spans="2:15" x14ac:dyDescent="0.25">
      <c r="B35" s="1">
        <v>8</v>
      </c>
      <c r="C35" s="1">
        <v>2</v>
      </c>
      <c r="D35" s="1">
        <v>59</v>
      </c>
      <c r="E35" s="1">
        <v>127</v>
      </c>
      <c r="G35">
        <f t="shared" si="0"/>
        <v>113.70354835282401</v>
      </c>
      <c r="H35">
        <f t="shared" si="1"/>
        <v>13.296451647175985</v>
      </c>
      <c r="I35">
        <f>INDEX('Hat Mat'!B53:CA53,ROWS($20:53))</f>
        <v>2.3012570838260461E-2</v>
      </c>
      <c r="J35">
        <f t="shared" si="2"/>
        <v>1.3785423622956725</v>
      </c>
      <c r="K35">
        <f t="shared" si="3"/>
        <v>1.3946833895619155</v>
      </c>
      <c r="L35">
        <f t="shared" si="4"/>
        <v>13.609644556618719</v>
      </c>
      <c r="N35">
        <f t="shared" si="6"/>
        <v>91.827274074743173</v>
      </c>
      <c r="O35">
        <f t="shared" si="5"/>
        <v>1.4038006028130987</v>
      </c>
    </row>
    <row r="36" spans="2:15" x14ac:dyDescent="0.25">
      <c r="B36" s="1">
        <v>9.3330000000000002</v>
      </c>
      <c r="C36" s="1">
        <v>1</v>
      </c>
      <c r="D36" s="1">
        <v>60</v>
      </c>
      <c r="E36" s="1">
        <v>128</v>
      </c>
      <c r="G36">
        <f t="shared" si="0"/>
        <v>112.44375346067051</v>
      </c>
      <c r="H36">
        <f t="shared" si="1"/>
        <v>15.556246539329493</v>
      </c>
      <c r="I36">
        <f>INDEX('Hat Mat'!B54:CA54,ROWS($20:54))</f>
        <v>4.0322702086750886E-2</v>
      </c>
      <c r="J36">
        <f t="shared" si="2"/>
        <v>1.6128321616794523</v>
      </c>
      <c r="K36">
        <f t="shared" si="3"/>
        <v>1.6463666667217731</v>
      </c>
      <c r="L36">
        <f t="shared" si="4"/>
        <v>16.20987239476797</v>
      </c>
      <c r="N36">
        <f t="shared" si="6"/>
        <v>90.851865984856204</v>
      </c>
      <c r="O36">
        <f t="shared" si="5"/>
        <v>1.6660010887956982</v>
      </c>
    </row>
    <row r="37" spans="2:15" x14ac:dyDescent="0.25">
      <c r="B37" s="1">
        <v>9.5</v>
      </c>
      <c r="C37" s="1">
        <v>2</v>
      </c>
      <c r="D37" s="1">
        <v>64</v>
      </c>
      <c r="E37" s="1">
        <v>136</v>
      </c>
      <c r="G37">
        <f t="shared" si="0"/>
        <v>119.9123766850025</v>
      </c>
      <c r="H37">
        <f t="shared" si="1"/>
        <v>16.087623314997501</v>
      </c>
      <c r="I37">
        <f>INDEX('Hat Mat'!B55:CA55,ROWS($20:55))</f>
        <v>3.6094389815946884E-2</v>
      </c>
      <c r="J37">
        <f t="shared" si="2"/>
        <v>1.6679239572228155</v>
      </c>
      <c r="K37">
        <f t="shared" si="3"/>
        <v>1.6988654835493333</v>
      </c>
      <c r="L37">
        <f t="shared" si="4"/>
        <v>16.690040129474554</v>
      </c>
      <c r="N37">
        <f t="shared" si="6"/>
        <v>90.628053555115144</v>
      </c>
      <c r="O37">
        <f t="shared" si="5"/>
        <v>1.7212474448957928</v>
      </c>
    </row>
    <row r="38" spans="2:15" x14ac:dyDescent="0.25">
      <c r="B38" s="1">
        <v>9.1669999999999998</v>
      </c>
      <c r="C38" s="1">
        <v>2</v>
      </c>
      <c r="D38" s="1">
        <v>71</v>
      </c>
      <c r="E38" s="1">
        <v>106</v>
      </c>
      <c r="G38">
        <f t="shared" si="0"/>
        <v>119.94214367792583</v>
      </c>
      <c r="H38">
        <f t="shared" si="1"/>
        <v>-13.942143677925827</v>
      </c>
      <c r="I38">
        <f>INDEX('Hat Mat'!B56:CA56,ROWS($20:56))</f>
        <v>3.7686355273883906E-2</v>
      </c>
      <c r="J38">
        <f t="shared" si="2"/>
        <v>-1.4454860733702304</v>
      </c>
      <c r="K38">
        <f t="shared" si="3"/>
        <v>-1.4735184902975613</v>
      </c>
      <c r="L38">
        <f t="shared" si="4"/>
        <v>-14.488149216562233</v>
      </c>
      <c r="N38">
        <f t="shared" si="6"/>
        <v>91.539111373069105</v>
      </c>
      <c r="O38">
        <f t="shared" si="5"/>
        <v>-1.4854836839291754</v>
      </c>
    </row>
    <row r="39" spans="2:15" x14ac:dyDescent="0.25">
      <c r="B39" s="1">
        <v>10.14</v>
      </c>
      <c r="C39" s="1">
        <v>1</v>
      </c>
      <c r="D39" s="1">
        <v>72</v>
      </c>
      <c r="E39" s="1">
        <v>118</v>
      </c>
      <c r="G39">
        <f t="shared" si="0"/>
        <v>117.40058414871291</v>
      </c>
      <c r="H39">
        <f t="shared" si="1"/>
        <v>0.59941585128709107</v>
      </c>
      <c r="I39">
        <f>INDEX('Hat Mat'!B57:CA57,ROWS($20:57))</f>
        <v>5.8805304964981563E-2</v>
      </c>
      <c r="J39">
        <f t="shared" si="2"/>
        <v>6.2145914230153206E-2</v>
      </c>
      <c r="K39">
        <f t="shared" si="3"/>
        <v>6.4057921953900795E-2</v>
      </c>
      <c r="L39">
        <f t="shared" si="4"/>
        <v>0.63686701003429369</v>
      </c>
      <c r="N39">
        <f t="shared" si="6"/>
        <v>94.300948493939828</v>
      </c>
      <c r="O39">
        <f t="shared" si="5"/>
        <v>6.3625390038946725E-2</v>
      </c>
    </row>
    <row r="40" spans="2:15" x14ac:dyDescent="0.25">
      <c r="B40" s="1">
        <v>9.9990000000000006</v>
      </c>
      <c r="C40" s="1">
        <v>1</v>
      </c>
      <c r="D40" s="1">
        <v>54</v>
      </c>
      <c r="E40" s="1">
        <v>119</v>
      </c>
      <c r="G40">
        <f t="shared" si="0"/>
        <v>113.77324722591329</v>
      </c>
      <c r="H40">
        <f t="shared" si="1"/>
        <v>5.2267527740867052</v>
      </c>
      <c r="I40">
        <f>INDEX('Hat Mat'!B58:CA58,ROWS($20:58))</f>
        <v>5.8202396898176523E-2</v>
      </c>
      <c r="J40">
        <f t="shared" si="2"/>
        <v>0.5418964628698717</v>
      </c>
      <c r="K40">
        <f t="shared" si="3"/>
        <v>0.55838986341494845</v>
      </c>
      <c r="L40">
        <f t="shared" si="4"/>
        <v>5.549762238587487</v>
      </c>
      <c r="N40">
        <f t="shared" si="6"/>
        <v>93.90881853510308</v>
      </c>
      <c r="O40">
        <f t="shared" si="5"/>
        <v>0.55577624426231276</v>
      </c>
    </row>
    <row r="41" spans="2:15" x14ac:dyDescent="0.25">
      <c r="B41" s="1">
        <v>10.76</v>
      </c>
      <c r="C41" s="1">
        <v>2</v>
      </c>
      <c r="D41" s="1">
        <v>64</v>
      </c>
      <c r="E41" s="1">
        <v>123</v>
      </c>
      <c r="G41">
        <f t="shared" si="0"/>
        <v>124.39855291471044</v>
      </c>
      <c r="H41">
        <f t="shared" si="1"/>
        <v>-1.3985529147104359</v>
      </c>
      <c r="I41">
        <f>INDEX('Hat Mat'!B59:CA59,ROWS($20:59))</f>
        <v>6.0796290990804108E-2</v>
      </c>
      <c r="J41">
        <f t="shared" si="2"/>
        <v>-0.14499841687085743</v>
      </c>
      <c r="K41">
        <f t="shared" si="3"/>
        <v>-0.14961783324653491</v>
      </c>
      <c r="L41">
        <f t="shared" si="4"/>
        <v>-1.4890836793924356</v>
      </c>
      <c r="N41">
        <f t="shared" si="6"/>
        <v>94.277649670116745</v>
      </c>
      <c r="O41">
        <f t="shared" si="5"/>
        <v>-0.14862594523187408</v>
      </c>
    </row>
    <row r="42" spans="2:15" x14ac:dyDescent="0.25">
      <c r="B42" s="1">
        <v>9.7629999999999999</v>
      </c>
      <c r="C42" s="1">
        <v>2</v>
      </c>
      <c r="D42" s="1">
        <v>58</v>
      </c>
      <c r="E42" s="1">
        <v>124</v>
      </c>
      <c r="G42">
        <f t="shared" si="0"/>
        <v>119.8070061482038</v>
      </c>
      <c r="H42">
        <f t="shared" si="1"/>
        <v>4.1929938517962029</v>
      </c>
      <c r="I42">
        <f>INDEX('Hat Mat'!B60:CA60,ROWS($20:60))</f>
        <v>4.7625053879724058E-2</v>
      </c>
      <c r="J42">
        <f t="shared" si="2"/>
        <v>0.43471896133838245</v>
      </c>
      <c r="K42">
        <f t="shared" si="3"/>
        <v>0.44545578403843294</v>
      </c>
      <c r="L42">
        <f t="shared" si="4"/>
        <v>4.4026713101571522</v>
      </c>
      <c r="N42">
        <f t="shared" si="6"/>
        <v>94.053296089090622</v>
      </c>
      <c r="O42">
        <f t="shared" si="5"/>
        <v>0.44303010090998385</v>
      </c>
    </row>
    <row r="43" spans="2:15" x14ac:dyDescent="0.25">
      <c r="B43" s="1">
        <v>9.41</v>
      </c>
      <c r="C43" s="1">
        <v>2</v>
      </c>
      <c r="D43" s="1">
        <v>70</v>
      </c>
      <c r="E43" s="1">
        <v>126</v>
      </c>
      <c r="G43">
        <f t="shared" si="0"/>
        <v>120.63370633905477</v>
      </c>
      <c r="H43">
        <f t="shared" si="1"/>
        <v>5.3662936609452316</v>
      </c>
      <c r="I43">
        <f>INDEX('Hat Mat'!B61:CA61,ROWS($20:61))</f>
        <v>3.7934666479177696E-2</v>
      </c>
      <c r="J43">
        <f t="shared" si="2"/>
        <v>0.5563637078846454</v>
      </c>
      <c r="K43">
        <f t="shared" si="3"/>
        <v>0.56722649692489835</v>
      </c>
      <c r="L43">
        <f t="shared" si="4"/>
        <v>5.5778890205995424</v>
      </c>
      <c r="N43">
        <f t="shared" si="6"/>
        <v>93.896142434875145</v>
      </c>
      <c r="O43">
        <f t="shared" si="5"/>
        <v>0.56460962437099127</v>
      </c>
    </row>
    <row r="44" spans="2:15" x14ac:dyDescent="0.25">
      <c r="B44" s="1">
        <v>9.1669999999999998</v>
      </c>
      <c r="C44" s="1">
        <v>2</v>
      </c>
      <c r="D44" s="1">
        <v>72</v>
      </c>
      <c r="E44" s="1">
        <v>116</v>
      </c>
      <c r="G44">
        <f t="shared" si="0"/>
        <v>120.11577214681202</v>
      </c>
      <c r="H44">
        <f t="shared" si="1"/>
        <v>-4.1157721468120201</v>
      </c>
      <c r="I44">
        <f>INDEX('Hat Mat'!B62:CA62,ROWS($20:62))</f>
        <v>3.9505468570401839E-2</v>
      </c>
      <c r="J44">
        <f t="shared" si="2"/>
        <v>-0.42671281094321256</v>
      </c>
      <c r="K44">
        <f t="shared" si="3"/>
        <v>-0.43539980815032636</v>
      </c>
      <c r="L44">
        <f t="shared" si="4"/>
        <v>-4.2850552628197818</v>
      </c>
      <c r="N44">
        <f t="shared" si="6"/>
        <v>94.064584618360556</v>
      </c>
      <c r="O44">
        <f t="shared" si="5"/>
        <v>-0.43300289948641629</v>
      </c>
    </row>
    <row r="45" spans="2:15" x14ac:dyDescent="0.25">
      <c r="B45" s="1">
        <v>9.3480000000000008</v>
      </c>
      <c r="C45" s="1">
        <v>2</v>
      </c>
      <c r="D45" s="1">
        <v>70</v>
      </c>
      <c r="E45" s="1">
        <v>127</v>
      </c>
      <c r="G45">
        <f t="shared" si="0"/>
        <v>120.41295798489453</v>
      </c>
      <c r="H45">
        <f t="shared" si="1"/>
        <v>6.5870420151054674</v>
      </c>
      <c r="I45">
        <f>INDEX('Hat Mat'!B63:CA63,ROWS($20:63))</f>
        <v>3.742170084548016E-2</v>
      </c>
      <c r="J45">
        <f t="shared" si="2"/>
        <v>0.68292779916008162</v>
      </c>
      <c r="K45">
        <f t="shared" si="3"/>
        <v>0.69607615735104067</v>
      </c>
      <c r="L45">
        <f t="shared" si="4"/>
        <v>6.8431233291787192</v>
      </c>
      <c r="N45">
        <f t="shared" si="6"/>
        <v>93.68869927883199</v>
      </c>
      <c r="O45">
        <f t="shared" si="5"/>
        <v>0.69363148079815462</v>
      </c>
    </row>
    <row r="46" spans="2:15" x14ac:dyDescent="0.25">
      <c r="B46" s="1">
        <v>8.1669999999999998</v>
      </c>
      <c r="C46" s="1">
        <v>2</v>
      </c>
      <c r="D46" s="1">
        <v>47</v>
      </c>
      <c r="E46" s="1">
        <v>119</v>
      </c>
      <c r="G46">
        <f t="shared" si="0"/>
        <v>112.21460309949236</v>
      </c>
      <c r="H46">
        <f t="shared" si="1"/>
        <v>6.7853969005076351</v>
      </c>
      <c r="I46">
        <f>INDEX('Hat Mat'!B64:CA64,ROWS($20:64))</f>
        <v>4.7158655046434045E-2</v>
      </c>
      <c r="J46">
        <f t="shared" si="2"/>
        <v>0.70349273028238357</v>
      </c>
      <c r="K46">
        <f t="shared" si="3"/>
        <v>0.72069136268935086</v>
      </c>
      <c r="L46">
        <f t="shared" si="4"/>
        <v>7.121224258838498</v>
      </c>
      <c r="N46">
        <f t="shared" si="6"/>
        <v>93.644255551025239</v>
      </c>
      <c r="O46">
        <f t="shared" si="5"/>
        <v>0.71833063535411512</v>
      </c>
    </row>
    <row r="47" spans="2:15" x14ac:dyDescent="0.25">
      <c r="B47" s="1">
        <v>3.6469999999999998</v>
      </c>
      <c r="C47" s="1">
        <v>2</v>
      </c>
      <c r="D47" s="1">
        <v>52</v>
      </c>
      <c r="E47" s="1">
        <v>97</v>
      </c>
      <c r="G47">
        <f t="shared" si="0"/>
        <v>96.989478334177335</v>
      </c>
      <c r="H47">
        <f t="shared" si="1"/>
        <v>1.0521665822665227E-2</v>
      </c>
      <c r="I47">
        <f>INDEX('Hat Mat'!B65:CA65,ROWS($20:65))</f>
        <v>6.5063024040923234E-2</v>
      </c>
      <c r="J47">
        <f t="shared" si="2"/>
        <v>1.0908596100180732E-3</v>
      </c>
      <c r="K47">
        <f t="shared" si="3"/>
        <v>1.128178174992686E-3</v>
      </c>
      <c r="L47">
        <f t="shared" si="4"/>
        <v>1.1253877098904869E-2</v>
      </c>
      <c r="N47">
        <f t="shared" si="6"/>
        <v>94.306176299028081</v>
      </c>
      <c r="O47">
        <f t="shared" si="5"/>
        <v>1.1205294308445377E-3</v>
      </c>
    </row>
    <row r="48" spans="2:15" x14ac:dyDescent="0.25">
      <c r="B48" s="1">
        <v>3.4079999999999999</v>
      </c>
      <c r="C48" s="1">
        <v>1</v>
      </c>
      <c r="D48" s="1">
        <v>46</v>
      </c>
      <c r="E48" s="1">
        <v>86</v>
      </c>
      <c r="G48">
        <f t="shared" si="0"/>
        <v>88.917245244661075</v>
      </c>
      <c r="H48">
        <f t="shared" si="1"/>
        <v>-2.9172452446610748</v>
      </c>
      <c r="I48">
        <f>INDEX('Hat Mat'!B66:CA66,ROWS($20:66))</f>
        <v>8.9555460486795635E-2</v>
      </c>
      <c r="J48">
        <f t="shared" si="2"/>
        <v>-0.30245258341724768</v>
      </c>
      <c r="K48">
        <f t="shared" si="3"/>
        <v>-0.31697904355930445</v>
      </c>
      <c r="L48">
        <f t="shared" si="4"/>
        <v>-3.2041987381470429</v>
      </c>
      <c r="N48">
        <f t="shared" si="6"/>
        <v>94.178130886394186</v>
      </c>
      <c r="O48">
        <f t="shared" si="5"/>
        <v>-0.31504396114776978</v>
      </c>
    </row>
    <row r="49" spans="2:15" x14ac:dyDescent="0.25">
      <c r="B49" s="1">
        <v>3.9359999999999999</v>
      </c>
      <c r="C49" s="1">
        <v>2</v>
      </c>
      <c r="D49" s="1">
        <v>66</v>
      </c>
      <c r="E49" s="1">
        <v>102</v>
      </c>
      <c r="G49">
        <f t="shared" si="0"/>
        <v>100.44924906555663</v>
      </c>
      <c r="H49">
        <f t="shared" si="1"/>
        <v>1.5507509344433714</v>
      </c>
      <c r="I49">
        <f>INDEX('Hat Mat'!B67:CA67,ROWS($20:67))</f>
        <v>9.9457331136328986E-2</v>
      </c>
      <c r="J49">
        <f t="shared" si="2"/>
        <v>0.16077792130006549</v>
      </c>
      <c r="K49">
        <f t="shared" si="3"/>
        <v>0.16942373896251917</v>
      </c>
      <c r="L49">
        <f t="shared" si="4"/>
        <v>1.7220182763801193</v>
      </c>
      <c r="N49">
        <f t="shared" si="6"/>
        <v>94.269596805306293</v>
      </c>
      <c r="O49">
        <f t="shared" si="5"/>
        <v>0.16830773642798547</v>
      </c>
    </row>
    <row r="50" spans="2:15" x14ac:dyDescent="0.25">
      <c r="B50" s="1">
        <v>7.1669999999999998</v>
      </c>
      <c r="C50" s="1">
        <v>2</v>
      </c>
      <c r="D50" s="1">
        <v>67</v>
      </c>
      <c r="E50" s="1">
        <v>110</v>
      </c>
      <c r="G50">
        <f t="shared" si="0"/>
        <v>112.12671515205105</v>
      </c>
      <c r="H50">
        <f t="shared" si="1"/>
        <v>-2.1267151520510481</v>
      </c>
      <c r="I50">
        <f>INDEX('Hat Mat'!B68:CA68,ROWS($20:68))</f>
        <v>3.2344480883662298E-2</v>
      </c>
      <c r="J50">
        <f t="shared" si="2"/>
        <v>-0.22049242966721322</v>
      </c>
      <c r="K50">
        <f t="shared" si="3"/>
        <v>-0.22414718760372407</v>
      </c>
      <c r="L50">
        <f t="shared" si="4"/>
        <v>-2.1978019140459848</v>
      </c>
      <c r="N50">
        <f t="shared" si="6"/>
        <v>94.242149172695562</v>
      </c>
      <c r="O50">
        <f t="shared" si="5"/>
        <v>-0.22270314260893861</v>
      </c>
    </row>
    <row r="51" spans="2:15" x14ac:dyDescent="0.25">
      <c r="B51" s="1">
        <v>7.6470000000000002</v>
      </c>
      <c r="C51" s="1">
        <v>2</v>
      </c>
      <c r="D51" s="1">
        <v>63</v>
      </c>
      <c r="E51" s="1">
        <v>120</v>
      </c>
      <c r="G51">
        <f t="shared" si="0"/>
        <v>113.1412207925855</v>
      </c>
      <c r="H51">
        <f t="shared" si="1"/>
        <v>6.8587792074145</v>
      </c>
      <c r="I51">
        <f>INDEX('Hat Mat'!B69:CA69,ROWS($20:69))</f>
        <v>2.353129053871247E-2</v>
      </c>
      <c r="J51">
        <f t="shared" si="2"/>
        <v>0.71110082162873767</v>
      </c>
      <c r="K51">
        <f t="shared" si="3"/>
        <v>0.71961799498623813</v>
      </c>
      <c r="L51">
        <f t="shared" si="4"/>
        <v>7.0240645101658723</v>
      </c>
      <c r="N51">
        <f t="shared" si="6"/>
        <v>93.646225761982478</v>
      </c>
      <c r="O51">
        <f t="shared" si="5"/>
        <v>0.71725323840139033</v>
      </c>
    </row>
    <row r="52" spans="2:15" x14ac:dyDescent="0.25">
      <c r="B52" s="1">
        <v>0.53</v>
      </c>
      <c r="C52" s="1">
        <v>2</v>
      </c>
      <c r="D52" s="1">
        <v>53</v>
      </c>
      <c r="E52" s="1">
        <v>103</v>
      </c>
      <c r="G52">
        <f t="shared" si="0"/>
        <v>86.065161320524112</v>
      </c>
      <c r="H52">
        <f t="shared" si="1"/>
        <v>16.934838679475888</v>
      </c>
      <c r="I52">
        <f>INDEX('Hat Mat'!B70:CA70,ROWS($20:70))</f>
        <v>0.19369420600166393</v>
      </c>
      <c r="J52">
        <f t="shared" si="2"/>
        <v>1.7557610961010874</v>
      </c>
      <c r="K52">
        <f t="shared" si="3"/>
        <v>1.9553095951790529</v>
      </c>
      <c r="L52">
        <f t="shared" si="4"/>
        <v>21.002997628851016</v>
      </c>
      <c r="N52">
        <f t="shared" si="6"/>
        <v>89.433816597377771</v>
      </c>
      <c r="O52">
        <f t="shared" si="5"/>
        <v>1.9942531709960281</v>
      </c>
    </row>
    <row r="53" spans="2:15" x14ac:dyDescent="0.25">
      <c r="B53" s="1">
        <v>6.173</v>
      </c>
      <c r="C53" s="1">
        <v>2</v>
      </c>
      <c r="D53" s="1">
        <v>67</v>
      </c>
      <c r="E53" s="1">
        <v>115</v>
      </c>
      <c r="G53">
        <f t="shared" si="0"/>
        <v>108.587620570837</v>
      </c>
      <c r="H53">
        <f t="shared" si="1"/>
        <v>6.4123794291629963</v>
      </c>
      <c r="I53">
        <f>INDEX('Hat Mat'!B71:CA71,ROWS($20:71))</f>
        <v>4.4899239445440921E-2</v>
      </c>
      <c r="J53">
        <f t="shared" si="2"/>
        <v>0.66481922551810979</v>
      </c>
      <c r="K53">
        <f t="shared" si="3"/>
        <v>0.68026632791512709</v>
      </c>
      <c r="L53">
        <f t="shared" si="4"/>
        <v>6.7138250685087755</v>
      </c>
      <c r="N53">
        <f t="shared" si="6"/>
        <v>93.716430061346287</v>
      </c>
      <c r="O53">
        <f t="shared" si="5"/>
        <v>0.6777768771027024</v>
      </c>
    </row>
    <row r="54" spans="2:15" x14ac:dyDescent="0.25">
      <c r="B54" s="1">
        <v>7.2949999999999999</v>
      </c>
      <c r="C54" s="1">
        <v>2</v>
      </c>
      <c r="D54" s="1">
        <v>61</v>
      </c>
      <c r="E54" s="1">
        <v>93</v>
      </c>
      <c r="G54">
        <f t="shared" si="0"/>
        <v>111.54068287635505</v>
      </c>
      <c r="H54">
        <f t="shared" si="1"/>
        <v>-18.540682876355049</v>
      </c>
      <c r="I54">
        <f>INDEX('Hat Mat'!B72:CA72,ROWS($20:72))</f>
        <v>2.2416391145515718E-2</v>
      </c>
      <c r="J54">
        <f t="shared" si="2"/>
        <v>-1.9222509470317126</v>
      </c>
      <c r="K54">
        <f t="shared" si="3"/>
        <v>-1.9441650336951593</v>
      </c>
      <c r="L54">
        <f t="shared" si="4"/>
        <v>-18.965828301970717</v>
      </c>
      <c r="N54">
        <f t="shared" si="6"/>
        <v>89.489199728826648</v>
      </c>
      <c r="O54">
        <f t="shared" si="5"/>
        <v>-1.9822729651137234</v>
      </c>
    </row>
    <row r="55" spans="2:15" x14ac:dyDescent="0.25">
      <c r="B55" s="1">
        <v>7.2949999999999999</v>
      </c>
      <c r="C55" s="1">
        <v>1</v>
      </c>
      <c r="D55" s="1">
        <v>54</v>
      </c>
      <c r="E55" s="1">
        <v>72</v>
      </c>
      <c r="G55">
        <f t="shared" si="0"/>
        <v>104.14577061866704</v>
      </c>
      <c r="H55">
        <f t="shared" si="1"/>
        <v>-32.145770618667044</v>
      </c>
      <c r="I55">
        <f>INDEX('Hat Mat'!B73:CA73,ROWS($20:73))</f>
        <v>3.2742349220177686E-2</v>
      </c>
      <c r="J55">
        <f t="shared" si="2"/>
        <v>-3.3327919163970292</v>
      </c>
      <c r="K55">
        <f t="shared" si="3"/>
        <v>-3.3887311315772508</v>
      </c>
      <c r="L55">
        <f t="shared" si="4"/>
        <v>-33.233927478113493</v>
      </c>
      <c r="N55">
        <f t="shared" si="6"/>
        <v>79.671517517393596</v>
      </c>
      <c r="O55">
        <f t="shared" si="5"/>
        <v>-3.6618555614368242</v>
      </c>
    </row>
    <row r="56" spans="2:15" x14ac:dyDescent="0.25">
      <c r="B56" s="1">
        <v>8.9380000000000006</v>
      </c>
      <c r="C56" s="1">
        <v>1</v>
      </c>
      <c r="D56" s="1">
        <v>60</v>
      </c>
      <c r="E56" s="1">
        <v>111</v>
      </c>
      <c r="G56">
        <f t="shared" si="0"/>
        <v>111.03737281723031</v>
      </c>
      <c r="H56">
        <f t="shared" si="1"/>
        <v>-3.7372817230306055E-2</v>
      </c>
      <c r="I56">
        <f>INDEX('Hat Mat'!B74:CA74,ROWS($20:74))</f>
        <v>3.6861856410009636E-2</v>
      </c>
      <c r="J56">
        <f t="shared" si="2"/>
        <v>-3.8747188435986064E-3</v>
      </c>
      <c r="K56">
        <f t="shared" si="3"/>
        <v>-3.9481705383458566E-3</v>
      </c>
      <c r="L56">
        <f t="shared" si="4"/>
        <v>-3.8803174268441938E-2</v>
      </c>
      <c r="N56">
        <f t="shared" si="6"/>
        <v>94.306158055543079</v>
      </c>
      <c r="O56">
        <f t="shared" si="5"/>
        <v>-3.9214033848447216E-3</v>
      </c>
    </row>
    <row r="57" spans="2:15" x14ac:dyDescent="0.25">
      <c r="B57" s="1">
        <v>7.8819999999999997</v>
      </c>
      <c r="C57" s="1">
        <v>1</v>
      </c>
      <c r="D57" s="1">
        <v>60</v>
      </c>
      <c r="E57" s="1">
        <v>103</v>
      </c>
      <c r="G57">
        <f t="shared" si="0"/>
        <v>107.27752988185603</v>
      </c>
      <c r="H57">
        <f t="shared" si="1"/>
        <v>-4.2775298818560259</v>
      </c>
      <c r="I57">
        <f>INDEX('Hat Mat'!B75:CA75,ROWS($20:75))</f>
        <v>3.4208952173515272E-2</v>
      </c>
      <c r="J57">
        <f t="shared" si="2"/>
        <v>-0.44348344239468873</v>
      </c>
      <c r="K57">
        <f t="shared" si="3"/>
        <v>-0.45126933414894488</v>
      </c>
      <c r="L57">
        <f t="shared" si="4"/>
        <v>-4.429042795004797</v>
      </c>
      <c r="N57">
        <f t="shared" si="6"/>
        <v>94.046652401848377</v>
      </c>
      <c r="O57">
        <f t="shared" si="5"/>
        <v>-0.44882784625076</v>
      </c>
    </row>
    <row r="58" spans="2:15" x14ac:dyDescent="0.25">
      <c r="B58" s="1">
        <v>8.3529999999999998</v>
      </c>
      <c r="C58" s="1">
        <v>2</v>
      </c>
      <c r="D58" s="1">
        <v>63</v>
      </c>
      <c r="E58" s="1">
        <v>123</v>
      </c>
      <c r="G58">
        <f t="shared" si="0"/>
        <v>115.65490366415202</v>
      </c>
      <c r="H58">
        <f t="shared" si="1"/>
        <v>7.3450963358479839</v>
      </c>
      <c r="I58">
        <f>INDEX('Hat Mat'!B76:CA76,ROWS($20:76))</f>
        <v>2.4990816093803773E-2</v>
      </c>
      <c r="J58">
        <f t="shared" si="2"/>
        <v>0.76152094730173481</v>
      </c>
      <c r="K58">
        <f t="shared" si="3"/>
        <v>0.77121860999506076</v>
      </c>
      <c r="L58">
        <f t="shared" si="4"/>
        <v>7.5333611796569926</v>
      </c>
      <c r="N58">
        <f t="shared" si="6"/>
        <v>93.548188008784464</v>
      </c>
      <c r="O58">
        <f t="shared" si="5"/>
        <v>0.76908696922266007</v>
      </c>
    </row>
    <row r="59" spans="2:15" x14ac:dyDescent="0.25">
      <c r="B59" s="1">
        <v>5.0620000000000003</v>
      </c>
      <c r="C59" s="1">
        <v>2</v>
      </c>
      <c r="D59" s="1">
        <v>30</v>
      </c>
      <c r="E59" s="1">
        <v>79</v>
      </c>
      <c r="G59">
        <f t="shared" si="0"/>
        <v>98.207699133789774</v>
      </c>
      <c r="H59">
        <f t="shared" si="1"/>
        <v>-19.207699133789774</v>
      </c>
      <c r="I59">
        <f>INDEX('Hat Mat'!B77:CA77,ROWS($20:77))</f>
        <v>8.8275754658467154E-2</v>
      </c>
      <c r="J59">
        <f t="shared" si="2"/>
        <v>-1.9914054998111361</v>
      </c>
      <c r="K59">
        <f t="shared" si="3"/>
        <v>-2.0855852667655856</v>
      </c>
      <c r="L59">
        <f t="shared" si="4"/>
        <v>-21.067443617883114</v>
      </c>
      <c r="N59">
        <f t="shared" si="6"/>
        <v>88.762929722030222</v>
      </c>
      <c r="O59">
        <f t="shared" si="5"/>
        <v>-2.1351469885943049</v>
      </c>
    </row>
    <row r="60" spans="2:15" x14ac:dyDescent="0.25">
      <c r="B60" s="1">
        <v>8.1750000000000007</v>
      </c>
      <c r="C60" s="1">
        <v>2</v>
      </c>
      <c r="D60" s="1">
        <v>54</v>
      </c>
      <c r="E60" s="1">
        <v>119</v>
      </c>
      <c r="G60">
        <f t="shared" si="0"/>
        <v>113.45848604029698</v>
      </c>
      <c r="H60">
        <f t="shared" si="1"/>
        <v>5.5415139597030247</v>
      </c>
      <c r="I60">
        <f>INDEX('Hat Mat'!B78:CA78,ROWS($20:78))</f>
        <v>2.9435958875056005E-2</v>
      </c>
      <c r="J60">
        <f t="shared" si="2"/>
        <v>0.57453010377591496</v>
      </c>
      <c r="K60">
        <f t="shared" si="3"/>
        <v>0.58317740760361103</v>
      </c>
      <c r="L60">
        <f t="shared" si="4"/>
        <v>5.7095809497331738</v>
      </c>
      <c r="N60">
        <f t="shared" si="6"/>
        <v>93.872757064405249</v>
      </c>
      <c r="O60">
        <f t="shared" si="5"/>
        <v>0.58055924657925961</v>
      </c>
    </row>
    <row r="61" spans="2:15" x14ac:dyDescent="0.25">
      <c r="B61" s="1">
        <v>8.2349999999999994</v>
      </c>
      <c r="C61" s="1">
        <v>2</v>
      </c>
      <c r="D61" s="1">
        <v>66</v>
      </c>
      <c r="E61" s="1">
        <v>110</v>
      </c>
      <c r="G61">
        <f t="shared" si="0"/>
        <v>115.7556551064411</v>
      </c>
      <c r="H61">
        <f t="shared" si="1"/>
        <v>-5.7556551064410968</v>
      </c>
      <c r="I61">
        <f>INDEX('Hat Mat'!B79:CA79,ROWS($20:79))</f>
        <v>2.6997420731913073E-2</v>
      </c>
      <c r="J61">
        <f t="shared" si="2"/>
        <v>-0.59673171441026063</v>
      </c>
      <c r="K61">
        <f t="shared" si="3"/>
        <v>-0.60495368160455398</v>
      </c>
      <c r="L61">
        <f t="shared" si="4"/>
        <v>-5.9153544184544931</v>
      </c>
      <c r="N61">
        <f t="shared" si="6"/>
        <v>93.839784224295869</v>
      </c>
      <c r="O61">
        <f t="shared" si="5"/>
        <v>-0.60234355250600757</v>
      </c>
    </row>
    <row r="62" spans="2:15" x14ac:dyDescent="0.25">
      <c r="B62" s="1">
        <v>7.5880000000000001</v>
      </c>
      <c r="C62" s="1">
        <v>2</v>
      </c>
      <c r="D62" s="1">
        <v>44</v>
      </c>
      <c r="E62" s="1">
        <v>110</v>
      </c>
      <c r="G62">
        <f t="shared" si="0"/>
        <v>109.63221290156324</v>
      </c>
      <c r="H62">
        <f t="shared" si="1"/>
        <v>0.36778709843676438</v>
      </c>
      <c r="I62">
        <f>INDEX('Hat Mat'!B80:CA80,ROWS($20:80))</f>
        <v>4.8986253484266745E-2</v>
      </c>
      <c r="J62">
        <f t="shared" si="2"/>
        <v>3.8131232975120201E-2</v>
      </c>
      <c r="K62">
        <f t="shared" si="3"/>
        <v>3.9100962783496999E-2</v>
      </c>
      <c r="L62">
        <f t="shared" si="4"/>
        <v>0.38673163220220586</v>
      </c>
      <c r="N62">
        <f t="shared" si="6"/>
        <v>94.304229497721948</v>
      </c>
      <c r="O62">
        <f t="shared" si="5"/>
        <v>3.8836269646428341E-2</v>
      </c>
    </row>
    <row r="63" spans="2:15" x14ac:dyDescent="0.25">
      <c r="B63" s="1">
        <v>7.6470000000000002</v>
      </c>
      <c r="C63" s="1">
        <v>2</v>
      </c>
      <c r="D63" s="1">
        <v>49</v>
      </c>
      <c r="E63" s="1">
        <v>107</v>
      </c>
      <c r="G63">
        <f t="shared" si="0"/>
        <v>110.71042222817891</v>
      </c>
      <c r="H63">
        <f t="shared" si="1"/>
        <v>-3.7104222281789134</v>
      </c>
      <c r="I63">
        <f>INDEX('Hat Mat'!B81:CA81,ROWS($20:81))</f>
        <v>3.4280817957223139E-2</v>
      </c>
      <c r="J63">
        <f t="shared" si="2"/>
        <v>-0.38468716009917536</v>
      </c>
      <c r="K63">
        <f t="shared" si="3"/>
        <v>-0.39145537616162612</v>
      </c>
      <c r="L63">
        <f t="shared" si="4"/>
        <v>-3.8421337146170087</v>
      </c>
      <c r="N63">
        <f t="shared" si="6"/>
        <v>94.110891094523751</v>
      </c>
      <c r="O63">
        <f t="shared" si="5"/>
        <v>-0.38920459711608563</v>
      </c>
    </row>
    <row r="64" spans="2:15" x14ac:dyDescent="0.25">
      <c r="B64" s="1">
        <v>5.2370000000000001</v>
      </c>
      <c r="C64" s="1">
        <v>1</v>
      </c>
      <c r="D64" s="1">
        <v>44</v>
      </c>
      <c r="E64" s="1">
        <v>74</v>
      </c>
      <c r="G64">
        <f t="shared" si="0"/>
        <v>95.082064754615558</v>
      </c>
      <c r="H64">
        <f t="shared" si="1"/>
        <v>-21.082064754615558</v>
      </c>
      <c r="I64">
        <f>INDEX('Hat Mat'!B82:CA82,ROWS($20:82))</f>
        <v>5.169694127747497E-2</v>
      </c>
      <c r="J64">
        <f t="shared" si="2"/>
        <v>-2.1857349705077609</v>
      </c>
      <c r="K64">
        <f t="shared" si="3"/>
        <v>-2.2445223025813754</v>
      </c>
      <c r="L64">
        <f t="shared" si="4"/>
        <v>-22.231357961679002</v>
      </c>
      <c r="N64">
        <f t="shared" si="6"/>
        <v>87.885863837088081</v>
      </c>
      <c r="O64">
        <f t="shared" si="5"/>
        <v>-2.3092983984845414</v>
      </c>
    </row>
    <row r="65" spans="2:15" x14ac:dyDescent="0.25">
      <c r="B65" s="1">
        <v>7.8250000000000002</v>
      </c>
      <c r="C65" s="1">
        <v>2</v>
      </c>
      <c r="D65" s="1">
        <v>67</v>
      </c>
      <c r="E65" s="1">
        <v>105</v>
      </c>
      <c r="G65">
        <f t="shared" si="0"/>
        <v>114.46949607200963</v>
      </c>
      <c r="H65">
        <f t="shared" si="1"/>
        <v>-9.4694960720096333</v>
      </c>
      <c r="I65">
        <f>INDEX('Hat Mat'!B83:CA83,ROWS($20:83))</f>
        <v>2.8715330596710442E-2</v>
      </c>
      <c r="J65">
        <f t="shared" si="2"/>
        <v>-0.98177332052572797</v>
      </c>
      <c r="K65">
        <f t="shared" si="3"/>
        <v>-0.99618032296874481</v>
      </c>
      <c r="L65">
        <f t="shared" si="4"/>
        <v>-9.7494548923821025</v>
      </c>
      <c r="N65">
        <f t="shared" si="6"/>
        <v>93.0414871702868</v>
      </c>
      <c r="O65">
        <f t="shared" si="5"/>
        <v>-0.99612830211238512</v>
      </c>
    </row>
    <row r="66" spans="2:15" x14ac:dyDescent="0.25">
      <c r="B66" s="1">
        <v>7.3330000000000002</v>
      </c>
      <c r="C66" s="1">
        <v>1</v>
      </c>
      <c r="D66" s="1">
        <v>64</v>
      </c>
      <c r="E66" s="1">
        <v>112</v>
      </c>
      <c r="G66">
        <f t="shared" si="0"/>
        <v>106.01735268588517</v>
      </c>
      <c r="H66">
        <f t="shared" si="1"/>
        <v>5.9826473141148284</v>
      </c>
      <c r="I66">
        <f>INDEX('Hat Mat'!B84:CA84,ROWS($20:84))</f>
        <v>4.4192745258338779E-2</v>
      </c>
      <c r="J66">
        <f t="shared" si="2"/>
        <v>0.62026569042826962</v>
      </c>
      <c r="K66">
        <f t="shared" si="3"/>
        <v>0.634442982177708</v>
      </c>
      <c r="L66">
        <f t="shared" si="4"/>
        <v>6.2592612521358593</v>
      </c>
      <c r="N66">
        <f t="shared" si="6"/>
        <v>93.793205968769186</v>
      </c>
      <c r="O66">
        <f t="shared" si="5"/>
        <v>0.63186245362717086</v>
      </c>
    </row>
    <row r="67" spans="2:15" x14ac:dyDescent="0.25">
      <c r="B67" s="1">
        <v>9.1669999999999998</v>
      </c>
      <c r="C67" s="1">
        <v>2</v>
      </c>
      <c r="D67" s="1">
        <v>73</v>
      </c>
      <c r="E67" s="1">
        <v>105</v>
      </c>
      <c r="G67">
        <f t="shared" ref="G67:G79" si="7">$D$81+B67*$D$82+C67*$D$83+D67*$D$84</f>
        <v>120.28940061569821</v>
      </c>
      <c r="H67">
        <f t="shared" ref="H67:H79" si="8">E67-G67</f>
        <v>-15.289400615698213</v>
      </c>
      <c r="I67">
        <f>INDEX('Hat Mat'!B85:CA85,ROWS($20:85))</f>
        <v>4.1570945529114278E-2</v>
      </c>
      <c r="J67">
        <f t="shared" ref="J67:J79" si="9">H67/SQRT($H$82)</f>
        <v>-1.5851662535339688</v>
      </c>
      <c r="K67">
        <f t="shared" ref="K67:K79" si="10">H67/SQRT($H$82*(1-I67))</f>
        <v>-1.619178888647467</v>
      </c>
      <c r="L67">
        <f t="shared" ref="L67:L79" si="11">H67/(1-I67)</f>
        <v>-15.952563775457476</v>
      </c>
      <c r="N67">
        <f t="shared" si="6"/>
        <v>90.965011641481368</v>
      </c>
      <c r="O67">
        <f t="shared" ref="O67:O79" si="12">H67/SQRT(N67*(1-I67))</f>
        <v>-1.6374697478866143</v>
      </c>
    </row>
    <row r="68" spans="2:15" x14ac:dyDescent="0.25">
      <c r="B68" s="1">
        <v>7.9960000000000004</v>
      </c>
      <c r="C68" s="1">
        <v>2</v>
      </c>
      <c r="D68" s="1">
        <v>59</v>
      </c>
      <c r="E68" s="1">
        <v>110</v>
      </c>
      <c r="G68">
        <f t="shared" si="7"/>
        <v>113.68930652352336</v>
      </c>
      <c r="H68">
        <f t="shared" si="8"/>
        <v>-3.6893065235233564</v>
      </c>
      <c r="I68">
        <f>INDEX('Hat Mat'!B86:CA86,ROWS($20:86))</f>
        <v>2.299140521918815E-2</v>
      </c>
      <c r="J68">
        <f t="shared" si="9"/>
        <v>-0.3824979374291112</v>
      </c>
      <c r="K68">
        <f t="shared" si="10"/>
        <v>-0.38697232383786978</v>
      </c>
      <c r="L68">
        <f t="shared" si="11"/>
        <v>-3.7761249422284133</v>
      </c>
      <c r="N68">
        <f t="shared" ref="N68:N79" si="13">(74*$H$82 - ((H68*H68)/(1-I68)))/73</f>
        <v>94.11533843637784</v>
      </c>
      <c r="O68">
        <f t="shared" si="12"/>
        <v>-0.38473823075538549</v>
      </c>
    </row>
    <row r="69" spans="2:15" x14ac:dyDescent="0.25">
      <c r="B69" s="1">
        <v>8.7140000000000004</v>
      </c>
      <c r="C69" s="1">
        <v>1</v>
      </c>
      <c r="D69" s="1">
        <v>37</v>
      </c>
      <c r="E69" s="1">
        <v>107</v>
      </c>
      <c r="G69">
        <f t="shared" si="7"/>
        <v>106.24637559201108</v>
      </c>
      <c r="H69">
        <f t="shared" si="8"/>
        <v>0.75362440798892294</v>
      </c>
      <c r="I69">
        <f>INDEX('Hat Mat'!B87:CA87,ROWS($20:87))</f>
        <v>9.4215202800915623E-2</v>
      </c>
      <c r="J69">
        <f t="shared" si="9"/>
        <v>7.8133866029842541E-2</v>
      </c>
      <c r="K69">
        <f t="shared" si="10"/>
        <v>8.2096907865250909E-2</v>
      </c>
      <c r="L69">
        <f t="shared" si="11"/>
        <v>0.83201264838990474</v>
      </c>
      <c r="N69">
        <f t="shared" si="13"/>
        <v>94.29758853697264</v>
      </c>
      <c r="O69">
        <f t="shared" si="12"/>
        <v>8.1544025831476949E-2</v>
      </c>
    </row>
    <row r="70" spans="2:15" x14ac:dyDescent="0.25">
      <c r="B70" s="1">
        <v>7.8330000000000002</v>
      </c>
      <c r="C70" s="1">
        <v>1</v>
      </c>
      <c r="D70" s="1">
        <v>63</v>
      </c>
      <c r="E70" s="1">
        <v>103</v>
      </c>
      <c r="G70">
        <f t="shared" si="7"/>
        <v>107.62395287958151</v>
      </c>
      <c r="H70">
        <f t="shared" si="8"/>
        <v>-4.623952879581509</v>
      </c>
      <c r="I70">
        <f>INDEX('Hat Mat'!B88:CA88,ROWS($20:88))</f>
        <v>3.8409967333994266E-2</v>
      </c>
      <c r="J70">
        <f t="shared" si="9"/>
        <v>-0.47939969962708079</v>
      </c>
      <c r="K70">
        <f t="shared" si="10"/>
        <v>-0.48888057451390537</v>
      </c>
      <c r="L70">
        <f t="shared" si="11"/>
        <v>-4.8086530875966051</v>
      </c>
      <c r="N70">
        <f t="shared" si="13"/>
        <v>94.001589081469632</v>
      </c>
      <c r="O70">
        <f t="shared" si="12"/>
        <v>-0.48635213375237318</v>
      </c>
    </row>
    <row r="71" spans="2:15" x14ac:dyDescent="0.25">
      <c r="B71" s="1">
        <v>4.8849999999999998</v>
      </c>
      <c r="C71" s="1">
        <v>2</v>
      </c>
      <c r="D71" s="1">
        <v>36</v>
      </c>
      <c r="E71" s="1">
        <v>77</v>
      </c>
      <c r="G71">
        <f t="shared" si="7"/>
        <v>98.619269000552677</v>
      </c>
      <c r="H71">
        <f t="shared" si="8"/>
        <v>-21.619269000552677</v>
      </c>
      <c r="I71">
        <f>INDEX('Hat Mat'!B89:CA89,ROWS($20:89))</f>
        <v>6.261476114508939E-2</v>
      </c>
      <c r="J71">
        <f t="shared" si="9"/>
        <v>-2.2414309433793433</v>
      </c>
      <c r="K71">
        <f t="shared" si="10"/>
        <v>-2.3150816251949382</v>
      </c>
      <c r="L71">
        <f t="shared" si="11"/>
        <v>-23.063376832093393</v>
      </c>
      <c r="N71">
        <f t="shared" si="13"/>
        <v>87.475858088280049</v>
      </c>
      <c r="O71">
        <f t="shared" si="12"/>
        <v>-2.3874695676863196</v>
      </c>
    </row>
    <row r="72" spans="2:15" x14ac:dyDescent="0.25">
      <c r="B72" s="1">
        <v>7.9980000000000002</v>
      </c>
      <c r="C72" s="1">
        <v>1</v>
      </c>
      <c r="D72" s="1">
        <v>64</v>
      </c>
      <c r="E72" s="1">
        <v>98</v>
      </c>
      <c r="G72">
        <f t="shared" si="7"/>
        <v>108.38505680711992</v>
      </c>
      <c r="H72">
        <f t="shared" si="8"/>
        <v>-10.385056807119923</v>
      </c>
      <c r="I72">
        <f>INDEX('Hat Mat'!B90:CA90,ROWS($20:90))</f>
        <v>3.9443198433573322E-2</v>
      </c>
      <c r="J72">
        <f t="shared" si="9"/>
        <v>-1.0766963339803863</v>
      </c>
      <c r="K72">
        <f t="shared" si="10"/>
        <v>-1.0985800513115085</v>
      </c>
      <c r="L72">
        <f t="shared" si="11"/>
        <v>-10.811496821618988</v>
      </c>
      <c r="N72">
        <f t="shared" si="13"/>
        <v>92.768123007891433</v>
      </c>
      <c r="O72">
        <f t="shared" si="12"/>
        <v>-1.1001400265673609</v>
      </c>
    </row>
    <row r="73" spans="2:15" x14ac:dyDescent="0.25">
      <c r="B73" s="1">
        <v>3.82</v>
      </c>
      <c r="C73" s="1">
        <v>2</v>
      </c>
      <c r="D73" s="1">
        <v>42</v>
      </c>
      <c r="E73" s="1">
        <v>90</v>
      </c>
      <c r="G73">
        <f t="shared" si="7"/>
        <v>95.86915276256903</v>
      </c>
      <c r="H73">
        <f t="shared" si="8"/>
        <v>-5.8691527625690298</v>
      </c>
      <c r="I73">
        <f>INDEX('Hat Mat'!B91:CA91,ROWS($20:91))</f>
        <v>5.9444409403363589E-2</v>
      </c>
      <c r="J73">
        <f t="shared" si="9"/>
        <v>-0.60849886335686354</v>
      </c>
      <c r="K73">
        <f t="shared" si="10"/>
        <v>-0.62743325996680888</v>
      </c>
      <c r="L73">
        <f t="shared" si="11"/>
        <v>-6.2400913048063051</v>
      </c>
      <c r="N73">
        <f t="shared" si="13"/>
        <v>93.804478618058866</v>
      </c>
      <c r="O73">
        <f t="shared" si="12"/>
        <v>-0.62484369503953641</v>
      </c>
    </row>
    <row r="74" spans="2:15" x14ac:dyDescent="0.25">
      <c r="B74" s="1">
        <v>5.9359999999999999</v>
      </c>
      <c r="C74" s="1">
        <v>1</v>
      </c>
      <c r="D74" s="1">
        <v>28</v>
      </c>
      <c r="E74" s="1">
        <v>96</v>
      </c>
      <c r="G74">
        <f t="shared" si="7"/>
        <v>94.792768922726935</v>
      </c>
      <c r="H74">
        <f t="shared" si="8"/>
        <v>1.2072310772730646</v>
      </c>
      <c r="I74">
        <f>INDEX('Hat Mat'!B92:CA92,ROWS($20:92))</f>
        <v>9.9618064623903671E-2</v>
      </c>
      <c r="J74">
        <f t="shared" si="9"/>
        <v>0.12516265431268056</v>
      </c>
      <c r="K74">
        <f t="shared" si="10"/>
        <v>0.13190503639793855</v>
      </c>
      <c r="L74">
        <f t="shared" si="11"/>
        <v>1.3407988652824259</v>
      </c>
      <c r="N74">
        <f t="shared" si="13"/>
        <v>94.284004577808801</v>
      </c>
      <c r="O74">
        <f t="shared" si="12"/>
        <v>0.13102615904619966</v>
      </c>
    </row>
    <row r="75" spans="2:15" x14ac:dyDescent="0.25">
      <c r="B75" s="1">
        <v>9</v>
      </c>
      <c r="C75" s="1">
        <v>1</v>
      </c>
      <c r="D75" s="1">
        <v>60</v>
      </c>
      <c r="E75" s="1">
        <v>112</v>
      </c>
      <c r="G75">
        <f t="shared" si="7"/>
        <v>111.25812117139054</v>
      </c>
      <c r="H75">
        <f t="shared" si="8"/>
        <v>0.7418788286094582</v>
      </c>
      <c r="I75">
        <f>INDEX('Hat Mat'!B93:CA93,ROWS($20:93))</f>
        <v>3.7316156036563991E-2</v>
      </c>
      <c r="J75">
        <f t="shared" si="9"/>
        <v>7.6916114168372213E-2</v>
      </c>
      <c r="K75">
        <f t="shared" si="10"/>
        <v>7.8392676718044618E-2</v>
      </c>
      <c r="L75">
        <f t="shared" si="11"/>
        <v>0.77063600190389792</v>
      </c>
      <c r="N75">
        <f t="shared" si="13"/>
        <v>94.298346160331619</v>
      </c>
      <c r="O75">
        <f t="shared" si="12"/>
        <v>7.786442805146726E-2</v>
      </c>
    </row>
    <row r="76" spans="2:15" x14ac:dyDescent="0.25">
      <c r="B76" s="1">
        <v>9.5</v>
      </c>
      <c r="C76" s="1">
        <v>1</v>
      </c>
      <c r="D76" s="1">
        <v>70</v>
      </c>
      <c r="E76" s="1">
        <v>112</v>
      </c>
      <c r="G76">
        <f t="shared" si="7"/>
        <v>114.77463452283492</v>
      </c>
      <c r="H76">
        <f t="shared" si="8"/>
        <v>-2.7746345228349156</v>
      </c>
      <c r="I76">
        <f>INDEX('Hat Mat'!B94:CA94,ROWS($20:94))</f>
        <v>5.0941041919393068E-2</v>
      </c>
      <c r="J76">
        <f t="shared" si="9"/>
        <v>-0.28766706570382983</v>
      </c>
      <c r="K76">
        <f t="shared" si="10"/>
        <v>-0.29528646928003871</v>
      </c>
      <c r="L76">
        <f t="shared" si="11"/>
        <v>-2.9235639147713055</v>
      </c>
      <c r="N76">
        <f t="shared" si="13"/>
        <v>94.195057080423908</v>
      </c>
      <c r="O76">
        <f t="shared" si="12"/>
        <v>-0.29345744524502676</v>
      </c>
    </row>
    <row r="77" spans="2:15" x14ac:dyDescent="0.25">
      <c r="B77" s="1">
        <v>6.0570000000000004</v>
      </c>
      <c r="C77" s="1">
        <v>2</v>
      </c>
      <c r="D77" s="1">
        <v>51</v>
      </c>
      <c r="E77" s="1">
        <v>114</v>
      </c>
      <c r="G77">
        <f t="shared" si="7"/>
        <v>105.39655201893888</v>
      </c>
      <c r="H77">
        <f t="shared" si="8"/>
        <v>8.6034479810611231</v>
      </c>
      <c r="I77">
        <f>INDEX('Hat Mat'!B95:CA95,ROWS($20:95))</f>
        <v>2.676389650192236E-2</v>
      </c>
      <c r="J77">
        <f t="shared" si="9"/>
        <v>0.89198365236178712</v>
      </c>
      <c r="K77">
        <f t="shared" si="10"/>
        <v>0.90416520354967744</v>
      </c>
      <c r="L77">
        <f t="shared" si="11"/>
        <v>8.840041948852873</v>
      </c>
      <c r="N77">
        <f t="shared" si="13"/>
        <v>93.26433078330453</v>
      </c>
      <c r="O77">
        <f t="shared" si="12"/>
        <v>0.9030372025671668</v>
      </c>
    </row>
    <row r="78" spans="2:15" x14ac:dyDescent="0.25">
      <c r="B78" s="1">
        <v>6.0570000000000004</v>
      </c>
      <c r="C78" s="1">
        <v>1</v>
      </c>
      <c r="D78" s="1">
        <v>21</v>
      </c>
      <c r="E78" s="1">
        <v>93</v>
      </c>
      <c r="G78">
        <f t="shared" si="7"/>
        <v>94.00818497686862</v>
      </c>
      <c r="H78">
        <f t="shared" si="8"/>
        <v>-1.0081849768686197</v>
      </c>
      <c r="I78">
        <f>INDEX('Hat Mat'!B96:CA96,ROWS($20:96))</f>
        <v>0.14473279229004848</v>
      </c>
      <c r="J78">
        <f t="shared" si="9"/>
        <v>-0.10452605977314693</v>
      </c>
      <c r="K78">
        <f t="shared" si="10"/>
        <v>-0.11302477966605592</v>
      </c>
      <c r="L78">
        <f t="shared" si="11"/>
        <v>-1.1787953142364924</v>
      </c>
      <c r="N78">
        <f t="shared" si="13"/>
        <v>94.289897870026962</v>
      </c>
      <c r="O78">
        <f t="shared" si="12"/>
        <v>-0.1122681919707727</v>
      </c>
    </row>
    <row r="79" spans="2:15" x14ac:dyDescent="0.25">
      <c r="B79" s="2">
        <v>6.9379999999999997</v>
      </c>
      <c r="C79" s="2">
        <v>2</v>
      </c>
      <c r="D79" s="2">
        <v>56</v>
      </c>
      <c r="E79" s="2">
        <v>106</v>
      </c>
      <c r="G79">
        <f t="shared" si="7"/>
        <v>109.4014572668402</v>
      </c>
      <c r="H79">
        <f t="shared" si="8"/>
        <v>-3.4014572668401968</v>
      </c>
      <c r="I79">
        <f>INDEX('Hat Mat'!B97:CA97,ROWS($20:97))</f>
        <v>2.1703658091623574E-2</v>
      </c>
      <c r="J79">
        <f t="shared" si="9"/>
        <v>-0.35265445701624976</v>
      </c>
      <c r="K79">
        <f t="shared" si="10"/>
        <v>-0.35654484543632331</v>
      </c>
      <c r="L79">
        <f t="shared" si="11"/>
        <v>-3.4769191308687981</v>
      </c>
      <c r="N79">
        <f t="shared" si="13"/>
        <v>94.14416981362568</v>
      </c>
      <c r="O79">
        <f t="shared" si="12"/>
        <v>-0.35443213382369171</v>
      </c>
    </row>
    <row r="81" spans="3:8" x14ac:dyDescent="0.25">
      <c r="C81" s="67" t="s">
        <v>51</v>
      </c>
      <c r="D81" s="64">
        <f>'Finding β^'!B20</f>
        <v>62.616784136249407</v>
      </c>
      <c r="G81" s="70" t="s">
        <v>77</v>
      </c>
      <c r="H81" s="64">
        <f>'Finding σ²'!B14</f>
        <v>6884.3509882385843</v>
      </c>
    </row>
    <row r="82" spans="3:8" x14ac:dyDescent="0.25">
      <c r="C82" s="68" t="s">
        <v>52</v>
      </c>
      <c r="D82" s="65">
        <f>'Finding β^'!B21</f>
        <v>3.5604573251650322</v>
      </c>
      <c r="G82" s="71" t="s">
        <v>78</v>
      </c>
      <c r="H82" s="66">
        <f>'Finding σ²'!B17</f>
        <v>93.031770111332222</v>
      </c>
    </row>
    <row r="83" spans="3:8" x14ac:dyDescent="0.25">
      <c r="C83" s="68" t="s">
        <v>53</v>
      </c>
      <c r="D83" s="65">
        <f>'Finding β^'!B22</f>
        <v>6.1795129754846982</v>
      </c>
    </row>
    <row r="84" spans="3:8" x14ac:dyDescent="0.25">
      <c r="C84" s="69" t="s">
        <v>54</v>
      </c>
      <c r="D84" s="66">
        <f>'Finding β^'!B23</f>
        <v>0.17362846888618577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D4" sqref="D4:D32"/>
    </sheetView>
  </sheetViews>
  <sheetFormatPr defaultRowHeight="15" x14ac:dyDescent="0.25"/>
  <cols>
    <col min="2" max="2" width="21.5703125" customWidth="1"/>
    <col min="3" max="3" width="15.85546875" bestFit="1" customWidth="1"/>
    <col min="4" max="4" width="12" bestFit="1" customWidth="1"/>
  </cols>
  <sheetData>
    <row r="1" spans="1:4" x14ac:dyDescent="0.25">
      <c r="A1" s="73" t="s">
        <v>83</v>
      </c>
      <c r="B1" s="74"/>
      <c r="C1" s="74"/>
      <c r="D1" s="75"/>
    </row>
    <row r="3" spans="1:4" ht="47.25" x14ac:dyDescent="0.25">
      <c r="A3" s="77" t="s">
        <v>81</v>
      </c>
      <c r="B3" s="76" t="s">
        <v>79</v>
      </c>
      <c r="C3" s="77" t="s">
        <v>80</v>
      </c>
      <c r="D3" s="78" t="s">
        <v>82</v>
      </c>
    </row>
    <row r="4" spans="1:4" x14ac:dyDescent="0.25">
      <c r="A4">
        <v>1</v>
      </c>
      <c r="B4">
        <v>-0.4056986288591834</v>
      </c>
      <c r="C4">
        <v>-3.6618555614368242</v>
      </c>
      <c r="D4">
        <f>(A4-0.5)/$A$81</f>
        <v>6.41025641025641E-3</v>
      </c>
    </row>
    <row r="5" spans="1:4" x14ac:dyDescent="0.25">
      <c r="A5">
        <v>2</v>
      </c>
      <c r="B5">
        <v>-0.52985410433276126</v>
      </c>
      <c r="C5">
        <v>-2.3874695676863196</v>
      </c>
      <c r="D5">
        <f t="shared" ref="D5:D68" si="0">(A5-0.5)/$A$81</f>
        <v>1.9230769230769232E-2</v>
      </c>
    </row>
    <row r="6" spans="1:4" x14ac:dyDescent="0.25">
      <c r="A6">
        <v>3</v>
      </c>
      <c r="B6">
        <v>-5.6387559409881424E-2</v>
      </c>
      <c r="C6">
        <v>-2.3092983984845414</v>
      </c>
      <c r="D6">
        <f t="shared" si="0"/>
        <v>3.2051282051282048E-2</v>
      </c>
    </row>
    <row r="7" spans="1:4" x14ac:dyDescent="0.25">
      <c r="A7">
        <v>4</v>
      </c>
      <c r="B7">
        <v>-0.63181631791603521</v>
      </c>
      <c r="C7">
        <v>-2.1351469885943049</v>
      </c>
      <c r="D7">
        <f t="shared" si="0"/>
        <v>4.4871794871794872E-2</v>
      </c>
    </row>
    <row r="8" spans="1:4" x14ac:dyDescent="0.25">
      <c r="A8">
        <v>5</v>
      </c>
      <c r="B8">
        <v>0.36852421840386723</v>
      </c>
      <c r="C8">
        <v>-1.9822729651137234</v>
      </c>
      <c r="D8">
        <f t="shared" si="0"/>
        <v>5.7692307692307696E-2</v>
      </c>
    </row>
    <row r="9" spans="1:4" x14ac:dyDescent="0.25">
      <c r="A9">
        <v>6</v>
      </c>
      <c r="B9">
        <v>0.43566894013438956</v>
      </c>
      <c r="C9">
        <v>-1.6374697478866143</v>
      </c>
      <c r="D9">
        <f t="shared" si="0"/>
        <v>7.0512820512820512E-2</v>
      </c>
    </row>
    <row r="10" spans="1:4" x14ac:dyDescent="0.25">
      <c r="A10">
        <v>7</v>
      </c>
      <c r="B10">
        <v>-0.37231281597764915</v>
      </c>
      <c r="C10">
        <v>-1.4854836839291754</v>
      </c>
      <c r="D10">
        <f t="shared" si="0"/>
        <v>8.3333333333333329E-2</v>
      </c>
    </row>
    <row r="11" spans="1:4" x14ac:dyDescent="0.25">
      <c r="A11">
        <v>8</v>
      </c>
      <c r="B11">
        <v>0.49868187703490979</v>
      </c>
      <c r="C11">
        <v>-1.1001400265673609</v>
      </c>
      <c r="D11">
        <f t="shared" si="0"/>
        <v>9.6153846153846159E-2</v>
      </c>
    </row>
    <row r="12" spans="1:4" x14ac:dyDescent="0.25">
      <c r="A12">
        <v>9</v>
      </c>
      <c r="B12">
        <v>0.14019938057238843</v>
      </c>
      <c r="C12">
        <v>-0.99612830211238512</v>
      </c>
      <c r="D12">
        <f t="shared" si="0"/>
        <v>0.10897435897435898</v>
      </c>
    </row>
    <row r="13" spans="1:4" x14ac:dyDescent="0.25">
      <c r="A13">
        <v>10</v>
      </c>
      <c r="B13">
        <v>-0.34616847366880443</v>
      </c>
      <c r="C13">
        <v>-0.94119254545205155</v>
      </c>
      <c r="D13">
        <f t="shared" si="0"/>
        <v>0.12179487179487179</v>
      </c>
    </row>
    <row r="14" spans="1:4" x14ac:dyDescent="0.25">
      <c r="A14">
        <v>11</v>
      </c>
      <c r="B14">
        <v>0.27184684851577989</v>
      </c>
      <c r="C14">
        <v>-0.85852187231777133</v>
      </c>
      <c r="D14">
        <f t="shared" si="0"/>
        <v>0.13461538461538461</v>
      </c>
    </row>
    <row r="15" spans="1:4" x14ac:dyDescent="0.25">
      <c r="A15">
        <v>12</v>
      </c>
      <c r="B15">
        <v>-0.94119254545205155</v>
      </c>
      <c r="C15">
        <v>-0.77856827813349849</v>
      </c>
      <c r="D15">
        <f t="shared" si="0"/>
        <v>0.14743589743589744</v>
      </c>
    </row>
    <row r="16" spans="1:4" x14ac:dyDescent="0.25">
      <c r="A16">
        <v>13</v>
      </c>
      <c r="B16">
        <v>-0.61301395530983938</v>
      </c>
      <c r="C16">
        <v>-0.63181631791603521</v>
      </c>
      <c r="D16">
        <f t="shared" si="0"/>
        <v>0.16025641025641027</v>
      </c>
    </row>
    <row r="17" spans="1:4" x14ac:dyDescent="0.25">
      <c r="A17">
        <v>14</v>
      </c>
      <c r="B17">
        <v>-0.51274342259428352</v>
      </c>
      <c r="C17">
        <v>-0.62484369503953641</v>
      </c>
      <c r="D17">
        <f t="shared" si="0"/>
        <v>0.17307692307692307</v>
      </c>
    </row>
    <row r="18" spans="1:4" x14ac:dyDescent="0.25">
      <c r="A18">
        <v>15</v>
      </c>
      <c r="B18">
        <v>-0.45536997597484358</v>
      </c>
      <c r="C18">
        <v>-0.61301395530983938</v>
      </c>
      <c r="D18">
        <f t="shared" si="0"/>
        <v>0.1858974358974359</v>
      </c>
    </row>
    <row r="19" spans="1:4" x14ac:dyDescent="0.25">
      <c r="A19">
        <v>16</v>
      </c>
      <c r="B19">
        <v>0.43861123116407164</v>
      </c>
      <c r="C19">
        <v>-0.60234355250600757</v>
      </c>
      <c r="D19">
        <f t="shared" si="0"/>
        <v>0.19871794871794871</v>
      </c>
    </row>
    <row r="20" spans="1:4" x14ac:dyDescent="0.25">
      <c r="A20">
        <v>17</v>
      </c>
      <c r="B20">
        <v>0.82074775274731893</v>
      </c>
      <c r="C20">
        <v>-0.52985410433276126</v>
      </c>
      <c r="D20">
        <f t="shared" si="0"/>
        <v>0.21153846153846154</v>
      </c>
    </row>
    <row r="21" spans="1:4" x14ac:dyDescent="0.25">
      <c r="A21">
        <v>18</v>
      </c>
      <c r="B21">
        <v>-0.43603373340344553</v>
      </c>
      <c r="C21">
        <v>-0.51274342259428352</v>
      </c>
      <c r="D21">
        <f t="shared" si="0"/>
        <v>0.22435897435897437</v>
      </c>
    </row>
    <row r="22" spans="1:4" x14ac:dyDescent="0.25">
      <c r="A22">
        <v>19</v>
      </c>
      <c r="B22">
        <v>1.0524600478686759</v>
      </c>
      <c r="C22">
        <v>-0.48635213375237318</v>
      </c>
      <c r="D22">
        <f t="shared" si="0"/>
        <v>0.23717948717948717</v>
      </c>
    </row>
    <row r="23" spans="1:4" x14ac:dyDescent="0.25">
      <c r="A23">
        <v>20</v>
      </c>
      <c r="B23">
        <v>0.27302312529560424</v>
      </c>
      <c r="C23">
        <v>-0.45536997597484358</v>
      </c>
      <c r="D23">
        <f t="shared" si="0"/>
        <v>0.25</v>
      </c>
    </row>
    <row r="24" spans="1:4" x14ac:dyDescent="0.25">
      <c r="A24">
        <v>21</v>
      </c>
      <c r="B24">
        <v>0.13154507998595716</v>
      </c>
      <c r="C24">
        <v>-0.44882784625076</v>
      </c>
      <c r="D24">
        <f t="shared" si="0"/>
        <v>0.26282051282051283</v>
      </c>
    </row>
    <row r="25" spans="1:4" x14ac:dyDescent="0.25">
      <c r="A25">
        <v>22</v>
      </c>
      <c r="B25">
        <v>2.8793714024456794</v>
      </c>
      <c r="C25">
        <v>-0.43603373340344553</v>
      </c>
      <c r="D25">
        <f t="shared" si="0"/>
        <v>0.27564102564102566</v>
      </c>
    </row>
    <row r="26" spans="1:4" x14ac:dyDescent="0.25">
      <c r="A26">
        <v>23</v>
      </c>
      <c r="B26">
        <v>0.69862975453941767</v>
      </c>
      <c r="C26">
        <v>-0.43300289948641629</v>
      </c>
      <c r="D26">
        <f t="shared" si="0"/>
        <v>0.28846153846153844</v>
      </c>
    </row>
    <row r="27" spans="1:4" x14ac:dyDescent="0.25">
      <c r="A27">
        <v>24</v>
      </c>
      <c r="B27">
        <v>-0.85852187231777133</v>
      </c>
      <c r="C27">
        <v>-0.4056986288591834</v>
      </c>
      <c r="D27">
        <f t="shared" si="0"/>
        <v>0.30128205128205127</v>
      </c>
    </row>
    <row r="28" spans="1:4" x14ac:dyDescent="0.25">
      <c r="A28">
        <v>25</v>
      </c>
      <c r="B28">
        <v>1.193656100738079</v>
      </c>
      <c r="C28">
        <v>-0.38920459711608563</v>
      </c>
      <c r="D28">
        <f t="shared" si="0"/>
        <v>0.3141025641025641</v>
      </c>
    </row>
    <row r="29" spans="1:4" x14ac:dyDescent="0.25">
      <c r="A29">
        <v>26</v>
      </c>
      <c r="B29">
        <v>0.33908711262046182</v>
      </c>
      <c r="C29">
        <v>-0.38473823075538549</v>
      </c>
      <c r="D29">
        <f t="shared" si="0"/>
        <v>0.32692307692307693</v>
      </c>
    </row>
    <row r="30" spans="1:4" x14ac:dyDescent="0.25">
      <c r="A30">
        <v>27</v>
      </c>
      <c r="B30">
        <v>0.59308128362029977</v>
      </c>
      <c r="C30">
        <v>-0.37231281597764915</v>
      </c>
      <c r="D30">
        <f t="shared" si="0"/>
        <v>0.33974358974358976</v>
      </c>
    </row>
    <row r="31" spans="1:4" x14ac:dyDescent="0.25">
      <c r="A31">
        <v>28</v>
      </c>
      <c r="B31">
        <v>0.55913937597376728</v>
      </c>
      <c r="C31">
        <v>-0.35443213382369171</v>
      </c>
      <c r="D31">
        <f t="shared" si="0"/>
        <v>0.35256410256410259</v>
      </c>
    </row>
    <row r="32" spans="1:4" x14ac:dyDescent="0.25">
      <c r="A32">
        <v>29</v>
      </c>
      <c r="B32">
        <v>-0.77856827813349849</v>
      </c>
      <c r="C32">
        <v>-0.34616847366880443</v>
      </c>
      <c r="D32">
        <f t="shared" si="0"/>
        <v>0.36538461538461536</v>
      </c>
    </row>
    <row r="33" spans="1:4" x14ac:dyDescent="0.25">
      <c r="A33">
        <v>30</v>
      </c>
      <c r="B33">
        <v>0.58055822384731026</v>
      </c>
      <c r="C33">
        <v>-0.31504396114776978</v>
      </c>
      <c r="D33">
        <f t="shared" si="0"/>
        <v>0.37820512820512819</v>
      </c>
    </row>
    <row r="34" spans="1:4" x14ac:dyDescent="0.25">
      <c r="A34">
        <v>31</v>
      </c>
      <c r="B34">
        <v>2.2124794153448728</v>
      </c>
      <c r="C34">
        <v>-0.29345744524502676</v>
      </c>
      <c r="D34">
        <f t="shared" si="0"/>
        <v>0.39102564102564102</v>
      </c>
    </row>
    <row r="35" spans="1:4" x14ac:dyDescent="0.25">
      <c r="A35">
        <v>32</v>
      </c>
      <c r="B35">
        <v>0.61901443082945495</v>
      </c>
      <c r="C35">
        <v>-0.22270314260893861</v>
      </c>
      <c r="D35">
        <f t="shared" si="0"/>
        <v>0.40384615384615385</v>
      </c>
    </row>
    <row r="36" spans="1:4" x14ac:dyDescent="0.25">
      <c r="A36">
        <v>33</v>
      </c>
      <c r="B36">
        <v>0.79963563671772753</v>
      </c>
      <c r="C36">
        <v>-0.14862594523187408</v>
      </c>
      <c r="D36">
        <f t="shared" si="0"/>
        <v>0.41666666666666669</v>
      </c>
    </row>
    <row r="37" spans="1:4" x14ac:dyDescent="0.25">
      <c r="A37">
        <v>34</v>
      </c>
      <c r="B37">
        <v>1.4038006028130987</v>
      </c>
      <c r="C37">
        <v>-0.1122681919707727</v>
      </c>
      <c r="D37">
        <f t="shared" si="0"/>
        <v>0.42948717948717946</v>
      </c>
    </row>
    <row r="38" spans="1:4" x14ac:dyDescent="0.25">
      <c r="A38">
        <v>35</v>
      </c>
      <c r="B38">
        <v>1.6660010887956982</v>
      </c>
      <c r="C38">
        <v>-5.6387559409881424E-2</v>
      </c>
      <c r="D38">
        <f t="shared" si="0"/>
        <v>0.44230769230769229</v>
      </c>
    </row>
    <row r="39" spans="1:4" x14ac:dyDescent="0.25">
      <c r="A39">
        <v>36</v>
      </c>
      <c r="B39">
        <v>1.7212474448957928</v>
      </c>
      <c r="C39">
        <v>-3.9214033848447216E-3</v>
      </c>
      <c r="D39">
        <f t="shared" si="0"/>
        <v>0.45512820512820512</v>
      </c>
    </row>
    <row r="40" spans="1:4" x14ac:dyDescent="0.25">
      <c r="A40">
        <v>37</v>
      </c>
      <c r="B40">
        <v>-1.4854836839291754</v>
      </c>
      <c r="C40">
        <v>1.1205294308445377E-3</v>
      </c>
      <c r="D40">
        <f t="shared" si="0"/>
        <v>0.46794871794871795</v>
      </c>
    </row>
    <row r="41" spans="1:4" x14ac:dyDescent="0.25">
      <c r="A41">
        <v>38</v>
      </c>
      <c r="B41">
        <v>6.3625390038946725E-2</v>
      </c>
      <c r="C41">
        <v>3.8836269646428341E-2</v>
      </c>
      <c r="D41">
        <f t="shared" si="0"/>
        <v>0.48076923076923078</v>
      </c>
    </row>
    <row r="42" spans="1:4" x14ac:dyDescent="0.25">
      <c r="A42">
        <v>39</v>
      </c>
      <c r="B42">
        <v>0.55577624426231276</v>
      </c>
      <c r="C42">
        <v>6.3625390038946725E-2</v>
      </c>
      <c r="D42">
        <f t="shared" si="0"/>
        <v>0.49358974358974361</v>
      </c>
    </row>
    <row r="43" spans="1:4" x14ac:dyDescent="0.25">
      <c r="A43">
        <v>40</v>
      </c>
      <c r="B43">
        <v>-0.14862594523187408</v>
      </c>
      <c r="C43">
        <v>7.786442805146726E-2</v>
      </c>
      <c r="D43">
        <f t="shared" si="0"/>
        <v>0.50641025641025639</v>
      </c>
    </row>
    <row r="44" spans="1:4" x14ac:dyDescent="0.25">
      <c r="A44">
        <v>41</v>
      </c>
      <c r="B44">
        <v>0.44303010090998385</v>
      </c>
      <c r="C44">
        <v>8.1544025831476949E-2</v>
      </c>
      <c r="D44">
        <f t="shared" si="0"/>
        <v>0.51923076923076927</v>
      </c>
    </row>
    <row r="45" spans="1:4" x14ac:dyDescent="0.25">
      <c r="A45">
        <v>42</v>
      </c>
      <c r="B45">
        <v>0.56460962437099127</v>
      </c>
      <c r="C45">
        <v>0.13102615904619966</v>
      </c>
      <c r="D45">
        <f t="shared" si="0"/>
        <v>0.53205128205128205</v>
      </c>
    </row>
    <row r="46" spans="1:4" x14ac:dyDescent="0.25">
      <c r="A46">
        <v>43</v>
      </c>
      <c r="B46">
        <v>-0.43300289948641629</v>
      </c>
      <c r="C46">
        <v>0.13154507998595716</v>
      </c>
      <c r="D46">
        <f t="shared" si="0"/>
        <v>0.54487179487179482</v>
      </c>
    </row>
    <row r="47" spans="1:4" x14ac:dyDescent="0.25">
      <c r="A47">
        <v>44</v>
      </c>
      <c r="B47">
        <v>0.69363148079815462</v>
      </c>
      <c r="C47">
        <v>0.14019938057238843</v>
      </c>
      <c r="D47">
        <f t="shared" si="0"/>
        <v>0.55769230769230771</v>
      </c>
    </row>
    <row r="48" spans="1:4" x14ac:dyDescent="0.25">
      <c r="A48">
        <v>45</v>
      </c>
      <c r="B48">
        <v>0.71833063535411512</v>
      </c>
      <c r="C48">
        <v>0.16830773642798547</v>
      </c>
      <c r="D48">
        <f t="shared" si="0"/>
        <v>0.57051282051282048</v>
      </c>
    </row>
    <row r="49" spans="1:4" x14ac:dyDescent="0.25">
      <c r="A49">
        <v>46</v>
      </c>
      <c r="B49">
        <v>1.1205294308445377E-3</v>
      </c>
      <c r="C49">
        <v>0.27184684851577989</v>
      </c>
      <c r="D49">
        <f t="shared" si="0"/>
        <v>0.58333333333333337</v>
      </c>
    </row>
    <row r="50" spans="1:4" x14ac:dyDescent="0.25">
      <c r="A50">
        <v>47</v>
      </c>
      <c r="B50">
        <v>-0.31504396114776978</v>
      </c>
      <c r="C50">
        <v>0.27302312529560424</v>
      </c>
      <c r="D50">
        <f t="shared" si="0"/>
        <v>0.59615384615384615</v>
      </c>
    </row>
    <row r="51" spans="1:4" x14ac:dyDescent="0.25">
      <c r="A51">
        <v>48</v>
      </c>
      <c r="B51">
        <v>0.16830773642798547</v>
      </c>
      <c r="C51">
        <v>0.33908711262046182</v>
      </c>
      <c r="D51">
        <f t="shared" si="0"/>
        <v>0.60897435897435892</v>
      </c>
    </row>
    <row r="52" spans="1:4" x14ac:dyDescent="0.25">
      <c r="A52">
        <v>49</v>
      </c>
      <c r="B52">
        <v>-0.22270314260893861</v>
      </c>
      <c r="C52">
        <v>0.36852421840386723</v>
      </c>
      <c r="D52">
        <f t="shared" si="0"/>
        <v>0.62179487179487181</v>
      </c>
    </row>
    <row r="53" spans="1:4" x14ac:dyDescent="0.25">
      <c r="A53">
        <v>50</v>
      </c>
      <c r="B53">
        <v>0.71725323840139033</v>
      </c>
      <c r="C53">
        <v>0.43566894013438956</v>
      </c>
      <c r="D53">
        <f t="shared" si="0"/>
        <v>0.63461538461538458</v>
      </c>
    </row>
    <row r="54" spans="1:4" x14ac:dyDescent="0.25">
      <c r="A54">
        <v>51</v>
      </c>
      <c r="B54">
        <v>1.9942531709960281</v>
      </c>
      <c r="C54">
        <v>0.43861123116407164</v>
      </c>
      <c r="D54">
        <f t="shared" si="0"/>
        <v>0.64743589743589747</v>
      </c>
    </row>
    <row r="55" spans="1:4" x14ac:dyDescent="0.25">
      <c r="A55">
        <v>52</v>
      </c>
      <c r="B55">
        <v>0.6777768771027024</v>
      </c>
      <c r="C55">
        <v>0.44303010090998385</v>
      </c>
      <c r="D55">
        <f t="shared" si="0"/>
        <v>0.66025641025641024</v>
      </c>
    </row>
    <row r="56" spans="1:4" x14ac:dyDescent="0.25">
      <c r="A56">
        <v>53</v>
      </c>
      <c r="B56">
        <v>-1.9822729651137234</v>
      </c>
      <c r="C56">
        <v>0.49868187703490979</v>
      </c>
      <c r="D56">
        <f t="shared" si="0"/>
        <v>0.67307692307692313</v>
      </c>
    </row>
    <row r="57" spans="1:4" x14ac:dyDescent="0.25">
      <c r="A57">
        <v>54</v>
      </c>
      <c r="B57">
        <v>-3.6618555614368242</v>
      </c>
      <c r="C57">
        <v>0.55577624426231276</v>
      </c>
      <c r="D57">
        <f t="shared" si="0"/>
        <v>0.6858974358974359</v>
      </c>
    </row>
    <row r="58" spans="1:4" x14ac:dyDescent="0.25">
      <c r="A58">
        <v>55</v>
      </c>
      <c r="B58">
        <v>-3.9214033848447216E-3</v>
      </c>
      <c r="C58">
        <v>0.55913937597376728</v>
      </c>
      <c r="D58">
        <f t="shared" si="0"/>
        <v>0.69871794871794868</v>
      </c>
    </row>
    <row r="59" spans="1:4" x14ac:dyDescent="0.25">
      <c r="A59">
        <v>56</v>
      </c>
      <c r="B59">
        <v>-0.44882784625076</v>
      </c>
      <c r="C59">
        <v>0.56460962437099127</v>
      </c>
      <c r="D59">
        <f t="shared" si="0"/>
        <v>0.71153846153846156</v>
      </c>
    </row>
    <row r="60" spans="1:4" x14ac:dyDescent="0.25">
      <c r="A60">
        <v>57</v>
      </c>
      <c r="B60">
        <v>0.76908696922266007</v>
      </c>
      <c r="C60">
        <v>0.58055822384731026</v>
      </c>
      <c r="D60">
        <f t="shared" si="0"/>
        <v>0.72435897435897434</v>
      </c>
    </row>
    <row r="61" spans="1:4" x14ac:dyDescent="0.25">
      <c r="A61">
        <v>58</v>
      </c>
      <c r="B61">
        <v>-2.1351469885943049</v>
      </c>
      <c r="C61">
        <v>0.58055924657925961</v>
      </c>
      <c r="D61">
        <f t="shared" si="0"/>
        <v>0.73717948717948723</v>
      </c>
    </row>
    <row r="62" spans="1:4" x14ac:dyDescent="0.25">
      <c r="A62">
        <v>59</v>
      </c>
      <c r="B62">
        <v>0.58055924657925961</v>
      </c>
      <c r="C62">
        <v>0.59308128362029977</v>
      </c>
      <c r="D62">
        <f t="shared" si="0"/>
        <v>0.75</v>
      </c>
    </row>
    <row r="63" spans="1:4" x14ac:dyDescent="0.25">
      <c r="A63">
        <v>60</v>
      </c>
      <c r="B63">
        <v>-0.60234355250600757</v>
      </c>
      <c r="C63">
        <v>0.61901443082945495</v>
      </c>
      <c r="D63">
        <f t="shared" si="0"/>
        <v>0.76282051282051277</v>
      </c>
    </row>
    <row r="64" spans="1:4" x14ac:dyDescent="0.25">
      <c r="A64">
        <v>61</v>
      </c>
      <c r="B64">
        <v>3.8836269646428341E-2</v>
      </c>
      <c r="C64">
        <v>0.63186245362717086</v>
      </c>
      <c r="D64">
        <f t="shared" si="0"/>
        <v>0.77564102564102566</v>
      </c>
    </row>
    <row r="65" spans="1:4" x14ac:dyDescent="0.25">
      <c r="A65">
        <v>62</v>
      </c>
      <c r="B65">
        <v>-0.38920459711608563</v>
      </c>
      <c r="C65">
        <v>0.6777768771027024</v>
      </c>
      <c r="D65">
        <f t="shared" si="0"/>
        <v>0.78846153846153844</v>
      </c>
    </row>
    <row r="66" spans="1:4" x14ac:dyDescent="0.25">
      <c r="A66">
        <v>63</v>
      </c>
      <c r="B66">
        <v>-2.3092983984845414</v>
      </c>
      <c r="C66">
        <v>0.69363148079815462</v>
      </c>
      <c r="D66">
        <f t="shared" si="0"/>
        <v>0.80128205128205132</v>
      </c>
    </row>
    <row r="67" spans="1:4" x14ac:dyDescent="0.25">
      <c r="A67">
        <v>64</v>
      </c>
      <c r="B67">
        <v>-0.99612830211238512</v>
      </c>
      <c r="C67">
        <v>0.69862975453941767</v>
      </c>
      <c r="D67">
        <f t="shared" si="0"/>
        <v>0.8141025641025641</v>
      </c>
    </row>
    <row r="68" spans="1:4" x14ac:dyDescent="0.25">
      <c r="A68">
        <v>65</v>
      </c>
      <c r="B68">
        <v>0.63186245362717086</v>
      </c>
      <c r="C68">
        <v>0.71725323840139033</v>
      </c>
      <c r="D68">
        <f t="shared" si="0"/>
        <v>0.82692307692307687</v>
      </c>
    </row>
    <row r="69" spans="1:4" x14ac:dyDescent="0.25">
      <c r="A69">
        <v>66</v>
      </c>
      <c r="B69">
        <v>-1.6374697478866143</v>
      </c>
      <c r="C69">
        <v>0.71833063535411512</v>
      </c>
      <c r="D69">
        <f t="shared" ref="D69:D81" si="1">(A69-0.5)/$A$81</f>
        <v>0.83974358974358976</v>
      </c>
    </row>
    <row r="70" spans="1:4" x14ac:dyDescent="0.25">
      <c r="A70">
        <v>67</v>
      </c>
      <c r="B70">
        <v>-0.38473823075538549</v>
      </c>
      <c r="C70">
        <v>0.76908696922266007</v>
      </c>
      <c r="D70">
        <f t="shared" si="1"/>
        <v>0.85256410256410253</v>
      </c>
    </row>
    <row r="71" spans="1:4" x14ac:dyDescent="0.25">
      <c r="A71">
        <v>68</v>
      </c>
      <c r="B71">
        <v>8.1544025831476949E-2</v>
      </c>
      <c r="C71">
        <v>0.79963563671772753</v>
      </c>
      <c r="D71">
        <f t="shared" si="1"/>
        <v>0.86538461538461542</v>
      </c>
    </row>
    <row r="72" spans="1:4" x14ac:dyDescent="0.25">
      <c r="A72">
        <v>69</v>
      </c>
      <c r="B72">
        <v>-0.48635213375237318</v>
      </c>
      <c r="C72">
        <v>0.82074775274731893</v>
      </c>
      <c r="D72">
        <f t="shared" si="1"/>
        <v>0.87820512820512819</v>
      </c>
    </row>
    <row r="73" spans="1:4" x14ac:dyDescent="0.25">
      <c r="A73">
        <v>70</v>
      </c>
      <c r="B73">
        <v>-2.3874695676863196</v>
      </c>
      <c r="C73">
        <v>0.9030372025671668</v>
      </c>
      <c r="D73">
        <f t="shared" si="1"/>
        <v>0.89102564102564108</v>
      </c>
    </row>
    <row r="74" spans="1:4" x14ac:dyDescent="0.25">
      <c r="A74">
        <v>71</v>
      </c>
      <c r="B74">
        <v>-1.1001400265673609</v>
      </c>
      <c r="C74">
        <v>1.0524600478686759</v>
      </c>
      <c r="D74">
        <f t="shared" si="1"/>
        <v>0.90384615384615385</v>
      </c>
    </row>
    <row r="75" spans="1:4" x14ac:dyDescent="0.25">
      <c r="A75">
        <v>72</v>
      </c>
      <c r="B75">
        <v>-0.62484369503953641</v>
      </c>
      <c r="C75">
        <v>1.193656100738079</v>
      </c>
      <c r="D75">
        <f t="shared" si="1"/>
        <v>0.91666666666666663</v>
      </c>
    </row>
    <row r="76" spans="1:4" x14ac:dyDescent="0.25">
      <c r="A76">
        <v>73</v>
      </c>
      <c r="B76">
        <v>0.13102615904619966</v>
      </c>
      <c r="C76">
        <v>1.4038006028130987</v>
      </c>
      <c r="D76">
        <f t="shared" si="1"/>
        <v>0.92948717948717952</v>
      </c>
    </row>
    <row r="77" spans="1:4" x14ac:dyDescent="0.25">
      <c r="A77">
        <v>74</v>
      </c>
      <c r="B77">
        <v>7.786442805146726E-2</v>
      </c>
      <c r="C77">
        <v>1.6660010887956982</v>
      </c>
      <c r="D77">
        <f t="shared" si="1"/>
        <v>0.94230769230769229</v>
      </c>
    </row>
    <row r="78" spans="1:4" x14ac:dyDescent="0.25">
      <c r="A78">
        <v>75</v>
      </c>
      <c r="B78">
        <v>-0.29345744524502676</v>
      </c>
      <c r="C78">
        <v>1.7212474448957928</v>
      </c>
      <c r="D78">
        <f t="shared" si="1"/>
        <v>0.95512820512820518</v>
      </c>
    </row>
    <row r="79" spans="1:4" x14ac:dyDescent="0.25">
      <c r="A79">
        <v>76</v>
      </c>
      <c r="B79">
        <v>0.9030372025671668</v>
      </c>
      <c r="C79">
        <v>1.9942531709960281</v>
      </c>
      <c r="D79">
        <f t="shared" si="1"/>
        <v>0.96794871794871795</v>
      </c>
    </row>
    <row r="80" spans="1:4" x14ac:dyDescent="0.25">
      <c r="A80">
        <v>77</v>
      </c>
      <c r="B80">
        <v>-0.1122681919707727</v>
      </c>
      <c r="C80">
        <v>2.2124794153448728</v>
      </c>
      <c r="D80">
        <f t="shared" si="1"/>
        <v>0.98076923076923073</v>
      </c>
    </row>
    <row r="81" spans="1:4" x14ac:dyDescent="0.25">
      <c r="A81">
        <v>78</v>
      </c>
      <c r="B81">
        <v>-0.35443213382369171</v>
      </c>
      <c r="C81">
        <v>2.8793714024456794</v>
      </c>
      <c r="D81">
        <f t="shared" si="1"/>
        <v>0.99358974358974361</v>
      </c>
    </row>
  </sheetData>
  <sortState ref="C4:C81">
    <sortCondition ref="C4"/>
  </sortState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Normal="100" workbookViewId="0">
      <selection activeCell="M25" sqref="M25"/>
    </sheetView>
  </sheetViews>
  <sheetFormatPr defaultRowHeight="15" x14ac:dyDescent="0.25"/>
  <cols>
    <col min="2" max="2" width="12.7109375" bestFit="1" customWidth="1"/>
    <col min="3" max="4" width="12" bestFit="1" customWidth="1"/>
  </cols>
  <sheetData>
    <row r="1" spans="1:4" x14ac:dyDescent="0.25">
      <c r="A1" s="73" t="s">
        <v>84</v>
      </c>
      <c r="B1" s="74"/>
      <c r="C1" s="74"/>
      <c r="D1" s="75"/>
    </row>
    <row r="3" spans="1:4" ht="31.5" x14ac:dyDescent="0.25">
      <c r="A3" s="77" t="s">
        <v>81</v>
      </c>
      <c r="B3" s="55" t="s">
        <v>62</v>
      </c>
      <c r="C3" s="55" t="s">
        <v>61</v>
      </c>
      <c r="D3" s="55" t="s">
        <v>62</v>
      </c>
    </row>
    <row r="4" spans="1:4" x14ac:dyDescent="0.25">
      <c r="A4">
        <v>1</v>
      </c>
      <c r="B4">
        <v>-3.8789486644035946</v>
      </c>
      <c r="C4">
        <v>114.87894866440359</v>
      </c>
      <c r="D4">
        <v>-3.8789486644035946</v>
      </c>
    </row>
    <row r="5" spans="1:4" x14ac:dyDescent="0.25">
      <c r="A5">
        <v>2</v>
      </c>
      <c r="B5">
        <v>-4.9651463895932295</v>
      </c>
      <c r="C5">
        <v>111.96514638959323</v>
      </c>
      <c r="D5">
        <v>-4.9651463895932295</v>
      </c>
    </row>
    <row r="6" spans="1:4" x14ac:dyDescent="0.25">
      <c r="A6">
        <v>3</v>
      </c>
      <c r="B6">
        <v>-0.53569383004170845</v>
      </c>
      <c r="C6">
        <v>100.53569383004171</v>
      </c>
      <c r="D6">
        <v>-0.53569383004170845</v>
      </c>
    </row>
    <row r="7" spans="1:4" x14ac:dyDescent="0.25">
      <c r="A7">
        <v>4</v>
      </c>
      <c r="B7">
        <v>-6.0319052526898531</v>
      </c>
      <c r="C7">
        <v>113.03190525268985</v>
      </c>
      <c r="D7">
        <v>-6.0319052526898531</v>
      </c>
    </row>
    <row r="8" spans="1:4" x14ac:dyDescent="0.25">
      <c r="A8">
        <v>5</v>
      </c>
      <c r="B8">
        <v>3.5092697307513134</v>
      </c>
      <c r="C8">
        <v>110.49073026924869</v>
      </c>
      <c r="D8">
        <v>3.5092697307513134</v>
      </c>
    </row>
    <row r="9" spans="1:4" x14ac:dyDescent="0.25">
      <c r="A9">
        <v>6</v>
      </c>
      <c r="B9">
        <v>4.163069188208965</v>
      </c>
      <c r="C9">
        <v>110.83693081179104</v>
      </c>
      <c r="D9">
        <v>4.163069188208965</v>
      </c>
    </row>
    <row r="10" spans="1:4" x14ac:dyDescent="0.25">
      <c r="A10">
        <v>7</v>
      </c>
      <c r="B10">
        <v>-3.5409299156504801</v>
      </c>
      <c r="C10">
        <v>114.54092991565048</v>
      </c>
      <c r="D10">
        <v>-3.5409299156504801</v>
      </c>
    </row>
    <row r="11" spans="1:4" x14ac:dyDescent="0.25">
      <c r="A11">
        <v>8</v>
      </c>
      <c r="B11">
        <v>4.5813149312876646</v>
      </c>
      <c r="C11">
        <v>92.418685068712335</v>
      </c>
      <c r="D11">
        <v>4.5813149312876646</v>
      </c>
    </row>
    <row r="12" spans="1:4" x14ac:dyDescent="0.25">
      <c r="A12">
        <v>9</v>
      </c>
      <c r="B12">
        <v>1.3331639618525912</v>
      </c>
      <c r="C12">
        <v>98.666836038147409</v>
      </c>
      <c r="D12">
        <v>1.3331639618525912</v>
      </c>
    </row>
    <row r="13" spans="1:4" x14ac:dyDescent="0.25">
      <c r="A13">
        <v>10</v>
      </c>
      <c r="B13">
        <v>-3.2803815535970102</v>
      </c>
      <c r="C13">
        <v>115.28038155359701</v>
      </c>
      <c r="D13">
        <v>-3.2803815535970102</v>
      </c>
    </row>
    <row r="14" spans="1:4" x14ac:dyDescent="0.25">
      <c r="A14">
        <v>11</v>
      </c>
      <c r="B14">
        <v>2.5300902582665969</v>
      </c>
      <c r="C14">
        <v>101.4699097417334</v>
      </c>
      <c r="D14">
        <v>2.5300902582665969</v>
      </c>
    </row>
    <row r="15" spans="1:4" x14ac:dyDescent="0.25">
      <c r="A15">
        <v>12</v>
      </c>
      <c r="B15">
        <v>-8.8544425251004384</v>
      </c>
      <c r="C15">
        <v>97.854442525100438</v>
      </c>
      <c r="D15">
        <v>-8.8544425251004384</v>
      </c>
    </row>
    <row r="16" spans="1:4" x14ac:dyDescent="0.25">
      <c r="A16">
        <v>13</v>
      </c>
      <c r="B16">
        <v>-5.869545056530626</v>
      </c>
      <c r="C16">
        <v>109.86954505653063</v>
      </c>
      <c r="D16">
        <v>-5.869545056530626</v>
      </c>
    </row>
    <row r="17" spans="1:4" x14ac:dyDescent="0.25">
      <c r="A17">
        <v>14</v>
      </c>
      <c r="B17">
        <v>-4.864741529274454</v>
      </c>
      <c r="C17">
        <v>106.86474152927445</v>
      </c>
      <c r="D17">
        <v>-4.864741529274454</v>
      </c>
    </row>
    <row r="18" spans="1:4" x14ac:dyDescent="0.25">
      <c r="A18">
        <v>15</v>
      </c>
      <c r="B18">
        <v>-4.2536407976361659</v>
      </c>
      <c r="C18">
        <v>95.253640797636166</v>
      </c>
      <c r="D18">
        <v>-4.2536407976361659</v>
      </c>
    </row>
    <row r="19" spans="1:4" x14ac:dyDescent="0.25">
      <c r="A19">
        <v>16</v>
      </c>
      <c r="B19">
        <v>4.1450835604962606</v>
      </c>
      <c r="C19">
        <v>109.85491643950374</v>
      </c>
      <c r="D19">
        <v>4.1450835604962606</v>
      </c>
    </row>
    <row r="20" spans="1:4" x14ac:dyDescent="0.25">
      <c r="A20">
        <v>17</v>
      </c>
      <c r="B20">
        <v>7.8042399020847881</v>
      </c>
      <c r="C20">
        <v>106.19576009791521</v>
      </c>
      <c r="D20">
        <v>7.8042399020847881</v>
      </c>
    </row>
    <row r="21" spans="1:4" x14ac:dyDescent="0.25">
      <c r="A21">
        <v>18</v>
      </c>
      <c r="B21">
        <v>-4.134502345940092</v>
      </c>
      <c r="C21">
        <v>107.13450234594009</v>
      </c>
      <c r="D21">
        <v>-4.134502345940092</v>
      </c>
    </row>
    <row r="22" spans="1:4" x14ac:dyDescent="0.25">
      <c r="A22">
        <v>19</v>
      </c>
      <c r="B22">
        <v>9.8372218566736365</v>
      </c>
      <c r="C22">
        <v>96.162778143326364</v>
      </c>
      <c r="D22">
        <v>9.8372218566736365</v>
      </c>
    </row>
    <row r="23" spans="1:4" x14ac:dyDescent="0.25">
      <c r="A23">
        <v>20</v>
      </c>
      <c r="B23">
        <v>2.5590143486743244</v>
      </c>
      <c r="C23">
        <v>102.44098565132568</v>
      </c>
      <c r="D23">
        <v>2.5590143486743244</v>
      </c>
    </row>
    <row r="24" spans="1:4" x14ac:dyDescent="0.25">
      <c r="A24">
        <v>21</v>
      </c>
      <c r="B24">
        <v>1.2620487878046447</v>
      </c>
      <c r="C24">
        <v>111.73795121219536</v>
      </c>
      <c r="D24">
        <v>1.2620487878046447</v>
      </c>
    </row>
    <row r="25" spans="1:4" x14ac:dyDescent="0.25">
      <c r="A25">
        <v>22</v>
      </c>
      <c r="B25">
        <v>24.285215642767028</v>
      </c>
      <c r="C25">
        <v>84.714784357232972</v>
      </c>
      <c r="D25">
        <v>24.285215642767028</v>
      </c>
    </row>
    <row r="26" spans="1:4" x14ac:dyDescent="0.25">
      <c r="A26">
        <v>23</v>
      </c>
      <c r="B26">
        <v>6.6259330604051456</v>
      </c>
      <c r="C26">
        <v>101.37406693959485</v>
      </c>
      <c r="D26">
        <v>6.6259330604051456</v>
      </c>
    </row>
    <row r="27" spans="1:4" x14ac:dyDescent="0.25">
      <c r="A27">
        <v>24</v>
      </c>
      <c r="B27">
        <v>-8.1338382446716651</v>
      </c>
      <c r="C27">
        <v>121.13383824467167</v>
      </c>
      <c r="D27">
        <v>-8.1338382446716651</v>
      </c>
    </row>
    <row r="28" spans="1:4" x14ac:dyDescent="0.25">
      <c r="A28">
        <v>25</v>
      </c>
      <c r="B28">
        <v>11.126445155853219</v>
      </c>
      <c r="C28">
        <v>118.87355484414678</v>
      </c>
      <c r="D28">
        <v>11.126445155853219</v>
      </c>
    </row>
    <row r="29" spans="1:4" x14ac:dyDescent="0.25">
      <c r="A29">
        <v>26</v>
      </c>
      <c r="B29">
        <v>3.2005585905021547</v>
      </c>
      <c r="C29">
        <v>124.79944140949785</v>
      </c>
      <c r="D29">
        <v>3.2005585905021547</v>
      </c>
    </row>
    <row r="30" spans="1:4" x14ac:dyDescent="0.25">
      <c r="A30">
        <v>27</v>
      </c>
      <c r="B30">
        <v>5.5623602829052459</v>
      </c>
      <c r="C30">
        <v>122.43763971709475</v>
      </c>
      <c r="D30">
        <v>5.5623602829052459</v>
      </c>
    </row>
    <row r="31" spans="1:4" x14ac:dyDescent="0.25">
      <c r="A31">
        <v>28</v>
      </c>
      <c r="B31">
        <v>5.3382224604930855</v>
      </c>
      <c r="C31">
        <v>112.66177753950691</v>
      </c>
      <c r="D31">
        <v>5.3382224604930855</v>
      </c>
    </row>
    <row r="32" spans="1:4" x14ac:dyDescent="0.25">
      <c r="A32">
        <v>29</v>
      </c>
      <c r="B32">
        <v>-7.3886440265277145</v>
      </c>
      <c r="C32">
        <v>120.38864402652771</v>
      </c>
      <c r="D32">
        <v>-7.3886440265277145</v>
      </c>
    </row>
    <row r="33" spans="1:4" x14ac:dyDescent="0.25">
      <c r="A33">
        <v>30</v>
      </c>
      <c r="B33">
        <v>5.4934584137369313</v>
      </c>
      <c r="C33">
        <v>114.50654158626307</v>
      </c>
      <c r="D33">
        <v>5.4934584137369313</v>
      </c>
    </row>
    <row r="34" spans="1:4" x14ac:dyDescent="0.25">
      <c r="A34">
        <v>31</v>
      </c>
      <c r="B34">
        <v>20.401742805487416</v>
      </c>
      <c r="C34">
        <v>111.59825719451258</v>
      </c>
      <c r="D34">
        <v>20.401742805487416</v>
      </c>
    </row>
    <row r="35" spans="1:4" x14ac:dyDescent="0.25">
      <c r="A35">
        <v>32</v>
      </c>
      <c r="B35">
        <v>5.7629017111044334</v>
      </c>
      <c r="C35">
        <v>105.23709828889557</v>
      </c>
      <c r="D35">
        <v>5.7629017111044334</v>
      </c>
    </row>
    <row r="36" spans="1:4" x14ac:dyDescent="0.25">
      <c r="A36">
        <v>33</v>
      </c>
      <c r="B36">
        <v>7.5898299886378595</v>
      </c>
      <c r="C36">
        <v>116.41017001136214</v>
      </c>
      <c r="D36">
        <v>7.5898299886378595</v>
      </c>
    </row>
    <row r="37" spans="1:4" x14ac:dyDescent="0.25">
      <c r="A37">
        <v>34</v>
      </c>
      <c r="B37">
        <v>13.296451647175985</v>
      </c>
      <c r="C37">
        <v>113.70354835282401</v>
      </c>
      <c r="D37">
        <v>13.296451647175985</v>
      </c>
    </row>
    <row r="38" spans="1:4" x14ac:dyDescent="0.25">
      <c r="A38">
        <v>35</v>
      </c>
      <c r="B38">
        <v>15.556246539329493</v>
      </c>
      <c r="C38">
        <v>112.44375346067051</v>
      </c>
      <c r="D38">
        <v>15.556246539329493</v>
      </c>
    </row>
    <row r="39" spans="1:4" x14ac:dyDescent="0.25">
      <c r="A39">
        <v>36</v>
      </c>
      <c r="B39">
        <v>16.087623314997501</v>
      </c>
      <c r="C39">
        <v>119.9123766850025</v>
      </c>
      <c r="D39">
        <v>16.087623314997501</v>
      </c>
    </row>
    <row r="40" spans="1:4" x14ac:dyDescent="0.25">
      <c r="A40">
        <v>37</v>
      </c>
      <c r="B40">
        <v>-13.942143677925827</v>
      </c>
      <c r="C40">
        <v>119.94214367792583</v>
      </c>
      <c r="D40">
        <v>-13.942143677925827</v>
      </c>
    </row>
    <row r="41" spans="1:4" x14ac:dyDescent="0.25">
      <c r="A41">
        <v>38</v>
      </c>
      <c r="B41">
        <v>0.59941585128709107</v>
      </c>
      <c r="C41">
        <v>117.40058414871291</v>
      </c>
      <c r="D41">
        <v>0.59941585128709107</v>
      </c>
    </row>
    <row r="42" spans="1:4" x14ac:dyDescent="0.25">
      <c r="A42">
        <v>39</v>
      </c>
      <c r="B42">
        <v>5.2267527740867052</v>
      </c>
      <c r="C42">
        <v>113.77324722591329</v>
      </c>
      <c r="D42">
        <v>5.2267527740867052</v>
      </c>
    </row>
    <row r="43" spans="1:4" x14ac:dyDescent="0.25">
      <c r="A43">
        <v>40</v>
      </c>
      <c r="B43">
        <v>-1.3985529147104359</v>
      </c>
      <c r="C43">
        <v>124.39855291471044</v>
      </c>
      <c r="D43">
        <v>-1.3985529147104359</v>
      </c>
    </row>
    <row r="44" spans="1:4" x14ac:dyDescent="0.25">
      <c r="A44">
        <v>41</v>
      </c>
      <c r="B44">
        <v>4.1929938517962029</v>
      </c>
      <c r="C44">
        <v>119.8070061482038</v>
      </c>
      <c r="D44">
        <v>4.1929938517962029</v>
      </c>
    </row>
    <row r="45" spans="1:4" x14ac:dyDescent="0.25">
      <c r="A45">
        <v>42</v>
      </c>
      <c r="B45">
        <v>5.3662936609452316</v>
      </c>
      <c r="C45">
        <v>120.63370633905477</v>
      </c>
      <c r="D45">
        <v>5.3662936609452316</v>
      </c>
    </row>
    <row r="46" spans="1:4" x14ac:dyDescent="0.25">
      <c r="A46">
        <v>43</v>
      </c>
      <c r="B46">
        <v>-4.1157721468120201</v>
      </c>
      <c r="C46">
        <v>120.11577214681202</v>
      </c>
      <c r="D46">
        <v>-4.1157721468120201</v>
      </c>
    </row>
    <row r="47" spans="1:4" x14ac:dyDescent="0.25">
      <c r="A47">
        <v>44</v>
      </c>
      <c r="B47">
        <v>6.5870420151054674</v>
      </c>
      <c r="C47">
        <v>120.41295798489453</v>
      </c>
      <c r="D47">
        <v>6.5870420151054674</v>
      </c>
    </row>
    <row r="48" spans="1:4" x14ac:dyDescent="0.25">
      <c r="A48">
        <v>45</v>
      </c>
      <c r="B48">
        <v>6.7853969005076351</v>
      </c>
      <c r="C48">
        <v>112.21460309949236</v>
      </c>
      <c r="D48">
        <v>6.7853969005076351</v>
      </c>
    </row>
    <row r="49" spans="1:4" x14ac:dyDescent="0.25">
      <c r="A49">
        <v>46</v>
      </c>
      <c r="B49">
        <v>1.0521665822665227E-2</v>
      </c>
      <c r="C49">
        <v>96.989478334177335</v>
      </c>
      <c r="D49">
        <v>1.0521665822665227E-2</v>
      </c>
    </row>
    <row r="50" spans="1:4" x14ac:dyDescent="0.25">
      <c r="A50">
        <v>47</v>
      </c>
      <c r="B50">
        <v>-2.9172452446610748</v>
      </c>
      <c r="C50">
        <v>88.917245244661075</v>
      </c>
      <c r="D50">
        <v>-2.9172452446610748</v>
      </c>
    </row>
    <row r="51" spans="1:4" x14ac:dyDescent="0.25">
      <c r="A51">
        <v>48</v>
      </c>
      <c r="B51">
        <v>1.5507509344433714</v>
      </c>
      <c r="C51">
        <v>100.44924906555663</v>
      </c>
      <c r="D51">
        <v>1.5507509344433714</v>
      </c>
    </row>
    <row r="52" spans="1:4" x14ac:dyDescent="0.25">
      <c r="A52">
        <v>49</v>
      </c>
      <c r="B52">
        <v>-2.1267151520510481</v>
      </c>
      <c r="C52">
        <v>112.12671515205105</v>
      </c>
      <c r="D52">
        <v>-2.1267151520510481</v>
      </c>
    </row>
    <row r="53" spans="1:4" x14ac:dyDescent="0.25">
      <c r="A53">
        <v>50</v>
      </c>
      <c r="B53">
        <v>6.8587792074145</v>
      </c>
      <c r="C53">
        <v>113.1412207925855</v>
      </c>
      <c r="D53">
        <v>6.8587792074145</v>
      </c>
    </row>
    <row r="54" spans="1:4" x14ac:dyDescent="0.25">
      <c r="A54">
        <v>51</v>
      </c>
      <c r="B54">
        <v>16.934838679475888</v>
      </c>
      <c r="C54">
        <v>86.065161320524112</v>
      </c>
      <c r="D54">
        <v>16.934838679475888</v>
      </c>
    </row>
    <row r="55" spans="1:4" x14ac:dyDescent="0.25">
      <c r="A55">
        <v>52</v>
      </c>
      <c r="B55">
        <v>6.4123794291629963</v>
      </c>
      <c r="C55">
        <v>108.587620570837</v>
      </c>
      <c r="D55">
        <v>6.4123794291629963</v>
      </c>
    </row>
    <row r="56" spans="1:4" x14ac:dyDescent="0.25">
      <c r="A56">
        <v>53</v>
      </c>
      <c r="B56">
        <v>-18.540682876355049</v>
      </c>
      <c r="C56">
        <v>111.54068287635505</v>
      </c>
      <c r="D56">
        <v>-18.540682876355049</v>
      </c>
    </row>
    <row r="57" spans="1:4" x14ac:dyDescent="0.25">
      <c r="A57">
        <v>54</v>
      </c>
      <c r="B57">
        <v>-32.145770618667044</v>
      </c>
      <c r="C57">
        <v>104.14577061866704</v>
      </c>
      <c r="D57">
        <v>-32.145770618667044</v>
      </c>
    </row>
    <row r="58" spans="1:4" x14ac:dyDescent="0.25">
      <c r="A58">
        <v>55</v>
      </c>
      <c r="B58">
        <v>-3.7372817230306055E-2</v>
      </c>
      <c r="C58">
        <v>111.03737281723031</v>
      </c>
      <c r="D58">
        <v>-3.7372817230306055E-2</v>
      </c>
    </row>
    <row r="59" spans="1:4" x14ac:dyDescent="0.25">
      <c r="A59">
        <v>56</v>
      </c>
      <c r="B59">
        <v>-4.2775298818560259</v>
      </c>
      <c r="C59">
        <v>107.27752988185603</v>
      </c>
      <c r="D59">
        <v>-4.2775298818560259</v>
      </c>
    </row>
    <row r="60" spans="1:4" x14ac:dyDescent="0.25">
      <c r="A60">
        <v>57</v>
      </c>
      <c r="B60">
        <v>7.3450963358479839</v>
      </c>
      <c r="C60">
        <v>115.65490366415202</v>
      </c>
      <c r="D60">
        <v>7.3450963358479839</v>
      </c>
    </row>
    <row r="61" spans="1:4" x14ac:dyDescent="0.25">
      <c r="A61">
        <v>58</v>
      </c>
      <c r="B61">
        <v>-19.207699133789774</v>
      </c>
      <c r="C61">
        <v>98.207699133789774</v>
      </c>
      <c r="D61">
        <v>-19.207699133789774</v>
      </c>
    </row>
    <row r="62" spans="1:4" x14ac:dyDescent="0.25">
      <c r="A62">
        <v>59</v>
      </c>
      <c r="B62">
        <v>5.5415139597030247</v>
      </c>
      <c r="C62">
        <v>113.45848604029698</v>
      </c>
      <c r="D62">
        <v>5.5415139597030247</v>
      </c>
    </row>
    <row r="63" spans="1:4" x14ac:dyDescent="0.25">
      <c r="A63">
        <v>60</v>
      </c>
      <c r="B63">
        <v>-5.7556551064410968</v>
      </c>
      <c r="C63">
        <v>115.7556551064411</v>
      </c>
      <c r="D63">
        <v>-5.7556551064410968</v>
      </c>
    </row>
    <row r="64" spans="1:4" x14ac:dyDescent="0.25">
      <c r="A64">
        <v>61</v>
      </c>
      <c r="B64">
        <v>0.36778709843676438</v>
      </c>
      <c r="C64">
        <v>109.63221290156324</v>
      </c>
      <c r="D64">
        <v>0.36778709843676438</v>
      </c>
    </row>
    <row r="65" spans="1:4" x14ac:dyDescent="0.25">
      <c r="A65">
        <v>62</v>
      </c>
      <c r="B65">
        <v>-3.7104222281789134</v>
      </c>
      <c r="C65">
        <v>110.71042222817891</v>
      </c>
      <c r="D65">
        <v>-3.7104222281789134</v>
      </c>
    </row>
    <row r="66" spans="1:4" x14ac:dyDescent="0.25">
      <c r="A66">
        <v>63</v>
      </c>
      <c r="B66">
        <v>-21.082064754615558</v>
      </c>
      <c r="C66">
        <v>95.082064754615558</v>
      </c>
      <c r="D66">
        <v>-21.082064754615558</v>
      </c>
    </row>
    <row r="67" spans="1:4" x14ac:dyDescent="0.25">
      <c r="A67">
        <v>64</v>
      </c>
      <c r="B67">
        <v>-9.4694960720096333</v>
      </c>
      <c r="C67">
        <v>114.46949607200963</v>
      </c>
      <c r="D67">
        <v>-9.4694960720096333</v>
      </c>
    </row>
    <row r="68" spans="1:4" x14ac:dyDescent="0.25">
      <c r="A68">
        <v>65</v>
      </c>
      <c r="B68">
        <v>5.9826473141148284</v>
      </c>
      <c r="C68">
        <v>106.01735268588517</v>
      </c>
      <c r="D68">
        <v>5.9826473141148284</v>
      </c>
    </row>
    <row r="69" spans="1:4" x14ac:dyDescent="0.25">
      <c r="A69">
        <v>66</v>
      </c>
      <c r="B69">
        <v>-15.289400615698213</v>
      </c>
      <c r="C69">
        <v>120.28940061569821</v>
      </c>
      <c r="D69">
        <v>-15.289400615698213</v>
      </c>
    </row>
    <row r="70" spans="1:4" x14ac:dyDescent="0.25">
      <c r="A70">
        <v>67</v>
      </c>
      <c r="B70">
        <v>-3.6893065235233564</v>
      </c>
      <c r="C70">
        <v>113.68930652352336</v>
      </c>
      <c r="D70">
        <v>-3.6893065235233564</v>
      </c>
    </row>
    <row r="71" spans="1:4" x14ac:dyDescent="0.25">
      <c r="A71">
        <v>68</v>
      </c>
      <c r="B71">
        <v>0.75362440798892294</v>
      </c>
      <c r="C71">
        <v>106.24637559201108</v>
      </c>
      <c r="D71">
        <v>0.75362440798892294</v>
      </c>
    </row>
    <row r="72" spans="1:4" x14ac:dyDescent="0.25">
      <c r="A72">
        <v>69</v>
      </c>
      <c r="B72">
        <v>-4.623952879581509</v>
      </c>
      <c r="C72">
        <v>107.62395287958151</v>
      </c>
      <c r="D72">
        <v>-4.623952879581509</v>
      </c>
    </row>
    <row r="73" spans="1:4" x14ac:dyDescent="0.25">
      <c r="A73">
        <v>70</v>
      </c>
      <c r="B73">
        <v>-21.619269000552677</v>
      </c>
      <c r="C73">
        <v>98.619269000552677</v>
      </c>
      <c r="D73">
        <v>-21.619269000552677</v>
      </c>
    </row>
    <row r="74" spans="1:4" x14ac:dyDescent="0.25">
      <c r="A74">
        <v>71</v>
      </c>
      <c r="B74">
        <v>-10.385056807119923</v>
      </c>
      <c r="C74">
        <v>108.38505680711992</v>
      </c>
      <c r="D74">
        <v>-10.385056807119923</v>
      </c>
    </row>
    <row r="75" spans="1:4" x14ac:dyDescent="0.25">
      <c r="A75">
        <v>72</v>
      </c>
      <c r="B75">
        <v>-5.8691527625690298</v>
      </c>
      <c r="C75">
        <v>95.86915276256903</v>
      </c>
      <c r="D75">
        <v>-5.8691527625690298</v>
      </c>
    </row>
    <row r="76" spans="1:4" x14ac:dyDescent="0.25">
      <c r="A76">
        <v>73</v>
      </c>
      <c r="B76">
        <v>1.2072310772730646</v>
      </c>
      <c r="C76">
        <v>94.792768922726935</v>
      </c>
      <c r="D76">
        <v>1.2072310772730646</v>
      </c>
    </row>
    <row r="77" spans="1:4" x14ac:dyDescent="0.25">
      <c r="A77">
        <v>74</v>
      </c>
      <c r="B77">
        <v>0.7418788286094582</v>
      </c>
      <c r="C77">
        <v>111.25812117139054</v>
      </c>
      <c r="D77">
        <v>0.7418788286094582</v>
      </c>
    </row>
    <row r="78" spans="1:4" x14ac:dyDescent="0.25">
      <c r="A78">
        <v>75</v>
      </c>
      <c r="B78">
        <v>-2.7746345228349156</v>
      </c>
      <c r="C78">
        <v>114.77463452283492</v>
      </c>
      <c r="D78">
        <v>-2.7746345228349156</v>
      </c>
    </row>
    <row r="79" spans="1:4" x14ac:dyDescent="0.25">
      <c r="A79">
        <v>76</v>
      </c>
      <c r="B79">
        <v>8.6034479810611231</v>
      </c>
      <c r="C79">
        <v>105.39655201893888</v>
      </c>
      <c r="D79">
        <v>8.6034479810611231</v>
      </c>
    </row>
    <row r="80" spans="1:4" x14ac:dyDescent="0.25">
      <c r="A80">
        <v>77</v>
      </c>
      <c r="B80">
        <v>-1.0081849768686197</v>
      </c>
      <c r="C80">
        <v>94.00818497686862</v>
      </c>
      <c r="D80">
        <v>-1.0081849768686197</v>
      </c>
    </row>
    <row r="81" spans="1:4" x14ac:dyDescent="0.25">
      <c r="A81">
        <v>78</v>
      </c>
      <c r="B81">
        <v>-3.4014572668401968</v>
      </c>
      <c r="C81">
        <v>109.4014572668402</v>
      </c>
      <c r="D81">
        <v>-3.4014572668401968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opLeftCell="A31" zoomScaleNormal="100" workbookViewId="0">
      <selection activeCell="F5" sqref="F5"/>
    </sheetView>
  </sheetViews>
  <sheetFormatPr defaultRowHeight="15" x14ac:dyDescent="0.25"/>
  <cols>
    <col min="2" max="2" width="7.28515625" bestFit="1" customWidth="1"/>
    <col min="3" max="3" width="8" bestFit="1" customWidth="1"/>
    <col min="4" max="4" width="4" bestFit="1" customWidth="1"/>
    <col min="5" max="5" width="3.85546875" customWidth="1"/>
    <col min="8" max="8" width="2.140625" customWidth="1"/>
    <col min="12" max="12" width="18" bestFit="1" customWidth="1"/>
    <col min="13" max="13" width="12.7109375" bestFit="1" customWidth="1"/>
  </cols>
  <sheetData>
    <row r="1" spans="1:17" x14ac:dyDescent="0.25">
      <c r="A1" s="73" t="s">
        <v>85</v>
      </c>
      <c r="B1" s="74"/>
      <c r="C1" s="74"/>
      <c r="D1" s="75"/>
    </row>
    <row r="2" spans="1:17" ht="18.75" x14ac:dyDescent="0.3">
      <c r="A2" s="79" t="s">
        <v>86</v>
      </c>
      <c r="B2" s="80"/>
      <c r="C2" s="80"/>
      <c r="D2" s="81"/>
      <c r="L2" s="93" t="s">
        <v>93</v>
      </c>
      <c r="M2" s="94"/>
      <c r="N2" s="94"/>
      <c r="O2" s="94"/>
      <c r="P2" s="94"/>
      <c r="Q2" s="95"/>
    </row>
    <row r="4" spans="1:17" ht="30" customHeight="1" x14ac:dyDescent="0.25">
      <c r="A4" s="72" t="s">
        <v>71</v>
      </c>
      <c r="B4" s="72" t="s">
        <v>69</v>
      </c>
      <c r="C4" s="72" t="s">
        <v>70</v>
      </c>
      <c r="D4" s="72" t="s">
        <v>72</v>
      </c>
      <c r="F4" s="82" t="s">
        <v>87</v>
      </c>
      <c r="G4" s="91" t="s">
        <v>88</v>
      </c>
      <c r="I4" s="90" t="s">
        <v>91</v>
      </c>
      <c r="J4" s="92" t="s">
        <v>92</v>
      </c>
      <c r="L4" s="83" t="s">
        <v>90</v>
      </c>
      <c r="M4" s="89"/>
      <c r="N4" s="84"/>
      <c r="O4" s="86"/>
    </row>
    <row r="5" spans="1:17" ht="15.75" thickBot="1" x14ac:dyDescent="0.3">
      <c r="A5" s="12">
        <v>7.94</v>
      </c>
      <c r="B5" s="12">
        <v>2</v>
      </c>
      <c r="C5" s="12">
        <v>67</v>
      </c>
      <c r="D5" s="12">
        <v>111</v>
      </c>
      <c r="F5">
        <f>$M$20+$M$21*B5+$M$22*C5</f>
        <v>115.57783299722902</v>
      </c>
      <c r="G5" s="64">
        <f>D5-F5</f>
        <v>-4.5778329972290237</v>
      </c>
      <c r="I5">
        <f>$M$41+$M$42*B5+$M$43*C5</f>
        <v>8.1362906079186743</v>
      </c>
      <c r="J5" s="64">
        <f>A5-I5</f>
        <v>-0.19629060791867392</v>
      </c>
    </row>
    <row r="6" spans="1:17" x14ac:dyDescent="0.25">
      <c r="A6" s="1">
        <v>8.2919999999999998</v>
      </c>
      <c r="B6" s="1">
        <v>2</v>
      </c>
      <c r="C6" s="1">
        <v>43</v>
      </c>
      <c r="D6" s="1">
        <v>107</v>
      </c>
      <c r="F6">
        <f t="shared" ref="F6:F69" si="0">$M$20+$M$21*B6+$M$22*C6</f>
        <v>103.37222264389331</v>
      </c>
      <c r="G6" s="65">
        <f t="shared" ref="G6:G69" si="1">D6-F6</f>
        <v>3.6277773561066908</v>
      </c>
      <c r="I6">
        <f t="shared" ref="I6:I69" si="2">$M$41+$M$42*B6+$M$43*C6</f>
        <v>5.878567409482466</v>
      </c>
      <c r="J6" s="65">
        <f t="shared" ref="J6:J69" si="3">A6-I6</f>
        <v>2.4134325905175338</v>
      </c>
      <c r="L6" s="16" t="s">
        <v>25</v>
      </c>
      <c r="M6" s="16"/>
    </row>
    <row r="7" spans="1:17" x14ac:dyDescent="0.25">
      <c r="A7" s="1">
        <v>4.6429999999999998</v>
      </c>
      <c r="B7" s="1">
        <v>2</v>
      </c>
      <c r="C7" s="1">
        <v>52</v>
      </c>
      <c r="D7" s="1">
        <v>100</v>
      </c>
      <c r="F7">
        <f t="shared" si="0"/>
        <v>107.9493265263942</v>
      </c>
      <c r="G7" s="65">
        <f t="shared" si="1"/>
        <v>-7.9493265263942021</v>
      </c>
      <c r="I7">
        <f t="shared" si="2"/>
        <v>6.725213608896043</v>
      </c>
      <c r="J7" s="65">
        <f t="shared" si="3"/>
        <v>-2.0822136088960432</v>
      </c>
      <c r="L7" s="13" t="s">
        <v>26</v>
      </c>
      <c r="M7" s="13">
        <v>0.51406150669330974</v>
      </c>
    </row>
    <row r="8" spans="1:17" x14ac:dyDescent="0.25">
      <c r="A8" s="1">
        <v>7.47</v>
      </c>
      <c r="B8" s="1">
        <v>2</v>
      </c>
      <c r="C8" s="1">
        <v>66</v>
      </c>
      <c r="D8" s="1">
        <v>107</v>
      </c>
      <c r="F8">
        <f t="shared" si="0"/>
        <v>115.06926589917336</v>
      </c>
      <c r="G8" s="65">
        <f t="shared" si="1"/>
        <v>-8.0692658991733595</v>
      </c>
      <c r="I8">
        <f t="shared" si="2"/>
        <v>8.042218807983831</v>
      </c>
      <c r="J8" s="65">
        <f t="shared" si="3"/>
        <v>-0.57221880798383129</v>
      </c>
      <c r="L8" s="13" t="s">
        <v>27</v>
      </c>
      <c r="M8" s="13">
        <v>0.26425923266379575</v>
      </c>
    </row>
    <row r="9" spans="1:17" x14ac:dyDescent="0.25">
      <c r="A9" s="1">
        <v>8.8819999999999997</v>
      </c>
      <c r="B9" s="1">
        <v>1</v>
      </c>
      <c r="C9" s="1">
        <v>58</v>
      </c>
      <c r="D9" s="1">
        <v>114</v>
      </c>
      <c r="F9">
        <f t="shared" si="0"/>
        <v>107.10192472742855</v>
      </c>
      <c r="G9" s="65">
        <f t="shared" si="1"/>
        <v>6.8980752725714467</v>
      </c>
      <c r="I9">
        <f t="shared" si="2"/>
        <v>7.9302105998381585</v>
      </c>
      <c r="J9" s="65">
        <f t="shared" si="3"/>
        <v>0.95178940016184121</v>
      </c>
      <c r="L9" s="13" t="s">
        <v>28</v>
      </c>
      <c r="M9" s="13">
        <v>0.24463947886816365</v>
      </c>
    </row>
    <row r="10" spans="1:17" x14ac:dyDescent="0.25">
      <c r="A10" s="1">
        <v>7.585</v>
      </c>
      <c r="B10" s="1">
        <v>2</v>
      </c>
      <c r="C10" s="1">
        <v>51</v>
      </c>
      <c r="D10" s="1">
        <v>115</v>
      </c>
      <c r="F10">
        <f t="shared" si="0"/>
        <v>107.44075942833855</v>
      </c>
      <c r="G10" s="65">
        <f t="shared" si="1"/>
        <v>7.5592405716614479</v>
      </c>
      <c r="I10">
        <f t="shared" si="2"/>
        <v>6.6311418089612015</v>
      </c>
      <c r="J10" s="65">
        <f t="shared" si="3"/>
        <v>0.95385819103879843</v>
      </c>
      <c r="L10" s="13" t="s">
        <v>29</v>
      </c>
      <c r="M10" s="13">
        <v>11.447087313615441</v>
      </c>
    </row>
    <row r="11" spans="1:17" ht="15.75" thickBot="1" x14ac:dyDescent="0.3">
      <c r="A11" s="1">
        <v>7.65</v>
      </c>
      <c r="B11" s="1">
        <v>2</v>
      </c>
      <c r="C11" s="1">
        <v>71</v>
      </c>
      <c r="D11" s="1">
        <v>111</v>
      </c>
      <c r="F11">
        <f t="shared" si="0"/>
        <v>117.61210138945165</v>
      </c>
      <c r="G11" s="65">
        <f t="shared" si="1"/>
        <v>-6.6121013894516523</v>
      </c>
      <c r="I11">
        <f t="shared" si="2"/>
        <v>8.5125778076580421</v>
      </c>
      <c r="J11" s="65">
        <f t="shared" si="3"/>
        <v>-0.86257780765804171</v>
      </c>
      <c r="L11" s="14" t="s">
        <v>30</v>
      </c>
      <c r="M11" s="14">
        <v>78</v>
      </c>
    </row>
    <row r="12" spans="1:17" x14ac:dyDescent="0.25">
      <c r="A12" s="1">
        <v>2.4119999999999999</v>
      </c>
      <c r="B12" s="1">
        <v>2</v>
      </c>
      <c r="C12" s="1">
        <v>51</v>
      </c>
      <c r="D12" s="1">
        <v>97</v>
      </c>
      <c r="F12">
        <f t="shared" si="0"/>
        <v>107.44075942833855</v>
      </c>
      <c r="G12" s="65">
        <f t="shared" si="1"/>
        <v>-10.440759428338552</v>
      </c>
      <c r="I12">
        <f t="shared" si="2"/>
        <v>6.6311418089612015</v>
      </c>
      <c r="J12" s="65">
        <f t="shared" si="3"/>
        <v>-4.2191418089612016</v>
      </c>
    </row>
    <row r="13" spans="1:17" ht="15.75" thickBot="1" x14ac:dyDescent="0.3">
      <c r="A13" s="1">
        <v>6</v>
      </c>
      <c r="B13" s="1">
        <v>1</v>
      </c>
      <c r="C13" s="1">
        <v>49</v>
      </c>
      <c r="D13" s="1">
        <v>100</v>
      </c>
      <c r="F13">
        <f t="shared" si="0"/>
        <v>102.52482084492766</v>
      </c>
      <c r="G13" s="65">
        <f t="shared" si="1"/>
        <v>-2.5248208449276603</v>
      </c>
      <c r="I13">
        <f t="shared" si="2"/>
        <v>7.0835644004245797</v>
      </c>
      <c r="J13" s="65">
        <f t="shared" si="3"/>
        <v>-1.0835644004245797</v>
      </c>
      <c r="L13" t="s">
        <v>31</v>
      </c>
    </row>
    <row r="14" spans="1:17" x14ac:dyDescent="0.25">
      <c r="A14" s="1">
        <v>8.8330000000000002</v>
      </c>
      <c r="B14" s="1">
        <v>2</v>
      </c>
      <c r="C14" s="1">
        <v>51</v>
      </c>
      <c r="D14" s="1">
        <v>112</v>
      </c>
      <c r="F14">
        <f t="shared" si="0"/>
        <v>107.44075942833855</v>
      </c>
      <c r="G14" s="65">
        <f t="shared" si="1"/>
        <v>4.5592405716614479</v>
      </c>
      <c r="I14">
        <f t="shared" si="2"/>
        <v>6.6311418089612015</v>
      </c>
      <c r="J14" s="65">
        <f t="shared" si="3"/>
        <v>2.2018581910387987</v>
      </c>
      <c r="L14" s="15"/>
      <c r="M14" s="15" t="s">
        <v>36</v>
      </c>
      <c r="N14" s="15" t="s">
        <v>37</v>
      </c>
      <c r="O14" s="15" t="s">
        <v>38</v>
      </c>
      <c r="P14" s="15" t="s">
        <v>39</v>
      </c>
      <c r="Q14" s="15" t="s">
        <v>40</v>
      </c>
    </row>
    <row r="15" spans="1:17" x14ac:dyDescent="0.25">
      <c r="A15" s="1">
        <v>7.47</v>
      </c>
      <c r="B15" s="1">
        <v>1</v>
      </c>
      <c r="C15" s="1">
        <v>35</v>
      </c>
      <c r="D15" s="1">
        <v>104</v>
      </c>
      <c r="F15">
        <f t="shared" si="0"/>
        <v>95.404881472148503</v>
      </c>
      <c r="G15" s="65">
        <f t="shared" si="1"/>
        <v>8.595118527851497</v>
      </c>
      <c r="I15">
        <f t="shared" si="2"/>
        <v>5.7665592013367917</v>
      </c>
      <c r="J15" s="65">
        <f t="shared" si="3"/>
        <v>1.7034407986632081</v>
      </c>
      <c r="L15" s="13" t="s">
        <v>32</v>
      </c>
      <c r="M15" s="13">
        <v>2</v>
      </c>
      <c r="N15" s="13">
        <v>3529.8528641232933</v>
      </c>
      <c r="O15" s="13">
        <v>1764.9264320616467</v>
      </c>
      <c r="P15" s="13">
        <v>13.469039184509391</v>
      </c>
      <c r="Q15" s="13">
        <v>1.0050340714223997E-5</v>
      </c>
    </row>
    <row r="16" spans="1:17" x14ac:dyDescent="0.25">
      <c r="A16" s="1">
        <v>5.5279999999999996</v>
      </c>
      <c r="B16" s="1">
        <v>1</v>
      </c>
      <c r="C16" s="1">
        <v>54</v>
      </c>
      <c r="D16" s="1">
        <v>89</v>
      </c>
      <c r="F16">
        <f t="shared" si="0"/>
        <v>105.06765633520594</v>
      </c>
      <c r="G16" s="65">
        <f t="shared" si="1"/>
        <v>-16.067656335205939</v>
      </c>
      <c r="I16">
        <f t="shared" si="2"/>
        <v>7.5539234000987898</v>
      </c>
      <c r="J16" s="65">
        <f t="shared" si="3"/>
        <v>-2.0259234000987902</v>
      </c>
      <c r="L16" s="13" t="s">
        <v>33</v>
      </c>
      <c r="M16" s="13">
        <v>75</v>
      </c>
      <c r="N16" s="13">
        <v>9827.6855974151695</v>
      </c>
      <c r="O16" s="13">
        <v>131.03580796553558</v>
      </c>
      <c r="P16" s="13"/>
      <c r="Q16" s="13"/>
    </row>
    <row r="17" spans="1:20" ht="15.75" thickBot="1" x14ac:dyDescent="0.3">
      <c r="A17" s="1">
        <v>7.1669999999999998</v>
      </c>
      <c r="B17" s="1">
        <v>2</v>
      </c>
      <c r="C17" s="1">
        <v>54</v>
      </c>
      <c r="D17" s="1">
        <v>104</v>
      </c>
      <c r="F17">
        <f t="shared" si="0"/>
        <v>108.96646072250552</v>
      </c>
      <c r="G17" s="65">
        <f t="shared" si="1"/>
        <v>-4.9664607225055164</v>
      </c>
      <c r="I17">
        <f t="shared" si="2"/>
        <v>6.9133572087657278</v>
      </c>
      <c r="J17" s="65">
        <f t="shared" si="3"/>
        <v>0.25364279123427202</v>
      </c>
      <c r="L17" s="14" t="s">
        <v>34</v>
      </c>
      <c r="M17" s="14">
        <v>77</v>
      </c>
      <c r="N17" s="14">
        <v>13357.538461538463</v>
      </c>
      <c r="O17" s="14"/>
      <c r="P17" s="14"/>
      <c r="Q17" s="14"/>
    </row>
    <row r="18" spans="1:20" ht="15.75" thickBot="1" x14ac:dyDescent="0.3">
      <c r="A18" s="1">
        <v>7.5709999999999997</v>
      </c>
      <c r="B18" s="1">
        <v>1</v>
      </c>
      <c r="C18" s="1">
        <v>64</v>
      </c>
      <c r="D18" s="1">
        <v>102</v>
      </c>
      <c r="F18">
        <f t="shared" si="0"/>
        <v>110.15332731576248</v>
      </c>
      <c r="G18" s="65">
        <f t="shared" si="1"/>
        <v>-8.1533273157624819</v>
      </c>
      <c r="I18">
        <f t="shared" si="2"/>
        <v>8.494641399447211</v>
      </c>
      <c r="J18" s="65">
        <f t="shared" si="3"/>
        <v>-0.92364139944721124</v>
      </c>
    </row>
    <row r="19" spans="1:20" x14ac:dyDescent="0.25">
      <c r="A19" s="1">
        <v>4.7</v>
      </c>
      <c r="B19" s="1">
        <v>1</v>
      </c>
      <c r="C19" s="1">
        <v>56</v>
      </c>
      <c r="D19" s="1">
        <v>91</v>
      </c>
      <c r="F19">
        <f t="shared" si="0"/>
        <v>106.08479053131725</v>
      </c>
      <c r="G19" s="65">
        <f t="shared" si="1"/>
        <v>-15.084790531317253</v>
      </c>
      <c r="I19">
        <f t="shared" si="2"/>
        <v>7.7420669999684737</v>
      </c>
      <c r="J19" s="65">
        <f t="shared" si="3"/>
        <v>-3.0420669999684735</v>
      </c>
      <c r="L19" s="15"/>
      <c r="M19" s="15" t="s">
        <v>41</v>
      </c>
      <c r="N19" s="15" t="s">
        <v>29</v>
      </c>
      <c r="O19" s="15" t="s">
        <v>42</v>
      </c>
      <c r="P19" s="15" t="s">
        <v>43</v>
      </c>
      <c r="Q19" s="15" t="s">
        <v>44</v>
      </c>
      <c r="R19" s="15" t="s">
        <v>45</v>
      </c>
      <c r="S19" s="15" t="s">
        <v>46</v>
      </c>
      <c r="T19" s="15" t="s">
        <v>47</v>
      </c>
    </row>
    <row r="20" spans="1:20" x14ac:dyDescent="0.25">
      <c r="A20" s="1">
        <v>8.1669999999999998</v>
      </c>
      <c r="B20" s="1">
        <v>1</v>
      </c>
      <c r="C20" s="1">
        <v>69</v>
      </c>
      <c r="D20" s="1">
        <v>114</v>
      </c>
      <c r="F20">
        <f t="shared" si="0"/>
        <v>112.69616280604075</v>
      </c>
      <c r="G20" s="65">
        <f t="shared" si="1"/>
        <v>1.3038371939592537</v>
      </c>
      <c r="I20">
        <f t="shared" si="2"/>
        <v>8.9650003991214202</v>
      </c>
      <c r="J20" s="65">
        <f t="shared" si="3"/>
        <v>-0.7980003991214204</v>
      </c>
      <c r="L20" s="13" t="s">
        <v>35</v>
      </c>
      <c r="M20" s="96">
        <v>73.706228652901004</v>
      </c>
      <c r="N20" s="13">
        <v>7.1516569900418547</v>
      </c>
      <c r="O20" s="13">
        <v>10.306175024267997</v>
      </c>
      <c r="P20" s="13">
        <v>5.0977889453887981E-16</v>
      </c>
      <c r="Q20" s="13">
        <v>59.459397358353442</v>
      </c>
      <c r="R20" s="13">
        <v>87.953059947448565</v>
      </c>
      <c r="S20" s="13">
        <v>59.459397358353442</v>
      </c>
      <c r="T20" s="13">
        <v>87.953059947448565</v>
      </c>
    </row>
    <row r="21" spans="1:20" x14ac:dyDescent="0.25">
      <c r="A21" s="1">
        <v>7.8220000000000001</v>
      </c>
      <c r="B21" s="1">
        <v>1</v>
      </c>
      <c r="C21" s="1">
        <v>55</v>
      </c>
      <c r="D21" s="1">
        <v>114</v>
      </c>
      <c r="F21">
        <f t="shared" si="0"/>
        <v>105.57622343326159</v>
      </c>
      <c r="G21" s="65">
        <f t="shared" si="1"/>
        <v>8.423776566738411</v>
      </c>
      <c r="I21">
        <f t="shared" si="2"/>
        <v>7.6479952000336322</v>
      </c>
      <c r="J21" s="65">
        <f t="shared" si="3"/>
        <v>0.17400479996636786</v>
      </c>
      <c r="L21" s="13" t="s">
        <v>48</v>
      </c>
      <c r="M21" s="96">
        <v>3.8988043872995788</v>
      </c>
      <c r="N21" s="13">
        <v>2.6606573037246091</v>
      </c>
      <c r="O21" s="13">
        <v>1.4653538363778411</v>
      </c>
      <c r="P21" s="13">
        <v>0.1470042403260238</v>
      </c>
      <c r="Q21" s="13">
        <v>-1.4014967585120082</v>
      </c>
      <c r="R21" s="13">
        <v>9.1991055331111653</v>
      </c>
      <c r="S21" s="13">
        <v>-1.4014967585120082</v>
      </c>
      <c r="T21" s="13">
        <v>9.1991055331111653</v>
      </c>
    </row>
    <row r="22" spans="1:20" ht="15.75" thickBot="1" x14ac:dyDescent="0.3">
      <c r="A22" s="1">
        <v>7.5979999999999999</v>
      </c>
      <c r="B22" s="1">
        <v>1</v>
      </c>
      <c r="C22" s="1">
        <v>65</v>
      </c>
      <c r="D22" s="1">
        <v>103</v>
      </c>
      <c r="F22">
        <f t="shared" si="0"/>
        <v>110.66189441381815</v>
      </c>
      <c r="G22" s="65">
        <f t="shared" si="1"/>
        <v>-7.6618944138181462</v>
      </c>
      <c r="I22">
        <f t="shared" si="2"/>
        <v>8.5887131993820525</v>
      </c>
      <c r="J22" s="65">
        <f t="shared" si="3"/>
        <v>-0.9907131993820526</v>
      </c>
      <c r="L22" s="14" t="s">
        <v>49</v>
      </c>
      <c r="M22" s="97">
        <v>0.5085670980556547</v>
      </c>
      <c r="N22" s="14">
        <v>0.10557868824820515</v>
      </c>
      <c r="O22" s="14">
        <v>4.8169484438001664</v>
      </c>
      <c r="P22" s="14">
        <v>7.4081359718656554E-6</v>
      </c>
      <c r="Q22" s="14">
        <v>0.29824356577967415</v>
      </c>
      <c r="R22" s="14">
        <v>0.71889063033163525</v>
      </c>
      <c r="S22" s="14">
        <v>0.29824356577967415</v>
      </c>
      <c r="T22" s="14">
        <v>0.71889063033163525</v>
      </c>
    </row>
    <row r="23" spans="1:20" x14ac:dyDescent="0.25">
      <c r="A23" s="1">
        <v>4</v>
      </c>
      <c r="B23" s="1">
        <v>2</v>
      </c>
      <c r="C23" s="1">
        <v>40</v>
      </c>
      <c r="D23" s="1">
        <v>106</v>
      </c>
      <c r="F23">
        <f t="shared" si="0"/>
        <v>101.84652134972634</v>
      </c>
      <c r="G23" s="65">
        <f t="shared" si="1"/>
        <v>4.1534786502736551</v>
      </c>
      <c r="I23">
        <f t="shared" si="2"/>
        <v>5.5963520096779398</v>
      </c>
      <c r="J23" s="65">
        <f t="shared" si="3"/>
        <v>-1.5963520096779398</v>
      </c>
    </row>
    <row r="24" spans="1:20" x14ac:dyDescent="0.25">
      <c r="A24" s="1">
        <v>6.2309999999999999</v>
      </c>
      <c r="B24" s="1">
        <v>1</v>
      </c>
      <c r="C24" s="1">
        <v>66</v>
      </c>
      <c r="D24" s="1">
        <v>105</v>
      </c>
      <c r="F24">
        <f t="shared" si="0"/>
        <v>111.17046151187378</v>
      </c>
      <c r="G24" s="65">
        <f t="shared" si="1"/>
        <v>-6.170461511873782</v>
      </c>
      <c r="I24">
        <f t="shared" si="2"/>
        <v>8.682784999316894</v>
      </c>
      <c r="J24" s="65">
        <f t="shared" si="3"/>
        <v>-2.4517849993168941</v>
      </c>
    </row>
    <row r="25" spans="1:20" ht="15" customHeight="1" x14ac:dyDescent="0.25">
      <c r="A25" s="1">
        <v>7.6429999999999998</v>
      </c>
      <c r="B25" s="1">
        <v>2</v>
      </c>
      <c r="C25" s="1">
        <v>55</v>
      </c>
      <c r="D25" s="1">
        <v>113</v>
      </c>
      <c r="F25">
        <f t="shared" si="0"/>
        <v>109.47502782056117</v>
      </c>
      <c r="G25" s="65">
        <f t="shared" si="1"/>
        <v>3.5249721794388336</v>
      </c>
      <c r="I25">
        <f t="shared" si="2"/>
        <v>7.0074290087005693</v>
      </c>
      <c r="J25" s="65">
        <f t="shared" si="3"/>
        <v>0.63557099129943051</v>
      </c>
      <c r="L25" s="85" t="s">
        <v>89</v>
      </c>
      <c r="M25" s="87"/>
      <c r="N25" s="88"/>
      <c r="O25" s="86"/>
    </row>
    <row r="26" spans="1:20" ht="15.75" thickBot="1" x14ac:dyDescent="0.3">
      <c r="A26" s="1">
        <v>1.76</v>
      </c>
      <c r="B26" s="1">
        <v>2</v>
      </c>
      <c r="C26" s="1">
        <v>20</v>
      </c>
      <c r="D26" s="1">
        <v>109</v>
      </c>
      <c r="F26">
        <f t="shared" si="0"/>
        <v>91.675179388613259</v>
      </c>
      <c r="G26" s="65">
        <f t="shared" si="1"/>
        <v>17.324820611386741</v>
      </c>
      <c r="I26">
        <f t="shared" si="2"/>
        <v>3.7149160109810992</v>
      </c>
      <c r="J26" s="65">
        <f t="shared" si="3"/>
        <v>-1.9549160109810992</v>
      </c>
    </row>
    <row r="27" spans="1:20" x14ac:dyDescent="0.25">
      <c r="A27" s="1">
        <v>6.4189999999999996</v>
      </c>
      <c r="B27" s="1">
        <v>1</v>
      </c>
      <c r="C27" s="1">
        <v>56</v>
      </c>
      <c r="D27" s="1">
        <v>108</v>
      </c>
      <c r="F27">
        <f t="shared" si="0"/>
        <v>106.08479053131725</v>
      </c>
      <c r="G27" s="65">
        <f t="shared" si="1"/>
        <v>1.9152094686827468</v>
      </c>
      <c r="I27">
        <f t="shared" si="2"/>
        <v>7.7420669999684737</v>
      </c>
      <c r="J27" s="65">
        <f t="shared" si="3"/>
        <v>-1.3230669999684741</v>
      </c>
      <c r="L27" s="16" t="s">
        <v>25</v>
      </c>
      <c r="M27" s="16"/>
    </row>
    <row r="28" spans="1:20" x14ac:dyDescent="0.25">
      <c r="A28" s="1">
        <v>9.6479999999999997</v>
      </c>
      <c r="B28" s="1">
        <v>2</v>
      </c>
      <c r="C28" s="1">
        <v>68</v>
      </c>
      <c r="D28" s="1">
        <v>113</v>
      </c>
      <c r="F28">
        <f t="shared" si="0"/>
        <v>116.08640009528469</v>
      </c>
      <c r="G28" s="65">
        <f t="shared" si="1"/>
        <v>-3.0864000952846879</v>
      </c>
      <c r="I28">
        <f t="shared" si="2"/>
        <v>8.2303624078535158</v>
      </c>
      <c r="J28" s="65">
        <f t="shared" si="3"/>
        <v>1.4176375921464839</v>
      </c>
      <c r="L28" s="13" t="s">
        <v>26</v>
      </c>
      <c r="M28" s="13">
        <v>0.56210274148421613</v>
      </c>
    </row>
    <row r="29" spans="1:20" x14ac:dyDescent="0.25">
      <c r="A29" s="1">
        <v>10.7</v>
      </c>
      <c r="B29" s="1">
        <v>1</v>
      </c>
      <c r="C29" s="1">
        <v>69</v>
      </c>
      <c r="D29" s="1">
        <v>130</v>
      </c>
      <c r="F29">
        <f t="shared" si="0"/>
        <v>112.69616280604075</v>
      </c>
      <c r="G29" s="65">
        <f t="shared" si="1"/>
        <v>17.303837193959254</v>
      </c>
      <c r="I29">
        <f t="shared" si="2"/>
        <v>8.9650003991214202</v>
      </c>
      <c r="J29" s="65">
        <f t="shared" si="3"/>
        <v>1.7349996008785791</v>
      </c>
      <c r="L29" s="13" t="s">
        <v>27</v>
      </c>
      <c r="M29" s="13">
        <v>0.31595949198407147</v>
      </c>
    </row>
    <row r="30" spans="1:20" x14ac:dyDescent="0.25">
      <c r="A30" s="1">
        <v>10.58</v>
      </c>
      <c r="B30" s="1">
        <v>2</v>
      </c>
      <c r="C30" s="1">
        <v>70</v>
      </c>
      <c r="D30" s="1">
        <v>128</v>
      </c>
      <c r="F30">
        <f t="shared" si="0"/>
        <v>117.10353429139599</v>
      </c>
      <c r="G30" s="65">
        <f t="shared" si="1"/>
        <v>10.896465708604012</v>
      </c>
      <c r="I30">
        <f t="shared" si="2"/>
        <v>8.4185060077231988</v>
      </c>
      <c r="J30" s="65">
        <f t="shared" si="3"/>
        <v>2.1614939922768013</v>
      </c>
      <c r="L30" s="13" t="s">
        <v>28</v>
      </c>
      <c r="M30" s="13">
        <v>0.29771841177031338</v>
      </c>
    </row>
    <row r="31" spans="1:20" x14ac:dyDescent="0.25">
      <c r="A31" s="1">
        <v>9.4290000000000003</v>
      </c>
      <c r="B31" s="1">
        <v>2</v>
      </c>
      <c r="C31" s="1">
        <v>80</v>
      </c>
      <c r="D31" s="1">
        <v>128</v>
      </c>
      <c r="F31">
        <f t="shared" si="0"/>
        <v>122.18920527195253</v>
      </c>
      <c r="G31" s="65">
        <f t="shared" si="1"/>
        <v>5.810794728047469</v>
      </c>
      <c r="I31">
        <f t="shared" si="2"/>
        <v>9.3592240070716191</v>
      </c>
      <c r="J31" s="65">
        <f t="shared" si="3"/>
        <v>6.9775992928381214E-2</v>
      </c>
      <c r="L31" s="13" t="s">
        <v>29</v>
      </c>
      <c r="M31" s="13">
        <v>1.7594762221259665</v>
      </c>
    </row>
    <row r="32" spans="1:20" ht="15.75" thickBot="1" x14ac:dyDescent="0.3">
      <c r="A32" s="1">
        <v>8</v>
      </c>
      <c r="B32" s="1">
        <v>2</v>
      </c>
      <c r="C32" s="1">
        <v>53</v>
      </c>
      <c r="D32" s="1">
        <v>118</v>
      </c>
      <c r="F32">
        <f t="shared" si="0"/>
        <v>108.45789362444987</v>
      </c>
      <c r="G32" s="65">
        <f t="shared" si="1"/>
        <v>9.5421063755501336</v>
      </c>
      <c r="I32">
        <f t="shared" si="2"/>
        <v>6.8192854088308863</v>
      </c>
      <c r="J32" s="65">
        <f t="shared" si="3"/>
        <v>1.1807145911691137</v>
      </c>
      <c r="L32" s="14" t="s">
        <v>30</v>
      </c>
      <c r="M32" s="14">
        <v>78</v>
      </c>
    </row>
    <row r="33" spans="1:20" x14ac:dyDescent="0.25">
      <c r="A33" s="1">
        <v>9.5850000000000009</v>
      </c>
      <c r="B33" s="1">
        <v>2</v>
      </c>
      <c r="C33" s="1">
        <v>65</v>
      </c>
      <c r="D33" s="1">
        <v>113</v>
      </c>
      <c r="F33">
        <f t="shared" si="0"/>
        <v>114.56069880111772</v>
      </c>
      <c r="G33" s="65">
        <f t="shared" si="1"/>
        <v>-1.5606988011177236</v>
      </c>
      <c r="I33">
        <f t="shared" si="2"/>
        <v>7.9481470080489895</v>
      </c>
      <c r="J33" s="65">
        <f t="shared" si="3"/>
        <v>1.6368529919510113</v>
      </c>
    </row>
    <row r="34" spans="1:20" ht="15.75" thickBot="1" x14ac:dyDescent="0.3">
      <c r="A34" s="1">
        <v>9.5709999999999997</v>
      </c>
      <c r="B34" s="1">
        <v>1</v>
      </c>
      <c r="C34" s="1">
        <v>67</v>
      </c>
      <c r="D34" s="1">
        <v>120</v>
      </c>
      <c r="F34">
        <f t="shared" si="0"/>
        <v>111.67902860992945</v>
      </c>
      <c r="G34" s="65">
        <f t="shared" si="1"/>
        <v>8.3209713900705538</v>
      </c>
      <c r="I34">
        <f t="shared" si="2"/>
        <v>8.7768567992517355</v>
      </c>
      <c r="J34" s="65">
        <f t="shared" si="3"/>
        <v>0.79414320074826428</v>
      </c>
      <c r="L34" t="s">
        <v>31</v>
      </c>
    </row>
    <row r="35" spans="1:20" x14ac:dyDescent="0.25">
      <c r="A35" s="1">
        <v>8.9979999999999993</v>
      </c>
      <c r="B35" s="1">
        <v>1</v>
      </c>
      <c r="C35" s="1">
        <v>62</v>
      </c>
      <c r="D35" s="1">
        <v>132</v>
      </c>
      <c r="F35">
        <f t="shared" si="0"/>
        <v>109.13619311965117</v>
      </c>
      <c r="G35" s="65">
        <f t="shared" si="1"/>
        <v>22.863806880348832</v>
      </c>
      <c r="I35">
        <f t="shared" si="2"/>
        <v>8.3064977995775262</v>
      </c>
      <c r="J35" s="65">
        <f t="shared" si="3"/>
        <v>0.69150220042247312</v>
      </c>
      <c r="L35" s="15"/>
      <c r="M35" s="15" t="s">
        <v>36</v>
      </c>
      <c r="N35" s="15" t="s">
        <v>37</v>
      </c>
      <c r="O35" s="15" t="s">
        <v>38</v>
      </c>
      <c r="P35" s="15" t="s">
        <v>39</v>
      </c>
      <c r="Q35" s="15" t="s">
        <v>40</v>
      </c>
    </row>
    <row r="36" spans="1:20" x14ac:dyDescent="0.25">
      <c r="A36" s="1">
        <v>8.3330000000000002</v>
      </c>
      <c r="B36" s="1">
        <v>1</v>
      </c>
      <c r="C36" s="1">
        <v>39</v>
      </c>
      <c r="D36" s="1">
        <v>111</v>
      </c>
      <c r="F36">
        <f t="shared" si="0"/>
        <v>97.439149864371117</v>
      </c>
      <c r="G36" s="65">
        <f t="shared" si="1"/>
        <v>13.560850135628883</v>
      </c>
      <c r="I36">
        <f t="shared" si="2"/>
        <v>6.1428464010761594</v>
      </c>
      <c r="J36" s="65">
        <f t="shared" si="3"/>
        <v>2.1901535989238408</v>
      </c>
      <c r="L36" s="13" t="s">
        <v>32</v>
      </c>
      <c r="M36" s="13">
        <v>2</v>
      </c>
      <c r="N36" s="13">
        <v>107.24514816761572</v>
      </c>
      <c r="O36" s="13">
        <v>53.622574083807862</v>
      </c>
      <c r="P36" s="13">
        <v>17.321314762146773</v>
      </c>
      <c r="Q36" s="13">
        <v>6.5398574488631131E-7</v>
      </c>
    </row>
    <row r="37" spans="1:20" x14ac:dyDescent="0.25">
      <c r="A37" s="1">
        <v>8.1750000000000007</v>
      </c>
      <c r="B37" s="1">
        <v>2</v>
      </c>
      <c r="C37" s="1">
        <v>71</v>
      </c>
      <c r="D37" s="1">
        <v>124</v>
      </c>
      <c r="F37">
        <f t="shared" si="0"/>
        <v>117.61210138945165</v>
      </c>
      <c r="G37" s="65">
        <f t="shared" si="1"/>
        <v>6.3878986105483477</v>
      </c>
      <c r="I37">
        <f t="shared" si="2"/>
        <v>8.5125778076580421</v>
      </c>
      <c r="J37" s="65">
        <f t="shared" si="3"/>
        <v>-0.33757780765804135</v>
      </c>
      <c r="L37" s="13" t="s">
        <v>33</v>
      </c>
      <c r="M37" s="13">
        <v>75</v>
      </c>
      <c r="N37" s="13">
        <v>232.18174321699976</v>
      </c>
      <c r="O37" s="13">
        <v>3.0957565762266634</v>
      </c>
      <c r="P37" s="13"/>
      <c r="Q37" s="13"/>
    </row>
    <row r="38" spans="1:20" ht="15.75" thickBot="1" x14ac:dyDescent="0.3">
      <c r="A38" s="1">
        <v>8</v>
      </c>
      <c r="B38" s="1">
        <v>2</v>
      </c>
      <c r="C38" s="1">
        <v>59</v>
      </c>
      <c r="D38" s="1">
        <v>127</v>
      </c>
      <c r="F38">
        <f t="shared" si="0"/>
        <v>111.50929621278378</v>
      </c>
      <c r="G38" s="65">
        <f t="shared" si="1"/>
        <v>15.490703787216219</v>
      </c>
      <c r="I38">
        <f t="shared" si="2"/>
        <v>7.383716208439937</v>
      </c>
      <c r="J38" s="65">
        <f t="shared" si="3"/>
        <v>0.61628379156006297</v>
      </c>
      <c r="L38" s="14" t="s">
        <v>34</v>
      </c>
      <c r="M38" s="14">
        <v>77</v>
      </c>
      <c r="N38" s="14">
        <v>339.42689138461549</v>
      </c>
      <c r="O38" s="14"/>
      <c r="P38" s="14"/>
      <c r="Q38" s="14"/>
    </row>
    <row r="39" spans="1:20" ht="15.75" thickBot="1" x14ac:dyDescent="0.3">
      <c r="A39" s="1">
        <v>9.3330000000000002</v>
      </c>
      <c r="B39" s="1">
        <v>1</v>
      </c>
      <c r="C39" s="1">
        <v>60</v>
      </c>
      <c r="D39" s="1">
        <v>128</v>
      </c>
      <c r="F39">
        <f t="shared" si="0"/>
        <v>108.11905892353987</v>
      </c>
      <c r="G39" s="65">
        <f t="shared" si="1"/>
        <v>19.880941076460132</v>
      </c>
      <c r="I39">
        <f t="shared" si="2"/>
        <v>8.1183541997078414</v>
      </c>
      <c r="J39" s="65">
        <f t="shared" si="3"/>
        <v>1.2146458002921587</v>
      </c>
    </row>
    <row r="40" spans="1:20" x14ac:dyDescent="0.25">
      <c r="A40" s="1">
        <v>9.5</v>
      </c>
      <c r="B40" s="1">
        <v>2</v>
      </c>
      <c r="C40" s="1">
        <v>64</v>
      </c>
      <c r="D40" s="1">
        <v>136</v>
      </c>
      <c r="F40">
        <f t="shared" si="0"/>
        <v>114.05213170306206</v>
      </c>
      <c r="G40" s="65">
        <f t="shared" si="1"/>
        <v>21.947868296937941</v>
      </c>
      <c r="I40">
        <f t="shared" si="2"/>
        <v>7.8540752081141481</v>
      </c>
      <c r="J40" s="65">
        <f t="shared" si="3"/>
        <v>1.6459247918858519</v>
      </c>
      <c r="L40" s="15"/>
      <c r="M40" s="15" t="s">
        <v>41</v>
      </c>
      <c r="N40" s="15" t="s">
        <v>29</v>
      </c>
      <c r="O40" s="15" t="s">
        <v>42</v>
      </c>
      <c r="P40" s="15" t="s">
        <v>43</v>
      </c>
      <c r="Q40" s="15" t="s">
        <v>44</v>
      </c>
      <c r="R40" s="15" t="s">
        <v>45</v>
      </c>
      <c r="S40" s="15" t="s">
        <v>46</v>
      </c>
      <c r="T40" s="15" t="s">
        <v>47</v>
      </c>
    </row>
    <row r="41" spans="1:20" x14ac:dyDescent="0.25">
      <c r="A41" s="1">
        <v>9.1669999999999998</v>
      </c>
      <c r="B41" s="1">
        <v>2</v>
      </c>
      <c r="C41" s="1">
        <v>71</v>
      </c>
      <c r="D41" s="1">
        <v>106</v>
      </c>
      <c r="F41">
        <f t="shared" si="0"/>
        <v>117.61210138945165</v>
      </c>
      <c r="G41" s="65">
        <f t="shared" si="1"/>
        <v>-11.612101389451652</v>
      </c>
      <c r="I41">
        <f t="shared" si="2"/>
        <v>8.5125778076580421</v>
      </c>
      <c r="J41" s="65">
        <f t="shared" si="3"/>
        <v>0.65442219234195775</v>
      </c>
      <c r="L41" s="13" t="s">
        <v>35</v>
      </c>
      <c r="M41" s="96">
        <v>3.1146123949503846</v>
      </c>
      <c r="N41" s="13">
        <v>1.0992464788674126</v>
      </c>
      <c r="O41" s="13">
        <v>2.8334067516499717</v>
      </c>
      <c r="P41" s="13">
        <v>5.9128755658328959E-3</v>
      </c>
      <c r="Q41" s="13">
        <v>0.92480111661923381</v>
      </c>
      <c r="R41" s="13">
        <v>5.3044236732815353</v>
      </c>
      <c r="S41" s="13">
        <v>0.92480111661923381</v>
      </c>
      <c r="T41" s="13">
        <v>5.3044236732815353</v>
      </c>
    </row>
    <row r="42" spans="1:20" x14ac:dyDescent="0.25">
      <c r="A42" s="1">
        <v>10.14</v>
      </c>
      <c r="B42" s="1">
        <v>1</v>
      </c>
      <c r="C42" s="1">
        <v>72</v>
      </c>
      <c r="D42" s="1">
        <v>118</v>
      </c>
      <c r="F42">
        <f t="shared" si="0"/>
        <v>114.22186410020771</v>
      </c>
      <c r="G42" s="65">
        <f t="shared" si="1"/>
        <v>3.7781358997922894</v>
      </c>
      <c r="I42">
        <f t="shared" si="2"/>
        <v>9.2472157989259465</v>
      </c>
      <c r="J42" s="65">
        <f t="shared" si="3"/>
        <v>0.8927842010740541</v>
      </c>
      <c r="L42" s="13" t="s">
        <v>48</v>
      </c>
      <c r="M42" s="96">
        <v>-0.6405661913330627</v>
      </c>
      <c r="N42" s="13">
        <v>0.40895671823531116</v>
      </c>
      <c r="O42" s="13">
        <v>-1.5663422625679544</v>
      </c>
      <c r="P42" s="13">
        <v>0.12147833932985305</v>
      </c>
      <c r="Q42" s="13">
        <v>-1.4552497506233135</v>
      </c>
      <c r="R42" s="13">
        <v>0.17411736795718802</v>
      </c>
      <c r="S42" s="13">
        <v>-1.4552497506233135</v>
      </c>
      <c r="T42" s="13">
        <v>0.17411736795718802</v>
      </c>
    </row>
    <row r="43" spans="1:20" ht="15.75" thickBot="1" x14ac:dyDescent="0.3">
      <c r="A43" s="1">
        <v>9.9990000000000006</v>
      </c>
      <c r="B43" s="1">
        <v>1</v>
      </c>
      <c r="C43" s="1">
        <v>54</v>
      </c>
      <c r="D43" s="1">
        <v>119</v>
      </c>
      <c r="F43">
        <f t="shared" si="0"/>
        <v>105.06765633520594</v>
      </c>
      <c r="G43" s="65">
        <f t="shared" si="1"/>
        <v>13.932343664794061</v>
      </c>
      <c r="I43">
        <f t="shared" si="2"/>
        <v>7.5539234000987898</v>
      </c>
      <c r="J43" s="65">
        <f t="shared" si="3"/>
        <v>2.4450765999012107</v>
      </c>
      <c r="L43" s="14" t="s">
        <v>49</v>
      </c>
      <c r="M43" s="97">
        <v>9.4071799934842007E-2</v>
      </c>
      <c r="N43" s="14">
        <v>1.6227987648440138E-2</v>
      </c>
      <c r="O43" s="14">
        <v>5.7968863406107136</v>
      </c>
      <c r="P43" s="14">
        <v>1.5013444674291641E-7</v>
      </c>
      <c r="Q43" s="14">
        <v>6.1743990785262652E-2</v>
      </c>
      <c r="R43" s="14">
        <v>0.12639960908442135</v>
      </c>
      <c r="S43" s="14">
        <v>6.1743990785262652E-2</v>
      </c>
      <c r="T43" s="14">
        <v>0.12639960908442135</v>
      </c>
    </row>
    <row r="44" spans="1:20" x14ac:dyDescent="0.25">
      <c r="A44" s="1">
        <v>10.76</v>
      </c>
      <c r="B44" s="1">
        <v>2</v>
      </c>
      <c r="C44" s="1">
        <v>64</v>
      </c>
      <c r="D44" s="1">
        <v>123</v>
      </c>
      <c r="F44">
        <f t="shared" si="0"/>
        <v>114.05213170306206</v>
      </c>
      <c r="G44" s="65">
        <f t="shared" si="1"/>
        <v>8.9478682969379406</v>
      </c>
      <c r="I44">
        <f t="shared" si="2"/>
        <v>7.8540752081141481</v>
      </c>
      <c r="J44" s="65">
        <f t="shared" si="3"/>
        <v>2.9059247918858517</v>
      </c>
    </row>
    <row r="45" spans="1:20" x14ac:dyDescent="0.25">
      <c r="A45" s="1">
        <v>9.7629999999999999</v>
      </c>
      <c r="B45" s="1">
        <v>2</v>
      </c>
      <c r="C45" s="1">
        <v>58</v>
      </c>
      <c r="D45" s="1">
        <v>124</v>
      </c>
      <c r="F45">
        <f t="shared" si="0"/>
        <v>111.00072911472813</v>
      </c>
      <c r="G45" s="65">
        <f t="shared" si="1"/>
        <v>12.999270885271869</v>
      </c>
      <c r="I45">
        <f t="shared" si="2"/>
        <v>7.2896444085050955</v>
      </c>
      <c r="J45" s="65">
        <f t="shared" si="3"/>
        <v>2.4733555914949044</v>
      </c>
    </row>
    <row r="46" spans="1:20" x14ac:dyDescent="0.25">
      <c r="A46" s="1">
        <v>9.41</v>
      </c>
      <c r="B46" s="1">
        <v>2</v>
      </c>
      <c r="C46" s="1">
        <v>70</v>
      </c>
      <c r="D46" s="1">
        <v>126</v>
      </c>
      <c r="F46">
        <f t="shared" si="0"/>
        <v>117.10353429139599</v>
      </c>
      <c r="G46" s="65">
        <f t="shared" si="1"/>
        <v>8.896465708604012</v>
      </c>
      <c r="I46">
        <f t="shared" si="2"/>
        <v>8.4185060077231988</v>
      </c>
      <c r="J46" s="65">
        <f t="shared" si="3"/>
        <v>0.99149399227680135</v>
      </c>
    </row>
    <row r="47" spans="1:20" x14ac:dyDescent="0.25">
      <c r="A47" s="1">
        <v>9.1669999999999998</v>
      </c>
      <c r="B47" s="1">
        <v>2</v>
      </c>
      <c r="C47" s="1">
        <v>72</v>
      </c>
      <c r="D47" s="1">
        <v>116</v>
      </c>
      <c r="F47">
        <f t="shared" si="0"/>
        <v>118.12066848750729</v>
      </c>
      <c r="G47" s="65">
        <f t="shared" si="1"/>
        <v>-2.1206684875072881</v>
      </c>
      <c r="I47">
        <f t="shared" si="2"/>
        <v>8.6066496075928836</v>
      </c>
      <c r="J47" s="65">
        <f t="shared" si="3"/>
        <v>0.56035039240711626</v>
      </c>
    </row>
    <row r="48" spans="1:20" x14ac:dyDescent="0.25">
      <c r="A48" s="1">
        <v>9.3480000000000008</v>
      </c>
      <c r="B48" s="1">
        <v>2</v>
      </c>
      <c r="C48" s="1">
        <v>70</v>
      </c>
      <c r="D48" s="1">
        <v>127</v>
      </c>
      <c r="F48">
        <f t="shared" si="0"/>
        <v>117.10353429139599</v>
      </c>
      <c r="G48" s="65">
        <f t="shared" si="1"/>
        <v>9.896465708604012</v>
      </c>
      <c r="I48">
        <f t="shared" si="2"/>
        <v>8.4185060077231988</v>
      </c>
      <c r="J48" s="65">
        <f t="shared" si="3"/>
        <v>0.92949399227680196</v>
      </c>
    </row>
    <row r="49" spans="1:10" x14ac:dyDescent="0.25">
      <c r="A49" s="1">
        <v>8.1669999999999998</v>
      </c>
      <c r="B49" s="1">
        <v>2</v>
      </c>
      <c r="C49" s="1">
        <v>47</v>
      </c>
      <c r="D49" s="1">
        <v>119</v>
      </c>
      <c r="F49">
        <f t="shared" si="0"/>
        <v>105.40649103611594</v>
      </c>
      <c r="G49" s="65">
        <f t="shared" si="1"/>
        <v>13.593508963884062</v>
      </c>
      <c r="I49">
        <f t="shared" si="2"/>
        <v>6.2548546092218338</v>
      </c>
      <c r="J49" s="65">
        <f t="shared" si="3"/>
        <v>1.912145390778166</v>
      </c>
    </row>
    <row r="50" spans="1:10" x14ac:dyDescent="0.25">
      <c r="A50" s="1">
        <v>3.6469999999999998</v>
      </c>
      <c r="B50" s="1">
        <v>2</v>
      </c>
      <c r="C50" s="1">
        <v>52</v>
      </c>
      <c r="D50" s="1">
        <v>97</v>
      </c>
      <c r="F50">
        <f t="shared" si="0"/>
        <v>107.9493265263942</v>
      </c>
      <c r="G50" s="65">
        <f t="shared" si="1"/>
        <v>-10.949326526394202</v>
      </c>
      <c r="I50">
        <f t="shared" si="2"/>
        <v>6.725213608896043</v>
      </c>
      <c r="J50" s="65">
        <f t="shared" si="3"/>
        <v>-3.0782136088960432</v>
      </c>
    </row>
    <row r="51" spans="1:10" x14ac:dyDescent="0.25">
      <c r="A51" s="1">
        <v>3.4079999999999999</v>
      </c>
      <c r="B51" s="1">
        <v>1</v>
      </c>
      <c r="C51" s="1">
        <v>46</v>
      </c>
      <c r="D51" s="1">
        <v>86</v>
      </c>
      <c r="F51">
        <f t="shared" si="0"/>
        <v>100.9991195507607</v>
      </c>
      <c r="G51" s="65">
        <f t="shared" si="1"/>
        <v>-14.999119550760696</v>
      </c>
      <c r="I51">
        <f t="shared" si="2"/>
        <v>6.8013490006200543</v>
      </c>
      <c r="J51" s="65">
        <f t="shared" si="3"/>
        <v>-3.3933490006200544</v>
      </c>
    </row>
    <row r="52" spans="1:10" x14ac:dyDescent="0.25">
      <c r="A52" s="1">
        <v>3.9359999999999999</v>
      </c>
      <c r="B52" s="1">
        <v>2</v>
      </c>
      <c r="C52" s="1">
        <v>66</v>
      </c>
      <c r="D52" s="1">
        <v>102</v>
      </c>
      <c r="F52">
        <f t="shared" si="0"/>
        <v>115.06926589917336</v>
      </c>
      <c r="G52" s="65">
        <f t="shared" si="1"/>
        <v>-13.069265899173359</v>
      </c>
      <c r="I52">
        <f t="shared" si="2"/>
        <v>8.042218807983831</v>
      </c>
      <c r="J52" s="65">
        <f t="shared" si="3"/>
        <v>-4.1062188079838311</v>
      </c>
    </row>
    <row r="53" spans="1:10" x14ac:dyDescent="0.25">
      <c r="A53" s="1">
        <v>7.1669999999999998</v>
      </c>
      <c r="B53" s="1">
        <v>2</v>
      </c>
      <c r="C53" s="1">
        <v>67</v>
      </c>
      <c r="D53" s="1">
        <v>110</v>
      </c>
      <c r="F53">
        <f t="shared" si="0"/>
        <v>115.57783299722902</v>
      </c>
      <c r="G53" s="65">
        <f t="shared" si="1"/>
        <v>-5.5778329972290237</v>
      </c>
      <c r="I53">
        <f t="shared" si="2"/>
        <v>8.1362906079186743</v>
      </c>
      <c r="J53" s="65">
        <f t="shared" si="3"/>
        <v>-0.9692906079186745</v>
      </c>
    </row>
    <row r="54" spans="1:10" x14ac:dyDescent="0.25">
      <c r="A54" s="1">
        <v>7.6470000000000002</v>
      </c>
      <c r="B54" s="1">
        <v>2</v>
      </c>
      <c r="C54" s="1">
        <v>63</v>
      </c>
      <c r="D54" s="1">
        <v>120</v>
      </c>
      <c r="F54">
        <f t="shared" si="0"/>
        <v>113.5435646050064</v>
      </c>
      <c r="G54" s="65">
        <f t="shared" si="1"/>
        <v>6.4564353949936049</v>
      </c>
      <c r="I54">
        <f t="shared" si="2"/>
        <v>7.7600034081793048</v>
      </c>
      <c r="J54" s="65">
        <f t="shared" si="3"/>
        <v>-0.11300340817930454</v>
      </c>
    </row>
    <row r="55" spans="1:10" x14ac:dyDescent="0.25">
      <c r="A55" s="1">
        <v>0.53</v>
      </c>
      <c r="B55" s="1">
        <v>2</v>
      </c>
      <c r="C55" s="1">
        <v>53</v>
      </c>
      <c r="D55" s="1">
        <v>103</v>
      </c>
      <c r="F55">
        <f t="shared" si="0"/>
        <v>108.45789362444987</v>
      </c>
      <c r="G55" s="65">
        <f t="shared" si="1"/>
        <v>-5.4578936244498664</v>
      </c>
      <c r="I55">
        <f t="shared" si="2"/>
        <v>6.8192854088308863</v>
      </c>
      <c r="J55" s="65">
        <f t="shared" si="3"/>
        <v>-6.289285408830886</v>
      </c>
    </row>
    <row r="56" spans="1:10" x14ac:dyDescent="0.25">
      <c r="A56" s="1">
        <v>6.173</v>
      </c>
      <c r="B56" s="1">
        <v>2</v>
      </c>
      <c r="C56" s="1">
        <v>67</v>
      </c>
      <c r="D56" s="1">
        <v>115</v>
      </c>
      <c r="F56">
        <f t="shared" si="0"/>
        <v>115.57783299722902</v>
      </c>
      <c r="G56" s="65">
        <f t="shared" si="1"/>
        <v>-0.5778329972290237</v>
      </c>
      <c r="I56">
        <f t="shared" si="2"/>
        <v>8.1362906079186743</v>
      </c>
      <c r="J56" s="65">
        <f t="shared" si="3"/>
        <v>-1.9632906079186743</v>
      </c>
    </row>
    <row r="57" spans="1:10" x14ac:dyDescent="0.25">
      <c r="A57" s="1">
        <v>7.2949999999999999</v>
      </c>
      <c r="B57" s="1">
        <v>2</v>
      </c>
      <c r="C57" s="1">
        <v>61</v>
      </c>
      <c r="D57" s="1">
        <v>93</v>
      </c>
      <c r="F57">
        <f t="shared" si="0"/>
        <v>112.5264304088951</v>
      </c>
      <c r="G57" s="65">
        <f t="shared" si="1"/>
        <v>-19.526430408895095</v>
      </c>
      <c r="I57">
        <f t="shared" si="2"/>
        <v>7.5718598083096218</v>
      </c>
      <c r="J57" s="65">
        <f t="shared" si="3"/>
        <v>-0.27685980830962187</v>
      </c>
    </row>
    <row r="58" spans="1:10" x14ac:dyDescent="0.25">
      <c r="A58" s="1">
        <v>7.2949999999999999</v>
      </c>
      <c r="B58" s="1">
        <v>1</v>
      </c>
      <c r="C58" s="1">
        <v>54</v>
      </c>
      <c r="D58" s="1">
        <v>72</v>
      </c>
      <c r="F58">
        <f t="shared" si="0"/>
        <v>105.06765633520594</v>
      </c>
      <c r="G58" s="65">
        <f t="shared" si="1"/>
        <v>-33.067656335205939</v>
      </c>
      <c r="I58">
        <f t="shared" si="2"/>
        <v>7.5539234000987898</v>
      </c>
      <c r="J58" s="65">
        <f t="shared" si="3"/>
        <v>-0.25892340009878989</v>
      </c>
    </row>
    <row r="59" spans="1:10" x14ac:dyDescent="0.25">
      <c r="A59" s="1">
        <v>8.9380000000000006</v>
      </c>
      <c r="B59" s="1">
        <v>1</v>
      </c>
      <c r="C59" s="1">
        <v>60</v>
      </c>
      <c r="D59" s="1">
        <v>111</v>
      </c>
      <c r="F59">
        <f t="shared" si="0"/>
        <v>108.11905892353987</v>
      </c>
      <c r="G59" s="65">
        <f t="shared" si="1"/>
        <v>2.8809410764601324</v>
      </c>
      <c r="I59">
        <f t="shared" si="2"/>
        <v>8.1183541997078414</v>
      </c>
      <c r="J59" s="65">
        <f t="shared" si="3"/>
        <v>0.81964580029215917</v>
      </c>
    </row>
    <row r="60" spans="1:10" x14ac:dyDescent="0.25">
      <c r="A60" s="1">
        <v>7.8819999999999997</v>
      </c>
      <c r="B60" s="1">
        <v>1</v>
      </c>
      <c r="C60" s="1">
        <v>60</v>
      </c>
      <c r="D60" s="1">
        <v>103</v>
      </c>
      <c r="F60">
        <f t="shared" si="0"/>
        <v>108.11905892353987</v>
      </c>
      <c r="G60" s="65">
        <f t="shared" si="1"/>
        <v>-5.1190589235398676</v>
      </c>
      <c r="I60">
        <f t="shared" si="2"/>
        <v>8.1183541997078414</v>
      </c>
      <c r="J60" s="65">
        <f t="shared" si="3"/>
        <v>-0.23635419970784177</v>
      </c>
    </row>
    <row r="61" spans="1:10" x14ac:dyDescent="0.25">
      <c r="A61" s="1">
        <v>8.3529999999999998</v>
      </c>
      <c r="B61" s="1">
        <v>2</v>
      </c>
      <c r="C61" s="1">
        <v>63</v>
      </c>
      <c r="D61" s="1">
        <v>123</v>
      </c>
      <c r="F61">
        <f t="shared" si="0"/>
        <v>113.5435646050064</v>
      </c>
      <c r="G61" s="65">
        <f t="shared" si="1"/>
        <v>9.4564353949936049</v>
      </c>
      <c r="I61">
        <f t="shared" si="2"/>
        <v>7.7600034081793048</v>
      </c>
      <c r="J61" s="65">
        <f t="shared" si="3"/>
        <v>0.59299659182069497</v>
      </c>
    </row>
    <row r="62" spans="1:10" x14ac:dyDescent="0.25">
      <c r="A62" s="1">
        <v>5.0620000000000003</v>
      </c>
      <c r="B62" s="1">
        <v>2</v>
      </c>
      <c r="C62" s="1">
        <v>30</v>
      </c>
      <c r="D62" s="1">
        <v>79</v>
      </c>
      <c r="F62">
        <f t="shared" si="0"/>
        <v>96.760850369169802</v>
      </c>
      <c r="G62" s="65">
        <f t="shared" si="1"/>
        <v>-17.760850369169802</v>
      </c>
      <c r="I62">
        <f t="shared" si="2"/>
        <v>4.6556340103295195</v>
      </c>
      <c r="J62" s="65">
        <f t="shared" si="3"/>
        <v>0.40636598967048077</v>
      </c>
    </row>
    <row r="63" spans="1:10" x14ac:dyDescent="0.25">
      <c r="A63" s="1">
        <v>8.1750000000000007</v>
      </c>
      <c r="B63" s="1">
        <v>2</v>
      </c>
      <c r="C63" s="1">
        <v>54</v>
      </c>
      <c r="D63" s="1">
        <v>119</v>
      </c>
      <c r="F63">
        <f t="shared" si="0"/>
        <v>108.96646072250552</v>
      </c>
      <c r="G63" s="65">
        <f t="shared" si="1"/>
        <v>10.033539277494484</v>
      </c>
      <c r="I63">
        <f t="shared" si="2"/>
        <v>6.9133572087657278</v>
      </c>
      <c r="J63" s="65">
        <f t="shared" si="3"/>
        <v>1.2616427912342729</v>
      </c>
    </row>
    <row r="64" spans="1:10" x14ac:dyDescent="0.25">
      <c r="A64" s="1">
        <v>8.2349999999999994</v>
      </c>
      <c r="B64" s="1">
        <v>2</v>
      </c>
      <c r="C64" s="1">
        <v>66</v>
      </c>
      <c r="D64" s="1">
        <v>110</v>
      </c>
      <c r="F64">
        <f t="shared" si="0"/>
        <v>115.06926589917336</v>
      </c>
      <c r="G64" s="65">
        <f t="shared" si="1"/>
        <v>-5.0692658991733595</v>
      </c>
      <c r="I64">
        <f t="shared" si="2"/>
        <v>8.042218807983831</v>
      </c>
      <c r="J64" s="65">
        <f t="shared" si="3"/>
        <v>0.19278119201616839</v>
      </c>
    </row>
    <row r="65" spans="1:10" x14ac:dyDescent="0.25">
      <c r="A65" s="1">
        <v>7.5880000000000001</v>
      </c>
      <c r="B65" s="1">
        <v>2</v>
      </c>
      <c r="C65" s="1">
        <v>44</v>
      </c>
      <c r="D65" s="1">
        <v>110</v>
      </c>
      <c r="F65">
        <f t="shared" si="0"/>
        <v>103.88078974194897</v>
      </c>
      <c r="G65" s="65">
        <f t="shared" si="1"/>
        <v>6.1192102580510266</v>
      </c>
      <c r="I65">
        <f t="shared" si="2"/>
        <v>5.9726392094173075</v>
      </c>
      <c r="J65" s="65">
        <f t="shared" si="3"/>
        <v>1.6153607905826926</v>
      </c>
    </row>
    <row r="66" spans="1:10" x14ac:dyDescent="0.25">
      <c r="A66" s="1">
        <v>7.6470000000000002</v>
      </c>
      <c r="B66" s="1">
        <v>2</v>
      </c>
      <c r="C66" s="1">
        <v>49</v>
      </c>
      <c r="D66" s="1">
        <v>107</v>
      </c>
      <c r="F66">
        <f t="shared" si="0"/>
        <v>106.42362523222724</v>
      </c>
      <c r="G66" s="65">
        <f t="shared" si="1"/>
        <v>0.5763747677727622</v>
      </c>
      <c r="I66">
        <f t="shared" si="2"/>
        <v>6.4429982090915168</v>
      </c>
      <c r="J66" s="65">
        <f t="shared" si="3"/>
        <v>1.2040017909084835</v>
      </c>
    </row>
    <row r="67" spans="1:10" x14ac:dyDescent="0.25">
      <c r="A67" s="1">
        <v>5.2370000000000001</v>
      </c>
      <c r="B67" s="1">
        <v>1</v>
      </c>
      <c r="C67" s="1">
        <v>44</v>
      </c>
      <c r="D67" s="1">
        <v>74</v>
      </c>
      <c r="F67">
        <f t="shared" si="0"/>
        <v>99.981985354649396</v>
      </c>
      <c r="G67" s="65">
        <f t="shared" si="1"/>
        <v>-25.981985354649396</v>
      </c>
      <c r="I67">
        <f t="shared" si="2"/>
        <v>6.6132054007503696</v>
      </c>
      <c r="J67" s="65">
        <f t="shared" si="3"/>
        <v>-1.3762054007503695</v>
      </c>
    </row>
    <row r="68" spans="1:10" x14ac:dyDescent="0.25">
      <c r="A68" s="1">
        <v>7.8250000000000002</v>
      </c>
      <c r="B68" s="1">
        <v>2</v>
      </c>
      <c r="C68" s="1">
        <v>67</v>
      </c>
      <c r="D68" s="1">
        <v>105</v>
      </c>
      <c r="F68">
        <f t="shared" si="0"/>
        <v>115.57783299722902</v>
      </c>
      <c r="G68" s="65">
        <f t="shared" si="1"/>
        <v>-10.577832997229024</v>
      </c>
      <c r="I68">
        <f t="shared" si="2"/>
        <v>8.1362906079186743</v>
      </c>
      <c r="J68" s="65">
        <f t="shared" si="3"/>
        <v>-0.31129060791867413</v>
      </c>
    </row>
    <row r="69" spans="1:10" x14ac:dyDescent="0.25">
      <c r="A69" s="1">
        <v>7.3330000000000002</v>
      </c>
      <c r="B69" s="1">
        <v>1</v>
      </c>
      <c r="C69" s="1">
        <v>64</v>
      </c>
      <c r="D69" s="1">
        <v>112</v>
      </c>
      <c r="F69">
        <f t="shared" si="0"/>
        <v>110.15332731576248</v>
      </c>
      <c r="G69" s="65">
        <f t="shared" si="1"/>
        <v>1.8466726842375181</v>
      </c>
      <c r="I69">
        <f t="shared" si="2"/>
        <v>8.494641399447211</v>
      </c>
      <c r="J69" s="65">
        <f t="shared" si="3"/>
        <v>-1.1616413994472108</v>
      </c>
    </row>
    <row r="70" spans="1:10" x14ac:dyDescent="0.25">
      <c r="A70" s="1">
        <v>9.1669999999999998</v>
      </c>
      <c r="B70" s="1">
        <v>2</v>
      </c>
      <c r="C70" s="1">
        <v>73</v>
      </c>
      <c r="D70" s="1">
        <v>105</v>
      </c>
      <c r="F70">
        <f t="shared" ref="F70:F82" si="4">$M$20+$M$21*B70+$M$22*C70</f>
        <v>118.62923558556295</v>
      </c>
      <c r="G70" s="65">
        <f t="shared" ref="G70:G82" si="5">D70-F70</f>
        <v>-13.629235585562952</v>
      </c>
      <c r="I70">
        <f t="shared" ref="I70:I82" si="6">$M$41+$M$42*B70+$M$43*C70</f>
        <v>8.700721407527725</v>
      </c>
      <c r="J70" s="65">
        <f t="shared" ref="J70:J82" si="7">A70-I70</f>
        <v>0.46627859247227477</v>
      </c>
    </row>
    <row r="71" spans="1:10" x14ac:dyDescent="0.25">
      <c r="A71" s="1">
        <v>7.9960000000000004</v>
      </c>
      <c r="B71" s="1">
        <v>2</v>
      </c>
      <c r="C71" s="1">
        <v>59</v>
      </c>
      <c r="D71" s="1">
        <v>110</v>
      </c>
      <c r="F71">
        <f t="shared" si="4"/>
        <v>111.50929621278378</v>
      </c>
      <c r="G71" s="65">
        <f t="shared" si="5"/>
        <v>-1.5092962127837808</v>
      </c>
      <c r="I71">
        <f t="shared" si="6"/>
        <v>7.383716208439937</v>
      </c>
      <c r="J71" s="65">
        <f t="shared" si="7"/>
        <v>0.61228379156006341</v>
      </c>
    </row>
    <row r="72" spans="1:10" x14ac:dyDescent="0.25">
      <c r="A72" s="1">
        <v>8.7140000000000004</v>
      </c>
      <c r="B72" s="1">
        <v>1</v>
      </c>
      <c r="C72" s="1">
        <v>37</v>
      </c>
      <c r="D72" s="1">
        <v>107</v>
      </c>
      <c r="F72">
        <f t="shared" si="4"/>
        <v>96.422015668259803</v>
      </c>
      <c r="G72" s="65">
        <f t="shared" si="5"/>
        <v>10.577984331740197</v>
      </c>
      <c r="I72">
        <f t="shared" si="6"/>
        <v>5.9547028012064764</v>
      </c>
      <c r="J72" s="65">
        <f t="shared" si="7"/>
        <v>2.759297198793524</v>
      </c>
    </row>
    <row r="73" spans="1:10" x14ac:dyDescent="0.25">
      <c r="A73" s="1">
        <v>7.8330000000000002</v>
      </c>
      <c r="B73" s="1">
        <v>1</v>
      </c>
      <c r="C73" s="1">
        <v>63</v>
      </c>
      <c r="D73" s="1">
        <v>103</v>
      </c>
      <c r="F73">
        <f t="shared" si="4"/>
        <v>109.64476021770682</v>
      </c>
      <c r="G73" s="65">
        <f t="shared" si="5"/>
        <v>-6.6447602177068177</v>
      </c>
      <c r="I73">
        <f t="shared" si="6"/>
        <v>8.4005695995123677</v>
      </c>
      <c r="J73" s="65">
        <f t="shared" si="7"/>
        <v>-0.56756959951236752</v>
      </c>
    </row>
    <row r="74" spans="1:10" x14ac:dyDescent="0.25">
      <c r="A74" s="1">
        <v>4.8849999999999998</v>
      </c>
      <c r="B74" s="1">
        <v>2</v>
      </c>
      <c r="C74" s="1">
        <v>36</v>
      </c>
      <c r="D74" s="1">
        <v>77</v>
      </c>
      <c r="F74">
        <f t="shared" si="4"/>
        <v>99.81225295750373</v>
      </c>
      <c r="G74" s="65">
        <f t="shared" si="5"/>
        <v>-22.81225295750373</v>
      </c>
      <c r="I74">
        <f t="shared" si="6"/>
        <v>5.220064809938572</v>
      </c>
      <c r="J74" s="65">
        <f t="shared" si="7"/>
        <v>-0.33506480993857224</v>
      </c>
    </row>
    <row r="75" spans="1:10" x14ac:dyDescent="0.25">
      <c r="A75" s="1">
        <v>7.9980000000000002</v>
      </c>
      <c r="B75" s="1">
        <v>1</v>
      </c>
      <c r="C75" s="1">
        <v>64</v>
      </c>
      <c r="D75" s="1">
        <v>98</v>
      </c>
      <c r="F75">
        <f t="shared" si="4"/>
        <v>110.15332731576248</v>
      </c>
      <c r="G75" s="65">
        <f t="shared" si="5"/>
        <v>-12.153327315762482</v>
      </c>
      <c r="I75">
        <f t="shared" si="6"/>
        <v>8.494641399447211</v>
      </c>
      <c r="J75" s="65">
        <f t="shared" si="7"/>
        <v>-0.49664139944721075</v>
      </c>
    </row>
    <row r="76" spans="1:10" x14ac:dyDescent="0.25">
      <c r="A76" s="1">
        <v>3.82</v>
      </c>
      <c r="B76" s="1">
        <v>2</v>
      </c>
      <c r="C76" s="1">
        <v>42</v>
      </c>
      <c r="D76" s="1">
        <v>90</v>
      </c>
      <c r="F76">
        <f t="shared" si="4"/>
        <v>102.86365554583766</v>
      </c>
      <c r="G76" s="65">
        <f t="shared" si="5"/>
        <v>-12.863655545837659</v>
      </c>
      <c r="I76">
        <f t="shared" si="6"/>
        <v>5.7844956095476237</v>
      </c>
      <c r="J76" s="65">
        <f t="shared" si="7"/>
        <v>-1.9644956095476238</v>
      </c>
    </row>
    <row r="77" spans="1:10" x14ac:dyDescent="0.25">
      <c r="A77" s="1">
        <v>5.9359999999999999</v>
      </c>
      <c r="B77" s="1">
        <v>1</v>
      </c>
      <c r="C77" s="1">
        <v>28</v>
      </c>
      <c r="D77" s="1">
        <v>96</v>
      </c>
      <c r="F77">
        <f t="shared" si="4"/>
        <v>91.84491178575891</v>
      </c>
      <c r="G77" s="65">
        <f t="shared" si="5"/>
        <v>4.1550882142410899</v>
      </c>
      <c r="I77">
        <f t="shared" si="6"/>
        <v>5.1080566017928977</v>
      </c>
      <c r="J77" s="65">
        <f t="shared" si="7"/>
        <v>0.82794339820710228</v>
      </c>
    </row>
    <row r="78" spans="1:10" x14ac:dyDescent="0.25">
      <c r="A78" s="1">
        <v>9</v>
      </c>
      <c r="B78" s="1">
        <v>1</v>
      </c>
      <c r="C78" s="1">
        <v>60</v>
      </c>
      <c r="D78" s="1">
        <v>112</v>
      </c>
      <c r="F78">
        <f t="shared" si="4"/>
        <v>108.11905892353987</v>
      </c>
      <c r="G78" s="65">
        <f t="shared" si="5"/>
        <v>3.8809410764601324</v>
      </c>
      <c r="I78">
        <f t="shared" si="6"/>
        <v>8.1183541997078414</v>
      </c>
      <c r="J78" s="65">
        <f t="shared" si="7"/>
        <v>0.88164580029215855</v>
      </c>
    </row>
    <row r="79" spans="1:10" x14ac:dyDescent="0.25">
      <c r="A79" s="1">
        <v>9.5</v>
      </c>
      <c r="B79" s="1">
        <v>1</v>
      </c>
      <c r="C79" s="1">
        <v>70</v>
      </c>
      <c r="D79" s="1">
        <v>112</v>
      </c>
      <c r="F79">
        <f t="shared" si="4"/>
        <v>113.20472990409641</v>
      </c>
      <c r="G79" s="65">
        <f t="shared" si="5"/>
        <v>-1.2047299040964106</v>
      </c>
      <c r="I79">
        <f t="shared" si="6"/>
        <v>9.0590721990562617</v>
      </c>
      <c r="J79" s="65">
        <f t="shared" si="7"/>
        <v>0.44092780094373829</v>
      </c>
    </row>
    <row r="80" spans="1:10" x14ac:dyDescent="0.25">
      <c r="A80" s="1">
        <v>6.0570000000000004</v>
      </c>
      <c r="B80" s="1">
        <v>2</v>
      </c>
      <c r="C80" s="1">
        <v>51</v>
      </c>
      <c r="D80" s="1">
        <v>114</v>
      </c>
      <c r="F80">
        <f t="shared" si="4"/>
        <v>107.44075942833855</v>
      </c>
      <c r="G80" s="65">
        <f t="shared" si="5"/>
        <v>6.5592405716614479</v>
      </c>
      <c r="I80">
        <f t="shared" si="6"/>
        <v>6.6311418089612015</v>
      </c>
      <c r="J80" s="65">
        <f t="shared" si="7"/>
        <v>-0.57414180896120115</v>
      </c>
    </row>
    <row r="81" spans="1:10" x14ac:dyDescent="0.25">
      <c r="A81" s="1">
        <v>6.0570000000000004</v>
      </c>
      <c r="B81" s="1">
        <v>1</v>
      </c>
      <c r="C81" s="1">
        <v>21</v>
      </c>
      <c r="D81" s="1">
        <v>93</v>
      </c>
      <c r="F81">
        <f t="shared" si="4"/>
        <v>88.284942099369331</v>
      </c>
      <c r="G81" s="65">
        <f t="shared" si="5"/>
        <v>4.7150579006306685</v>
      </c>
      <c r="I81">
        <f t="shared" si="6"/>
        <v>4.4495540022490037</v>
      </c>
      <c r="J81" s="65">
        <f t="shared" si="7"/>
        <v>1.6074459977509967</v>
      </c>
    </row>
    <row r="82" spans="1:10" x14ac:dyDescent="0.25">
      <c r="A82" s="2">
        <v>6.9379999999999997</v>
      </c>
      <c r="B82" s="2">
        <v>2</v>
      </c>
      <c r="C82" s="2">
        <v>56</v>
      </c>
      <c r="D82" s="2">
        <v>106</v>
      </c>
      <c r="F82">
        <f t="shared" si="4"/>
        <v>109.98359491861683</v>
      </c>
      <c r="G82" s="66">
        <f t="shared" si="5"/>
        <v>-3.9835949186168307</v>
      </c>
      <c r="I82">
        <f t="shared" si="6"/>
        <v>7.1015008086354108</v>
      </c>
      <c r="J82" s="66">
        <f t="shared" si="7"/>
        <v>-0.16350080863541105</v>
      </c>
    </row>
  </sheetData>
  <mergeCells count="5">
    <mergeCell ref="A1:D1"/>
    <mergeCell ref="A2:D2"/>
    <mergeCell ref="L2:Q2"/>
    <mergeCell ref="L4:N4"/>
    <mergeCell ref="L25:N2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opLeftCell="A16" zoomScaleNormal="100" workbookViewId="0">
      <selection activeCell="J4" sqref="J4"/>
    </sheetView>
  </sheetViews>
  <sheetFormatPr defaultRowHeight="15" x14ac:dyDescent="0.25"/>
  <cols>
    <col min="1" max="2" width="7.28515625" bestFit="1" customWidth="1"/>
    <col min="3" max="3" width="8" bestFit="1" customWidth="1"/>
    <col min="4" max="4" width="4" bestFit="1" customWidth="1"/>
    <col min="5" max="5" width="3.85546875" customWidth="1"/>
    <col min="8" max="8" width="2.140625" customWidth="1"/>
    <col min="12" max="12" width="18" bestFit="1" customWidth="1"/>
    <col min="13" max="13" width="12.7109375" bestFit="1" customWidth="1"/>
  </cols>
  <sheetData>
    <row r="1" spans="1:17" x14ac:dyDescent="0.25">
      <c r="A1" s="73" t="s">
        <v>85</v>
      </c>
      <c r="B1" s="74"/>
      <c r="C1" s="74"/>
      <c r="D1" s="75"/>
    </row>
    <row r="2" spans="1:17" ht="18.75" x14ac:dyDescent="0.3">
      <c r="A2" s="79" t="s">
        <v>94</v>
      </c>
      <c r="B2" s="80"/>
      <c r="C2" s="80"/>
      <c r="D2" s="81"/>
      <c r="L2" s="93" t="s">
        <v>93</v>
      </c>
      <c r="M2" s="94"/>
      <c r="N2" s="94"/>
      <c r="O2" s="94"/>
      <c r="P2" s="94"/>
      <c r="Q2" s="95"/>
    </row>
    <row r="4" spans="1:17" ht="30" customHeight="1" x14ac:dyDescent="0.25">
      <c r="A4" s="72" t="s">
        <v>69</v>
      </c>
      <c r="B4" s="72" t="s">
        <v>71</v>
      </c>
      <c r="C4" s="72" t="s">
        <v>70</v>
      </c>
      <c r="D4" s="72" t="s">
        <v>72</v>
      </c>
      <c r="F4" s="90" t="s">
        <v>96</v>
      </c>
      <c r="G4" s="91" t="s">
        <v>102</v>
      </c>
      <c r="I4" s="90" t="s">
        <v>95</v>
      </c>
      <c r="J4" s="98" t="s">
        <v>103</v>
      </c>
      <c r="L4" t="s">
        <v>24</v>
      </c>
    </row>
    <row r="5" spans="1:17" ht="15.75" thickBot="1" x14ac:dyDescent="0.3">
      <c r="A5" s="12">
        <v>2</v>
      </c>
      <c r="B5" s="12">
        <v>7.94</v>
      </c>
      <c r="C5" s="12">
        <v>67</v>
      </c>
      <c r="D5" s="12">
        <v>111</v>
      </c>
      <c r="F5">
        <f>$M$20+$M$21*B5+$M$22*C5</f>
        <v>112.7876502296002</v>
      </c>
      <c r="G5" s="64">
        <f>D5-F5</f>
        <v>-1.787650229600203</v>
      </c>
      <c r="I5">
        <f>$M$41+$M$42*B5+$M$43*C5</f>
        <v>1.6615755249482711</v>
      </c>
      <c r="J5" s="64">
        <f>A5-I5</f>
        <v>0.3384244750517289</v>
      </c>
    </row>
    <row r="6" spans="1:17" x14ac:dyDescent="0.25">
      <c r="A6" s="1">
        <v>2</v>
      </c>
      <c r="B6" s="1">
        <v>8.2919999999999998</v>
      </c>
      <c r="C6" s="1">
        <v>43</v>
      </c>
      <c r="D6" s="1">
        <v>107</v>
      </c>
      <c r="F6">
        <f t="shared" ref="F6:F69" si="0">$M$20+$M$21*B6+$M$22*C6</f>
        <v>108.53393657395455</v>
      </c>
      <c r="G6" s="65">
        <f t="shared" ref="G6:G69" si="1">D6-F6</f>
        <v>-1.5339365739545485</v>
      </c>
      <c r="I6">
        <f t="shared" ref="I6:I69" si="2">$M$41+$M$42*B6+$M$43*C6</f>
        <v>1.4447442979323093</v>
      </c>
      <c r="J6" s="65">
        <f t="shared" ref="J6:J69" si="3">A6-I6</f>
        <v>0.5552557020676907</v>
      </c>
      <c r="L6" s="16" t="s">
        <v>25</v>
      </c>
      <c r="M6" s="16"/>
    </row>
    <row r="7" spans="1:17" x14ac:dyDescent="0.25">
      <c r="A7" s="1">
        <v>2</v>
      </c>
      <c r="B7" s="1">
        <v>4.6429999999999998</v>
      </c>
      <c r="C7" s="1">
        <v>52</v>
      </c>
      <c r="D7" s="1">
        <v>100</v>
      </c>
      <c r="F7">
        <f t="shared" si="0"/>
        <v>98.68167068449614</v>
      </c>
      <c r="G7" s="65">
        <f t="shared" si="1"/>
        <v>1.3183293155038598</v>
      </c>
      <c r="I7">
        <f t="shared" si="2"/>
        <v>1.6999726106408257</v>
      </c>
      <c r="J7" s="65">
        <f t="shared" si="3"/>
        <v>0.30002738935917428</v>
      </c>
      <c r="L7" s="13" t="s">
        <v>26</v>
      </c>
      <c r="M7" s="13">
        <v>0.65830740467506199</v>
      </c>
    </row>
    <row r="8" spans="1:17" x14ac:dyDescent="0.25">
      <c r="A8" s="1">
        <v>2</v>
      </c>
      <c r="B8" s="1">
        <v>7.47</v>
      </c>
      <c r="C8" s="1">
        <v>66</v>
      </c>
      <c r="D8" s="1">
        <v>107</v>
      </c>
      <c r="F8">
        <f t="shared" si="0"/>
        <v>111.03288093381056</v>
      </c>
      <c r="G8" s="65">
        <f t="shared" si="1"/>
        <v>-4.03288093381056</v>
      </c>
      <c r="I8">
        <f t="shared" si="2"/>
        <v>1.6765077884276418</v>
      </c>
      <c r="J8" s="65">
        <f t="shared" si="3"/>
        <v>0.32349221157235819</v>
      </c>
      <c r="L8" s="13" t="s">
        <v>27</v>
      </c>
      <c r="M8" s="13">
        <v>0.43336863905001582</v>
      </c>
    </row>
    <row r="9" spans="1:17" x14ac:dyDescent="0.25">
      <c r="A9" s="1">
        <v>1</v>
      </c>
      <c r="B9" s="1">
        <v>8.8819999999999997</v>
      </c>
      <c r="C9" s="1">
        <v>58</v>
      </c>
      <c r="D9" s="1">
        <v>114</v>
      </c>
      <c r="F9">
        <f t="shared" si="0"/>
        <v>113.82895938392889</v>
      </c>
      <c r="G9" s="65">
        <f t="shared" si="1"/>
        <v>0.17104061607111021</v>
      </c>
      <c r="I9">
        <f t="shared" si="2"/>
        <v>1.5402090954292273</v>
      </c>
      <c r="J9" s="65">
        <f t="shared" si="3"/>
        <v>-0.54020909542922735</v>
      </c>
      <c r="L9" s="13" t="s">
        <v>28</v>
      </c>
      <c r="M9" s="13">
        <v>0.41825846942468292</v>
      </c>
    </row>
    <row r="10" spans="1:17" x14ac:dyDescent="0.25">
      <c r="A10" s="1">
        <v>2</v>
      </c>
      <c r="B10" s="1">
        <v>7.585</v>
      </c>
      <c r="C10" s="1">
        <v>51</v>
      </c>
      <c r="D10" s="1">
        <v>115</v>
      </c>
      <c r="F10">
        <f t="shared" si="0"/>
        <v>108.03254763187701</v>
      </c>
      <c r="G10" s="65">
        <f t="shared" si="1"/>
        <v>6.9674523681229914</v>
      </c>
      <c r="I10">
        <f t="shared" si="2"/>
        <v>1.5461805499818582</v>
      </c>
      <c r="J10" s="65">
        <f t="shared" si="3"/>
        <v>0.45381945001814183</v>
      </c>
      <c r="L10" s="13" t="s">
        <v>29</v>
      </c>
      <c r="M10" s="13">
        <v>10.045762089825605</v>
      </c>
    </row>
    <row r="11" spans="1:17" ht="15.75" thickBot="1" x14ac:dyDescent="0.3">
      <c r="A11" s="1">
        <v>2</v>
      </c>
      <c r="B11" s="1">
        <v>7.65</v>
      </c>
      <c r="C11" s="1">
        <v>71</v>
      </c>
      <c r="D11" s="1">
        <v>111</v>
      </c>
      <c r="F11">
        <f t="shared" si="0"/>
        <v>112.74364055822184</v>
      </c>
      <c r="G11" s="65">
        <f t="shared" si="1"/>
        <v>-1.7436405582218413</v>
      </c>
      <c r="I11">
        <f t="shared" si="2"/>
        <v>1.7091535587741051</v>
      </c>
      <c r="J11" s="65">
        <f t="shared" si="3"/>
        <v>0.29084644122589487</v>
      </c>
      <c r="L11" s="14" t="s">
        <v>30</v>
      </c>
      <c r="M11" s="14">
        <v>78</v>
      </c>
    </row>
    <row r="12" spans="1:17" x14ac:dyDescent="0.25">
      <c r="A12" s="1">
        <v>2</v>
      </c>
      <c r="B12" s="1">
        <v>2.4119999999999999</v>
      </c>
      <c r="C12" s="1">
        <v>51</v>
      </c>
      <c r="D12" s="1">
        <v>97</v>
      </c>
      <c r="F12">
        <f t="shared" si="0"/>
        <v>91.195059936706699</v>
      </c>
      <c r="G12" s="65">
        <f t="shared" si="1"/>
        <v>5.8049400632933015</v>
      </c>
      <c r="I12">
        <f t="shared" si="2"/>
        <v>1.8019868010860856</v>
      </c>
      <c r="J12" s="65">
        <f t="shared" si="3"/>
        <v>0.19801319891391445</v>
      </c>
    </row>
    <row r="13" spans="1:17" ht="15.75" thickBot="1" x14ac:dyDescent="0.3">
      <c r="A13" s="1">
        <v>1</v>
      </c>
      <c r="B13" s="1">
        <v>6</v>
      </c>
      <c r="C13" s="1">
        <v>49</v>
      </c>
      <c r="D13" s="1">
        <v>100</v>
      </c>
      <c r="F13">
        <f t="shared" si="0"/>
        <v>102.42361225634549</v>
      </c>
      <c r="G13" s="65">
        <f t="shared" si="1"/>
        <v>-2.4236122563454927</v>
      </c>
      <c r="I13">
        <f t="shared" si="2"/>
        <v>1.6079405016384971</v>
      </c>
      <c r="J13" s="65">
        <f t="shared" si="3"/>
        <v>-0.60794050163849711</v>
      </c>
      <c r="L13" t="s">
        <v>31</v>
      </c>
    </row>
    <row r="14" spans="1:17" x14ac:dyDescent="0.25">
      <c r="A14" s="1">
        <v>2</v>
      </c>
      <c r="B14" s="1">
        <v>8.8330000000000002</v>
      </c>
      <c r="C14" s="1">
        <v>51</v>
      </c>
      <c r="D14" s="1">
        <v>112</v>
      </c>
      <c r="F14">
        <f t="shared" si="0"/>
        <v>112.09463629291945</v>
      </c>
      <c r="G14" s="65">
        <f t="shared" si="1"/>
        <v>-9.4636292919446419E-2</v>
      </c>
      <c r="I14">
        <f t="shared" si="2"/>
        <v>1.4844666119617391</v>
      </c>
      <c r="J14" s="65">
        <f t="shared" si="3"/>
        <v>0.51553338803826088</v>
      </c>
      <c r="L14" s="15"/>
      <c r="M14" s="15" t="s">
        <v>36</v>
      </c>
      <c r="N14" s="15" t="s">
        <v>37</v>
      </c>
      <c r="O14" s="15" t="s">
        <v>38</v>
      </c>
      <c r="P14" s="15" t="s">
        <v>39</v>
      </c>
      <c r="Q14" s="15" t="s">
        <v>40</v>
      </c>
    </row>
    <row r="15" spans="1:17" x14ac:dyDescent="0.25">
      <c r="A15" s="1">
        <v>1</v>
      </c>
      <c r="B15" s="1">
        <v>7.47</v>
      </c>
      <c r="C15" s="1">
        <v>35</v>
      </c>
      <c r="D15" s="1">
        <v>104</v>
      </c>
      <c r="F15">
        <f t="shared" si="0"/>
        <v>104.05861593050814</v>
      </c>
      <c r="G15" s="65">
        <f t="shared" si="1"/>
        <v>-5.8615930508139513E-2</v>
      </c>
      <c r="I15">
        <f t="shared" si="2"/>
        <v>1.4189175100115761</v>
      </c>
      <c r="J15" s="65">
        <f t="shared" si="3"/>
        <v>-0.41891751001157607</v>
      </c>
      <c r="L15" s="13" t="s">
        <v>32</v>
      </c>
      <c r="M15" s="13">
        <v>2</v>
      </c>
      <c r="N15" s="13">
        <v>5788.738264135166</v>
      </c>
      <c r="O15" s="13">
        <v>2894.369132067583</v>
      </c>
      <c r="P15" s="13">
        <v>28.680593917586002</v>
      </c>
      <c r="Q15" s="13">
        <v>5.607545150632544E-10</v>
      </c>
    </row>
    <row r="16" spans="1:17" x14ac:dyDescent="0.25">
      <c r="A16" s="1">
        <v>1</v>
      </c>
      <c r="B16" s="1">
        <v>5.5279999999999996</v>
      </c>
      <c r="C16" s="1">
        <v>54</v>
      </c>
      <c r="D16" s="1">
        <v>89</v>
      </c>
      <c r="F16">
        <f t="shared" si="0"/>
        <v>102.01219094566089</v>
      </c>
      <c r="G16" s="65">
        <f t="shared" si="1"/>
        <v>-13.01219094566089</v>
      </c>
      <c r="I16">
        <f t="shared" si="2"/>
        <v>1.6728278485788048</v>
      </c>
      <c r="J16" s="65">
        <f t="shared" si="3"/>
        <v>-0.67282784857880484</v>
      </c>
      <c r="L16" s="13" t="s">
        <v>33</v>
      </c>
      <c r="M16" s="13">
        <v>75</v>
      </c>
      <c r="N16" s="13">
        <v>7568.8001974032968</v>
      </c>
      <c r="O16" s="13">
        <v>100.91733596537729</v>
      </c>
      <c r="P16" s="13"/>
      <c r="Q16" s="13"/>
    </row>
    <row r="17" spans="1:20" ht="15.75" thickBot="1" x14ac:dyDescent="0.3">
      <c r="A17" s="1">
        <v>2</v>
      </c>
      <c r="B17" s="1">
        <v>7.1669999999999998</v>
      </c>
      <c r="C17" s="1">
        <v>54</v>
      </c>
      <c r="D17" s="1">
        <v>104</v>
      </c>
      <c r="F17">
        <f t="shared" si="0"/>
        <v>107.34693719201391</v>
      </c>
      <c r="G17" s="65">
        <f t="shared" si="1"/>
        <v>-3.346937192013911</v>
      </c>
      <c r="I17">
        <f t="shared" si="2"/>
        <v>1.5917788546565492</v>
      </c>
      <c r="J17" s="65">
        <f t="shared" si="3"/>
        <v>0.40822114534345078</v>
      </c>
      <c r="L17" s="14" t="s">
        <v>34</v>
      </c>
      <c r="M17" s="14">
        <v>77</v>
      </c>
      <c r="N17" s="14">
        <v>13357.538461538463</v>
      </c>
      <c r="O17" s="14"/>
      <c r="P17" s="14"/>
      <c r="Q17" s="14"/>
    </row>
    <row r="18" spans="1:20" ht="15.75" thickBot="1" x14ac:dyDescent="0.3">
      <c r="A18" s="1">
        <v>1</v>
      </c>
      <c r="B18" s="1">
        <v>7.5709999999999997</v>
      </c>
      <c r="C18" s="1">
        <v>64</v>
      </c>
      <c r="D18" s="1">
        <v>102</v>
      </c>
      <c r="F18">
        <f t="shared" si="0"/>
        <v>110.91167110516811</v>
      </c>
      <c r="G18" s="65">
        <f t="shared" si="1"/>
        <v>-8.9116711051681108</v>
      </c>
      <c r="I18">
        <f t="shared" si="2"/>
        <v>1.6548945834321005</v>
      </c>
      <c r="J18" s="65">
        <f t="shared" si="3"/>
        <v>-0.6548945834321005</v>
      </c>
    </row>
    <row r="19" spans="1:20" x14ac:dyDescent="0.25">
      <c r="A19" s="1">
        <v>1</v>
      </c>
      <c r="B19" s="1">
        <v>4.7</v>
      </c>
      <c r="C19" s="1">
        <v>56</v>
      </c>
      <c r="D19" s="1">
        <v>91</v>
      </c>
      <c r="F19">
        <f t="shared" si="0"/>
        <v>99.767103934096738</v>
      </c>
      <c r="G19" s="65">
        <f t="shared" si="1"/>
        <v>-8.7671039340967383</v>
      </c>
      <c r="I19">
        <f t="shared" si="2"/>
        <v>1.7303914004818992</v>
      </c>
      <c r="J19" s="65">
        <f t="shared" si="3"/>
        <v>-0.73039140048189921</v>
      </c>
      <c r="L19" s="15"/>
      <c r="M19" s="15" t="s">
        <v>41</v>
      </c>
      <c r="N19" s="15" t="s">
        <v>29</v>
      </c>
      <c r="O19" s="15" t="s">
        <v>42</v>
      </c>
      <c r="P19" s="15" t="s">
        <v>43</v>
      </c>
      <c r="Q19" s="15" t="s">
        <v>44</v>
      </c>
      <c r="R19" s="15" t="s">
        <v>45</v>
      </c>
      <c r="S19" s="15" t="s">
        <v>46</v>
      </c>
      <c r="T19" s="15" t="s">
        <v>47</v>
      </c>
    </row>
    <row r="20" spans="1:20" x14ac:dyDescent="0.25">
      <c r="A20" s="1">
        <v>1</v>
      </c>
      <c r="B20" s="1">
        <v>8.1669999999999998</v>
      </c>
      <c r="C20" s="1">
        <v>69</v>
      </c>
      <c r="D20" s="1">
        <v>114</v>
      </c>
      <c r="F20">
        <f t="shared" si="0"/>
        <v>113.9764602832602</v>
      </c>
      <c r="G20" s="65">
        <f t="shared" si="1"/>
        <v>2.3539716739804817E-2</v>
      </c>
      <c r="I20">
        <f t="shared" si="2"/>
        <v>1.6669690411051912</v>
      </c>
      <c r="J20" s="65">
        <f t="shared" si="3"/>
        <v>-0.66696904110519117</v>
      </c>
      <c r="L20" s="13" t="s">
        <v>35</v>
      </c>
      <c r="M20" s="96">
        <v>71.870501616461212</v>
      </c>
      <c r="N20" s="13">
        <v>5.5660559884006036</v>
      </c>
      <c r="O20" s="13">
        <v>12.91228506616461</v>
      </c>
      <c r="P20" s="13">
        <v>9.5767002823513418E-21</v>
      </c>
      <c r="Q20" s="13">
        <v>60.782349492671301</v>
      </c>
      <c r="R20" s="13">
        <v>82.958653740251123</v>
      </c>
      <c r="S20" s="13">
        <v>60.782349492671301</v>
      </c>
      <c r="T20" s="13">
        <v>82.958653740251123</v>
      </c>
    </row>
    <row r="21" spans="1:20" x14ac:dyDescent="0.25">
      <c r="A21" s="1">
        <v>1</v>
      </c>
      <c r="B21" s="1">
        <v>7.8220000000000001</v>
      </c>
      <c r="C21" s="1">
        <v>55</v>
      </c>
      <c r="D21" s="1">
        <v>114</v>
      </c>
      <c r="F21">
        <f t="shared" si="0"/>
        <v>109.70385905374333</v>
      </c>
      <c r="G21" s="65">
        <f t="shared" si="1"/>
        <v>4.2961409462566706</v>
      </c>
      <c r="I21">
        <f t="shared" si="2"/>
        <v>1.5676982910700297</v>
      </c>
      <c r="J21" s="65">
        <f t="shared" si="3"/>
        <v>-0.56769829107002967</v>
      </c>
      <c r="L21" s="13" t="s">
        <v>48</v>
      </c>
      <c r="M21" s="96">
        <v>3.2548787348096462</v>
      </c>
      <c r="N21" s="13">
        <v>0.6487526792709063</v>
      </c>
      <c r="O21" s="13">
        <v>5.0171333989211524</v>
      </c>
      <c r="P21" s="13">
        <v>3.4220846221671795E-6</v>
      </c>
      <c r="Q21" s="13">
        <v>1.962497125019349</v>
      </c>
      <c r="R21" s="13">
        <v>4.5472603445999429</v>
      </c>
      <c r="S21" s="13">
        <v>1.962497125019349</v>
      </c>
      <c r="T21" s="13">
        <v>4.5472603445999429</v>
      </c>
    </row>
    <row r="22" spans="1:20" ht="15.75" thickBot="1" x14ac:dyDescent="0.3">
      <c r="A22" s="1">
        <v>1</v>
      </c>
      <c r="B22" s="1">
        <v>7.5979999999999999</v>
      </c>
      <c r="C22" s="1">
        <v>65</v>
      </c>
      <c r="D22" s="1">
        <v>103</v>
      </c>
      <c r="F22">
        <f t="shared" si="0"/>
        <v>111.22452912143709</v>
      </c>
      <c r="G22" s="65">
        <f t="shared" si="1"/>
        <v>-8.2245291214370866</v>
      </c>
      <c r="I22">
        <f t="shared" si="2"/>
        <v>1.6618687899390383</v>
      </c>
      <c r="J22" s="65">
        <f t="shared" si="3"/>
        <v>-0.6618687899390383</v>
      </c>
      <c r="L22" s="14" t="s">
        <v>49</v>
      </c>
      <c r="M22" s="97">
        <v>0.22497629042911035</v>
      </c>
      <c r="N22" s="14">
        <v>0.10973802371457481</v>
      </c>
      <c r="O22" s="14">
        <v>2.050121578772611</v>
      </c>
      <c r="P22" s="14">
        <v>4.3847991706600732E-2</v>
      </c>
      <c r="Q22" s="14">
        <v>6.3669370113569324E-3</v>
      </c>
      <c r="R22" s="14">
        <v>0.44358564384686378</v>
      </c>
      <c r="S22" s="14">
        <v>6.3669370113569324E-3</v>
      </c>
      <c r="T22" s="14">
        <v>0.44358564384686378</v>
      </c>
    </row>
    <row r="23" spans="1:20" x14ac:dyDescent="0.25">
      <c r="A23" s="1">
        <v>2</v>
      </c>
      <c r="B23" s="1">
        <v>4</v>
      </c>
      <c r="C23" s="1">
        <v>40</v>
      </c>
      <c r="D23" s="1">
        <v>106</v>
      </c>
      <c r="F23">
        <f t="shared" si="0"/>
        <v>93.889068172864214</v>
      </c>
      <c r="G23" s="65">
        <f t="shared" si="1"/>
        <v>12.110931827135786</v>
      </c>
      <c r="I23">
        <f t="shared" si="2"/>
        <v>1.6320567689585481</v>
      </c>
      <c r="J23" s="65">
        <f t="shared" si="3"/>
        <v>0.36794323104145188</v>
      </c>
    </row>
    <row r="24" spans="1:20" x14ac:dyDescent="0.25">
      <c r="A24" s="1">
        <v>1</v>
      </c>
      <c r="B24" s="1">
        <v>6.2309999999999999</v>
      </c>
      <c r="C24" s="1">
        <v>66</v>
      </c>
      <c r="D24" s="1">
        <v>105</v>
      </c>
      <c r="F24">
        <f t="shared" si="0"/>
        <v>107.00008618138141</v>
      </c>
      <c r="G24" s="65">
        <f t="shared" si="1"/>
        <v>-2.0000861813814055</v>
      </c>
      <c r="I24">
        <f t="shared" si="2"/>
        <v>1.7377766740101155</v>
      </c>
      <c r="J24" s="65">
        <f t="shared" si="3"/>
        <v>-0.73777667401011549</v>
      </c>
    </row>
    <row r="25" spans="1:20" ht="15" customHeight="1" x14ac:dyDescent="0.25">
      <c r="A25" s="1">
        <v>2</v>
      </c>
      <c r="B25" s="1">
        <v>7.6429999999999998</v>
      </c>
      <c r="C25" s="1">
        <v>55</v>
      </c>
      <c r="D25" s="1">
        <v>113</v>
      </c>
      <c r="F25">
        <f t="shared" si="0"/>
        <v>109.12123576021241</v>
      </c>
      <c r="G25" s="65">
        <f t="shared" si="1"/>
        <v>3.8787642397875857</v>
      </c>
      <c r="I25">
        <f t="shared" si="2"/>
        <v>1.576549889552082</v>
      </c>
      <c r="J25" s="65">
        <f t="shared" si="3"/>
        <v>0.42345011044791803</v>
      </c>
      <c r="L25" t="s">
        <v>24</v>
      </c>
    </row>
    <row r="26" spans="1:20" ht="15.75" thickBot="1" x14ac:dyDescent="0.3">
      <c r="A26" s="1">
        <v>2</v>
      </c>
      <c r="B26" s="1">
        <v>1.76</v>
      </c>
      <c r="C26" s="1">
        <v>20</v>
      </c>
      <c r="D26" s="1">
        <v>109</v>
      </c>
      <c r="F26">
        <f t="shared" si="0"/>
        <v>82.098613998308394</v>
      </c>
      <c r="G26" s="65">
        <f t="shared" si="1"/>
        <v>26.901386001691606</v>
      </c>
      <c r="I26">
        <f t="shared" si="2"/>
        <v>1.5766380992638642</v>
      </c>
      <c r="J26" s="65">
        <f t="shared" si="3"/>
        <v>0.42336190073613578</v>
      </c>
    </row>
    <row r="27" spans="1:20" x14ac:dyDescent="0.25">
      <c r="A27" s="1">
        <v>1</v>
      </c>
      <c r="B27" s="1">
        <v>6.4189999999999996</v>
      </c>
      <c r="C27" s="1">
        <v>56</v>
      </c>
      <c r="D27" s="1">
        <v>108</v>
      </c>
      <c r="F27">
        <f t="shared" si="0"/>
        <v>105.36224047923452</v>
      </c>
      <c r="G27" s="65">
        <f t="shared" si="1"/>
        <v>2.6377595207654849</v>
      </c>
      <c r="I27">
        <f t="shared" si="2"/>
        <v>1.6453863848916872</v>
      </c>
      <c r="J27" s="65">
        <f t="shared" si="3"/>
        <v>-0.6453863848916872</v>
      </c>
      <c r="L27" s="16" t="s">
        <v>25</v>
      </c>
      <c r="M27" s="16"/>
    </row>
    <row r="28" spans="1:20" x14ac:dyDescent="0.25">
      <c r="A28" s="1">
        <v>2</v>
      </c>
      <c r="B28" s="1">
        <v>9.6479999999999997</v>
      </c>
      <c r="C28" s="1">
        <v>68</v>
      </c>
      <c r="D28" s="1">
        <v>113</v>
      </c>
      <c r="F28">
        <f t="shared" si="0"/>
        <v>118.57195939908419</v>
      </c>
      <c r="G28" s="65">
        <f t="shared" si="1"/>
        <v>-5.5719593990841929</v>
      </c>
      <c r="I28">
        <f t="shared" si="2"/>
        <v>1.5854238261572762</v>
      </c>
      <c r="J28" s="65">
        <f t="shared" si="3"/>
        <v>0.41457617384272383</v>
      </c>
      <c r="L28" s="13" t="s">
        <v>26</v>
      </c>
      <c r="M28" s="13">
        <v>0.2011209187114624</v>
      </c>
    </row>
    <row r="29" spans="1:20" x14ac:dyDescent="0.25">
      <c r="A29" s="1">
        <v>1</v>
      </c>
      <c r="B29" s="1">
        <v>10.7</v>
      </c>
      <c r="C29" s="1">
        <v>69</v>
      </c>
      <c r="D29" s="1">
        <v>130</v>
      </c>
      <c r="F29">
        <f t="shared" si="0"/>
        <v>122.22106811853304</v>
      </c>
      <c r="G29" s="65">
        <f t="shared" si="1"/>
        <v>7.7789318814669599</v>
      </c>
      <c r="I29">
        <f t="shared" si="2"/>
        <v>1.5417115050435233</v>
      </c>
      <c r="J29" s="65">
        <f t="shared" si="3"/>
        <v>-0.54171150504352328</v>
      </c>
      <c r="L29" s="13" t="s">
        <v>27</v>
      </c>
      <c r="M29" s="13">
        <v>4.0449623943342665E-2</v>
      </c>
    </row>
    <row r="30" spans="1:20" x14ac:dyDescent="0.25">
      <c r="A30" s="1">
        <v>2</v>
      </c>
      <c r="B30" s="1">
        <v>10.58</v>
      </c>
      <c r="C30" s="1">
        <v>70</v>
      </c>
      <c r="D30" s="1">
        <v>128</v>
      </c>
      <c r="F30">
        <f t="shared" si="0"/>
        <v>122.05545896078499</v>
      </c>
      <c r="G30" s="65">
        <f t="shared" si="1"/>
        <v>5.9445410392150109</v>
      </c>
      <c r="I30">
        <f t="shared" si="2"/>
        <v>1.5559549013653309</v>
      </c>
      <c r="J30" s="65">
        <f t="shared" si="3"/>
        <v>0.44404509863466912</v>
      </c>
      <c r="L30" s="13" t="s">
        <v>28</v>
      </c>
      <c r="M30" s="13">
        <v>1.4861613915165137E-2</v>
      </c>
    </row>
    <row r="31" spans="1:20" x14ac:dyDescent="0.25">
      <c r="A31" s="1">
        <v>2</v>
      </c>
      <c r="B31" s="1">
        <v>9.4290000000000003</v>
      </c>
      <c r="C31" s="1">
        <v>80</v>
      </c>
      <c r="D31" s="1">
        <v>128</v>
      </c>
      <c r="F31">
        <f t="shared" si="0"/>
        <v>120.55885644131018</v>
      </c>
      <c r="G31" s="65">
        <f t="shared" si="1"/>
        <v>7.4411435586898165</v>
      </c>
      <c r="I31">
        <f t="shared" si="2"/>
        <v>1.6959658013117838</v>
      </c>
      <c r="J31" s="65">
        <f t="shared" si="3"/>
        <v>0.30403419868821624</v>
      </c>
      <c r="L31" s="13" t="s">
        <v>29</v>
      </c>
      <c r="M31" s="13">
        <v>0.48886138386557537</v>
      </c>
    </row>
    <row r="32" spans="1:20" ht="15.75" thickBot="1" x14ac:dyDescent="0.3">
      <c r="A32" s="1">
        <v>2</v>
      </c>
      <c r="B32" s="1">
        <v>8</v>
      </c>
      <c r="C32" s="1">
        <v>53</v>
      </c>
      <c r="D32" s="1">
        <v>118</v>
      </c>
      <c r="F32">
        <f t="shared" si="0"/>
        <v>109.83327488768123</v>
      </c>
      <c r="G32" s="65">
        <f t="shared" si="1"/>
        <v>8.1667251123187725</v>
      </c>
      <c r="I32">
        <f t="shared" si="2"/>
        <v>1.5422774152190808</v>
      </c>
      <c r="J32" s="65">
        <f t="shared" si="3"/>
        <v>0.45772258478091921</v>
      </c>
      <c r="L32" s="14" t="s">
        <v>30</v>
      </c>
      <c r="M32" s="14">
        <v>78</v>
      </c>
    </row>
    <row r="33" spans="1:20" x14ac:dyDescent="0.25">
      <c r="A33" s="1">
        <v>2</v>
      </c>
      <c r="B33" s="1">
        <v>9.5850000000000009</v>
      </c>
      <c r="C33" s="1">
        <v>65</v>
      </c>
      <c r="D33" s="1">
        <v>113</v>
      </c>
      <c r="F33">
        <f t="shared" si="0"/>
        <v>117.69197316750385</v>
      </c>
      <c r="G33" s="65">
        <f t="shared" si="1"/>
        <v>-4.6919731675038463</v>
      </c>
      <c r="I33">
        <f t="shared" si="2"/>
        <v>1.5636111017611727</v>
      </c>
      <c r="J33" s="65">
        <f t="shared" si="3"/>
        <v>0.43638889823882732</v>
      </c>
    </row>
    <row r="34" spans="1:20" ht="15.75" thickBot="1" x14ac:dyDescent="0.3">
      <c r="A34" s="1">
        <v>1</v>
      </c>
      <c r="B34" s="1">
        <v>9.5709999999999997</v>
      </c>
      <c r="C34" s="1">
        <v>67</v>
      </c>
      <c r="D34" s="1">
        <v>120</v>
      </c>
      <c r="F34">
        <f t="shared" si="0"/>
        <v>118.09635744607473</v>
      </c>
      <c r="G34" s="65">
        <f t="shared" si="1"/>
        <v>1.9036425539252662</v>
      </c>
      <c r="I34">
        <f t="shared" si="2"/>
        <v>1.5809221331928112</v>
      </c>
      <c r="J34" s="65">
        <f t="shared" si="3"/>
        <v>-0.58092213319281116</v>
      </c>
      <c r="L34" t="s">
        <v>31</v>
      </c>
    </row>
    <row r="35" spans="1:20" x14ac:dyDescent="0.25">
      <c r="A35" s="1">
        <v>1</v>
      </c>
      <c r="B35" s="1">
        <v>8.9979999999999993</v>
      </c>
      <c r="C35" s="1">
        <v>62</v>
      </c>
      <c r="D35" s="1">
        <v>132</v>
      </c>
      <c r="F35">
        <f t="shared" si="0"/>
        <v>115.10643047888325</v>
      </c>
      <c r="G35" s="65">
        <f t="shared" si="1"/>
        <v>16.893569521116746</v>
      </c>
      <c r="I35">
        <f t="shared" si="2"/>
        <v>1.5677103192901831</v>
      </c>
      <c r="J35" s="65">
        <f t="shared" si="3"/>
        <v>-0.56771031929018312</v>
      </c>
      <c r="L35" s="15"/>
      <c r="M35" s="15" t="s">
        <v>36</v>
      </c>
      <c r="N35" s="15" t="s">
        <v>37</v>
      </c>
      <c r="O35" s="15" t="s">
        <v>38</v>
      </c>
      <c r="P35" s="15" t="s">
        <v>39</v>
      </c>
      <c r="Q35" s="15" t="s">
        <v>40</v>
      </c>
    </row>
    <row r="36" spans="1:20" x14ac:dyDescent="0.25">
      <c r="A36" s="1">
        <v>1</v>
      </c>
      <c r="B36" s="1">
        <v>8.3330000000000002</v>
      </c>
      <c r="C36" s="1">
        <v>39</v>
      </c>
      <c r="D36" s="1">
        <v>111</v>
      </c>
      <c r="F36">
        <f t="shared" si="0"/>
        <v>107.76748144036529</v>
      </c>
      <c r="G36" s="65">
        <f t="shared" si="1"/>
        <v>3.2325185596347126</v>
      </c>
      <c r="I36">
        <f t="shared" si="2"/>
        <v>1.4094793815479894</v>
      </c>
      <c r="J36" s="65">
        <f t="shared" si="3"/>
        <v>-0.40947938154798935</v>
      </c>
      <c r="L36" s="13" t="s">
        <v>32</v>
      </c>
      <c r="M36" s="13">
        <v>2</v>
      </c>
      <c r="N36" s="13">
        <v>0.75557823186474593</v>
      </c>
      <c r="O36" s="13">
        <v>0.37778911593237297</v>
      </c>
      <c r="P36" s="13">
        <v>1.580803817834975</v>
      </c>
      <c r="Q36" s="13">
        <v>0.21258946997084083</v>
      </c>
    </row>
    <row r="37" spans="1:20" x14ac:dyDescent="0.25">
      <c r="A37" s="1">
        <v>2</v>
      </c>
      <c r="B37" s="1">
        <v>8.1750000000000007</v>
      </c>
      <c r="C37" s="1">
        <v>71</v>
      </c>
      <c r="D37" s="1">
        <v>124</v>
      </c>
      <c r="F37">
        <f t="shared" si="0"/>
        <v>114.45245189399691</v>
      </c>
      <c r="G37" s="65">
        <f t="shared" si="1"/>
        <v>9.5475481060030916</v>
      </c>
      <c r="I37">
        <f t="shared" si="2"/>
        <v>1.6831921665781415</v>
      </c>
      <c r="J37" s="65">
        <f t="shared" si="3"/>
        <v>0.31680783342185848</v>
      </c>
      <c r="L37" s="13" t="s">
        <v>33</v>
      </c>
      <c r="M37" s="13">
        <v>75</v>
      </c>
      <c r="N37" s="13">
        <v>17.923908947622408</v>
      </c>
      <c r="O37" s="13">
        <v>0.23898545263496543</v>
      </c>
      <c r="P37" s="13"/>
      <c r="Q37" s="13"/>
    </row>
    <row r="38" spans="1:20" ht="15.75" thickBot="1" x14ac:dyDescent="0.3">
      <c r="A38" s="1">
        <v>2</v>
      </c>
      <c r="B38" s="1">
        <v>8</v>
      </c>
      <c r="C38" s="1">
        <v>59</v>
      </c>
      <c r="D38" s="1">
        <v>127</v>
      </c>
      <c r="F38">
        <f t="shared" si="0"/>
        <v>111.18313263025588</v>
      </c>
      <c r="G38" s="65">
        <f t="shared" si="1"/>
        <v>15.816867369744116</v>
      </c>
      <c r="I38">
        <f t="shared" si="2"/>
        <v>1.5921335981383193</v>
      </c>
      <c r="J38" s="65">
        <f t="shared" si="3"/>
        <v>0.40786640186168066</v>
      </c>
      <c r="L38" s="14" t="s">
        <v>34</v>
      </c>
      <c r="M38" s="14">
        <v>77</v>
      </c>
      <c r="N38" s="14">
        <v>18.679487179487154</v>
      </c>
      <c r="O38" s="14"/>
      <c r="P38" s="14"/>
      <c r="Q38" s="14"/>
    </row>
    <row r="39" spans="1:20" ht="15.75" thickBot="1" x14ac:dyDescent="0.3">
      <c r="A39" s="1">
        <v>1</v>
      </c>
      <c r="B39" s="1">
        <v>9.3330000000000002</v>
      </c>
      <c r="C39" s="1">
        <v>60</v>
      </c>
      <c r="D39" s="1">
        <v>128</v>
      </c>
      <c r="F39">
        <f t="shared" si="0"/>
        <v>115.74686227418626</v>
      </c>
      <c r="G39" s="65">
        <f t="shared" si="1"/>
        <v>12.253137725813744</v>
      </c>
      <c r="I39">
        <f t="shared" si="2"/>
        <v>1.5345257509158696</v>
      </c>
      <c r="J39" s="65">
        <f t="shared" si="3"/>
        <v>-0.53452575091586962</v>
      </c>
    </row>
    <row r="40" spans="1:20" x14ac:dyDescent="0.25">
      <c r="A40" s="1">
        <v>2</v>
      </c>
      <c r="B40" s="1">
        <v>9.5</v>
      </c>
      <c r="C40" s="1">
        <v>64</v>
      </c>
      <c r="D40" s="1">
        <v>136</v>
      </c>
      <c r="F40">
        <f t="shared" si="0"/>
        <v>117.19033218461591</v>
      </c>
      <c r="G40" s="65">
        <f t="shared" si="1"/>
        <v>18.809667815384088</v>
      </c>
      <c r="I40">
        <f t="shared" si="2"/>
        <v>1.5595050109635029</v>
      </c>
      <c r="J40" s="65">
        <f t="shared" si="3"/>
        <v>0.44049498903649709</v>
      </c>
      <c r="L40" s="15"/>
      <c r="M40" s="15" t="s">
        <v>41</v>
      </c>
      <c r="N40" s="15" t="s">
        <v>29</v>
      </c>
      <c r="O40" s="15" t="s">
        <v>42</v>
      </c>
      <c r="P40" s="15" t="s">
        <v>43</v>
      </c>
      <c r="Q40" s="15" t="s">
        <v>44</v>
      </c>
      <c r="R40" s="15" t="s">
        <v>45</v>
      </c>
      <c r="S40" s="15" t="s">
        <v>46</v>
      </c>
      <c r="T40" s="15" t="s">
        <v>47</v>
      </c>
    </row>
    <row r="41" spans="1:20" x14ac:dyDescent="0.25">
      <c r="A41" s="1">
        <v>2</v>
      </c>
      <c r="B41" s="1">
        <v>9.1669999999999998</v>
      </c>
      <c r="C41" s="1">
        <v>71</v>
      </c>
      <c r="D41" s="1">
        <v>106</v>
      </c>
      <c r="F41">
        <f t="shared" si="0"/>
        <v>117.68129159892807</v>
      </c>
      <c r="G41" s="65">
        <f t="shared" si="1"/>
        <v>-11.68129159892807</v>
      </c>
      <c r="I41">
        <f t="shared" si="2"/>
        <v>1.6341374978954828</v>
      </c>
      <c r="J41" s="65">
        <f t="shared" si="3"/>
        <v>0.36586250210451721</v>
      </c>
      <c r="L41" s="13" t="s">
        <v>35</v>
      </c>
      <c r="M41" s="96">
        <v>1.4974832995614422</v>
      </c>
      <c r="N41" s="13">
        <v>0.2708634555379989</v>
      </c>
      <c r="O41" s="13">
        <v>5.5285542177961444</v>
      </c>
      <c r="P41" s="13">
        <v>4.4876586518837329E-7</v>
      </c>
      <c r="Q41" s="13">
        <v>0.95789562634370451</v>
      </c>
      <c r="R41" s="13">
        <v>2.0370709727791798</v>
      </c>
      <c r="S41" s="13">
        <v>0.95789562634370451</v>
      </c>
      <c r="T41" s="13">
        <v>2.0370709727791798</v>
      </c>
    </row>
    <row r="42" spans="1:20" x14ac:dyDescent="0.25">
      <c r="A42" s="1">
        <v>1</v>
      </c>
      <c r="B42" s="1">
        <v>10.14</v>
      </c>
      <c r="C42" s="1">
        <v>72</v>
      </c>
      <c r="D42" s="1">
        <v>118</v>
      </c>
      <c r="F42">
        <f t="shared" si="0"/>
        <v>121.07326489832697</v>
      </c>
      <c r="G42" s="65">
        <f t="shared" si="1"/>
        <v>-3.0732648983269684</v>
      </c>
      <c r="I42">
        <f t="shared" si="2"/>
        <v>1.594331748178837</v>
      </c>
      <c r="J42" s="65">
        <f t="shared" si="3"/>
        <v>-0.59433174817883705</v>
      </c>
      <c r="L42" s="13" t="s">
        <v>48</v>
      </c>
      <c r="M42" s="96">
        <v>-4.9450270849454366E-2</v>
      </c>
      <c r="N42" s="13">
        <v>3.1570539869353091E-2</v>
      </c>
      <c r="O42" s="13">
        <v>-1.5663422625679555</v>
      </c>
      <c r="P42" s="13">
        <v>0.12147833932985171</v>
      </c>
      <c r="Q42" s="13">
        <v>-0.11234201132620628</v>
      </c>
      <c r="R42" s="13">
        <v>1.3441469627297538E-2</v>
      </c>
      <c r="S42" s="13">
        <v>-0.11234201132620628</v>
      </c>
      <c r="T42" s="13">
        <v>1.3441469627297538E-2</v>
      </c>
    </row>
    <row r="43" spans="1:20" ht="15.75" thickBot="1" x14ac:dyDescent="0.3">
      <c r="A43" s="1">
        <v>1</v>
      </c>
      <c r="B43" s="1">
        <v>9.9990000000000006</v>
      </c>
      <c r="C43" s="1">
        <v>54</v>
      </c>
      <c r="D43" s="1">
        <v>119</v>
      </c>
      <c r="F43">
        <f t="shared" si="0"/>
        <v>116.56475376899483</v>
      </c>
      <c r="G43" s="65">
        <f t="shared" si="1"/>
        <v>2.4352462310051664</v>
      </c>
      <c r="I43">
        <f t="shared" si="2"/>
        <v>1.4517356876108944</v>
      </c>
      <c r="J43" s="65">
        <f t="shared" si="3"/>
        <v>-0.45173568761089444</v>
      </c>
      <c r="L43" s="14" t="s">
        <v>49</v>
      </c>
      <c r="M43" s="97">
        <v>8.3093638198730828E-3</v>
      </c>
      <c r="N43" s="14">
        <v>5.3402302041488702E-3</v>
      </c>
      <c r="O43" s="14">
        <v>1.555993562490521</v>
      </c>
      <c r="P43" s="14">
        <v>0.12391959363783168</v>
      </c>
      <c r="Q43" s="14">
        <v>-2.3289202726797069E-3</v>
      </c>
      <c r="R43" s="14">
        <v>1.8947647912425872E-2</v>
      </c>
      <c r="S43" s="14">
        <v>-2.3289202726797069E-3</v>
      </c>
      <c r="T43" s="14">
        <v>1.8947647912425872E-2</v>
      </c>
    </row>
    <row r="44" spans="1:20" x14ac:dyDescent="0.25">
      <c r="A44" s="1">
        <v>2</v>
      </c>
      <c r="B44" s="1">
        <v>10.76</v>
      </c>
      <c r="C44" s="1">
        <v>64</v>
      </c>
      <c r="D44" s="1">
        <v>123</v>
      </c>
      <c r="F44">
        <f t="shared" si="0"/>
        <v>121.29147939047607</v>
      </c>
      <c r="G44" s="65">
        <f t="shared" si="1"/>
        <v>1.70852060952393</v>
      </c>
      <c r="I44">
        <f t="shared" si="2"/>
        <v>1.4971976696931906</v>
      </c>
      <c r="J44" s="65">
        <f t="shared" si="3"/>
        <v>0.50280233030680943</v>
      </c>
    </row>
    <row r="45" spans="1:20" x14ac:dyDescent="0.25">
      <c r="A45" s="1">
        <v>2</v>
      </c>
      <c r="B45" s="1">
        <v>9.7629999999999999</v>
      </c>
      <c r="C45" s="1">
        <v>58</v>
      </c>
      <c r="D45" s="1">
        <v>124</v>
      </c>
      <c r="F45">
        <f t="shared" si="0"/>
        <v>116.6965075492962</v>
      </c>
      <c r="G45" s="65">
        <f t="shared" si="1"/>
        <v>7.3034924507037999</v>
      </c>
      <c r="I45">
        <f t="shared" si="2"/>
        <v>1.4966434068108581</v>
      </c>
      <c r="J45" s="65">
        <f t="shared" si="3"/>
        <v>0.50335659318914194</v>
      </c>
    </row>
    <row r="46" spans="1:20" x14ac:dyDescent="0.25">
      <c r="A46" s="1">
        <v>2</v>
      </c>
      <c r="B46" s="1">
        <v>9.41</v>
      </c>
      <c r="C46" s="1">
        <v>70</v>
      </c>
      <c r="D46" s="1">
        <v>126</v>
      </c>
      <c r="F46">
        <f t="shared" si="0"/>
        <v>118.24725084105771</v>
      </c>
      <c r="G46" s="65">
        <f t="shared" si="1"/>
        <v>7.7527491589422937</v>
      </c>
      <c r="I46">
        <f t="shared" si="2"/>
        <v>1.6138117182591925</v>
      </c>
      <c r="J46" s="65">
        <f t="shared" si="3"/>
        <v>0.38618828174080755</v>
      </c>
    </row>
    <row r="47" spans="1:20" x14ac:dyDescent="0.25">
      <c r="A47" s="1">
        <v>2</v>
      </c>
      <c r="B47" s="1">
        <v>9.1669999999999998</v>
      </c>
      <c r="C47" s="1">
        <v>72</v>
      </c>
      <c r="D47" s="1">
        <v>116</v>
      </c>
      <c r="F47">
        <f t="shared" si="0"/>
        <v>117.90626788935718</v>
      </c>
      <c r="G47" s="65">
        <f t="shared" si="1"/>
        <v>-1.9062678893571814</v>
      </c>
      <c r="I47">
        <f t="shared" si="2"/>
        <v>1.642446861715356</v>
      </c>
      <c r="J47" s="65">
        <f t="shared" si="3"/>
        <v>0.35755313828464397</v>
      </c>
    </row>
    <row r="48" spans="1:20" x14ac:dyDescent="0.25">
      <c r="A48" s="1">
        <v>2</v>
      </c>
      <c r="B48" s="1">
        <v>9.3480000000000008</v>
      </c>
      <c r="C48" s="1">
        <v>70</v>
      </c>
      <c r="D48" s="1">
        <v>127</v>
      </c>
      <c r="F48">
        <f t="shared" si="0"/>
        <v>118.0454483594995</v>
      </c>
      <c r="G48" s="65">
        <f t="shared" si="1"/>
        <v>8.9545516405004975</v>
      </c>
      <c r="I48">
        <f t="shared" si="2"/>
        <v>1.6168776350518586</v>
      </c>
      <c r="J48" s="65">
        <f t="shared" si="3"/>
        <v>0.38312236494814145</v>
      </c>
    </row>
    <row r="49" spans="1:10" x14ac:dyDescent="0.25">
      <c r="A49" s="1">
        <v>2</v>
      </c>
      <c r="B49" s="1">
        <v>8.1669999999999998</v>
      </c>
      <c r="C49" s="1">
        <v>47</v>
      </c>
      <c r="D49" s="1">
        <v>119</v>
      </c>
      <c r="F49">
        <f t="shared" si="0"/>
        <v>109.02698189381977</v>
      </c>
      <c r="G49" s="65">
        <f t="shared" si="1"/>
        <v>9.9730181061802341</v>
      </c>
      <c r="I49">
        <f t="shared" si="2"/>
        <v>1.4841630370679832</v>
      </c>
      <c r="J49" s="65">
        <f t="shared" si="3"/>
        <v>0.51583696293201675</v>
      </c>
    </row>
    <row r="50" spans="1:10" x14ac:dyDescent="0.25">
      <c r="A50" s="1">
        <v>2</v>
      </c>
      <c r="B50" s="1">
        <v>3.6469999999999998</v>
      </c>
      <c r="C50" s="1">
        <v>52</v>
      </c>
      <c r="D50" s="1">
        <v>97</v>
      </c>
      <c r="F50">
        <f t="shared" si="0"/>
        <v>95.439811464625734</v>
      </c>
      <c r="G50" s="65">
        <f t="shared" si="1"/>
        <v>1.5601885353742659</v>
      </c>
      <c r="I50">
        <f t="shared" si="2"/>
        <v>1.7492250804068825</v>
      </c>
      <c r="J50" s="65">
        <f t="shared" si="3"/>
        <v>0.25077491959311748</v>
      </c>
    </row>
    <row r="51" spans="1:10" x14ac:dyDescent="0.25">
      <c r="A51" s="1">
        <v>1</v>
      </c>
      <c r="B51" s="1">
        <v>3.4079999999999999</v>
      </c>
      <c r="C51" s="1">
        <v>46</v>
      </c>
      <c r="D51" s="1">
        <v>86</v>
      </c>
      <c r="F51">
        <f t="shared" si="0"/>
        <v>93.31203770443156</v>
      </c>
      <c r="G51" s="65">
        <f t="shared" si="1"/>
        <v>-7.3120377044315603</v>
      </c>
      <c r="I51">
        <f t="shared" si="2"/>
        <v>1.7111875122206637</v>
      </c>
      <c r="J51" s="65">
        <f t="shared" si="3"/>
        <v>-0.71118751222066368</v>
      </c>
    </row>
    <row r="52" spans="1:10" x14ac:dyDescent="0.25">
      <c r="A52" s="1">
        <v>2</v>
      </c>
      <c r="B52" s="1">
        <v>3.9359999999999999</v>
      </c>
      <c r="C52" s="1">
        <v>66</v>
      </c>
      <c r="D52" s="1">
        <v>102</v>
      </c>
      <c r="F52">
        <f t="shared" si="0"/>
        <v>99.530139484993271</v>
      </c>
      <c r="G52" s="65">
        <f t="shared" si="1"/>
        <v>2.4698605150067294</v>
      </c>
      <c r="I52">
        <f t="shared" si="2"/>
        <v>1.8512650456096131</v>
      </c>
      <c r="J52" s="65">
        <f t="shared" si="3"/>
        <v>0.14873495439038686</v>
      </c>
    </row>
    <row r="53" spans="1:10" x14ac:dyDescent="0.25">
      <c r="A53" s="1">
        <v>2</v>
      </c>
      <c r="B53" s="1">
        <v>7.1669999999999998</v>
      </c>
      <c r="C53" s="1">
        <v>67</v>
      </c>
      <c r="D53" s="1">
        <v>110</v>
      </c>
      <c r="F53">
        <f t="shared" si="0"/>
        <v>110.27162896759235</v>
      </c>
      <c r="G53" s="65">
        <f t="shared" si="1"/>
        <v>-0.27162896759234911</v>
      </c>
      <c r="I53">
        <f t="shared" si="2"/>
        <v>1.6998005843148993</v>
      </c>
      <c r="J53" s="65">
        <f t="shared" si="3"/>
        <v>0.30019941568510067</v>
      </c>
    </row>
    <row r="54" spans="1:10" x14ac:dyDescent="0.25">
      <c r="A54" s="1">
        <v>2</v>
      </c>
      <c r="B54" s="1">
        <v>7.6470000000000002</v>
      </c>
      <c r="C54" s="1">
        <v>63</v>
      </c>
      <c r="D54" s="1">
        <v>120</v>
      </c>
      <c r="F54">
        <f t="shared" si="0"/>
        <v>110.93406559858452</v>
      </c>
      <c r="G54" s="65">
        <f t="shared" si="1"/>
        <v>9.0659344014154755</v>
      </c>
      <c r="I54">
        <f t="shared" si="2"/>
        <v>1.6428269990276689</v>
      </c>
      <c r="J54" s="65">
        <f t="shared" si="3"/>
        <v>0.35717300097233107</v>
      </c>
    </row>
    <row r="55" spans="1:10" x14ac:dyDescent="0.25">
      <c r="A55" s="1">
        <v>2</v>
      </c>
      <c r="B55" s="1">
        <v>0.53</v>
      </c>
      <c r="C55" s="1">
        <v>53</v>
      </c>
      <c r="D55" s="1">
        <v>103</v>
      </c>
      <c r="F55">
        <f t="shared" si="0"/>
        <v>85.519330738653181</v>
      </c>
      <c r="G55" s="65">
        <f t="shared" si="1"/>
        <v>17.480669261346819</v>
      </c>
      <c r="I55">
        <f t="shared" si="2"/>
        <v>1.9116709384645048</v>
      </c>
      <c r="J55" s="65">
        <f t="shared" si="3"/>
        <v>8.8329061535495246E-2</v>
      </c>
    </row>
    <row r="56" spans="1:10" x14ac:dyDescent="0.25">
      <c r="A56" s="1">
        <v>2</v>
      </c>
      <c r="B56" s="1">
        <v>6.173</v>
      </c>
      <c r="C56" s="1">
        <v>67</v>
      </c>
      <c r="D56" s="1">
        <v>115</v>
      </c>
      <c r="F56">
        <f t="shared" si="0"/>
        <v>107.03627950519156</v>
      </c>
      <c r="G56" s="65">
        <f t="shared" si="1"/>
        <v>7.9637204948084417</v>
      </c>
      <c r="I56">
        <f t="shared" si="2"/>
        <v>1.748954153539257</v>
      </c>
      <c r="J56" s="65">
        <f t="shared" si="3"/>
        <v>0.25104584646074302</v>
      </c>
    </row>
    <row r="57" spans="1:10" x14ac:dyDescent="0.25">
      <c r="A57" s="1">
        <v>2</v>
      </c>
      <c r="B57" s="1">
        <v>7.2949999999999999</v>
      </c>
      <c r="C57" s="1">
        <v>61</v>
      </c>
      <c r="D57" s="1">
        <v>93</v>
      </c>
      <c r="F57">
        <f t="shared" si="0"/>
        <v>109.3383957030733</v>
      </c>
      <c r="G57" s="65">
        <f t="shared" si="1"/>
        <v>-16.338395703073303</v>
      </c>
      <c r="I57">
        <f t="shared" si="2"/>
        <v>1.6436147667269307</v>
      </c>
      <c r="J57" s="65">
        <f t="shared" si="3"/>
        <v>0.35638523327306926</v>
      </c>
    </row>
    <row r="58" spans="1:10" x14ac:dyDescent="0.25">
      <c r="A58" s="1">
        <v>1</v>
      </c>
      <c r="B58" s="1">
        <v>7.2949999999999999</v>
      </c>
      <c r="C58" s="1">
        <v>54</v>
      </c>
      <c r="D58" s="1">
        <v>72</v>
      </c>
      <c r="F58">
        <f t="shared" si="0"/>
        <v>107.76356167006954</v>
      </c>
      <c r="G58" s="65">
        <f t="shared" si="1"/>
        <v>-35.763561670069535</v>
      </c>
      <c r="I58">
        <f t="shared" si="2"/>
        <v>1.5854492199878192</v>
      </c>
      <c r="J58" s="65">
        <f t="shared" si="3"/>
        <v>-0.58544921998781918</v>
      </c>
    </row>
    <row r="59" spans="1:10" x14ac:dyDescent="0.25">
      <c r="A59" s="1">
        <v>1</v>
      </c>
      <c r="B59" s="1">
        <v>8.9380000000000006</v>
      </c>
      <c r="C59" s="1">
        <v>60</v>
      </c>
      <c r="D59" s="1">
        <v>111</v>
      </c>
      <c r="F59">
        <f t="shared" si="0"/>
        <v>114.46118517393646</v>
      </c>
      <c r="G59" s="65">
        <f t="shared" si="1"/>
        <v>-3.4611851739364567</v>
      </c>
      <c r="I59">
        <f t="shared" si="2"/>
        <v>1.554058607901404</v>
      </c>
      <c r="J59" s="65">
        <f t="shared" si="3"/>
        <v>-0.55405860790140404</v>
      </c>
    </row>
    <row r="60" spans="1:10" x14ac:dyDescent="0.25">
      <c r="A60" s="1">
        <v>1</v>
      </c>
      <c r="B60" s="1">
        <v>7.8819999999999997</v>
      </c>
      <c r="C60" s="1">
        <v>60</v>
      </c>
      <c r="D60" s="1">
        <v>103</v>
      </c>
      <c r="F60">
        <f t="shared" si="0"/>
        <v>111.02403322997746</v>
      </c>
      <c r="G60" s="65">
        <f t="shared" si="1"/>
        <v>-8.0240332299774622</v>
      </c>
      <c r="I60">
        <f t="shared" si="2"/>
        <v>1.6062780939184278</v>
      </c>
      <c r="J60" s="65">
        <f t="shared" si="3"/>
        <v>-0.6062780939184278</v>
      </c>
    </row>
    <row r="61" spans="1:10" x14ac:dyDescent="0.25">
      <c r="A61" s="1">
        <v>2</v>
      </c>
      <c r="B61" s="1">
        <v>8.3529999999999998</v>
      </c>
      <c r="C61" s="1">
        <v>63</v>
      </c>
      <c r="D61" s="1">
        <v>123</v>
      </c>
      <c r="F61">
        <f t="shared" si="0"/>
        <v>113.23200998536014</v>
      </c>
      <c r="G61" s="65">
        <f t="shared" si="1"/>
        <v>9.7679900146398637</v>
      </c>
      <c r="I61">
        <f t="shared" si="2"/>
        <v>1.6079151078079539</v>
      </c>
      <c r="J61" s="65">
        <f t="shared" si="3"/>
        <v>0.39208489219204612</v>
      </c>
    </row>
    <row r="62" spans="1:10" x14ac:dyDescent="0.25">
      <c r="A62" s="1">
        <v>2</v>
      </c>
      <c r="B62" s="1">
        <v>5.0620000000000003</v>
      </c>
      <c r="C62" s="1">
        <v>30</v>
      </c>
      <c r="D62" s="1">
        <v>79</v>
      </c>
      <c r="F62">
        <f t="shared" si="0"/>
        <v>95.095986484940951</v>
      </c>
      <c r="G62" s="65">
        <f t="shared" si="1"/>
        <v>-16.095986484940951</v>
      </c>
      <c r="I62">
        <f t="shared" si="2"/>
        <v>1.4964469431176968</v>
      </c>
      <c r="J62" s="65">
        <f t="shared" si="3"/>
        <v>0.50355305688230323</v>
      </c>
    </row>
    <row r="63" spans="1:10" x14ac:dyDescent="0.25">
      <c r="A63" s="1">
        <v>2</v>
      </c>
      <c r="B63" s="1">
        <v>8.1750000000000007</v>
      </c>
      <c r="C63" s="1">
        <v>54</v>
      </c>
      <c r="D63" s="1">
        <v>119</v>
      </c>
      <c r="F63">
        <f t="shared" si="0"/>
        <v>110.62785495670204</v>
      </c>
      <c r="G63" s="65">
        <f t="shared" si="1"/>
        <v>8.3721450432979623</v>
      </c>
      <c r="I63">
        <f t="shared" si="2"/>
        <v>1.5419329816402991</v>
      </c>
      <c r="J63" s="65">
        <f t="shared" si="3"/>
        <v>0.45806701835970087</v>
      </c>
    </row>
    <row r="64" spans="1:10" x14ac:dyDescent="0.25">
      <c r="A64" s="1">
        <v>2</v>
      </c>
      <c r="B64" s="1">
        <v>8.2349999999999994</v>
      </c>
      <c r="C64" s="1">
        <v>66</v>
      </c>
      <c r="D64" s="1">
        <v>110</v>
      </c>
      <c r="F64">
        <f t="shared" si="0"/>
        <v>113.52286316593994</v>
      </c>
      <c r="G64" s="65">
        <f t="shared" si="1"/>
        <v>-3.5228631659399383</v>
      </c>
      <c r="I64">
        <f t="shared" si="2"/>
        <v>1.6386783312278088</v>
      </c>
      <c r="J64" s="65">
        <f t="shared" si="3"/>
        <v>0.36132166877219118</v>
      </c>
    </row>
    <row r="65" spans="1:10" x14ac:dyDescent="0.25">
      <c r="A65" s="1">
        <v>2</v>
      </c>
      <c r="B65" s="1">
        <v>7.5880000000000001</v>
      </c>
      <c r="C65" s="1">
        <v>44</v>
      </c>
      <c r="D65" s="1">
        <v>110</v>
      </c>
      <c r="F65">
        <f t="shared" si="0"/>
        <v>106.46747823507766</v>
      </c>
      <c r="G65" s="65">
        <f t="shared" si="1"/>
        <v>3.5325217649223362</v>
      </c>
      <c r="I65">
        <f t="shared" si="2"/>
        <v>1.487866652430198</v>
      </c>
      <c r="J65" s="65">
        <f t="shared" si="3"/>
        <v>0.512133347569802</v>
      </c>
    </row>
    <row r="66" spans="1:10" x14ac:dyDescent="0.25">
      <c r="A66" s="1">
        <v>2</v>
      </c>
      <c r="B66" s="1">
        <v>7.6470000000000002</v>
      </c>
      <c r="C66" s="1">
        <v>49</v>
      </c>
      <c r="D66" s="1">
        <v>107</v>
      </c>
      <c r="F66">
        <f t="shared" si="0"/>
        <v>107.78439753257697</v>
      </c>
      <c r="G66" s="65">
        <f t="shared" si="1"/>
        <v>-0.78439753257697475</v>
      </c>
      <c r="I66">
        <f t="shared" si="2"/>
        <v>1.5264959055494458</v>
      </c>
      <c r="J66" s="65">
        <f t="shared" si="3"/>
        <v>0.47350409445055419</v>
      </c>
    </row>
    <row r="67" spans="1:10" x14ac:dyDescent="0.25">
      <c r="A67" s="1">
        <v>1</v>
      </c>
      <c r="B67" s="1">
        <v>5.2370000000000001</v>
      </c>
      <c r="C67" s="1">
        <v>44</v>
      </c>
      <c r="D67" s="1">
        <v>74</v>
      </c>
      <c r="F67">
        <f t="shared" si="0"/>
        <v>98.815258329540185</v>
      </c>
      <c r="G67" s="65">
        <f t="shared" si="1"/>
        <v>-24.815258329540185</v>
      </c>
      <c r="I67">
        <f t="shared" si="2"/>
        <v>1.6041242391972654</v>
      </c>
      <c r="J67" s="65">
        <f t="shared" si="3"/>
        <v>-0.60412423919726543</v>
      </c>
    </row>
    <row r="68" spans="1:10" x14ac:dyDescent="0.25">
      <c r="A68" s="1">
        <v>2</v>
      </c>
      <c r="B68" s="1">
        <v>7.8250000000000002</v>
      </c>
      <c r="C68" s="1">
        <v>67</v>
      </c>
      <c r="D68" s="1">
        <v>105</v>
      </c>
      <c r="F68">
        <f t="shared" si="0"/>
        <v>112.41333917509709</v>
      </c>
      <c r="G68" s="65">
        <f t="shared" si="1"/>
        <v>-7.4133391750970929</v>
      </c>
      <c r="I68">
        <f t="shared" si="2"/>
        <v>1.6672623060959584</v>
      </c>
      <c r="J68" s="65">
        <f t="shared" si="3"/>
        <v>0.33273769390404162</v>
      </c>
    </row>
    <row r="69" spans="1:10" x14ac:dyDescent="0.25">
      <c r="A69" s="1">
        <v>1</v>
      </c>
      <c r="B69" s="1">
        <v>7.3330000000000002</v>
      </c>
      <c r="C69" s="1">
        <v>64</v>
      </c>
      <c r="D69" s="1">
        <v>112</v>
      </c>
      <c r="F69">
        <f t="shared" si="0"/>
        <v>110.13700996628341</v>
      </c>
      <c r="G69" s="65">
        <f t="shared" si="1"/>
        <v>1.862990033716585</v>
      </c>
      <c r="I69">
        <f t="shared" si="2"/>
        <v>1.6666637478942705</v>
      </c>
      <c r="J69" s="65">
        <f t="shared" si="3"/>
        <v>-0.66666374789427052</v>
      </c>
    </row>
    <row r="70" spans="1:10" x14ac:dyDescent="0.25">
      <c r="A70" s="1">
        <v>2</v>
      </c>
      <c r="B70" s="1">
        <v>9.1669999999999998</v>
      </c>
      <c r="C70" s="1">
        <v>73</v>
      </c>
      <c r="D70" s="1">
        <v>105</v>
      </c>
      <c r="F70">
        <f t="shared" ref="F70:F82" si="4">$M$20+$M$21*B70+$M$22*C70</f>
        <v>118.13124417978629</v>
      </c>
      <c r="G70" s="65">
        <f t="shared" ref="G70:G82" si="5">D70-F70</f>
        <v>-13.131244179786293</v>
      </c>
      <c r="I70">
        <f t="shared" ref="I70:I82" si="6">$M$41+$M$42*B70+$M$43*C70</f>
        <v>1.650756225535229</v>
      </c>
      <c r="J70" s="65">
        <f t="shared" ref="J70:J82" si="7">A70-I70</f>
        <v>0.34924377446477095</v>
      </c>
    </row>
    <row r="71" spans="1:10" x14ac:dyDescent="0.25">
      <c r="A71" s="1">
        <v>2</v>
      </c>
      <c r="B71" s="1">
        <v>7.9960000000000004</v>
      </c>
      <c r="C71" s="1">
        <v>59</v>
      </c>
      <c r="D71" s="1">
        <v>110</v>
      </c>
      <c r="F71">
        <f t="shared" si="4"/>
        <v>111.17011311531665</v>
      </c>
      <c r="G71" s="65">
        <f t="shared" si="5"/>
        <v>-1.1701131153166529</v>
      </c>
      <c r="I71">
        <f t="shared" si="6"/>
        <v>1.5923313992217172</v>
      </c>
      <c r="J71" s="65">
        <f t="shared" si="7"/>
        <v>0.40766860077828282</v>
      </c>
    </row>
    <row r="72" spans="1:10" x14ac:dyDescent="0.25">
      <c r="A72" s="1">
        <v>1</v>
      </c>
      <c r="B72" s="1">
        <v>8.7140000000000004</v>
      </c>
      <c r="C72" s="1">
        <v>37</v>
      </c>
      <c r="D72" s="1">
        <v>107</v>
      </c>
      <c r="F72">
        <f t="shared" si="4"/>
        <v>108.55763765746954</v>
      </c>
      <c r="G72" s="65">
        <f t="shared" si="5"/>
        <v>-1.5576376574695416</v>
      </c>
      <c r="I72">
        <f t="shared" si="6"/>
        <v>1.3740201007146009</v>
      </c>
      <c r="J72" s="65">
        <f t="shared" si="7"/>
        <v>-0.3740201007146009</v>
      </c>
    </row>
    <row r="73" spans="1:10" x14ac:dyDescent="0.25">
      <c r="A73" s="1">
        <v>1</v>
      </c>
      <c r="B73" s="1">
        <v>7.8330000000000002</v>
      </c>
      <c r="C73" s="1">
        <v>63</v>
      </c>
      <c r="D73" s="1">
        <v>103</v>
      </c>
      <c r="F73">
        <f t="shared" si="4"/>
        <v>111.53947304325912</v>
      </c>
      <c r="G73" s="65">
        <f t="shared" si="5"/>
        <v>-8.5394730432591217</v>
      </c>
      <c r="I73">
        <f t="shared" si="6"/>
        <v>1.6336292486496702</v>
      </c>
      <c r="J73" s="65">
        <f t="shared" si="7"/>
        <v>-0.63362924864967018</v>
      </c>
    </row>
    <row r="74" spans="1:10" x14ac:dyDescent="0.25">
      <c r="A74" s="1">
        <v>2</v>
      </c>
      <c r="B74" s="1">
        <v>4.8849999999999998</v>
      </c>
      <c r="C74" s="1">
        <v>36</v>
      </c>
      <c r="D74" s="1">
        <v>77</v>
      </c>
      <c r="F74">
        <f t="shared" si="4"/>
        <v>95.869730691454293</v>
      </c>
      <c r="G74" s="65">
        <f t="shared" si="5"/>
        <v>-18.869730691454293</v>
      </c>
      <c r="I74">
        <f t="shared" si="6"/>
        <v>1.5550558239772887</v>
      </c>
      <c r="J74" s="65">
        <f t="shared" si="7"/>
        <v>0.4449441760227113</v>
      </c>
    </row>
    <row r="75" spans="1:10" x14ac:dyDescent="0.25">
      <c r="A75" s="1">
        <v>1</v>
      </c>
      <c r="B75" s="1">
        <v>7.9980000000000002</v>
      </c>
      <c r="C75" s="1">
        <v>64</v>
      </c>
      <c r="D75" s="1">
        <v>98</v>
      </c>
      <c r="F75">
        <f t="shared" si="4"/>
        <v>112.30150432493183</v>
      </c>
      <c r="G75" s="65">
        <f t="shared" si="5"/>
        <v>-14.301504324931827</v>
      </c>
      <c r="I75">
        <f t="shared" si="6"/>
        <v>1.6337793177793836</v>
      </c>
      <c r="J75" s="65">
        <f t="shared" si="7"/>
        <v>-0.63377931777938357</v>
      </c>
    </row>
    <row r="76" spans="1:10" x14ac:dyDescent="0.25">
      <c r="A76" s="1">
        <v>2</v>
      </c>
      <c r="B76" s="1">
        <v>3.82</v>
      </c>
      <c r="C76" s="1">
        <v>42</v>
      </c>
      <c r="D76" s="1">
        <v>90</v>
      </c>
      <c r="F76">
        <f t="shared" si="4"/>
        <v>93.7531425814567</v>
      </c>
      <c r="G76" s="65">
        <f t="shared" si="5"/>
        <v>-3.7531425814567001</v>
      </c>
      <c r="I76">
        <f t="shared" si="6"/>
        <v>1.6575765453511959</v>
      </c>
      <c r="J76" s="65">
        <f t="shared" si="7"/>
        <v>0.34242345464880408</v>
      </c>
    </row>
    <row r="77" spans="1:10" x14ac:dyDescent="0.25">
      <c r="A77" s="1">
        <v>1</v>
      </c>
      <c r="B77" s="1">
        <v>5.9359999999999999</v>
      </c>
      <c r="C77" s="1">
        <v>28</v>
      </c>
      <c r="D77" s="1">
        <v>96</v>
      </c>
      <c r="F77">
        <f t="shared" si="4"/>
        <v>97.490797918306356</v>
      </c>
      <c r="G77" s="65">
        <f t="shared" si="5"/>
        <v>-1.490797918306356</v>
      </c>
      <c r="I77">
        <f t="shared" si="6"/>
        <v>1.4366086787555274</v>
      </c>
      <c r="J77" s="65">
        <f t="shared" si="7"/>
        <v>-0.43660867875552745</v>
      </c>
    </row>
    <row r="78" spans="1:10" x14ac:dyDescent="0.25">
      <c r="A78" s="1">
        <v>1</v>
      </c>
      <c r="B78" s="1">
        <v>9</v>
      </c>
      <c r="C78" s="1">
        <v>60</v>
      </c>
      <c r="D78" s="1">
        <v>112</v>
      </c>
      <c r="F78">
        <f t="shared" si="4"/>
        <v>114.66298765549465</v>
      </c>
      <c r="G78" s="65">
        <f t="shared" si="5"/>
        <v>-2.6629876554946463</v>
      </c>
      <c r="I78">
        <f t="shared" si="6"/>
        <v>1.5509926911087379</v>
      </c>
      <c r="J78" s="65">
        <f t="shared" si="7"/>
        <v>-0.55099269110873794</v>
      </c>
    </row>
    <row r="79" spans="1:10" x14ac:dyDescent="0.25">
      <c r="A79" s="1">
        <v>1</v>
      </c>
      <c r="B79" s="1">
        <v>9.5</v>
      </c>
      <c r="C79" s="1">
        <v>70</v>
      </c>
      <c r="D79" s="1">
        <v>112</v>
      </c>
      <c r="F79">
        <f t="shared" si="4"/>
        <v>118.54018992719057</v>
      </c>
      <c r="G79" s="65">
        <f t="shared" si="5"/>
        <v>-6.5401899271905677</v>
      </c>
      <c r="I79">
        <f t="shared" si="6"/>
        <v>1.6093611938827415</v>
      </c>
      <c r="J79" s="65">
        <f t="shared" si="7"/>
        <v>-0.60936119388274146</v>
      </c>
    </row>
    <row r="80" spans="1:10" x14ac:dyDescent="0.25">
      <c r="A80" s="1">
        <v>2</v>
      </c>
      <c r="B80" s="1">
        <v>6.0570000000000004</v>
      </c>
      <c r="C80" s="1">
        <v>51</v>
      </c>
      <c r="D80" s="1">
        <v>114</v>
      </c>
      <c r="F80">
        <f t="shared" si="4"/>
        <v>103.05909292508787</v>
      </c>
      <c r="G80" s="65">
        <f t="shared" si="5"/>
        <v>10.940907074912133</v>
      </c>
      <c r="I80">
        <f t="shared" si="6"/>
        <v>1.6217405638398243</v>
      </c>
      <c r="J80" s="65">
        <f t="shared" si="7"/>
        <v>0.37825943616017565</v>
      </c>
    </row>
    <row r="81" spans="1:10" x14ac:dyDescent="0.25">
      <c r="A81" s="1">
        <v>1</v>
      </c>
      <c r="B81" s="1">
        <v>6.0570000000000004</v>
      </c>
      <c r="C81" s="1">
        <v>21</v>
      </c>
      <c r="D81" s="1">
        <v>93</v>
      </c>
      <c r="F81">
        <f t="shared" si="4"/>
        <v>96.309804212214559</v>
      </c>
      <c r="G81" s="65">
        <f t="shared" si="5"/>
        <v>-3.3098042122145586</v>
      </c>
      <c r="I81">
        <f t="shared" si="6"/>
        <v>1.3724596492436318</v>
      </c>
      <c r="J81" s="65">
        <f t="shared" si="7"/>
        <v>-0.37245964924363184</v>
      </c>
    </row>
    <row r="82" spans="1:10" x14ac:dyDescent="0.25">
      <c r="A82" s="2">
        <v>2</v>
      </c>
      <c r="B82" s="2">
        <v>6.9379999999999997</v>
      </c>
      <c r="C82" s="2">
        <v>56</v>
      </c>
      <c r="D82" s="2">
        <v>106</v>
      </c>
      <c r="F82">
        <f t="shared" si="4"/>
        <v>107.05152254260072</v>
      </c>
      <c r="G82" s="66">
        <f t="shared" si="5"/>
        <v>-1.051522542600722</v>
      </c>
      <c r="I82">
        <f t="shared" si="6"/>
        <v>1.6197216943208206</v>
      </c>
      <c r="J82" s="66">
        <f t="shared" si="7"/>
        <v>0.38027830567917942</v>
      </c>
    </row>
  </sheetData>
  <mergeCells count="3">
    <mergeCell ref="A1:D1"/>
    <mergeCell ref="A2:D2"/>
    <mergeCell ref="L2:Q2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A34" zoomScaleNormal="100" workbookViewId="0">
      <selection activeCell="S51" sqref="S51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8" bestFit="1" customWidth="1"/>
    <col min="4" max="4" width="4" bestFit="1" customWidth="1"/>
    <col min="5" max="5" width="3.42578125" customWidth="1"/>
    <col min="8" max="8" width="2.140625" customWidth="1"/>
    <col min="12" max="12" width="18" bestFit="1" customWidth="1"/>
    <col min="13" max="13" width="12.7109375" bestFit="1" customWidth="1"/>
  </cols>
  <sheetData>
    <row r="1" spans="1:17" x14ac:dyDescent="0.25">
      <c r="A1" s="73" t="s">
        <v>85</v>
      </c>
      <c r="B1" s="74"/>
      <c r="C1" s="74"/>
      <c r="D1" s="75"/>
    </row>
    <row r="2" spans="1:17" ht="18.75" x14ac:dyDescent="0.3">
      <c r="A2" s="79" t="s">
        <v>97</v>
      </c>
      <c r="B2" s="80"/>
      <c r="C2" s="80"/>
      <c r="D2" s="81"/>
      <c r="L2" s="93" t="s">
        <v>93</v>
      </c>
      <c r="M2" s="94"/>
      <c r="N2" s="94"/>
      <c r="O2" s="94"/>
      <c r="P2" s="94"/>
      <c r="Q2" s="95"/>
    </row>
    <row r="4" spans="1:17" ht="30" customHeight="1" x14ac:dyDescent="0.25">
      <c r="A4" s="72" t="s">
        <v>70</v>
      </c>
      <c r="B4" s="72" t="s">
        <v>71</v>
      </c>
      <c r="C4" s="72" t="s">
        <v>69</v>
      </c>
      <c r="D4" s="72" t="s">
        <v>72</v>
      </c>
      <c r="F4" s="90" t="s">
        <v>98</v>
      </c>
      <c r="G4" s="91" t="s">
        <v>99</v>
      </c>
      <c r="I4" s="90" t="s">
        <v>101</v>
      </c>
      <c r="J4" s="98" t="s">
        <v>100</v>
      </c>
      <c r="L4" t="s">
        <v>24</v>
      </c>
    </row>
    <row r="5" spans="1:17" ht="15.75" thickBot="1" x14ac:dyDescent="0.3">
      <c r="A5" s="12">
        <v>67</v>
      </c>
      <c r="B5" s="12">
        <v>7.94</v>
      </c>
      <c r="C5" s="12">
        <v>2</v>
      </c>
      <c r="D5" s="12">
        <v>111</v>
      </c>
      <c r="F5">
        <f>$M$20+$M$21*B5+$M$22*C5</f>
        <v>113.67750029935742</v>
      </c>
      <c r="G5" s="64">
        <f>D5-F5</f>
        <v>-2.6775002993574191</v>
      </c>
      <c r="I5">
        <f>$M$41+$M$42*B5+$M$43*C5</f>
        <v>60.080349249442271</v>
      </c>
      <c r="J5" s="64">
        <f>A5-I5</f>
        <v>6.9196507505577287</v>
      </c>
    </row>
    <row r="6" spans="1:17" x14ac:dyDescent="0.25">
      <c r="A6" s="1">
        <v>43</v>
      </c>
      <c r="B6" s="1">
        <v>8.2919999999999998</v>
      </c>
      <c r="C6" s="1">
        <v>2</v>
      </c>
      <c r="D6" s="1">
        <v>107</v>
      </c>
      <c r="F6">
        <f t="shared" ref="F6:F69" si="0">$M$20+$M$21*B6+$M$22*C6</f>
        <v>115.13180547185425</v>
      </c>
      <c r="G6" s="65">
        <f t="shared" ref="G6:G69" si="1">D6-F6</f>
        <v>-8.1318054718542498</v>
      </c>
      <c r="I6">
        <f t="shared" ref="I6:I69" si="2">$M$41+$M$42*B6+$M$43*C6</f>
        <v>61.238132850992635</v>
      </c>
      <c r="J6" s="65">
        <f t="shared" ref="J6:J69" si="3">A6-I6</f>
        <v>-18.238132850992635</v>
      </c>
      <c r="L6" s="16" t="s">
        <v>25</v>
      </c>
      <c r="M6" s="16"/>
    </row>
    <row r="7" spans="1:17" x14ac:dyDescent="0.25">
      <c r="A7" s="1">
        <v>52</v>
      </c>
      <c r="B7" s="1">
        <v>4.6429999999999998</v>
      </c>
      <c r="C7" s="1">
        <v>2</v>
      </c>
      <c r="D7" s="1">
        <v>100</v>
      </c>
      <c r="F7">
        <f t="shared" si="0"/>
        <v>100.05578395355619</v>
      </c>
      <c r="G7" s="65">
        <f t="shared" si="1"/>
        <v>-5.5783953556186816E-2</v>
      </c>
      <c r="I7">
        <f t="shared" si="2"/>
        <v>49.235995458784444</v>
      </c>
      <c r="J7" s="65">
        <f t="shared" si="3"/>
        <v>2.7640045412155558</v>
      </c>
      <c r="L7" s="13" t="s">
        <v>26</v>
      </c>
      <c r="M7" s="13">
        <v>0.68285245920853554</v>
      </c>
    </row>
    <row r="8" spans="1:17" x14ac:dyDescent="0.25">
      <c r="A8" s="1">
        <v>66</v>
      </c>
      <c r="B8" s="1">
        <v>7.47</v>
      </c>
      <c r="C8" s="1">
        <v>2</v>
      </c>
      <c r="D8" s="1">
        <v>107</v>
      </c>
      <c r="F8">
        <f t="shared" si="0"/>
        <v>111.73567237017132</v>
      </c>
      <c r="G8" s="65">
        <f t="shared" si="1"/>
        <v>-4.735672370171315</v>
      </c>
      <c r="I8">
        <f t="shared" si="2"/>
        <v>58.534445008735808</v>
      </c>
      <c r="J8" s="65">
        <f t="shared" si="3"/>
        <v>7.4655549912641916</v>
      </c>
      <c r="L8" s="13" t="s">
        <v>27</v>
      </c>
      <c r="M8" s="13">
        <v>0.46628748104714463</v>
      </c>
    </row>
    <row r="9" spans="1:17" x14ac:dyDescent="0.25">
      <c r="A9" s="1">
        <v>58</v>
      </c>
      <c r="B9" s="1">
        <v>8.8819999999999997</v>
      </c>
      <c r="C9" s="1">
        <v>1</v>
      </c>
      <c r="D9" s="1">
        <v>114</v>
      </c>
      <c r="F9">
        <f t="shared" si="0"/>
        <v>110.73646084898147</v>
      </c>
      <c r="G9" s="65">
        <f t="shared" si="1"/>
        <v>3.2635391510185343</v>
      </c>
      <c r="I9">
        <f t="shared" si="2"/>
        <v>59.415266639788697</v>
      </c>
      <c r="J9" s="65">
        <f t="shared" si="3"/>
        <v>-1.4152666397886975</v>
      </c>
      <c r="L9" s="13" t="s">
        <v>28</v>
      </c>
      <c r="M9" s="13">
        <v>0.45205514720840179</v>
      </c>
    </row>
    <row r="10" spans="1:17" x14ac:dyDescent="0.25">
      <c r="A10" s="1">
        <v>51</v>
      </c>
      <c r="B10" s="1">
        <v>7.585</v>
      </c>
      <c r="C10" s="1">
        <v>2</v>
      </c>
      <c r="D10" s="1">
        <v>115</v>
      </c>
      <c r="F10">
        <f t="shared" si="0"/>
        <v>112.21080048050408</v>
      </c>
      <c r="G10" s="65">
        <f t="shared" si="1"/>
        <v>2.7891995194959236</v>
      </c>
      <c r="I10">
        <f t="shared" si="2"/>
        <v>58.912698174015055</v>
      </c>
      <c r="J10" s="65">
        <f t="shared" si="3"/>
        <v>-7.9126981740150555</v>
      </c>
      <c r="L10" s="13" t="s">
        <v>29</v>
      </c>
      <c r="M10" s="13">
        <v>9.7495883669122776</v>
      </c>
    </row>
    <row r="11" spans="1:17" ht="15.75" thickBot="1" x14ac:dyDescent="0.3">
      <c r="A11" s="1">
        <v>71</v>
      </c>
      <c r="B11" s="1">
        <v>7.65</v>
      </c>
      <c r="C11" s="1">
        <v>2</v>
      </c>
      <c r="D11" s="1">
        <v>111</v>
      </c>
      <c r="F11">
        <f t="shared" si="0"/>
        <v>112.47935115156173</v>
      </c>
      <c r="G11" s="65">
        <f t="shared" si="1"/>
        <v>-1.4793511515617297</v>
      </c>
      <c r="I11">
        <f t="shared" si="2"/>
        <v>59.126493441346796</v>
      </c>
      <c r="J11" s="65">
        <f t="shared" si="3"/>
        <v>11.873506558653204</v>
      </c>
      <c r="L11" s="14" t="s">
        <v>30</v>
      </c>
      <c r="M11" s="14">
        <v>78</v>
      </c>
    </row>
    <row r="12" spans="1:17" x14ac:dyDescent="0.25">
      <c r="A12" s="1">
        <v>51</v>
      </c>
      <c r="B12" s="1">
        <v>2.4119999999999999</v>
      </c>
      <c r="C12" s="1">
        <v>2</v>
      </c>
      <c r="D12" s="1">
        <v>97</v>
      </c>
      <c r="F12">
        <f t="shared" si="0"/>
        <v>90.838298613100449</v>
      </c>
      <c r="G12" s="65">
        <f t="shared" si="1"/>
        <v>6.1617013868995514</v>
      </c>
      <c r="I12">
        <f t="shared" si="2"/>
        <v>41.897884052367218</v>
      </c>
      <c r="J12" s="65">
        <f t="shared" si="3"/>
        <v>9.1021159476327824</v>
      </c>
    </row>
    <row r="13" spans="1:17" ht="15.75" thickBot="1" x14ac:dyDescent="0.3">
      <c r="A13" s="1">
        <v>49</v>
      </c>
      <c r="B13" s="1">
        <v>6</v>
      </c>
      <c r="C13" s="1">
        <v>1</v>
      </c>
      <c r="D13" s="1">
        <v>100</v>
      </c>
      <c r="F13">
        <f t="shared" si="0"/>
        <v>98.8293372491637</v>
      </c>
      <c r="G13" s="65">
        <f t="shared" si="1"/>
        <v>1.1706627508362999</v>
      </c>
      <c r="I13">
        <f t="shared" si="2"/>
        <v>49.935913402095082</v>
      </c>
      <c r="J13" s="65">
        <f t="shared" si="3"/>
        <v>-0.93591340209508189</v>
      </c>
      <c r="L13" t="s">
        <v>31</v>
      </c>
    </row>
    <row r="14" spans="1:17" x14ac:dyDescent="0.25">
      <c r="A14" s="1">
        <v>51</v>
      </c>
      <c r="B14" s="1">
        <v>8.8330000000000002</v>
      </c>
      <c r="C14" s="1">
        <v>2</v>
      </c>
      <c r="D14" s="1">
        <v>112</v>
      </c>
      <c r="F14">
        <f t="shared" si="0"/>
        <v>117.366973364811</v>
      </c>
      <c r="G14" s="65">
        <f t="shared" si="1"/>
        <v>-5.3669733648110025</v>
      </c>
      <c r="I14">
        <f t="shared" si="2"/>
        <v>63.017567306784528</v>
      </c>
      <c r="J14" s="65">
        <f t="shared" si="3"/>
        <v>-12.017567306784528</v>
      </c>
      <c r="L14" s="15"/>
      <c r="M14" s="15" t="s">
        <v>36</v>
      </c>
      <c r="N14" s="15" t="s">
        <v>37</v>
      </c>
      <c r="O14" s="15" t="s">
        <v>38</v>
      </c>
      <c r="P14" s="15" t="s">
        <v>39</v>
      </c>
      <c r="Q14" s="15" t="s">
        <v>40</v>
      </c>
    </row>
    <row r="15" spans="1:17" x14ac:dyDescent="0.25">
      <c r="A15" s="1">
        <v>35</v>
      </c>
      <c r="B15" s="1">
        <v>7.47</v>
      </c>
      <c r="C15" s="1">
        <v>1</v>
      </c>
      <c r="D15" s="1">
        <v>104</v>
      </c>
      <c r="F15">
        <f t="shared" si="0"/>
        <v>104.90271396385215</v>
      </c>
      <c r="G15" s="65">
        <f t="shared" si="1"/>
        <v>-0.90271396385215041</v>
      </c>
      <c r="I15">
        <f t="shared" si="2"/>
        <v>54.770975601751431</v>
      </c>
      <c r="J15" s="65">
        <f t="shared" si="3"/>
        <v>-19.770975601751431</v>
      </c>
      <c r="L15" s="13" t="s">
        <v>32</v>
      </c>
      <c r="M15" s="13">
        <v>2</v>
      </c>
      <c r="N15" s="13">
        <v>6228.4529622211212</v>
      </c>
      <c r="O15" s="13">
        <v>3114.2264811105606</v>
      </c>
      <c r="P15" s="13">
        <v>32.762545224861967</v>
      </c>
      <c r="Q15" s="13">
        <v>5.9432927223855842E-11</v>
      </c>
    </row>
    <row r="16" spans="1:17" x14ac:dyDescent="0.25">
      <c r="A16" s="1">
        <v>54</v>
      </c>
      <c r="B16" s="1">
        <v>5.5279999999999996</v>
      </c>
      <c r="C16" s="1">
        <v>1</v>
      </c>
      <c r="D16" s="1">
        <v>89</v>
      </c>
      <c r="F16">
        <f t="shared" si="0"/>
        <v>96.879246222406593</v>
      </c>
      <c r="G16" s="65">
        <f t="shared" si="1"/>
        <v>-7.8792462224065929</v>
      </c>
      <c r="I16">
        <f t="shared" si="2"/>
        <v>48.383430845470727</v>
      </c>
      <c r="J16" s="65">
        <f t="shared" si="3"/>
        <v>5.6165691545292731</v>
      </c>
      <c r="L16" s="13" t="s">
        <v>33</v>
      </c>
      <c r="M16" s="13">
        <v>75</v>
      </c>
      <c r="N16" s="13">
        <v>7129.0854993173416</v>
      </c>
      <c r="O16" s="13">
        <v>95.054473324231225</v>
      </c>
      <c r="P16" s="13"/>
      <c r="Q16" s="13"/>
    </row>
    <row r="17" spans="1:20" ht="15.75" thickBot="1" x14ac:dyDescent="0.3">
      <c r="A17" s="1">
        <v>54</v>
      </c>
      <c r="B17" s="1">
        <v>7.1669999999999998</v>
      </c>
      <c r="C17" s="1">
        <v>2</v>
      </c>
      <c r="D17" s="1">
        <v>104</v>
      </c>
      <c r="F17">
        <f t="shared" si="0"/>
        <v>110.4838130881641</v>
      </c>
      <c r="G17" s="65">
        <f t="shared" si="1"/>
        <v>-6.4838130881640978</v>
      </c>
      <c r="I17">
        <f t="shared" si="2"/>
        <v>57.537830147173992</v>
      </c>
      <c r="J17" s="65">
        <f t="shared" si="3"/>
        <v>-3.5378301471739917</v>
      </c>
      <c r="L17" s="14" t="s">
        <v>34</v>
      </c>
      <c r="M17" s="14">
        <v>77</v>
      </c>
      <c r="N17" s="14">
        <v>13357.538461538463</v>
      </c>
      <c r="O17" s="14"/>
      <c r="P17" s="14"/>
      <c r="Q17" s="14"/>
    </row>
    <row r="18" spans="1:20" ht="15.75" thickBot="1" x14ac:dyDescent="0.3">
      <c r="A18" s="1">
        <v>64</v>
      </c>
      <c r="B18" s="1">
        <v>7.5709999999999997</v>
      </c>
      <c r="C18" s="1">
        <v>1</v>
      </c>
      <c r="D18" s="1">
        <v>102</v>
      </c>
      <c r="F18">
        <f t="shared" si="0"/>
        <v>105.32000039118789</v>
      </c>
      <c r="G18" s="65">
        <f t="shared" si="1"/>
        <v>-3.3200003911878895</v>
      </c>
      <c r="I18">
        <f t="shared" si="2"/>
        <v>55.103180555605377</v>
      </c>
      <c r="J18" s="65">
        <f t="shared" si="3"/>
        <v>8.8968194443946231</v>
      </c>
    </row>
    <row r="19" spans="1:20" x14ac:dyDescent="0.25">
      <c r="A19" s="1">
        <v>56</v>
      </c>
      <c r="B19" s="1">
        <v>4.7</v>
      </c>
      <c r="C19" s="1">
        <v>1</v>
      </c>
      <c r="D19" s="1">
        <v>91</v>
      </c>
      <c r="F19">
        <f t="shared" si="0"/>
        <v>93.458323828010649</v>
      </c>
      <c r="G19" s="65">
        <f t="shared" si="1"/>
        <v>-2.4583238280106485</v>
      </c>
      <c r="I19">
        <f t="shared" si="2"/>
        <v>45.66000805546021</v>
      </c>
      <c r="J19" s="65">
        <f t="shared" si="3"/>
        <v>10.33999194453979</v>
      </c>
      <c r="L19" s="15"/>
      <c r="M19" s="15" t="s">
        <v>41</v>
      </c>
      <c r="N19" s="15" t="s">
        <v>29</v>
      </c>
      <c r="O19" s="15" t="s">
        <v>42</v>
      </c>
      <c r="P19" s="15" t="s">
        <v>43</v>
      </c>
      <c r="Q19" s="15" t="s">
        <v>44</v>
      </c>
      <c r="R19" s="15" t="s">
        <v>45</v>
      </c>
      <c r="S19" s="15" t="s">
        <v>46</v>
      </c>
      <c r="T19" s="15" t="s">
        <v>47</v>
      </c>
    </row>
    <row r="20" spans="1:20" x14ac:dyDescent="0.25">
      <c r="A20" s="1">
        <v>69</v>
      </c>
      <c r="B20" s="1">
        <v>8.1669999999999998</v>
      </c>
      <c r="C20" s="1">
        <v>1</v>
      </c>
      <c r="D20" s="1">
        <v>114</v>
      </c>
      <c r="F20">
        <f t="shared" si="0"/>
        <v>107.78240346734728</v>
      </c>
      <c r="G20" s="65">
        <f t="shared" si="1"/>
        <v>6.2175965326527205</v>
      </c>
      <c r="I20">
        <f t="shared" si="2"/>
        <v>57.063518699139514</v>
      </c>
      <c r="J20" s="65">
        <f t="shared" si="3"/>
        <v>11.936481300860486</v>
      </c>
      <c r="L20" s="13" t="s">
        <v>35</v>
      </c>
      <c r="M20" s="96">
        <v>67.207086129830458</v>
      </c>
      <c r="N20" s="13">
        <v>5.7349341908325631</v>
      </c>
      <c r="O20" s="13">
        <v>11.718894043677551</v>
      </c>
      <c r="P20" s="13">
        <v>1.2771321122682567E-18</v>
      </c>
      <c r="Q20" s="13">
        <v>55.782511375211811</v>
      </c>
      <c r="R20" s="13">
        <v>78.631660884449104</v>
      </c>
      <c r="S20" s="13">
        <v>55.782511375211811</v>
      </c>
      <c r="T20" s="13">
        <v>78.631660884449104</v>
      </c>
    </row>
    <row r="21" spans="1:20" x14ac:dyDescent="0.25">
      <c r="A21" s="1">
        <v>55</v>
      </c>
      <c r="B21" s="1">
        <v>7.8220000000000001</v>
      </c>
      <c r="C21" s="1">
        <v>1</v>
      </c>
      <c r="D21" s="1">
        <v>114</v>
      </c>
      <c r="F21">
        <f t="shared" si="0"/>
        <v>106.35701913634898</v>
      </c>
      <c r="G21" s="65">
        <f t="shared" si="1"/>
        <v>7.6429808636510188</v>
      </c>
      <c r="I21">
        <f t="shared" si="2"/>
        <v>55.928759203301802</v>
      </c>
      <c r="J21" s="65">
        <f t="shared" si="3"/>
        <v>-0.92875920330180151</v>
      </c>
      <c r="L21" s="13" t="s">
        <v>48</v>
      </c>
      <c r="M21" s="96">
        <v>4.1315487855023463</v>
      </c>
      <c r="N21" s="13">
        <v>0.53171655803005058</v>
      </c>
      <c r="O21" s="13">
        <v>7.7702090015952576</v>
      </c>
      <c r="P21" s="13">
        <v>3.2622397138528248E-11</v>
      </c>
      <c r="Q21" s="13">
        <v>3.0723150849320251</v>
      </c>
      <c r="R21" s="13">
        <v>5.190782486072667</v>
      </c>
      <c r="S21" s="13">
        <v>3.0723150849320251</v>
      </c>
      <c r="T21" s="13">
        <v>5.190782486072667</v>
      </c>
    </row>
    <row r="22" spans="1:20" ht="15.75" thickBot="1" x14ac:dyDescent="0.3">
      <c r="A22" s="1">
        <v>65</v>
      </c>
      <c r="B22" s="1">
        <v>7.5979999999999999</v>
      </c>
      <c r="C22" s="1">
        <v>1</v>
      </c>
      <c r="D22" s="1">
        <v>103</v>
      </c>
      <c r="F22">
        <f t="shared" si="0"/>
        <v>105.43155220839645</v>
      </c>
      <c r="G22" s="65">
        <f t="shared" si="1"/>
        <v>-2.4315522083964538</v>
      </c>
      <c r="I22">
        <f t="shared" si="2"/>
        <v>55.191987820497019</v>
      </c>
      <c r="J22" s="65">
        <f t="shared" si="3"/>
        <v>9.8080121795029811</v>
      </c>
      <c r="L22" s="14" t="s">
        <v>49</v>
      </c>
      <c r="M22" s="97">
        <v>6.832958406319162</v>
      </c>
      <c r="N22" s="14">
        <v>2.2665788584930411</v>
      </c>
      <c r="O22" s="14">
        <v>3.0146572578825368</v>
      </c>
      <c r="P22" s="14">
        <v>3.509035477394013E-3</v>
      </c>
      <c r="Q22" s="14">
        <v>2.3177017800992354</v>
      </c>
      <c r="R22" s="14">
        <v>11.348215032539088</v>
      </c>
      <c r="S22" s="14">
        <v>2.3177017800992354</v>
      </c>
      <c r="T22" s="14">
        <v>11.348215032539088</v>
      </c>
    </row>
    <row r="23" spans="1:20" x14ac:dyDescent="0.25">
      <c r="A23" s="1">
        <v>40</v>
      </c>
      <c r="B23" s="1">
        <v>4</v>
      </c>
      <c r="C23" s="1">
        <v>2</v>
      </c>
      <c r="D23" s="1">
        <v>106</v>
      </c>
      <c r="F23">
        <f t="shared" si="0"/>
        <v>97.399198084478172</v>
      </c>
      <c r="G23" s="65">
        <f t="shared" si="1"/>
        <v>8.6008019155218278</v>
      </c>
      <c r="I23">
        <f t="shared" si="2"/>
        <v>47.121066891179659</v>
      </c>
      <c r="J23" s="65">
        <f t="shared" si="3"/>
        <v>-7.1210668911796589</v>
      </c>
    </row>
    <row r="24" spans="1:20" x14ac:dyDescent="0.25">
      <c r="A24" s="1">
        <v>66</v>
      </c>
      <c r="B24" s="1">
        <v>6.2309999999999999</v>
      </c>
      <c r="C24" s="1">
        <v>1</v>
      </c>
      <c r="D24" s="1">
        <v>105</v>
      </c>
      <c r="F24">
        <f t="shared" si="0"/>
        <v>99.783725018614746</v>
      </c>
      <c r="G24" s="65">
        <f t="shared" si="1"/>
        <v>5.2162749813852543</v>
      </c>
      <c r="I24">
        <f t="shared" si="2"/>
        <v>50.695708890612508</v>
      </c>
      <c r="J24" s="65">
        <f t="shared" si="3"/>
        <v>15.304291109387492</v>
      </c>
    </row>
    <row r="25" spans="1:20" ht="15" customHeight="1" x14ac:dyDescent="0.25">
      <c r="A25" s="1">
        <v>55</v>
      </c>
      <c r="B25" s="1">
        <v>7.6429999999999998</v>
      </c>
      <c r="C25" s="1">
        <v>2</v>
      </c>
      <c r="D25" s="1">
        <v>113</v>
      </c>
      <c r="F25">
        <f t="shared" si="0"/>
        <v>112.45043031006321</v>
      </c>
      <c r="G25" s="65">
        <f t="shared" si="1"/>
        <v>0.54956968993678856</v>
      </c>
      <c r="I25">
        <f t="shared" si="2"/>
        <v>59.103469335634145</v>
      </c>
      <c r="J25" s="65">
        <f t="shared" si="3"/>
        <v>-4.103469335634145</v>
      </c>
      <c r="L25" t="s">
        <v>24</v>
      </c>
    </row>
    <row r="26" spans="1:20" ht="15.75" thickBot="1" x14ac:dyDescent="0.3">
      <c r="A26" s="1">
        <v>20</v>
      </c>
      <c r="B26" s="1">
        <v>1.76</v>
      </c>
      <c r="C26" s="1">
        <v>2</v>
      </c>
      <c r="D26" s="1">
        <v>109</v>
      </c>
      <c r="F26">
        <f t="shared" si="0"/>
        <v>88.144528804952913</v>
      </c>
      <c r="G26" s="65">
        <f t="shared" si="1"/>
        <v>20.855471195047087</v>
      </c>
      <c r="I26">
        <f t="shared" si="2"/>
        <v>39.753353063131883</v>
      </c>
      <c r="J26" s="65">
        <f t="shared" si="3"/>
        <v>-19.753353063131883</v>
      </c>
    </row>
    <row r="27" spans="1:20" x14ac:dyDescent="0.25">
      <c r="A27" s="1">
        <v>56</v>
      </c>
      <c r="B27" s="1">
        <v>6.4189999999999996</v>
      </c>
      <c r="C27" s="1">
        <v>1</v>
      </c>
      <c r="D27" s="1">
        <v>108</v>
      </c>
      <c r="F27">
        <f t="shared" si="0"/>
        <v>100.56045619028919</v>
      </c>
      <c r="G27" s="65">
        <f t="shared" si="1"/>
        <v>7.4395438097108126</v>
      </c>
      <c r="I27">
        <f t="shared" si="2"/>
        <v>51.314070586895085</v>
      </c>
      <c r="J27" s="65">
        <f t="shared" si="3"/>
        <v>4.6859294131049154</v>
      </c>
      <c r="L27" s="16" t="s">
        <v>25</v>
      </c>
      <c r="M27" s="16"/>
    </row>
    <row r="28" spans="1:20" x14ac:dyDescent="0.25">
      <c r="A28" s="1">
        <v>68</v>
      </c>
      <c r="B28" s="1">
        <v>9.6479999999999997</v>
      </c>
      <c r="C28" s="1">
        <v>2</v>
      </c>
      <c r="D28" s="1">
        <v>113</v>
      </c>
      <c r="F28">
        <f t="shared" si="0"/>
        <v>120.73418562499543</v>
      </c>
      <c r="G28" s="65">
        <f t="shared" si="1"/>
        <v>-7.7341856249954333</v>
      </c>
      <c r="I28">
        <f t="shared" si="2"/>
        <v>65.69823104332869</v>
      </c>
      <c r="J28" s="65">
        <f t="shared" si="3"/>
        <v>2.3017689566713102</v>
      </c>
      <c r="L28" s="13" t="s">
        <v>26</v>
      </c>
      <c r="M28" s="13">
        <v>0.56184873766704724</v>
      </c>
    </row>
    <row r="29" spans="1:20" x14ac:dyDescent="0.25">
      <c r="A29" s="1">
        <v>69</v>
      </c>
      <c r="B29" s="1">
        <v>10.7</v>
      </c>
      <c r="C29" s="1">
        <v>1</v>
      </c>
      <c r="D29" s="1">
        <v>130</v>
      </c>
      <c r="F29">
        <f t="shared" si="0"/>
        <v>118.24761654102473</v>
      </c>
      <c r="G29" s="65">
        <f t="shared" si="1"/>
        <v>11.752383458975274</v>
      </c>
      <c r="I29">
        <f t="shared" si="2"/>
        <v>65.394955809159612</v>
      </c>
      <c r="J29" s="65">
        <f t="shared" si="3"/>
        <v>3.6050441908403883</v>
      </c>
      <c r="L29" s="13" t="s">
        <v>27</v>
      </c>
      <c r="M29" s="13">
        <v>0.31567400401805451</v>
      </c>
    </row>
    <row r="30" spans="1:20" x14ac:dyDescent="0.25">
      <c r="A30" s="1">
        <v>70</v>
      </c>
      <c r="B30" s="1">
        <v>10.58</v>
      </c>
      <c r="C30" s="1">
        <v>2</v>
      </c>
      <c r="D30" s="1">
        <v>128</v>
      </c>
      <c r="F30">
        <f t="shared" si="0"/>
        <v>124.58478909308361</v>
      </c>
      <c r="G30" s="65">
        <f t="shared" si="1"/>
        <v>3.4152109069163856</v>
      </c>
      <c r="I30">
        <f t="shared" si="2"/>
        <v>68.763726261069991</v>
      </c>
      <c r="J30" s="65">
        <f t="shared" si="3"/>
        <v>1.2362737389300094</v>
      </c>
      <c r="L30" s="13" t="s">
        <v>28</v>
      </c>
      <c r="M30" s="13">
        <v>0.29742531079186929</v>
      </c>
    </row>
    <row r="31" spans="1:20" x14ac:dyDescent="0.25">
      <c r="A31" s="1">
        <v>80</v>
      </c>
      <c r="B31" s="1">
        <v>9.4290000000000003</v>
      </c>
      <c r="C31" s="1">
        <v>2</v>
      </c>
      <c r="D31" s="1">
        <v>128</v>
      </c>
      <c r="F31">
        <f t="shared" si="0"/>
        <v>119.82937644097041</v>
      </c>
      <c r="G31" s="65">
        <f t="shared" si="1"/>
        <v>8.1706235590295933</v>
      </c>
      <c r="I31">
        <f t="shared" si="2"/>
        <v>64.977905450318659</v>
      </c>
      <c r="J31" s="65">
        <f t="shared" si="3"/>
        <v>15.022094549681341</v>
      </c>
      <c r="L31" s="13" t="s">
        <v>29</v>
      </c>
      <c r="M31" s="13">
        <v>10.403896917112018</v>
      </c>
    </row>
    <row r="32" spans="1:20" ht="15.75" thickBot="1" x14ac:dyDescent="0.3">
      <c r="A32" s="1">
        <v>53</v>
      </c>
      <c r="B32" s="1">
        <v>8</v>
      </c>
      <c r="C32" s="1">
        <v>2</v>
      </c>
      <c r="D32" s="1">
        <v>118</v>
      </c>
      <c r="F32">
        <f t="shared" si="0"/>
        <v>113.92539322648756</v>
      </c>
      <c r="G32" s="65">
        <f t="shared" si="1"/>
        <v>4.0746067735124427</v>
      </c>
      <c r="I32">
        <f t="shared" si="2"/>
        <v>60.27769872697926</v>
      </c>
      <c r="J32" s="65">
        <f t="shared" si="3"/>
        <v>-7.2776987269792599</v>
      </c>
      <c r="L32" s="14" t="s">
        <v>30</v>
      </c>
      <c r="M32" s="14">
        <v>78</v>
      </c>
    </row>
    <row r="33" spans="1:20" x14ac:dyDescent="0.25">
      <c r="A33" s="1">
        <v>65</v>
      </c>
      <c r="B33" s="1">
        <v>9.5850000000000009</v>
      </c>
      <c r="C33" s="1">
        <v>2</v>
      </c>
      <c r="D33" s="1">
        <v>113</v>
      </c>
      <c r="F33">
        <f t="shared" si="0"/>
        <v>120.47389805150878</v>
      </c>
      <c r="G33" s="65">
        <f t="shared" si="1"/>
        <v>-7.4738980515087832</v>
      </c>
      <c r="I33">
        <f t="shared" si="2"/>
        <v>65.491014091914849</v>
      </c>
      <c r="J33" s="65">
        <f t="shared" si="3"/>
        <v>-0.4910140919148489</v>
      </c>
    </row>
    <row r="34" spans="1:20" ht="15.75" thickBot="1" x14ac:dyDescent="0.3">
      <c r="A34" s="1">
        <v>67</v>
      </c>
      <c r="B34" s="1">
        <v>9.5709999999999997</v>
      </c>
      <c r="C34" s="1">
        <v>1</v>
      </c>
      <c r="D34" s="1">
        <v>120</v>
      </c>
      <c r="F34">
        <f t="shared" si="0"/>
        <v>113.58309796219257</v>
      </c>
      <c r="G34" s="65">
        <f t="shared" si="1"/>
        <v>6.4169020378074322</v>
      </c>
      <c r="I34">
        <f t="shared" si="2"/>
        <v>61.681496473505177</v>
      </c>
      <c r="J34" s="65">
        <f t="shared" si="3"/>
        <v>5.3185035264948226</v>
      </c>
      <c r="L34" t="s">
        <v>31</v>
      </c>
    </row>
    <row r="35" spans="1:20" x14ac:dyDescent="0.25">
      <c r="A35" s="1">
        <v>62</v>
      </c>
      <c r="B35" s="1">
        <v>8.9979999999999993</v>
      </c>
      <c r="C35" s="1">
        <v>1</v>
      </c>
      <c r="D35" s="1">
        <v>132</v>
      </c>
      <c r="F35">
        <f t="shared" si="0"/>
        <v>111.21572050809974</v>
      </c>
      <c r="G35" s="65">
        <f t="shared" si="1"/>
        <v>20.784279491900264</v>
      </c>
      <c r="I35">
        <f t="shared" si="2"/>
        <v>59.796808963026876</v>
      </c>
      <c r="J35" s="65">
        <f t="shared" si="3"/>
        <v>2.2031910369731236</v>
      </c>
      <c r="L35" s="15"/>
      <c r="M35" s="15" t="s">
        <v>36</v>
      </c>
      <c r="N35" s="15" t="s">
        <v>37</v>
      </c>
      <c r="O35" s="15" t="s">
        <v>38</v>
      </c>
      <c r="P35" s="15" t="s">
        <v>39</v>
      </c>
      <c r="Q35" s="15" t="s">
        <v>40</v>
      </c>
    </row>
    <row r="36" spans="1:20" x14ac:dyDescent="0.25">
      <c r="A36" s="1">
        <v>39</v>
      </c>
      <c r="B36" s="1">
        <v>8.3330000000000002</v>
      </c>
      <c r="C36" s="1">
        <v>1</v>
      </c>
      <c r="D36" s="1">
        <v>111</v>
      </c>
      <c r="F36">
        <f t="shared" si="0"/>
        <v>108.46824056574067</v>
      </c>
      <c r="G36" s="65">
        <f t="shared" si="1"/>
        <v>2.5317594342593281</v>
      </c>
      <c r="I36">
        <f t="shared" si="2"/>
        <v>57.6095189203252</v>
      </c>
      <c r="J36" s="65">
        <f t="shared" si="3"/>
        <v>-18.6095189203252</v>
      </c>
      <c r="L36" s="13" t="s">
        <v>32</v>
      </c>
      <c r="M36" s="13">
        <v>2</v>
      </c>
      <c r="N36" s="13">
        <v>3744.8042857426381</v>
      </c>
      <c r="O36" s="13">
        <v>1872.402142871319</v>
      </c>
      <c r="P36" s="13">
        <v>17.29844433820012</v>
      </c>
      <c r="Q36" s="13">
        <v>6.6429950862734749E-7</v>
      </c>
    </row>
    <row r="37" spans="1:20" x14ac:dyDescent="0.25">
      <c r="A37" s="1">
        <v>71</v>
      </c>
      <c r="B37" s="1">
        <v>8.1750000000000007</v>
      </c>
      <c r="C37" s="1">
        <v>2</v>
      </c>
      <c r="D37" s="1">
        <v>124</v>
      </c>
      <c r="F37">
        <f t="shared" si="0"/>
        <v>114.64841426395047</v>
      </c>
      <c r="G37" s="65">
        <f t="shared" si="1"/>
        <v>9.3515857360495289</v>
      </c>
      <c r="I37">
        <f t="shared" si="2"/>
        <v>60.853301369795496</v>
      </c>
      <c r="J37" s="65">
        <f t="shared" si="3"/>
        <v>10.146698630204504</v>
      </c>
      <c r="L37" s="13" t="s">
        <v>33</v>
      </c>
      <c r="M37" s="13">
        <v>75</v>
      </c>
      <c r="N37" s="13">
        <v>8118.0803296419717</v>
      </c>
      <c r="O37" s="13">
        <v>108.24107106189295</v>
      </c>
      <c r="P37" s="13"/>
      <c r="Q37" s="13"/>
    </row>
    <row r="38" spans="1:20" ht="15.75" thickBot="1" x14ac:dyDescent="0.3">
      <c r="A38" s="1">
        <v>59</v>
      </c>
      <c r="B38" s="1">
        <v>8</v>
      </c>
      <c r="C38" s="1">
        <v>2</v>
      </c>
      <c r="D38" s="1">
        <v>127</v>
      </c>
      <c r="F38">
        <f t="shared" si="0"/>
        <v>113.92539322648756</v>
      </c>
      <c r="G38" s="65">
        <f t="shared" si="1"/>
        <v>13.074606773512443</v>
      </c>
      <c r="I38">
        <f t="shared" si="2"/>
        <v>60.27769872697926</v>
      </c>
      <c r="J38" s="65">
        <f t="shared" si="3"/>
        <v>-1.2776987269792599</v>
      </c>
      <c r="L38" s="14" t="s">
        <v>34</v>
      </c>
      <c r="M38" s="14">
        <v>77</v>
      </c>
      <c r="N38" s="14">
        <v>11862.88461538461</v>
      </c>
      <c r="O38" s="14"/>
      <c r="P38" s="14"/>
      <c r="Q38" s="14"/>
    </row>
    <row r="39" spans="1:20" ht="15.75" thickBot="1" x14ac:dyDescent="0.3">
      <c r="A39" s="1">
        <v>60</v>
      </c>
      <c r="B39" s="1">
        <v>9.3330000000000002</v>
      </c>
      <c r="C39" s="1">
        <v>1</v>
      </c>
      <c r="D39" s="1">
        <v>128</v>
      </c>
      <c r="F39">
        <f t="shared" si="0"/>
        <v>112.59978935124302</v>
      </c>
      <c r="G39" s="65">
        <f t="shared" si="1"/>
        <v>15.400210648756982</v>
      </c>
      <c r="I39">
        <f t="shared" si="2"/>
        <v>60.898676879275101</v>
      </c>
      <c r="J39" s="65">
        <f t="shared" si="3"/>
        <v>-0.89867687927510076</v>
      </c>
    </row>
    <row r="40" spans="1:20" x14ac:dyDescent="0.25">
      <c r="A40" s="1">
        <v>64</v>
      </c>
      <c r="B40" s="1">
        <v>9.5</v>
      </c>
      <c r="C40" s="1">
        <v>2</v>
      </c>
      <c r="D40" s="1">
        <v>136</v>
      </c>
      <c r="F40">
        <f t="shared" si="0"/>
        <v>120.12271640474108</v>
      </c>
      <c r="G40" s="65">
        <f t="shared" si="1"/>
        <v>15.877283595258916</v>
      </c>
      <c r="I40">
        <f t="shared" si="2"/>
        <v>65.21143566540411</v>
      </c>
      <c r="J40" s="65">
        <f t="shared" si="3"/>
        <v>-1.2114356654041103</v>
      </c>
      <c r="L40" s="15"/>
      <c r="M40" s="15" t="s">
        <v>41</v>
      </c>
      <c r="N40" s="15" t="s">
        <v>29</v>
      </c>
      <c r="O40" s="15" t="s">
        <v>42</v>
      </c>
      <c r="P40" s="15" t="s">
        <v>43</v>
      </c>
      <c r="Q40" s="15" t="s">
        <v>44</v>
      </c>
      <c r="R40" s="15" t="s">
        <v>45</v>
      </c>
      <c r="S40" s="15" t="s">
        <v>46</v>
      </c>
      <c r="T40" s="15" t="s">
        <v>47</v>
      </c>
    </row>
    <row r="41" spans="1:20" x14ac:dyDescent="0.25">
      <c r="A41" s="1">
        <v>71</v>
      </c>
      <c r="B41" s="1">
        <v>9.1669999999999998</v>
      </c>
      <c r="C41" s="1">
        <v>2</v>
      </c>
      <c r="D41" s="1">
        <v>106</v>
      </c>
      <c r="F41">
        <f t="shared" si="0"/>
        <v>118.7469106591688</v>
      </c>
      <c r="G41" s="65">
        <f t="shared" si="1"/>
        <v>-12.746910659168805</v>
      </c>
      <c r="I41">
        <f t="shared" si="2"/>
        <v>64.116146065073792</v>
      </c>
      <c r="J41" s="65">
        <f t="shared" si="3"/>
        <v>6.8838539349262078</v>
      </c>
      <c r="L41" s="13" t="s">
        <v>35</v>
      </c>
      <c r="M41" s="96">
        <v>26.437496241411306</v>
      </c>
      <c r="N41" s="13">
        <v>6.1198136682707451</v>
      </c>
      <c r="O41" s="13">
        <v>4.3199838548159031</v>
      </c>
      <c r="P41" s="13">
        <v>4.7212707246184002E-5</v>
      </c>
      <c r="Q41" s="13">
        <v>14.246202250756802</v>
      </c>
      <c r="R41" s="13">
        <v>38.628790232065811</v>
      </c>
      <c r="S41" s="13">
        <v>14.246202250756802</v>
      </c>
      <c r="T41" s="13">
        <v>38.628790232065811</v>
      </c>
    </row>
    <row r="42" spans="1:20" x14ac:dyDescent="0.25">
      <c r="A42" s="1">
        <v>72</v>
      </c>
      <c r="B42" s="1">
        <v>10.14</v>
      </c>
      <c r="C42" s="1">
        <v>1</v>
      </c>
      <c r="D42" s="1">
        <v>118</v>
      </c>
      <c r="F42">
        <f t="shared" si="0"/>
        <v>115.93394922114342</v>
      </c>
      <c r="G42" s="65">
        <f t="shared" si="1"/>
        <v>2.0660507788565781</v>
      </c>
      <c r="I42">
        <f t="shared" si="2"/>
        <v>63.553027352147666</v>
      </c>
      <c r="J42" s="65">
        <f t="shared" si="3"/>
        <v>8.4469726478523341</v>
      </c>
      <c r="L42" s="13" t="s">
        <v>48</v>
      </c>
      <c r="M42" s="96">
        <v>3.2891579589499007</v>
      </c>
      <c r="N42" s="13">
        <v>0.56740080203183318</v>
      </c>
      <c r="O42" s="13">
        <v>5.7968863406107198</v>
      </c>
      <c r="P42" s="13">
        <v>1.5013444674291176E-7</v>
      </c>
      <c r="Q42" s="13">
        <v>2.1588375990396869</v>
      </c>
      <c r="R42" s="13">
        <v>4.419478318860115</v>
      </c>
      <c r="S42" s="13">
        <v>2.1588375990396869</v>
      </c>
      <c r="T42" s="13">
        <v>4.419478318860115</v>
      </c>
    </row>
    <row r="43" spans="1:20" ht="15.75" thickBot="1" x14ac:dyDescent="0.3">
      <c r="A43" s="1">
        <v>54</v>
      </c>
      <c r="B43" s="1">
        <v>9.9990000000000006</v>
      </c>
      <c r="C43" s="1">
        <v>1</v>
      </c>
      <c r="D43" s="1">
        <v>119</v>
      </c>
      <c r="F43">
        <f t="shared" si="0"/>
        <v>115.35140084238759</v>
      </c>
      <c r="G43" s="65">
        <f t="shared" si="1"/>
        <v>3.6485991576124093</v>
      </c>
      <c r="I43">
        <f t="shared" si="2"/>
        <v>63.089256079935737</v>
      </c>
      <c r="J43" s="65">
        <f t="shared" si="3"/>
        <v>-9.0892560799357369</v>
      </c>
      <c r="L43" s="14" t="s">
        <v>49</v>
      </c>
      <c r="M43" s="97">
        <v>3.7634694069843726</v>
      </c>
      <c r="N43" s="14">
        <v>2.4186921448187535</v>
      </c>
      <c r="O43" s="14">
        <v>1.5559935624905215</v>
      </c>
      <c r="P43" s="14">
        <v>0.12391959363783168</v>
      </c>
      <c r="Q43" s="14">
        <v>-1.0548124245773658</v>
      </c>
      <c r="R43" s="14">
        <v>8.5817512385461114</v>
      </c>
      <c r="S43" s="14">
        <v>-1.0548124245773658</v>
      </c>
      <c r="T43" s="14">
        <v>8.5817512385461114</v>
      </c>
    </row>
    <row r="44" spans="1:20" x14ac:dyDescent="0.25">
      <c r="A44" s="1">
        <v>64</v>
      </c>
      <c r="B44" s="1">
        <v>10.76</v>
      </c>
      <c r="C44" s="1">
        <v>2</v>
      </c>
      <c r="D44" s="1">
        <v>123</v>
      </c>
      <c r="F44">
        <f t="shared" si="0"/>
        <v>125.32846787447403</v>
      </c>
      <c r="G44" s="65">
        <f t="shared" si="1"/>
        <v>-2.328467874474029</v>
      </c>
      <c r="I44">
        <f t="shared" si="2"/>
        <v>69.355774693680985</v>
      </c>
      <c r="J44" s="65">
        <f t="shared" si="3"/>
        <v>-5.3557746936809849</v>
      </c>
    </row>
    <row r="45" spans="1:20" x14ac:dyDescent="0.25">
      <c r="A45" s="1">
        <v>58</v>
      </c>
      <c r="B45" s="1">
        <v>9.7629999999999999</v>
      </c>
      <c r="C45" s="1">
        <v>2</v>
      </c>
      <c r="D45" s="1">
        <v>124</v>
      </c>
      <c r="F45">
        <f t="shared" si="0"/>
        <v>121.20931373532819</v>
      </c>
      <c r="G45" s="65">
        <f t="shared" si="1"/>
        <v>2.7906862646718054</v>
      </c>
      <c r="I45">
        <f t="shared" si="2"/>
        <v>66.076484208607923</v>
      </c>
      <c r="J45" s="65">
        <f t="shared" si="3"/>
        <v>-8.0764842086079227</v>
      </c>
    </row>
    <row r="46" spans="1:20" x14ac:dyDescent="0.25">
      <c r="A46" s="1">
        <v>70</v>
      </c>
      <c r="B46" s="1">
        <v>9.41</v>
      </c>
      <c r="C46" s="1">
        <v>2</v>
      </c>
      <c r="D46" s="1">
        <v>126</v>
      </c>
      <c r="F46">
        <f t="shared" si="0"/>
        <v>119.75087701404587</v>
      </c>
      <c r="G46" s="65">
        <f t="shared" si="1"/>
        <v>6.2491229859541306</v>
      </c>
      <c r="I46">
        <f t="shared" si="2"/>
        <v>64.915411449098613</v>
      </c>
      <c r="J46" s="65">
        <f t="shared" si="3"/>
        <v>5.0845885509013868</v>
      </c>
    </row>
    <row r="47" spans="1:20" x14ac:dyDescent="0.25">
      <c r="A47" s="1">
        <v>72</v>
      </c>
      <c r="B47" s="1">
        <v>9.1669999999999998</v>
      </c>
      <c r="C47" s="1">
        <v>2</v>
      </c>
      <c r="D47" s="1">
        <v>116</v>
      </c>
      <c r="F47">
        <f t="shared" si="0"/>
        <v>118.7469106591688</v>
      </c>
      <c r="G47" s="65">
        <f t="shared" si="1"/>
        <v>-2.7469106591688046</v>
      </c>
      <c r="I47">
        <f t="shared" si="2"/>
        <v>64.116146065073792</v>
      </c>
      <c r="J47" s="65">
        <f t="shared" si="3"/>
        <v>7.8838539349262078</v>
      </c>
    </row>
    <row r="48" spans="1:20" x14ac:dyDescent="0.25">
      <c r="A48" s="1">
        <v>70</v>
      </c>
      <c r="B48" s="1">
        <v>9.3480000000000008</v>
      </c>
      <c r="C48" s="1">
        <v>2</v>
      </c>
      <c r="D48" s="1">
        <v>127</v>
      </c>
      <c r="F48">
        <f t="shared" si="0"/>
        <v>119.49472098934473</v>
      </c>
      <c r="G48" s="65">
        <f t="shared" si="1"/>
        <v>7.505279010655272</v>
      </c>
      <c r="I48">
        <f t="shared" si="2"/>
        <v>64.711483655643718</v>
      </c>
      <c r="J48" s="65">
        <f t="shared" si="3"/>
        <v>5.2885163443562817</v>
      </c>
    </row>
    <row r="49" spans="1:10" x14ac:dyDescent="0.25">
      <c r="A49" s="1">
        <v>47</v>
      </c>
      <c r="B49" s="1">
        <v>8.1669999999999998</v>
      </c>
      <c r="C49" s="1">
        <v>2</v>
      </c>
      <c r="D49" s="1">
        <v>119</v>
      </c>
      <c r="F49">
        <f t="shared" si="0"/>
        <v>114.61536187366644</v>
      </c>
      <c r="G49" s="65">
        <f t="shared" si="1"/>
        <v>4.3846381263335559</v>
      </c>
      <c r="I49">
        <f t="shared" si="2"/>
        <v>60.826988106123892</v>
      </c>
      <c r="J49" s="65">
        <f t="shared" si="3"/>
        <v>-13.826988106123892</v>
      </c>
    </row>
    <row r="50" spans="1:10" x14ac:dyDescent="0.25">
      <c r="A50" s="1">
        <v>52</v>
      </c>
      <c r="B50" s="1">
        <v>3.6469999999999998</v>
      </c>
      <c r="C50" s="1">
        <v>2</v>
      </c>
      <c r="D50" s="1">
        <v>97</v>
      </c>
      <c r="F50">
        <f t="shared" si="0"/>
        <v>95.940761363195847</v>
      </c>
      <c r="G50" s="65">
        <f t="shared" si="1"/>
        <v>1.0592386368041531</v>
      </c>
      <c r="I50">
        <f t="shared" si="2"/>
        <v>45.959994131670342</v>
      </c>
      <c r="J50" s="65">
        <f t="shared" si="3"/>
        <v>6.0400058683296578</v>
      </c>
    </row>
    <row r="51" spans="1:10" x14ac:dyDescent="0.25">
      <c r="A51" s="1">
        <v>46</v>
      </c>
      <c r="B51" s="1">
        <v>3.4079999999999999</v>
      </c>
      <c r="C51" s="1">
        <v>1</v>
      </c>
      <c r="D51" s="1">
        <v>86</v>
      </c>
      <c r="F51">
        <f t="shared" si="0"/>
        <v>88.120362797141624</v>
      </c>
      <c r="G51" s="65">
        <f t="shared" si="1"/>
        <v>-2.1203627971416239</v>
      </c>
      <c r="I51">
        <f t="shared" si="2"/>
        <v>41.410415972496935</v>
      </c>
      <c r="J51" s="65">
        <f t="shared" si="3"/>
        <v>4.589584027503065</v>
      </c>
    </row>
    <row r="52" spans="1:10" x14ac:dyDescent="0.25">
      <c r="A52" s="1">
        <v>66</v>
      </c>
      <c r="B52" s="1">
        <v>3.9359999999999999</v>
      </c>
      <c r="C52" s="1">
        <v>2</v>
      </c>
      <c r="D52" s="1">
        <v>102</v>
      </c>
      <c r="F52">
        <f t="shared" si="0"/>
        <v>97.134778962206013</v>
      </c>
      <c r="G52" s="65">
        <f t="shared" si="1"/>
        <v>4.8652210377939866</v>
      </c>
      <c r="I52">
        <f t="shared" si="2"/>
        <v>46.910560781806865</v>
      </c>
      <c r="J52" s="65">
        <f t="shared" si="3"/>
        <v>19.089439218193135</v>
      </c>
    </row>
    <row r="53" spans="1:10" x14ac:dyDescent="0.25">
      <c r="A53" s="1">
        <v>67</v>
      </c>
      <c r="B53" s="1">
        <v>7.1669999999999998</v>
      </c>
      <c r="C53" s="1">
        <v>2</v>
      </c>
      <c r="D53" s="1">
        <v>110</v>
      </c>
      <c r="F53">
        <f t="shared" si="0"/>
        <v>110.4838130881641</v>
      </c>
      <c r="G53" s="65">
        <f t="shared" si="1"/>
        <v>-0.48381308816409785</v>
      </c>
      <c r="I53">
        <f t="shared" si="2"/>
        <v>57.537830147173992</v>
      </c>
      <c r="J53" s="65">
        <f t="shared" si="3"/>
        <v>9.4621698528260083</v>
      </c>
    </row>
    <row r="54" spans="1:10" x14ac:dyDescent="0.25">
      <c r="A54" s="1">
        <v>63</v>
      </c>
      <c r="B54" s="1">
        <v>7.6470000000000002</v>
      </c>
      <c r="C54" s="1">
        <v>2</v>
      </c>
      <c r="D54" s="1">
        <v>120</v>
      </c>
      <c r="F54">
        <f t="shared" si="0"/>
        <v>112.46695650520523</v>
      </c>
      <c r="G54" s="65">
        <f t="shared" si="1"/>
        <v>7.533043494794768</v>
      </c>
      <c r="I54">
        <f t="shared" si="2"/>
        <v>59.11662596746995</v>
      </c>
      <c r="J54" s="65">
        <f t="shared" si="3"/>
        <v>3.8833740325300496</v>
      </c>
    </row>
    <row r="55" spans="1:10" x14ac:dyDescent="0.25">
      <c r="A55" s="1">
        <v>53</v>
      </c>
      <c r="B55" s="1">
        <v>0.53</v>
      </c>
      <c r="C55" s="1">
        <v>2</v>
      </c>
      <c r="D55" s="1">
        <v>103</v>
      </c>
      <c r="F55">
        <f t="shared" si="0"/>
        <v>83.062723798785029</v>
      </c>
      <c r="G55" s="65">
        <f t="shared" si="1"/>
        <v>19.937276201214971</v>
      </c>
      <c r="I55">
        <f t="shared" si="2"/>
        <v>35.707688773623502</v>
      </c>
      <c r="J55" s="65">
        <f t="shared" si="3"/>
        <v>17.292311226376498</v>
      </c>
    </row>
    <row r="56" spans="1:10" x14ac:dyDescent="0.25">
      <c r="A56" s="1">
        <v>67</v>
      </c>
      <c r="B56" s="1">
        <v>6.173</v>
      </c>
      <c r="C56" s="1">
        <v>2</v>
      </c>
      <c r="D56" s="1">
        <v>115</v>
      </c>
      <c r="F56">
        <f t="shared" si="0"/>
        <v>106.37705359537478</v>
      </c>
      <c r="G56" s="65">
        <f t="shared" si="1"/>
        <v>8.6229464046252247</v>
      </c>
      <c r="I56">
        <f t="shared" si="2"/>
        <v>54.268407135977789</v>
      </c>
      <c r="J56" s="65">
        <f t="shared" si="3"/>
        <v>12.731592864022211</v>
      </c>
    </row>
    <row r="57" spans="1:10" x14ac:dyDescent="0.25">
      <c r="A57" s="1">
        <v>61</v>
      </c>
      <c r="B57" s="1">
        <v>7.2949999999999999</v>
      </c>
      <c r="C57" s="1">
        <v>2</v>
      </c>
      <c r="D57" s="1">
        <v>93</v>
      </c>
      <c r="F57">
        <f t="shared" si="0"/>
        <v>111.0126513327084</v>
      </c>
      <c r="G57" s="65">
        <f t="shared" si="1"/>
        <v>-18.012651332708401</v>
      </c>
      <c r="I57">
        <f t="shared" si="2"/>
        <v>57.95884236591958</v>
      </c>
      <c r="J57" s="65">
        <f t="shared" si="3"/>
        <v>3.0411576340804203</v>
      </c>
    </row>
    <row r="58" spans="1:10" x14ac:dyDescent="0.25">
      <c r="A58" s="1">
        <v>54</v>
      </c>
      <c r="B58" s="1">
        <v>7.2949999999999999</v>
      </c>
      <c r="C58" s="1">
        <v>1</v>
      </c>
      <c r="D58" s="1">
        <v>72</v>
      </c>
      <c r="F58">
        <f t="shared" si="0"/>
        <v>104.17969292638924</v>
      </c>
      <c r="G58" s="65">
        <f t="shared" si="1"/>
        <v>-32.179692926389237</v>
      </c>
      <c r="I58">
        <f t="shared" si="2"/>
        <v>54.195372958935202</v>
      </c>
      <c r="J58" s="65">
        <f t="shared" si="3"/>
        <v>-0.19537295893520223</v>
      </c>
    </row>
    <row r="59" spans="1:10" x14ac:dyDescent="0.25">
      <c r="A59" s="1">
        <v>60</v>
      </c>
      <c r="B59" s="1">
        <v>8.9380000000000006</v>
      </c>
      <c r="C59" s="1">
        <v>1</v>
      </c>
      <c r="D59" s="1">
        <v>111</v>
      </c>
      <c r="F59">
        <f t="shared" si="0"/>
        <v>110.9678275809696</v>
      </c>
      <c r="G59" s="65">
        <f t="shared" si="1"/>
        <v>3.2172419030402466E-2</v>
      </c>
      <c r="I59">
        <f t="shared" si="2"/>
        <v>59.599459485489888</v>
      </c>
      <c r="J59" s="65">
        <f t="shared" si="3"/>
        <v>0.40054051451011219</v>
      </c>
    </row>
    <row r="60" spans="1:10" x14ac:dyDescent="0.25">
      <c r="A60" s="1">
        <v>60</v>
      </c>
      <c r="B60" s="1">
        <v>7.8819999999999997</v>
      </c>
      <c r="C60" s="1">
        <v>1</v>
      </c>
      <c r="D60" s="1">
        <v>103</v>
      </c>
      <c r="F60">
        <f t="shared" si="0"/>
        <v>106.60491206347911</v>
      </c>
      <c r="G60" s="65">
        <f t="shared" si="1"/>
        <v>-3.6049120634791052</v>
      </c>
      <c r="I60">
        <f t="shared" si="2"/>
        <v>56.126108680838797</v>
      </c>
      <c r="J60" s="65">
        <f t="shared" si="3"/>
        <v>3.8738913191612028</v>
      </c>
    </row>
    <row r="61" spans="1:10" x14ac:dyDescent="0.25">
      <c r="A61" s="1">
        <v>63</v>
      </c>
      <c r="B61" s="1">
        <v>8.3529999999999998</v>
      </c>
      <c r="C61" s="1">
        <v>2</v>
      </c>
      <c r="D61" s="1">
        <v>123</v>
      </c>
      <c r="F61">
        <f t="shared" si="0"/>
        <v>115.38382994776988</v>
      </c>
      <c r="G61" s="65">
        <f t="shared" si="1"/>
        <v>7.6161700522301174</v>
      </c>
      <c r="I61">
        <f t="shared" si="2"/>
        <v>61.438771486488569</v>
      </c>
      <c r="J61" s="65">
        <f t="shared" si="3"/>
        <v>1.5612285135114305</v>
      </c>
    </row>
    <row r="62" spans="1:10" x14ac:dyDescent="0.25">
      <c r="A62" s="1">
        <v>30</v>
      </c>
      <c r="B62" s="1">
        <v>5.0620000000000003</v>
      </c>
      <c r="C62" s="1">
        <v>2</v>
      </c>
      <c r="D62" s="1">
        <v>79</v>
      </c>
      <c r="F62">
        <f t="shared" si="0"/>
        <v>101.78690289468166</v>
      </c>
      <c r="G62" s="65">
        <f t="shared" si="1"/>
        <v>-22.78690289468166</v>
      </c>
      <c r="I62">
        <f t="shared" si="2"/>
        <v>50.614152643584454</v>
      </c>
      <c r="J62" s="65">
        <f t="shared" si="3"/>
        <v>-20.614152643584454</v>
      </c>
    </row>
    <row r="63" spans="1:10" x14ac:dyDescent="0.25">
      <c r="A63" s="1">
        <v>54</v>
      </c>
      <c r="B63" s="1">
        <v>8.1750000000000007</v>
      </c>
      <c r="C63" s="1">
        <v>2</v>
      </c>
      <c r="D63" s="1">
        <v>119</v>
      </c>
      <c r="F63">
        <f t="shared" si="0"/>
        <v>114.64841426395047</v>
      </c>
      <c r="G63" s="65">
        <f t="shared" si="1"/>
        <v>4.3515857360495289</v>
      </c>
      <c r="I63">
        <f t="shared" si="2"/>
        <v>60.853301369795496</v>
      </c>
      <c r="J63" s="65">
        <f t="shared" si="3"/>
        <v>-6.8533013697954956</v>
      </c>
    </row>
    <row r="64" spans="1:10" x14ac:dyDescent="0.25">
      <c r="A64" s="1">
        <v>66</v>
      </c>
      <c r="B64" s="1">
        <v>8.2349999999999994</v>
      </c>
      <c r="C64" s="1">
        <v>2</v>
      </c>
      <c r="D64" s="1">
        <v>110</v>
      </c>
      <c r="F64">
        <f t="shared" si="0"/>
        <v>114.89630719108061</v>
      </c>
      <c r="G64" s="65">
        <f t="shared" si="1"/>
        <v>-4.8963071910806093</v>
      </c>
      <c r="I64">
        <f t="shared" si="2"/>
        <v>61.050650847332484</v>
      </c>
      <c r="J64" s="65">
        <f t="shared" si="3"/>
        <v>4.9493491526675157</v>
      </c>
    </row>
    <row r="65" spans="1:10" x14ac:dyDescent="0.25">
      <c r="A65" s="1">
        <v>44</v>
      </c>
      <c r="B65" s="1">
        <v>7.5880000000000001</v>
      </c>
      <c r="C65" s="1">
        <v>2</v>
      </c>
      <c r="D65" s="1">
        <v>110</v>
      </c>
      <c r="F65">
        <f t="shared" si="0"/>
        <v>112.22319512686059</v>
      </c>
      <c r="G65" s="65">
        <f t="shared" si="1"/>
        <v>-2.2231951268605883</v>
      </c>
      <c r="I65">
        <f t="shared" si="2"/>
        <v>58.922565647891901</v>
      </c>
      <c r="J65" s="65">
        <f t="shared" si="3"/>
        <v>-14.922565647891901</v>
      </c>
    </row>
    <row r="66" spans="1:10" x14ac:dyDescent="0.25">
      <c r="A66" s="1">
        <v>49</v>
      </c>
      <c r="B66" s="1">
        <v>7.6470000000000002</v>
      </c>
      <c r="C66" s="1">
        <v>2</v>
      </c>
      <c r="D66" s="1">
        <v>107</v>
      </c>
      <c r="F66">
        <f t="shared" si="0"/>
        <v>112.46695650520523</v>
      </c>
      <c r="G66" s="65">
        <f t="shared" si="1"/>
        <v>-5.466956505205232</v>
      </c>
      <c r="I66">
        <f t="shared" si="2"/>
        <v>59.11662596746995</v>
      </c>
      <c r="J66" s="65">
        <f t="shared" si="3"/>
        <v>-10.11662596746995</v>
      </c>
    </row>
    <row r="67" spans="1:10" x14ac:dyDescent="0.25">
      <c r="A67" s="1">
        <v>44</v>
      </c>
      <c r="B67" s="1">
        <v>5.2370000000000001</v>
      </c>
      <c r="C67" s="1">
        <v>1</v>
      </c>
      <c r="D67" s="1">
        <v>74</v>
      </c>
      <c r="F67">
        <f t="shared" si="0"/>
        <v>95.676965525825409</v>
      </c>
      <c r="G67" s="65">
        <f t="shared" si="1"/>
        <v>-21.676965525825409</v>
      </c>
      <c r="I67">
        <f t="shared" si="2"/>
        <v>47.426285879416312</v>
      </c>
      <c r="J67" s="65">
        <f t="shared" si="3"/>
        <v>-3.4262858794163122</v>
      </c>
    </row>
    <row r="68" spans="1:10" x14ac:dyDescent="0.25">
      <c r="A68" s="1">
        <v>67</v>
      </c>
      <c r="B68" s="1">
        <v>7.8250000000000002</v>
      </c>
      <c r="C68" s="1">
        <v>2</v>
      </c>
      <c r="D68" s="1">
        <v>105</v>
      </c>
      <c r="F68">
        <f t="shared" si="0"/>
        <v>113.20237218902466</v>
      </c>
      <c r="G68" s="65">
        <f t="shared" si="1"/>
        <v>-8.2023721890246577</v>
      </c>
      <c r="I68">
        <f t="shared" si="2"/>
        <v>59.702096084163024</v>
      </c>
      <c r="J68" s="65">
        <f t="shared" si="3"/>
        <v>7.2979039158369758</v>
      </c>
    </row>
    <row r="69" spans="1:10" x14ac:dyDescent="0.25">
      <c r="A69" s="1">
        <v>64</v>
      </c>
      <c r="B69" s="1">
        <v>7.3330000000000002</v>
      </c>
      <c r="C69" s="1">
        <v>1</v>
      </c>
      <c r="D69" s="1">
        <v>112</v>
      </c>
      <c r="F69">
        <f t="shared" si="0"/>
        <v>104.33669178023833</v>
      </c>
      <c r="G69" s="65">
        <f t="shared" si="1"/>
        <v>7.6633082197616744</v>
      </c>
      <c r="I69">
        <f t="shared" si="2"/>
        <v>54.3203609613753</v>
      </c>
      <c r="J69" s="65">
        <f t="shared" si="3"/>
        <v>9.6796390386246998</v>
      </c>
    </row>
    <row r="70" spans="1:10" x14ac:dyDescent="0.25">
      <c r="A70" s="1">
        <v>73</v>
      </c>
      <c r="B70" s="1">
        <v>9.1669999999999998</v>
      </c>
      <c r="C70" s="1">
        <v>2</v>
      </c>
      <c r="D70" s="1">
        <v>105</v>
      </c>
      <c r="F70">
        <f t="shared" ref="F70:F82" si="4">$M$20+$M$21*B70+$M$22*C70</f>
        <v>118.7469106591688</v>
      </c>
      <c r="G70" s="65">
        <f t="shared" ref="G70:G82" si="5">D70-F70</f>
        <v>-13.746910659168805</v>
      </c>
      <c r="I70">
        <f t="shared" ref="I70:I82" si="6">$M$41+$M$42*B70+$M$43*C70</f>
        <v>64.116146065073792</v>
      </c>
      <c r="J70" s="65">
        <f t="shared" ref="J70:J82" si="7">A70-I70</f>
        <v>8.8838539349262078</v>
      </c>
    </row>
    <row r="71" spans="1:10" x14ac:dyDescent="0.25">
      <c r="A71" s="1">
        <v>59</v>
      </c>
      <c r="B71" s="1">
        <v>7.9960000000000004</v>
      </c>
      <c r="C71" s="1">
        <v>2</v>
      </c>
      <c r="D71" s="1">
        <v>110</v>
      </c>
      <c r="F71">
        <f t="shared" si="4"/>
        <v>113.90886703134555</v>
      </c>
      <c r="G71" s="65">
        <f t="shared" si="5"/>
        <v>-3.9088670313455509</v>
      </c>
      <c r="I71">
        <f t="shared" si="6"/>
        <v>60.264542095143462</v>
      </c>
      <c r="J71" s="65">
        <f t="shared" si="7"/>
        <v>-1.2645420951434616</v>
      </c>
    </row>
    <row r="72" spans="1:10" x14ac:dyDescent="0.25">
      <c r="A72" s="1">
        <v>37</v>
      </c>
      <c r="B72" s="1">
        <v>8.7140000000000004</v>
      </c>
      <c r="C72" s="1">
        <v>1</v>
      </c>
      <c r="D72" s="1">
        <v>107</v>
      </c>
      <c r="F72">
        <f t="shared" si="4"/>
        <v>110.04236065301707</v>
      </c>
      <c r="G72" s="65">
        <f t="shared" si="5"/>
        <v>-3.0423606530170701</v>
      </c>
      <c r="I72">
        <f t="shared" si="6"/>
        <v>58.862688102685112</v>
      </c>
      <c r="J72" s="65">
        <f t="shared" si="7"/>
        <v>-21.862688102685112</v>
      </c>
    </row>
    <row r="73" spans="1:10" x14ac:dyDescent="0.25">
      <c r="A73" s="1">
        <v>63</v>
      </c>
      <c r="B73" s="1">
        <v>7.8330000000000002</v>
      </c>
      <c r="C73" s="1">
        <v>1</v>
      </c>
      <c r="D73" s="1">
        <v>103</v>
      </c>
      <c r="F73">
        <f t="shared" si="4"/>
        <v>106.40246617298951</v>
      </c>
      <c r="G73" s="65">
        <f t="shared" si="5"/>
        <v>-3.4024661729895058</v>
      </c>
      <c r="I73">
        <f t="shared" si="6"/>
        <v>55.96493994085025</v>
      </c>
      <c r="J73" s="65">
        <f t="shared" si="7"/>
        <v>7.0350600591497496</v>
      </c>
    </row>
    <row r="74" spans="1:10" x14ac:dyDescent="0.25">
      <c r="A74" s="1">
        <v>36</v>
      </c>
      <c r="B74" s="1">
        <v>4.8849999999999998</v>
      </c>
      <c r="C74" s="1">
        <v>2</v>
      </c>
      <c r="D74" s="1">
        <v>77</v>
      </c>
      <c r="F74">
        <f t="shared" si="4"/>
        <v>101.05561875964774</v>
      </c>
      <c r="G74" s="65">
        <f t="shared" si="5"/>
        <v>-24.055618759647743</v>
      </c>
      <c r="I74">
        <f t="shared" si="6"/>
        <v>50.031971684850319</v>
      </c>
      <c r="J74" s="65">
        <f t="shared" si="7"/>
        <v>-14.031971684850319</v>
      </c>
    </row>
    <row r="75" spans="1:10" x14ac:dyDescent="0.25">
      <c r="A75" s="1">
        <v>64</v>
      </c>
      <c r="B75" s="1">
        <v>7.9980000000000002</v>
      </c>
      <c r="C75" s="1">
        <v>1</v>
      </c>
      <c r="D75" s="1">
        <v>98</v>
      </c>
      <c r="F75">
        <f t="shared" si="4"/>
        <v>107.08417172259739</v>
      </c>
      <c r="G75" s="65">
        <f t="shared" si="5"/>
        <v>-9.0841717225973895</v>
      </c>
      <c r="I75">
        <f t="shared" si="6"/>
        <v>56.507651004076983</v>
      </c>
      <c r="J75" s="65">
        <f t="shared" si="7"/>
        <v>7.4923489959230167</v>
      </c>
    </row>
    <row r="76" spans="1:10" x14ac:dyDescent="0.25">
      <c r="A76" s="1">
        <v>42</v>
      </c>
      <c r="B76" s="1">
        <v>3.82</v>
      </c>
      <c r="C76" s="1">
        <v>2</v>
      </c>
      <c r="D76" s="1">
        <v>90</v>
      </c>
      <c r="F76">
        <f t="shared" si="4"/>
        <v>96.655519303087743</v>
      </c>
      <c r="G76" s="65">
        <f t="shared" si="5"/>
        <v>-6.6555193030877433</v>
      </c>
      <c r="I76">
        <f t="shared" si="6"/>
        <v>46.529018458568679</v>
      </c>
      <c r="J76" s="65">
        <f t="shared" si="7"/>
        <v>-4.5290184585686788</v>
      </c>
    </row>
    <row r="77" spans="1:10" x14ac:dyDescent="0.25">
      <c r="A77" s="1">
        <v>28</v>
      </c>
      <c r="B77" s="1">
        <v>5.9359999999999999</v>
      </c>
      <c r="C77" s="1">
        <v>1</v>
      </c>
      <c r="D77" s="1">
        <v>96</v>
      </c>
      <c r="F77">
        <f t="shared" si="4"/>
        <v>98.564918126891541</v>
      </c>
      <c r="G77" s="65">
        <f t="shared" si="5"/>
        <v>-2.5649181268915413</v>
      </c>
      <c r="I77">
        <f t="shared" si="6"/>
        <v>49.725407292722288</v>
      </c>
      <c r="J77" s="65">
        <f t="shared" si="7"/>
        <v>-21.725407292722288</v>
      </c>
    </row>
    <row r="78" spans="1:10" x14ac:dyDescent="0.25">
      <c r="A78" s="1">
        <v>60</v>
      </c>
      <c r="B78" s="1">
        <v>9</v>
      </c>
      <c r="C78" s="1">
        <v>1</v>
      </c>
      <c r="D78" s="1">
        <v>112</v>
      </c>
      <c r="F78">
        <f t="shared" si="4"/>
        <v>111.22398360567074</v>
      </c>
      <c r="G78" s="65">
        <f t="shared" si="5"/>
        <v>0.77601639432926106</v>
      </c>
      <c r="I78">
        <f t="shared" si="6"/>
        <v>59.803387278944783</v>
      </c>
      <c r="J78" s="65">
        <f t="shared" si="7"/>
        <v>0.19661272105521732</v>
      </c>
    </row>
    <row r="79" spans="1:10" x14ac:dyDescent="0.25">
      <c r="A79" s="1">
        <v>70</v>
      </c>
      <c r="B79" s="1">
        <v>9.5</v>
      </c>
      <c r="C79" s="1">
        <v>1</v>
      </c>
      <c r="D79" s="1">
        <v>112</v>
      </c>
      <c r="F79">
        <f t="shared" si="4"/>
        <v>113.28975799842192</v>
      </c>
      <c r="G79" s="65">
        <f t="shared" si="5"/>
        <v>-1.2897579984219192</v>
      </c>
      <c r="I79">
        <f t="shared" si="6"/>
        <v>61.447966258419733</v>
      </c>
      <c r="J79" s="65">
        <f t="shared" si="7"/>
        <v>8.5520337415802672</v>
      </c>
    </row>
    <row r="80" spans="1:10" x14ac:dyDescent="0.25">
      <c r="A80" s="1">
        <v>51</v>
      </c>
      <c r="B80" s="1">
        <v>6.0570000000000004</v>
      </c>
      <c r="C80" s="1">
        <v>2</v>
      </c>
      <c r="D80" s="1">
        <v>114</v>
      </c>
      <c r="F80">
        <f t="shared" si="4"/>
        <v>105.89779393625651</v>
      </c>
      <c r="G80" s="65">
        <f t="shared" si="5"/>
        <v>8.1022060637434947</v>
      </c>
      <c r="I80">
        <f t="shared" si="6"/>
        <v>53.886864812739603</v>
      </c>
      <c r="J80" s="65">
        <f t="shared" si="7"/>
        <v>-2.8868648127396028</v>
      </c>
    </row>
    <row r="81" spans="1:10" x14ac:dyDescent="0.25">
      <c r="A81" s="1">
        <v>21</v>
      </c>
      <c r="B81" s="1">
        <v>6.0570000000000004</v>
      </c>
      <c r="C81" s="1">
        <v>1</v>
      </c>
      <c r="D81" s="1">
        <v>93</v>
      </c>
      <c r="F81">
        <f t="shared" si="4"/>
        <v>99.064835529937341</v>
      </c>
      <c r="G81" s="65">
        <f t="shared" si="5"/>
        <v>-6.0648355299373407</v>
      </c>
      <c r="I81">
        <f t="shared" si="6"/>
        <v>50.123395405755225</v>
      </c>
      <c r="J81" s="65">
        <f t="shared" si="7"/>
        <v>-29.123395405755225</v>
      </c>
    </row>
    <row r="82" spans="1:10" x14ac:dyDescent="0.25">
      <c r="A82" s="2">
        <v>56</v>
      </c>
      <c r="B82" s="2">
        <v>6.9379999999999997</v>
      </c>
      <c r="C82" s="2">
        <v>2</v>
      </c>
      <c r="D82" s="2">
        <v>106</v>
      </c>
      <c r="F82">
        <f t="shared" si="4"/>
        <v>109.53768841628407</v>
      </c>
      <c r="G82" s="66">
        <f t="shared" si="5"/>
        <v>-3.5376884162840696</v>
      </c>
      <c r="I82">
        <f t="shared" si="6"/>
        <v>56.784612974574465</v>
      </c>
      <c r="J82" s="66">
        <f t="shared" si="7"/>
        <v>-0.78461297457446477</v>
      </c>
    </row>
  </sheetData>
  <mergeCells count="3">
    <mergeCell ref="A1:D1"/>
    <mergeCell ref="A2:D2"/>
    <mergeCell ref="L2:Q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Dataset</vt:lpstr>
      <vt:lpstr>Finding β^</vt:lpstr>
      <vt:lpstr>Finding σ²</vt:lpstr>
      <vt:lpstr>Hat Mat</vt:lpstr>
      <vt:lpstr>CI for each β</vt:lpstr>
      <vt:lpstr>Residuals</vt:lpstr>
      <vt:lpstr>Normal Probability Plot</vt:lpstr>
      <vt:lpstr>ei against yi^</vt:lpstr>
      <vt:lpstr>Partial Residual Plots (For X1)</vt:lpstr>
      <vt:lpstr>Partial Residual Plots (For X2)</vt:lpstr>
      <vt:lpstr>Partial Residual Plots (For X3)</vt:lpstr>
      <vt:lpstr>'Hat Mat'!B</vt:lpstr>
      <vt:lpstr>B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</dc:creator>
  <cp:lastModifiedBy>Msc 1</cp:lastModifiedBy>
  <dcterms:created xsi:type="dcterms:W3CDTF">2024-04-02T03:38:45Z</dcterms:created>
  <dcterms:modified xsi:type="dcterms:W3CDTF">2024-04-04T15:54:11Z</dcterms:modified>
</cp:coreProperties>
</file>