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utada\Desktop\"/>
    </mc:Choice>
  </mc:AlternateContent>
  <bookViews>
    <workbookView xWindow="0" yWindow="1455" windowWidth="15300" windowHeight="7410" tabRatio="604"/>
  </bookViews>
  <sheets>
    <sheet name="DEPO" sheetId="1" r:id="rId1"/>
    <sheet name="Assets" sheetId="2" r:id="rId2"/>
    <sheet name="INCOME" sheetId="3" r:id="rId3"/>
    <sheet name="EXP" sheetId="4" r:id="rId4"/>
    <sheet name="Profit" sheetId="5" r:id="rId5"/>
    <sheet name="CDRatio" sheetId="6" r:id="rId6"/>
    <sheet name="CRAR" sheetId="7" r:id="rId7"/>
    <sheet name="NetNPAtoNetADV" sheetId="9" r:id="rId8"/>
    <sheet name="Sheet1" sheetId="10" r:id="rId9"/>
  </sheets>
  <definedNames>
    <definedName name="_xlnm.Print_Area" localSheetId="1">Assets!$A$1:$AG$37</definedName>
    <definedName name="_xlnm.Print_Area" localSheetId="6">CRAR!$A$1:$Q$37</definedName>
    <definedName name="_xlnm.Print_Area" localSheetId="0">DEPO!$A$1:$S$38</definedName>
  </definedNames>
  <calcPr calcId="152511"/>
</workbook>
</file>

<file path=xl/calcChain.xml><?xml version="1.0" encoding="utf-8"?>
<calcChain xmlns="http://schemas.openxmlformats.org/spreadsheetml/2006/main"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7" i="2" s="1"/>
  <c r="O22" i="2"/>
  <c r="O23" i="2"/>
  <c r="O24" i="2"/>
  <c r="O25" i="2"/>
  <c r="O2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7" i="2" s="1"/>
  <c r="N26" i="2"/>
  <c r="O5" i="2"/>
  <c r="P5" i="2"/>
  <c r="N5" i="2"/>
  <c r="N28" i="2" l="1"/>
  <c r="O28" i="2"/>
  <c r="K26" i="6"/>
  <c r="K25" i="6"/>
  <c r="K24" i="6"/>
  <c r="K23" i="6"/>
  <c r="K22" i="6"/>
  <c r="K21" i="6"/>
  <c r="K20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M6" i="4" l="1"/>
  <c r="J28" i="3"/>
  <c r="I28" i="3"/>
  <c r="K27" i="5" l="1"/>
  <c r="K26" i="3" l="1"/>
  <c r="K25" i="3"/>
  <c r="K24" i="3"/>
  <c r="K23" i="3"/>
  <c r="K22" i="3"/>
  <c r="K21" i="3"/>
  <c r="K20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M5" i="4" l="1"/>
  <c r="H8" i="6" l="1"/>
  <c r="E8" i="6"/>
  <c r="M8" i="4"/>
  <c r="E8" i="7" s="1"/>
  <c r="E8" i="5" l="1"/>
  <c r="H25" i="6"/>
  <c r="E25" i="6"/>
  <c r="M25" i="4"/>
  <c r="H9" i="6"/>
  <c r="E9" i="6"/>
  <c r="M9" i="4"/>
  <c r="E9" i="7" s="1"/>
  <c r="E9" i="5"/>
  <c r="E25" i="7" l="1"/>
  <c r="E25" i="5"/>
  <c r="H27" i="5"/>
  <c r="K18" i="5"/>
  <c r="K28" i="5" s="1"/>
  <c r="H18" i="5"/>
  <c r="I27" i="4"/>
  <c r="E27" i="4"/>
  <c r="I18" i="4"/>
  <c r="E18" i="4"/>
  <c r="H27" i="3"/>
  <c r="E27" i="3"/>
  <c r="H18" i="3"/>
  <c r="E18" i="3"/>
  <c r="M27" i="2"/>
  <c r="M18" i="2"/>
  <c r="E27" i="2"/>
  <c r="K27" i="3" l="1"/>
  <c r="K27" i="6"/>
  <c r="E28" i="4"/>
  <c r="K18" i="3"/>
  <c r="M18" i="4"/>
  <c r="E28" i="3"/>
  <c r="H28" i="5"/>
  <c r="M27" i="4"/>
  <c r="H28" i="3"/>
  <c r="M28" i="2"/>
  <c r="I28" i="4"/>
  <c r="H7" i="6"/>
  <c r="E7" i="6"/>
  <c r="M7" i="4"/>
  <c r="E7" i="7" s="1"/>
  <c r="H15" i="6"/>
  <c r="E15" i="6"/>
  <c r="M15" i="4"/>
  <c r="E15" i="7" s="1"/>
  <c r="H16" i="6"/>
  <c r="E16" i="6"/>
  <c r="M16" i="4"/>
  <c r="E16" i="7" s="1"/>
  <c r="H13" i="6"/>
  <c r="E13" i="6"/>
  <c r="M13" i="4"/>
  <c r="E13" i="7" s="1"/>
  <c r="E5" i="7"/>
  <c r="H5" i="6"/>
  <c r="E5" i="6"/>
  <c r="E27" i="5" l="1"/>
  <c r="K28" i="3"/>
  <c r="E16" i="5"/>
  <c r="E7" i="5"/>
  <c r="E13" i="5"/>
  <c r="M28" i="4"/>
  <c r="E28" i="7" s="1"/>
  <c r="E15" i="5"/>
  <c r="E18" i="5"/>
  <c r="E18" i="7"/>
  <c r="E27" i="7"/>
  <c r="E5" i="5"/>
  <c r="K27" i="1"/>
  <c r="H27" i="1"/>
  <c r="E27" i="1"/>
  <c r="K18" i="1"/>
  <c r="H18" i="1"/>
  <c r="E18" i="1"/>
  <c r="E28" i="5" l="1"/>
  <c r="E18" i="9"/>
  <c r="E27" i="9"/>
  <c r="H28" i="1"/>
  <c r="E27" i="6"/>
  <c r="H27" i="6"/>
  <c r="E18" i="6"/>
  <c r="H18" i="6"/>
  <c r="K28" i="1"/>
  <c r="E28" i="1"/>
  <c r="I27" i="2"/>
  <c r="I18" i="2"/>
  <c r="E18" i="2"/>
  <c r="K18" i="6" s="1"/>
  <c r="E28" i="9" l="1"/>
  <c r="E28" i="2"/>
  <c r="K28" i="6" s="1"/>
  <c r="E28" i="6"/>
  <c r="H28" i="6"/>
  <c r="I28" i="2"/>
  <c r="H14" i="6"/>
  <c r="E14" i="6"/>
  <c r="M14" i="4"/>
  <c r="E14" i="7" s="1"/>
  <c r="H12" i="6"/>
  <c r="E12" i="6"/>
  <c r="M12" i="4"/>
  <c r="E12" i="7" s="1"/>
  <c r="H11" i="6"/>
  <c r="E11" i="6"/>
  <c r="M11" i="4"/>
  <c r="E11" i="7" s="1"/>
  <c r="E11" i="5" l="1"/>
  <c r="E14" i="5"/>
  <c r="E12" i="5"/>
  <c r="H10" i="6"/>
  <c r="E10" i="6"/>
  <c r="M10" i="4"/>
  <c r="E10" i="7" s="1"/>
  <c r="E10" i="5" l="1"/>
  <c r="H6" i="6"/>
  <c r="E6" i="6"/>
  <c r="E6" i="7"/>
  <c r="H24" i="6"/>
  <c r="E24" i="6"/>
  <c r="M24" i="4"/>
  <c r="E24" i="7" l="1"/>
  <c r="E24" i="5"/>
  <c r="E6" i="5"/>
  <c r="H20" i="6"/>
  <c r="E20" i="6"/>
  <c r="M20" i="4"/>
  <c r="E20" i="7" s="1"/>
  <c r="H23" i="6"/>
  <c r="E23" i="6"/>
  <c r="M23" i="4"/>
  <c r="E23" i="7" l="1"/>
  <c r="E23" i="5"/>
  <c r="E20" i="5"/>
  <c r="H17" i="6"/>
  <c r="E17" i="6"/>
  <c r="M17" i="4"/>
  <c r="E17" i="7" s="1"/>
  <c r="E17" i="5" l="1"/>
  <c r="H26" i="6"/>
  <c r="E26" i="6"/>
  <c r="M26" i="4"/>
  <c r="H22" i="6"/>
  <c r="E22" i="6"/>
  <c r="E26" i="7" l="1"/>
  <c r="E26" i="5"/>
  <c r="M22" i="4"/>
  <c r="H21" i="6"/>
  <c r="E21" i="6"/>
  <c r="M21" i="4"/>
  <c r="J26" i="6"/>
  <c r="J25" i="6"/>
  <c r="J24" i="6"/>
  <c r="J23" i="6"/>
  <c r="J22" i="6"/>
  <c r="J21" i="6"/>
  <c r="J20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I26" i="6"/>
  <c r="I25" i="6"/>
  <c r="I24" i="6"/>
  <c r="I23" i="6"/>
  <c r="I22" i="6"/>
  <c r="I21" i="6"/>
  <c r="I20" i="6"/>
  <c r="I17" i="6"/>
  <c r="I16" i="6"/>
  <c r="I15" i="6"/>
  <c r="I14" i="6"/>
  <c r="E21" i="7" l="1"/>
  <c r="E21" i="5"/>
  <c r="E22" i="7"/>
  <c r="E22" i="5"/>
  <c r="I13" i="6"/>
  <c r="I12" i="6"/>
  <c r="I11" i="6"/>
  <c r="I10" i="6"/>
  <c r="I9" i="6"/>
  <c r="I8" i="6"/>
  <c r="I7" i="6"/>
  <c r="I6" i="6"/>
  <c r="I5" i="6"/>
  <c r="G26" i="6"/>
  <c r="G25" i="6"/>
  <c r="G24" i="6"/>
  <c r="G23" i="6"/>
  <c r="G22" i="6"/>
  <c r="G21" i="6"/>
  <c r="G20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F26" i="6"/>
  <c r="F25" i="6"/>
  <c r="F24" i="6"/>
  <c r="F23" i="6"/>
  <c r="F22" i="6"/>
  <c r="F21" i="6"/>
  <c r="F20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D26" i="6"/>
  <c r="D25" i="6"/>
  <c r="D24" i="6"/>
  <c r="D23" i="6"/>
  <c r="D22" i="6"/>
  <c r="D21" i="6"/>
  <c r="D20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26" i="6"/>
  <c r="C25" i="6"/>
  <c r="C24" i="6"/>
  <c r="C23" i="6"/>
  <c r="C22" i="6"/>
  <c r="C21" i="6"/>
  <c r="C20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I27" i="5"/>
  <c r="J27" i="5"/>
  <c r="J18" i="5"/>
  <c r="I18" i="5"/>
  <c r="G27" i="5"/>
  <c r="F27" i="5"/>
  <c r="G18" i="5"/>
  <c r="F18" i="5"/>
  <c r="L26" i="4"/>
  <c r="D26" i="7" s="1"/>
  <c r="L25" i="4"/>
  <c r="D25" i="7" s="1"/>
  <c r="L24" i="4"/>
  <c r="D24" i="7" s="1"/>
  <c r="L23" i="4"/>
  <c r="D23" i="7" s="1"/>
  <c r="L22" i="4"/>
  <c r="D22" i="7" s="1"/>
  <c r="L21" i="4"/>
  <c r="D21" i="7" s="1"/>
  <c r="L20" i="4"/>
  <c r="D20" i="7" s="1"/>
  <c r="L17" i="4"/>
  <c r="D17" i="7" s="1"/>
  <c r="L16" i="4"/>
  <c r="D16" i="7" s="1"/>
  <c r="L15" i="4"/>
  <c r="D15" i="7" s="1"/>
  <c r="L14" i="4"/>
  <c r="D14" i="7" s="1"/>
  <c r="L13" i="4"/>
  <c r="D13" i="7" s="1"/>
  <c r="L12" i="4"/>
  <c r="D12" i="7" s="1"/>
  <c r="L11" i="4"/>
  <c r="D11" i="7" s="1"/>
  <c r="L10" i="4"/>
  <c r="L9" i="4"/>
  <c r="D9" i="7" s="1"/>
  <c r="L8" i="4"/>
  <c r="D8" i="7" s="1"/>
  <c r="L7" i="4"/>
  <c r="D7" i="7" s="1"/>
  <c r="L6" i="4"/>
  <c r="D6" i="7" s="1"/>
  <c r="L5" i="4"/>
  <c r="D5" i="7" s="1"/>
  <c r="K26" i="4"/>
  <c r="C26" i="7" s="1"/>
  <c r="K25" i="4"/>
  <c r="C25" i="7" s="1"/>
  <c r="K24" i="4"/>
  <c r="C24" i="7" s="1"/>
  <c r="K23" i="4"/>
  <c r="C23" i="7" s="1"/>
  <c r="K22" i="4"/>
  <c r="C22" i="7" s="1"/>
  <c r="K21" i="4"/>
  <c r="C21" i="7" s="1"/>
  <c r="K20" i="4"/>
  <c r="C20" i="7" s="1"/>
  <c r="K17" i="4"/>
  <c r="C17" i="7" s="1"/>
  <c r="K16" i="4"/>
  <c r="C16" i="7" s="1"/>
  <c r="K15" i="4"/>
  <c r="C15" i="7" s="1"/>
  <c r="K14" i="4"/>
  <c r="C14" i="7" s="1"/>
  <c r="K13" i="4"/>
  <c r="C13" i="7" s="1"/>
  <c r="K12" i="4"/>
  <c r="C12" i="7" s="1"/>
  <c r="K11" i="4"/>
  <c r="C11" i="7" s="1"/>
  <c r="K10" i="4"/>
  <c r="C10" i="7" s="1"/>
  <c r="K9" i="4"/>
  <c r="C9" i="7" s="1"/>
  <c r="K8" i="4"/>
  <c r="C8" i="7" s="1"/>
  <c r="K7" i="4"/>
  <c r="C7" i="7" s="1"/>
  <c r="K6" i="4"/>
  <c r="C6" i="7" s="1"/>
  <c r="K5" i="4"/>
  <c r="C5" i="7" s="1"/>
  <c r="H27" i="4"/>
  <c r="G27" i="4"/>
  <c r="H18" i="4"/>
  <c r="G18" i="4"/>
  <c r="D27" i="4"/>
  <c r="L27" i="4" s="1"/>
  <c r="D27" i="5" s="1"/>
  <c r="C27" i="4"/>
  <c r="D18" i="4"/>
  <c r="C18" i="4"/>
  <c r="D23" i="5"/>
  <c r="D20" i="5"/>
  <c r="D13" i="5"/>
  <c r="D9" i="5"/>
  <c r="C22" i="5"/>
  <c r="C13" i="5"/>
  <c r="G18" i="3"/>
  <c r="F18" i="3"/>
  <c r="G27" i="3"/>
  <c r="F27" i="3"/>
  <c r="D27" i="3"/>
  <c r="C27" i="3"/>
  <c r="D18" i="3"/>
  <c r="C18" i="3"/>
  <c r="C5" i="5" l="1"/>
  <c r="K27" i="4"/>
  <c r="C27" i="5" s="1"/>
  <c r="K18" i="4"/>
  <c r="C18" i="5" s="1"/>
  <c r="C12" i="5"/>
  <c r="D7" i="5"/>
  <c r="L18" i="4"/>
  <c r="D18" i="5" s="1"/>
  <c r="D10" i="7"/>
  <c r="D10" i="5"/>
  <c r="F28" i="5"/>
  <c r="I28" i="5"/>
  <c r="J28" i="5"/>
  <c r="G28" i="5"/>
  <c r="C26" i="5"/>
  <c r="C8" i="5"/>
  <c r="D5" i="5"/>
  <c r="D17" i="5"/>
  <c r="C16" i="5"/>
  <c r="C9" i="5"/>
  <c r="C17" i="5"/>
  <c r="C14" i="5"/>
  <c r="D14" i="5"/>
  <c r="C10" i="5"/>
  <c r="D15" i="5"/>
  <c r="D24" i="5"/>
  <c r="C6" i="5"/>
  <c r="D6" i="5"/>
  <c r="D11" i="5"/>
  <c r="C23" i="5"/>
  <c r="C28" i="4"/>
  <c r="H28" i="4"/>
  <c r="D27" i="7"/>
  <c r="C24" i="5"/>
  <c r="C20" i="5"/>
  <c r="C25" i="5"/>
  <c r="D21" i="5"/>
  <c r="D25" i="5"/>
  <c r="C18" i="7"/>
  <c r="G28" i="4"/>
  <c r="C7" i="5"/>
  <c r="C11" i="5"/>
  <c r="C15" i="5"/>
  <c r="C21" i="5"/>
  <c r="D8" i="5"/>
  <c r="D12" i="5"/>
  <c r="D16" i="5"/>
  <c r="D22" i="5"/>
  <c r="D26" i="5"/>
  <c r="D28" i="4"/>
  <c r="D28" i="3"/>
  <c r="F28" i="3"/>
  <c r="C28" i="3"/>
  <c r="G28" i="3"/>
  <c r="L18" i="2"/>
  <c r="K18" i="2"/>
  <c r="L27" i="2"/>
  <c r="K27" i="2"/>
  <c r="H27" i="2"/>
  <c r="G27" i="2"/>
  <c r="H18" i="2"/>
  <c r="G18" i="2"/>
  <c r="C27" i="7" l="1"/>
  <c r="H28" i="2"/>
  <c r="L28" i="4"/>
  <c r="D28" i="5" s="1"/>
  <c r="D18" i="7"/>
  <c r="K28" i="2"/>
  <c r="K28" i="4"/>
  <c r="C28" i="5" s="1"/>
  <c r="D28" i="7"/>
  <c r="G28" i="2"/>
  <c r="L28" i="2"/>
  <c r="D27" i="2"/>
  <c r="C27" i="2"/>
  <c r="I27" i="6" s="1"/>
  <c r="D18" i="2"/>
  <c r="C18" i="2"/>
  <c r="I18" i="1"/>
  <c r="G18" i="1"/>
  <c r="F18" i="1"/>
  <c r="D18" i="1"/>
  <c r="C18" i="1"/>
  <c r="J18" i="1"/>
  <c r="J27" i="1"/>
  <c r="I27" i="1"/>
  <c r="G27" i="1"/>
  <c r="F27" i="1"/>
  <c r="D27" i="1"/>
  <c r="C27" i="1"/>
  <c r="J27" i="6" l="1"/>
  <c r="C28" i="7"/>
  <c r="I18" i="6"/>
  <c r="C28" i="2"/>
  <c r="I28" i="6" s="1"/>
  <c r="J18" i="6"/>
  <c r="D28" i="2"/>
  <c r="D28" i="1"/>
  <c r="G18" i="6"/>
  <c r="F18" i="6"/>
  <c r="F28" i="1"/>
  <c r="F27" i="6"/>
  <c r="D18" i="9"/>
  <c r="D18" i="6"/>
  <c r="C18" i="9"/>
  <c r="C18" i="6"/>
  <c r="G28" i="1"/>
  <c r="G27" i="6"/>
  <c r="C28" i="1"/>
  <c r="I28" i="1"/>
  <c r="C27" i="9"/>
  <c r="C27" i="6"/>
  <c r="D27" i="9"/>
  <c r="D27" i="6"/>
  <c r="J28" i="1"/>
  <c r="J28" i="6" l="1"/>
  <c r="G28" i="6"/>
  <c r="D28" i="9"/>
  <c r="D28" i="6"/>
  <c r="C28" i="9"/>
  <c r="C28" i="6"/>
  <c r="F28" i="6"/>
</calcChain>
</file>

<file path=xl/sharedStrings.xml><?xml version="1.0" encoding="utf-8"?>
<sst xmlns="http://schemas.openxmlformats.org/spreadsheetml/2006/main" count="370" uniqueCount="77">
  <si>
    <t>As on March 31</t>
  </si>
  <si>
    <t>(₹ Crore)</t>
  </si>
  <si>
    <t>Deposits</t>
  </si>
  <si>
    <t>Investments</t>
  </si>
  <si>
    <t>I</t>
  </si>
  <si>
    <t>II</t>
  </si>
  <si>
    <t>III</t>
  </si>
  <si>
    <t>Banks</t>
  </si>
  <si>
    <t>Advances</t>
  </si>
  <si>
    <t>Total Assets</t>
  </si>
  <si>
    <t>Gross NPA</t>
  </si>
  <si>
    <t>Net NPA</t>
  </si>
  <si>
    <t>Interest Income</t>
  </si>
  <si>
    <t>Other Income</t>
  </si>
  <si>
    <t>Total Income</t>
  </si>
  <si>
    <t>Operating Expenses</t>
  </si>
  <si>
    <t>Total Expenditure *</t>
  </si>
  <si>
    <t>* excludes provisions &amp; contingencies</t>
  </si>
  <si>
    <t>Operating Profit</t>
  </si>
  <si>
    <t>Net Profit</t>
  </si>
  <si>
    <t>Credit Deposit Ratio</t>
  </si>
  <si>
    <t>Investment Deposit Ratio</t>
  </si>
  <si>
    <t>Opr.Exp as % to Total Expenses</t>
  </si>
  <si>
    <t>Return on Assets</t>
  </si>
  <si>
    <t>(₹ in lakhs)</t>
  </si>
  <si>
    <t>City Union Bank Ltd.</t>
  </si>
  <si>
    <t>ING Vysya Bank Ltd.</t>
  </si>
  <si>
    <t>Tamilnad Mercantile Bank Ltd.</t>
  </si>
  <si>
    <t>The Catholic Syrian Bank Ltd.</t>
  </si>
  <si>
    <t>Dhanlaxmi Bank Ltd</t>
  </si>
  <si>
    <t>The Federal Bank Ltd.</t>
  </si>
  <si>
    <t>The Jammu &amp; Kashmir Bank Ltd.</t>
  </si>
  <si>
    <t>The Karnataka Bank Ltd.</t>
  </si>
  <si>
    <t>The Karur Vysya Bank Ltd.</t>
  </si>
  <si>
    <t>The Lakshmi Vilas Bank Ltd.</t>
  </si>
  <si>
    <t>Nainital Bank Ltd.</t>
  </si>
  <si>
    <t>The South Indian Bank Ltd.</t>
  </si>
  <si>
    <t>NEW PRIVATE SECTOR BANKS</t>
  </si>
  <si>
    <t>Axis Bank Ltd.</t>
  </si>
  <si>
    <t>Development Credit Bank Ltd.</t>
  </si>
  <si>
    <t xml:space="preserve">HDFC Bank Ltd. </t>
  </si>
  <si>
    <t>ICICI Bank Ltd.</t>
  </si>
  <si>
    <t>Indusind Bank Ltd.</t>
  </si>
  <si>
    <t>Kotak Mahindra Bank Ltd.</t>
  </si>
  <si>
    <t>YES Bank</t>
  </si>
  <si>
    <t>TOTAL OF 7 NEW PVT BANKS [II]</t>
  </si>
  <si>
    <t>TOTAL OF 13  PVT BANKS [I]</t>
  </si>
  <si>
    <t>TOTAL OF 20 PVT BANKS [I+II]</t>
  </si>
  <si>
    <r>
      <t xml:space="preserve">          </t>
    </r>
    <r>
      <rPr>
        <b/>
        <sz val="18"/>
        <rFont val="Arial Narrow"/>
        <family val="2"/>
      </rPr>
      <t>Statement II : Private  Sector Banks : Assets/Gross and Net Non-Performing Assets</t>
    </r>
  </si>
  <si>
    <r>
      <t xml:space="preserve">          </t>
    </r>
    <r>
      <rPr>
        <b/>
        <sz val="18"/>
        <rFont val="Arial Narrow"/>
        <family val="2"/>
      </rPr>
      <t>Statement I : Private  Sector Banks : Deposits/Investments/Advances</t>
    </r>
  </si>
  <si>
    <r>
      <t xml:space="preserve">          </t>
    </r>
    <r>
      <rPr>
        <b/>
        <sz val="18"/>
        <rFont val="Arial Narrow"/>
        <family val="2"/>
      </rPr>
      <t>Statement V : Private  Sector Banks : Profit</t>
    </r>
  </si>
  <si>
    <r>
      <t xml:space="preserve">          </t>
    </r>
    <r>
      <rPr>
        <b/>
        <sz val="18"/>
        <rFont val="Arial Narrow"/>
        <family val="2"/>
      </rPr>
      <t>Statement VII : Private  Sector Banks : Ratios</t>
    </r>
  </si>
  <si>
    <t>-</t>
  </si>
  <si>
    <t>Capital Adequacy Ratio -                                       Basel III</t>
  </si>
  <si>
    <t>0,66</t>
  </si>
  <si>
    <t>AVERAGE OF 7  PVT BANKS [I]</t>
  </si>
  <si>
    <t>AVERAGE OF 13  PVT BANKS [I]</t>
  </si>
  <si>
    <t>AVERAGE OF 20 PVT  BANKS</t>
  </si>
  <si>
    <t>Provisions and Contingencies</t>
  </si>
  <si>
    <t>Spread as % to Assets</t>
  </si>
  <si>
    <t>Capital Adequacy Ratio -           Basel I</t>
  </si>
  <si>
    <t>Capital Adequacy Ratio -                                       Basel II</t>
  </si>
  <si>
    <t>S.No</t>
  </si>
  <si>
    <t>Net NPA to Net Advances</t>
  </si>
  <si>
    <t>Business Per Employee</t>
  </si>
  <si>
    <t>Profit Per Employee</t>
  </si>
  <si>
    <t>Interest Expended</t>
  </si>
  <si>
    <t>RBL Bank</t>
  </si>
  <si>
    <t>√</t>
  </si>
  <si>
    <r>
      <t xml:space="preserve">          </t>
    </r>
    <r>
      <rPr>
        <b/>
        <sz val="18"/>
        <rFont val="Arial Narrow"/>
        <family val="2"/>
      </rPr>
      <t>Statement III : Private  Sector Banks : Income</t>
    </r>
  </si>
  <si>
    <r>
      <t xml:space="preserve">          </t>
    </r>
    <r>
      <rPr>
        <b/>
        <sz val="18"/>
        <rFont val="Arial Narrow"/>
        <family val="2"/>
      </rPr>
      <t>Statement IV : Private  Sector Banks : Expenditure</t>
    </r>
  </si>
  <si>
    <t>(In Per cent)</t>
  </si>
  <si>
    <t>(In per cent)</t>
  </si>
  <si>
    <t xml:space="preserve"> (in %)</t>
  </si>
  <si>
    <r>
      <t xml:space="preserve">          </t>
    </r>
    <r>
      <rPr>
        <b/>
        <sz val="18"/>
        <rFont val="Arial Narrow"/>
        <family val="2"/>
      </rPr>
      <t>Statement VI : Private Sector Banks : Ratios</t>
    </r>
  </si>
  <si>
    <r>
      <t xml:space="preserve">          </t>
    </r>
    <r>
      <rPr>
        <b/>
        <sz val="18"/>
        <rFont val="Arial Narrow"/>
        <family val="2"/>
      </rPr>
      <t>Statement VIII : Private Sector Banks : Ratios</t>
    </r>
  </si>
  <si>
    <t>Net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</si>
</sst>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.00_);\(0.00\)"/>
    <numFmt numFmtId="166" formatCode="#,##0.00;[Red]#,##0.00"/>
    <numFmt numFmtId="167" formatCode="#,##0;[Red]#,##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8"/>
      <name val="Arial Narrow"/>
      <family val="2"/>
    </font>
    <font>
      <b/>
      <sz val="1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0"/>
      <name val="Arial Narrow"/>
      <family val="2"/>
    </font>
    <font>
      <sz val="12"/>
      <color theme="1"/>
      <name val="Calibri"/>
      <family val="2"/>
      <scheme val="minor"/>
    </font>
    <font>
      <sz val="12"/>
      <color indexed="8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rgb="FF464646"/>
      <name val="Arial Narrow"/>
      <family val="2"/>
    </font>
    <font>
      <b/>
      <sz val="12"/>
      <name val="Arial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 applyFill="0" applyBorder="0"/>
    <xf numFmtId="43" fontId="2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3" fillId="0" borderId="0"/>
    <xf numFmtId="0" fontId="4" fillId="0" borderId="0" applyFill="0" applyBorder="0"/>
    <xf numFmtId="43" fontId="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403">
    <xf numFmtId="0" fontId="0" fillId="0" borderId="0" xfId="0"/>
    <xf numFmtId="0" fontId="6" fillId="0" borderId="3" xfId="4" applyNumberFormat="1" applyFont="1" applyBorder="1" applyAlignment="1"/>
    <xf numFmtId="0" fontId="6" fillId="0" borderId="3" xfId="4" applyFont="1" applyBorder="1" applyAlignment="1">
      <alignment horizontal="center"/>
    </xf>
    <xf numFmtId="3" fontId="5" fillId="0" borderId="5" xfId="4" applyNumberFormat="1" applyFont="1" applyBorder="1" applyAlignment="1">
      <alignment horizontal="right"/>
    </xf>
    <xf numFmtId="3" fontId="5" fillId="0" borderId="3" xfId="4" applyNumberFormat="1" applyFont="1" applyBorder="1" applyAlignment="1">
      <alignment horizontal="right"/>
    </xf>
    <xf numFmtId="3" fontId="5" fillId="0" borderId="15" xfId="4" applyNumberFormat="1" applyFont="1" applyBorder="1" applyAlignment="1">
      <alignment horizontal="right"/>
    </xf>
    <xf numFmtId="3" fontId="5" fillId="0" borderId="3" xfId="4" applyNumberFormat="1" applyFont="1" applyBorder="1"/>
    <xf numFmtId="0" fontId="7" fillId="0" borderId="9" xfId="4" applyNumberFormat="1" applyFont="1" applyBorder="1" applyAlignment="1"/>
    <xf numFmtId="0" fontId="6" fillId="0" borderId="13" xfId="4" applyNumberFormat="1" applyFont="1" applyBorder="1" applyAlignment="1">
      <alignment horizontal="center"/>
    </xf>
    <xf numFmtId="0" fontId="6" fillId="0" borderId="1" xfId="4" applyNumberFormat="1" applyFont="1" applyBorder="1" applyAlignment="1">
      <alignment horizontal="center"/>
    </xf>
    <xf numFmtId="0" fontId="0" fillId="0" borderId="3" xfId="0" applyBorder="1"/>
    <xf numFmtId="3" fontId="5" fillId="0" borderId="3" xfId="0" applyNumberFormat="1" applyFont="1" applyBorder="1" applyAlignment="1">
      <alignment horizontal="right"/>
    </xf>
    <xf numFmtId="3" fontId="13" fillId="0" borderId="3" xfId="0" applyNumberFormat="1" applyFont="1" applyBorder="1"/>
    <xf numFmtId="0" fontId="6" fillId="0" borderId="3" xfId="1" applyFont="1" applyBorder="1" applyAlignment="1">
      <alignment horizontal="center"/>
    </xf>
    <xf numFmtId="0" fontId="14" fillId="0" borderId="0" xfId="4" applyNumberFormat="1" applyFont="1" applyBorder="1"/>
    <xf numFmtId="166" fontId="12" fillId="0" borderId="3" xfId="0" applyNumberFormat="1" applyFont="1" applyBorder="1"/>
    <xf numFmtId="3" fontId="5" fillId="0" borderId="5" xfId="0" applyNumberFormat="1" applyFont="1" applyBorder="1" applyAlignment="1">
      <alignment horizontal="right"/>
    </xf>
    <xf numFmtId="0" fontId="7" fillId="0" borderId="8" xfId="4" applyNumberFormat="1" applyFont="1" applyBorder="1" applyAlignment="1"/>
    <xf numFmtId="0" fontId="8" fillId="0" borderId="7" xfId="1" applyFont="1" applyBorder="1"/>
    <xf numFmtId="0" fontId="7" fillId="0" borderId="7" xfId="4" applyNumberFormat="1" applyFont="1" applyBorder="1" applyAlignment="1">
      <alignment horizontal="center"/>
    </xf>
    <xf numFmtId="3" fontId="6" fillId="0" borderId="3" xfId="4" applyNumberFormat="1" applyFont="1" applyBorder="1" applyAlignment="1">
      <alignment horizontal="right"/>
    </xf>
    <xf numFmtId="3" fontId="5" fillId="0" borderId="17" xfId="4" applyNumberFormat="1" applyFont="1" applyBorder="1"/>
    <xf numFmtId="4" fontId="5" fillId="0" borderId="3" xfId="0" applyNumberFormat="1" applyFont="1" applyBorder="1" applyAlignment="1">
      <alignment horizontal="right"/>
    </xf>
    <xf numFmtId="4" fontId="6" fillId="0" borderId="3" xfId="0" applyNumberFormat="1" applyFont="1" applyBorder="1" applyAlignment="1">
      <alignment horizontal="right"/>
    </xf>
    <xf numFmtId="0" fontId="12" fillId="0" borderId="5" xfId="0" applyFont="1" applyBorder="1"/>
    <xf numFmtId="0" fontId="12" fillId="0" borderId="3" xfId="0" applyFont="1" applyBorder="1"/>
    <xf numFmtId="2" fontId="5" fillId="0" borderId="5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5" fillId="0" borderId="3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5" fillId="0" borderId="3" xfId="4" applyFont="1" applyBorder="1"/>
    <xf numFmtId="165" fontId="5" fillId="0" borderId="8" xfId="0" applyNumberFormat="1" applyFont="1" applyBorder="1" applyAlignment="1">
      <alignment horizontal="right"/>
    </xf>
    <xf numFmtId="0" fontId="12" fillId="0" borderId="15" xfId="0" applyFont="1" applyBorder="1"/>
    <xf numFmtId="2" fontId="5" fillId="0" borderId="3" xfId="0" applyNumberFormat="1" applyFont="1" applyBorder="1" applyAlignment="1">
      <alignment horizontal="right" vertical="top" wrapText="1"/>
    </xf>
    <xf numFmtId="2" fontId="5" fillId="0" borderId="3" xfId="4" applyNumberFormat="1" applyFont="1" applyBorder="1" applyAlignment="1">
      <alignment horizontal="right" vertical="top" wrapText="1"/>
    </xf>
    <xf numFmtId="2" fontId="5" fillId="0" borderId="14" xfId="4" applyNumberFormat="1" applyFont="1" applyBorder="1" applyAlignment="1">
      <alignment horizontal="right" vertical="top" wrapText="1"/>
    </xf>
    <xf numFmtId="165" fontId="5" fillId="0" borderId="3" xfId="0" applyNumberFormat="1" applyFont="1" applyBorder="1" applyAlignment="1">
      <alignment horizontal="right" vertical="top" wrapText="1"/>
    </xf>
    <xf numFmtId="2" fontId="12" fillId="0" borderId="3" xfId="0" applyNumberFormat="1" applyFont="1" applyBorder="1"/>
    <xf numFmtId="2" fontId="0" fillId="0" borderId="0" xfId="0" applyNumberFormat="1"/>
    <xf numFmtId="3" fontId="12" fillId="0" borderId="3" xfId="0" applyNumberFormat="1" applyFont="1" applyBorder="1"/>
    <xf numFmtId="3" fontId="12" fillId="0" borderId="5" xfId="0" applyNumberFormat="1" applyFont="1" applyBorder="1"/>
    <xf numFmtId="2" fontId="12" fillId="0" borderId="15" xfId="0" applyNumberFormat="1" applyFont="1" applyBorder="1"/>
    <xf numFmtId="0" fontId="15" fillId="0" borderId="0" xfId="0" applyFont="1"/>
    <xf numFmtId="0" fontId="18" fillId="0" borderId="0" xfId="4" applyNumberFormat="1" applyFont="1" applyBorder="1"/>
    <xf numFmtId="0" fontId="6" fillId="0" borderId="22" xfId="1" applyFont="1" applyBorder="1" applyAlignment="1">
      <alignment horizontal="center"/>
    </xf>
    <xf numFmtId="0" fontId="7" fillId="0" borderId="24" xfId="4" applyNumberFormat="1" applyFont="1" applyBorder="1" applyAlignment="1"/>
    <xf numFmtId="0" fontId="0" fillId="0" borderId="0" xfId="0" applyBorder="1"/>
    <xf numFmtId="166" fontId="12" fillId="0" borderId="5" xfId="0" applyNumberFormat="1" applyFont="1" applyBorder="1"/>
    <xf numFmtId="2" fontId="1" fillId="0" borderId="0" xfId="0" applyNumberFormat="1" applyFont="1"/>
    <xf numFmtId="0" fontId="6" fillId="0" borderId="0" xfId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1" fontId="5" fillId="0" borderId="5" xfId="0" applyNumberFormat="1" applyFont="1" applyBorder="1" applyAlignment="1">
      <alignment horizontal="right"/>
    </xf>
    <xf numFmtId="0" fontId="7" fillId="0" borderId="3" xfId="4" applyNumberFormat="1" applyFont="1" applyBorder="1" applyAlignment="1">
      <alignment horizontal="center"/>
    </xf>
    <xf numFmtId="165" fontId="6" fillId="0" borderId="25" xfId="5" applyNumberFormat="1" applyFont="1" applyBorder="1" applyAlignment="1">
      <alignment horizontal="right"/>
    </xf>
    <xf numFmtId="0" fontId="6" fillId="0" borderId="10" xfId="1" applyFont="1" applyFill="1" applyBorder="1" applyAlignment="1">
      <alignment horizontal="center"/>
    </xf>
    <xf numFmtId="0" fontId="6" fillId="0" borderId="5" xfId="4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3" fontId="12" fillId="0" borderId="8" xfId="0" applyNumberFormat="1" applyFont="1" applyBorder="1"/>
    <xf numFmtId="3" fontId="12" fillId="0" borderId="15" xfId="0" applyNumberFormat="1" applyFont="1" applyBorder="1"/>
    <xf numFmtId="0" fontId="12" fillId="0" borderId="8" xfId="0" applyFont="1" applyBorder="1"/>
    <xf numFmtId="0" fontId="0" fillId="0" borderId="5" xfId="0" applyBorder="1"/>
    <xf numFmtId="0" fontId="12" fillId="0" borderId="12" xfId="0" applyFont="1" applyBorder="1"/>
    <xf numFmtId="0" fontId="12" fillId="0" borderId="0" xfId="0" applyFont="1" applyBorder="1"/>
    <xf numFmtId="0" fontId="12" fillId="0" borderId="4" xfId="0" applyFont="1" applyBorder="1"/>
    <xf numFmtId="0" fontId="0" fillId="0" borderId="19" xfId="0" applyBorder="1"/>
    <xf numFmtId="0" fontId="1" fillId="0" borderId="0" xfId="0" applyFont="1" applyAlignment="1">
      <alignment horizontal="left"/>
    </xf>
    <xf numFmtId="0" fontId="6" fillId="0" borderId="10" xfId="1" applyFont="1" applyBorder="1" applyAlignment="1">
      <alignment horizontal="center"/>
    </xf>
    <xf numFmtId="2" fontId="0" fillId="0" borderId="0" xfId="0" applyNumberFormat="1" applyFont="1"/>
    <xf numFmtId="0" fontId="5" fillId="0" borderId="0" xfId="4" applyNumberFormat="1" applyFont="1" applyBorder="1"/>
    <xf numFmtId="3" fontId="12" fillId="0" borderId="22" xfId="0" applyNumberFormat="1" applyFont="1" applyBorder="1"/>
    <xf numFmtId="3" fontId="5" fillId="0" borderId="3" xfId="0" applyNumberFormat="1" applyFont="1" applyBorder="1"/>
    <xf numFmtId="3" fontId="5" fillId="0" borderId="3" xfId="0" applyNumberFormat="1" applyFont="1" applyBorder="1" applyAlignment="1">
      <alignment vertical="justify"/>
    </xf>
    <xf numFmtId="3" fontId="5" fillId="0" borderId="14" xfId="0" applyNumberFormat="1" applyFont="1" applyBorder="1" applyAlignment="1">
      <alignment vertical="justify"/>
    </xf>
    <xf numFmtId="3" fontId="5" fillId="0" borderId="11" xfId="0" applyNumberFormat="1" applyFont="1" applyBorder="1" applyAlignment="1">
      <alignment vertical="justify"/>
    </xf>
    <xf numFmtId="3" fontId="5" fillId="0" borderId="11" xfId="0" applyNumberFormat="1" applyFont="1" applyBorder="1" applyAlignment="1">
      <alignment horizontal="right"/>
    </xf>
    <xf numFmtId="3" fontId="5" fillId="0" borderId="3" xfId="0" applyNumberFormat="1" applyFont="1" applyBorder="1" applyAlignment="1"/>
    <xf numFmtId="3" fontId="5" fillId="0" borderId="14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11" fillId="0" borderId="4" xfId="0" applyNumberFormat="1" applyFont="1" applyBorder="1"/>
    <xf numFmtId="3" fontId="11" fillId="0" borderId="0" xfId="0" applyNumberFormat="1" applyFont="1" applyBorder="1"/>
    <xf numFmtId="2" fontId="5" fillId="0" borderId="3" xfId="0" applyNumberFormat="1" applyFont="1" applyBorder="1" applyAlignment="1">
      <alignment vertical="justify"/>
    </xf>
    <xf numFmtId="2" fontId="5" fillId="0" borderId="15" xfId="0" applyNumberFormat="1" applyFont="1" applyBorder="1" applyAlignment="1">
      <alignment vertical="justify"/>
    </xf>
    <xf numFmtId="2" fontId="5" fillId="0" borderId="5" xfId="0" applyNumberFormat="1" applyFont="1" applyBorder="1" applyAlignment="1"/>
    <xf numFmtId="2" fontId="6" fillId="0" borderId="3" xfId="0" applyNumberFormat="1" applyFont="1" applyBorder="1" applyAlignment="1">
      <alignment horizontal="right"/>
    </xf>
    <xf numFmtId="2" fontId="12" fillId="0" borderId="12" xfId="0" applyNumberFormat="1" applyFont="1" applyBorder="1"/>
    <xf numFmtId="3" fontId="5" fillId="0" borderId="14" xfId="0" applyNumberFormat="1" applyFont="1" applyBorder="1" applyAlignment="1"/>
    <xf numFmtId="0" fontId="12" fillId="0" borderId="15" xfId="0" applyFont="1" applyBorder="1" applyAlignment="1"/>
    <xf numFmtId="2" fontId="12" fillId="0" borderId="8" xfId="0" applyNumberFormat="1" applyFont="1" applyBorder="1" applyAlignment="1">
      <alignment horizontal="right"/>
    </xf>
    <xf numFmtId="0" fontId="7" fillId="0" borderId="15" xfId="4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26" xfId="4" applyNumberFormat="1" applyFont="1" applyBorder="1" applyAlignment="1"/>
    <xf numFmtId="0" fontId="7" fillId="0" borderId="27" xfId="4" applyNumberFormat="1" applyFont="1" applyBorder="1" applyAlignment="1">
      <alignment horizontal="center"/>
    </xf>
    <xf numFmtId="0" fontId="9" fillId="0" borderId="6" xfId="1" applyFont="1" applyBorder="1"/>
    <xf numFmtId="0" fontId="0" fillId="0" borderId="6" xfId="0" applyBorder="1"/>
    <xf numFmtId="0" fontId="0" fillId="0" borderId="32" xfId="0" applyBorder="1"/>
    <xf numFmtId="3" fontId="5" fillId="0" borderId="11" xfId="4" applyNumberFormat="1" applyFont="1" applyBorder="1"/>
    <xf numFmtId="0" fontId="7" fillId="0" borderId="12" xfId="1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8" fillId="0" borderId="0" xfId="1" applyFont="1" applyBorder="1"/>
    <xf numFmtId="165" fontId="6" fillId="0" borderId="28" xfId="5" applyNumberFormat="1" applyFont="1" applyBorder="1" applyAlignment="1">
      <alignment horizontal="center"/>
    </xf>
    <xf numFmtId="0" fontId="0" fillId="0" borderId="0" xfId="0" applyBorder="1" applyAlignment="1"/>
    <xf numFmtId="0" fontId="0" fillId="0" borderId="14" xfId="0" applyBorder="1"/>
    <xf numFmtId="0" fontId="6" fillId="0" borderId="23" xfId="1" applyFont="1" applyFill="1" applyBorder="1" applyAlignment="1">
      <alignment horizontal="center"/>
    </xf>
    <xf numFmtId="0" fontId="6" fillId="0" borderId="33" xfId="4" applyNumberFormat="1" applyFont="1" applyBorder="1" applyAlignment="1">
      <alignment horizontal="center"/>
    </xf>
    <xf numFmtId="0" fontId="6" fillId="0" borderId="33" xfId="4" applyNumberFormat="1" applyFont="1" applyBorder="1" applyAlignment="1"/>
    <xf numFmtId="0" fontId="16" fillId="0" borderId="34" xfId="4" applyNumberFormat="1" applyFont="1" applyBorder="1" applyAlignment="1">
      <alignment horizontal="center"/>
    </xf>
    <xf numFmtId="0" fontId="16" fillId="0" borderId="34" xfId="0" applyNumberFormat="1" applyFont="1" applyBorder="1" applyAlignment="1"/>
    <xf numFmtId="0" fontId="5" fillId="0" borderId="34" xfId="4" applyNumberFormat="1" applyFont="1" applyBorder="1" applyAlignment="1">
      <alignment horizontal="center"/>
    </xf>
    <xf numFmtId="0" fontId="5" fillId="0" borderId="34" xfId="0" applyNumberFormat="1" applyFont="1" applyBorder="1" applyAlignment="1"/>
    <xf numFmtId="0" fontId="5" fillId="0" borderId="34" xfId="0" applyNumberFormat="1" applyFont="1" applyBorder="1" applyAlignment="1">
      <alignment horizontal="left"/>
    </xf>
    <xf numFmtId="1" fontId="5" fillId="0" borderId="34" xfId="0" applyNumberFormat="1" applyFont="1" applyBorder="1" applyAlignment="1"/>
    <xf numFmtId="0" fontId="5" fillId="0" borderId="33" xfId="4" applyNumberFormat="1" applyFont="1" applyBorder="1" applyAlignment="1">
      <alignment horizontal="center"/>
    </xf>
    <xf numFmtId="0" fontId="5" fillId="0" borderId="33" xfId="0" applyNumberFormat="1" applyFont="1" applyBorder="1" applyAlignment="1"/>
    <xf numFmtId="3" fontId="5" fillId="0" borderId="4" xfId="0" applyNumberFormat="1" applyFont="1" applyBorder="1" applyAlignment="1">
      <alignment horizontal="right"/>
    </xf>
    <xf numFmtId="3" fontId="12" fillId="0" borderId="4" xfId="0" applyNumberFormat="1" applyFont="1" applyBorder="1"/>
    <xf numFmtId="3" fontId="5" fillId="0" borderId="4" xfId="4" applyNumberFormat="1" applyFont="1" applyBorder="1" applyAlignment="1">
      <alignment horizontal="right"/>
    </xf>
    <xf numFmtId="3" fontId="5" fillId="0" borderId="4" xfId="4" applyNumberFormat="1" applyFont="1" applyBorder="1"/>
    <xf numFmtId="0" fontId="5" fillId="0" borderId="0" xfId="4" applyNumberFormat="1" applyFont="1" applyBorder="1" applyAlignment="1">
      <alignment horizontal="center"/>
    </xf>
    <xf numFmtId="0" fontId="5" fillId="0" borderId="0" xfId="4" applyNumberFormat="1" applyFont="1" applyBorder="1" applyAlignment="1"/>
    <xf numFmtId="3" fontId="5" fillId="0" borderId="0" xfId="0" applyNumberFormat="1" applyFont="1" applyBorder="1" applyAlignment="1">
      <alignment horizontal="right"/>
    </xf>
    <xf numFmtId="3" fontId="12" fillId="0" borderId="0" xfId="0" applyNumberFormat="1" applyFont="1" applyBorder="1"/>
    <xf numFmtId="3" fontId="5" fillId="0" borderId="0" xfId="4" applyNumberFormat="1" applyFont="1" applyBorder="1" applyAlignment="1">
      <alignment horizontal="right"/>
    </xf>
    <xf numFmtId="2" fontId="0" fillId="0" borderId="0" xfId="0" applyNumberFormat="1" applyBorder="1"/>
    <xf numFmtId="0" fontId="6" fillId="0" borderId="0" xfId="4" applyNumberFormat="1" applyFont="1" applyBorder="1" applyAlignment="1">
      <alignment wrapText="1"/>
    </xf>
    <xf numFmtId="3" fontId="13" fillId="0" borderId="0" xfId="0" applyNumberFormat="1" applyFont="1" applyBorder="1"/>
    <xf numFmtId="3" fontId="0" fillId="0" borderId="0" xfId="0" applyNumberFormat="1" applyBorder="1"/>
    <xf numFmtId="2" fontId="1" fillId="0" borderId="0" xfId="0" applyNumberFormat="1" applyFont="1" applyBorder="1"/>
    <xf numFmtId="0" fontId="6" fillId="0" borderId="0" xfId="4" applyNumberFormat="1" applyFont="1" applyBorder="1" applyAlignment="1">
      <alignment horizontal="center"/>
    </xf>
    <xf numFmtId="0" fontId="5" fillId="0" borderId="0" xfId="4" applyNumberFormat="1" applyFont="1" applyBorder="1" applyAlignment="1">
      <alignment wrapText="1"/>
    </xf>
    <xf numFmtId="3" fontId="5" fillId="0" borderId="0" xfId="0" applyNumberFormat="1" applyFont="1" applyBorder="1" applyAlignment="1">
      <alignment horizontal="right" vertical="center"/>
    </xf>
    <xf numFmtId="3" fontId="5" fillId="0" borderId="0" xfId="4" applyNumberFormat="1" applyFont="1" applyBorder="1"/>
    <xf numFmtId="0" fontId="6" fillId="0" borderId="10" xfId="4" applyFont="1" applyBorder="1" applyAlignment="1">
      <alignment horizontal="center"/>
    </xf>
    <xf numFmtId="0" fontId="6" fillId="0" borderId="35" xfId="4" applyFont="1" applyBorder="1" applyAlignment="1">
      <alignment horizontal="center"/>
    </xf>
    <xf numFmtId="0" fontId="5" fillId="0" borderId="4" xfId="4" applyNumberFormat="1" applyFont="1" applyBorder="1" applyAlignment="1">
      <alignment horizontal="center"/>
    </xf>
    <xf numFmtId="0" fontId="5" fillId="0" borderId="4" xfId="4" applyNumberFormat="1" applyFont="1" applyBorder="1" applyAlignment="1"/>
    <xf numFmtId="3" fontId="5" fillId="0" borderId="4" xfId="0" applyNumberFormat="1" applyFont="1" applyBorder="1" applyAlignment="1">
      <alignment vertical="justify"/>
    </xf>
    <xf numFmtId="0" fontId="0" fillId="0" borderId="4" xfId="0" applyBorder="1"/>
    <xf numFmtId="3" fontId="5" fillId="0" borderId="0" xfId="0" applyNumberFormat="1" applyFont="1" applyBorder="1" applyAlignment="1"/>
    <xf numFmtId="3" fontId="5" fillId="0" borderId="0" xfId="0" applyNumberFormat="1" applyFont="1" applyBorder="1" applyAlignment="1">
      <alignment vertical="justify"/>
    </xf>
    <xf numFmtId="0" fontId="6" fillId="0" borderId="0" xfId="4" applyNumberFormat="1" applyFont="1" applyBorder="1" applyAlignment="1">
      <alignment vertical="center" wrapText="1"/>
    </xf>
    <xf numFmtId="0" fontId="5" fillId="0" borderId="36" xfId="4" applyNumberFormat="1" applyFont="1" applyBorder="1" applyAlignment="1">
      <alignment horizontal="center"/>
    </xf>
    <xf numFmtId="0" fontId="5" fillId="0" borderId="37" xfId="0" applyNumberFormat="1" applyFont="1" applyBorder="1" applyAlignment="1"/>
    <xf numFmtId="0" fontId="6" fillId="0" borderId="33" xfId="0" applyNumberFormat="1" applyFont="1" applyBorder="1" applyAlignment="1">
      <alignment vertical="top" wrapText="1"/>
    </xf>
    <xf numFmtId="0" fontId="6" fillId="0" borderId="34" xfId="0" applyNumberFormat="1" applyFont="1" applyBorder="1" applyAlignment="1">
      <alignment vertical="top" wrapText="1"/>
    </xf>
    <xf numFmtId="0" fontId="6" fillId="0" borderId="34" xfId="4" applyNumberFormat="1" applyFont="1" applyBorder="1" applyAlignment="1">
      <alignment horizontal="center"/>
    </xf>
    <xf numFmtId="0" fontId="6" fillId="0" borderId="34" xfId="0" applyNumberFormat="1" applyFont="1" applyBorder="1" applyAlignment="1"/>
    <xf numFmtId="3" fontId="5" fillId="0" borderId="0" xfId="0" applyNumberFormat="1" applyFont="1" applyBorder="1" applyAlignment="1">
      <alignment horizontal="right" vertical="top" wrapText="1"/>
    </xf>
    <xf numFmtId="0" fontId="6" fillId="0" borderId="22" xfId="0" applyNumberFormat="1" applyFont="1" applyBorder="1" applyAlignment="1"/>
    <xf numFmtId="3" fontId="5" fillId="0" borderId="7" xfId="0" applyNumberFormat="1" applyFont="1" applyBorder="1" applyAlignment="1">
      <alignment horizontal="right"/>
    </xf>
    <xf numFmtId="0" fontId="0" fillId="0" borderId="0" xfId="0" applyBorder="1" applyAlignment="1">
      <alignment horizontal="center" vertical="top" wrapText="1"/>
    </xf>
    <xf numFmtId="3" fontId="13" fillId="0" borderId="0" xfId="0" applyNumberFormat="1" applyFont="1" applyBorder="1" applyAlignment="1"/>
    <xf numFmtId="3" fontId="6" fillId="0" borderId="0" xfId="0" applyNumberFormat="1" applyFont="1" applyBorder="1" applyAlignment="1">
      <alignment horizontal="right"/>
    </xf>
    <xf numFmtId="0" fontId="17" fillId="0" borderId="0" xfId="4" applyNumberFormat="1" applyFont="1" applyBorder="1" applyAlignment="1">
      <alignment wrapText="1"/>
    </xf>
    <xf numFmtId="3" fontId="5" fillId="0" borderId="15" xfId="0" applyNumberFormat="1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6" fillId="0" borderId="0" xfId="4" applyNumberFormat="1" applyFont="1" applyBorder="1" applyAlignment="1">
      <alignment horizontal="right"/>
    </xf>
    <xf numFmtId="0" fontId="11" fillId="0" borderId="0" xfId="0" applyFont="1" applyBorder="1"/>
    <xf numFmtId="167" fontId="13" fillId="0" borderId="0" xfId="0" applyNumberFormat="1" applyFont="1" applyBorder="1"/>
    <xf numFmtId="3" fontId="12" fillId="0" borderId="23" xfId="0" applyNumberFormat="1" applyFont="1" applyBorder="1"/>
    <xf numFmtId="0" fontId="6" fillId="0" borderId="4" xfId="0" applyNumberFormat="1" applyFont="1" applyBorder="1" applyAlignment="1">
      <alignment vertical="top" wrapText="1"/>
    </xf>
    <xf numFmtId="2" fontId="5" fillId="0" borderId="4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vertical="justify"/>
    </xf>
    <xf numFmtId="2" fontId="5" fillId="0" borderId="4" xfId="0" applyNumberFormat="1" applyFont="1" applyBorder="1" applyAlignment="1"/>
    <xf numFmtId="4" fontId="5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vertical="justify"/>
    </xf>
    <xf numFmtId="2" fontId="5" fillId="0" borderId="0" xfId="0" applyNumberFormat="1" applyFont="1" applyBorder="1" applyAlignment="1"/>
    <xf numFmtId="4" fontId="6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/>
    <xf numFmtId="166" fontId="12" fillId="0" borderId="4" xfId="0" applyNumberFormat="1" applyFont="1" applyBorder="1"/>
    <xf numFmtId="0" fontId="5" fillId="0" borderId="0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6" fontId="12" fillId="0" borderId="0" xfId="0" applyNumberFormat="1" applyFont="1" applyBorder="1"/>
    <xf numFmtId="2" fontId="12" fillId="0" borderId="0" xfId="0" applyNumberFormat="1" applyFont="1" applyBorder="1"/>
    <xf numFmtId="0" fontId="5" fillId="0" borderId="0" xfId="5" applyFont="1" applyBorder="1" applyAlignment="1">
      <alignment horizontal="right"/>
    </xf>
    <xf numFmtId="0" fontId="5" fillId="0" borderId="0" xfId="4" applyFont="1" applyBorder="1" applyAlignment="1">
      <alignment vertical="center"/>
    </xf>
    <xf numFmtId="166" fontId="13" fillId="0" borderId="0" xfId="0" applyNumberFormat="1" applyFont="1" applyBorder="1"/>
    <xf numFmtId="166" fontId="0" fillId="0" borderId="0" xfId="0" applyNumberFormat="1" applyBorder="1"/>
    <xf numFmtId="4" fontId="5" fillId="0" borderId="0" xfId="0" applyNumberFormat="1" applyFont="1" applyBorder="1" applyAlignment="1">
      <alignment horizontal="right" vertical="center"/>
    </xf>
    <xf numFmtId="4" fontId="12" fillId="0" borderId="0" xfId="0" applyNumberFormat="1" applyFont="1" applyBorder="1"/>
    <xf numFmtId="4" fontId="5" fillId="0" borderId="0" xfId="0" applyNumberFormat="1" applyFont="1" applyBorder="1" applyAlignment="1"/>
    <xf numFmtId="4" fontId="12" fillId="0" borderId="0" xfId="0" applyNumberFormat="1" applyFont="1" applyBorder="1" applyAlignment="1"/>
    <xf numFmtId="4" fontId="12" fillId="0" borderId="0" xfId="0" applyNumberFormat="1" applyFont="1" applyBorder="1" applyAlignment="1">
      <alignment horizontal="right"/>
    </xf>
    <xf numFmtId="0" fontId="5" fillId="0" borderId="0" xfId="4" applyFont="1" applyBorder="1" applyAlignment="1">
      <alignment horizontal="right"/>
    </xf>
    <xf numFmtId="0" fontId="12" fillId="0" borderId="0" xfId="0" applyFont="1" applyBorder="1" applyAlignment="1"/>
    <xf numFmtId="2" fontId="5" fillId="0" borderId="4" xfId="4" applyNumberFormat="1" applyFont="1" applyBorder="1" applyAlignment="1">
      <alignment horizontal="right" vertical="top" wrapText="1"/>
    </xf>
    <xf numFmtId="2" fontId="12" fillId="0" borderId="4" xfId="0" applyNumberFormat="1" applyFont="1" applyBorder="1"/>
    <xf numFmtId="2" fontId="5" fillId="0" borderId="0" xfId="0" applyNumberFormat="1" applyFont="1" applyBorder="1" applyAlignment="1">
      <alignment horizontal="right" vertical="top" wrapText="1"/>
    </xf>
    <xf numFmtId="165" fontId="5" fillId="0" borderId="0" xfId="0" applyNumberFormat="1" applyFont="1" applyBorder="1" applyAlignment="1">
      <alignment horizontal="right" vertical="top" wrapText="1"/>
    </xf>
    <xf numFmtId="2" fontId="5" fillId="0" borderId="0" xfId="4" applyNumberFormat="1" applyFont="1" applyBorder="1" applyAlignment="1">
      <alignment horizontal="right" vertical="top" wrapText="1"/>
    </xf>
    <xf numFmtId="4" fontId="13" fillId="0" borderId="0" xfId="0" applyNumberFormat="1" applyFont="1" applyBorder="1"/>
    <xf numFmtId="2" fontId="5" fillId="0" borderId="0" xfId="4" applyNumberFormat="1" applyFont="1" applyBorder="1" applyAlignment="1">
      <alignment vertical="top" wrapText="1"/>
    </xf>
    <xf numFmtId="165" fontId="5" fillId="0" borderId="0" xfId="0" applyNumberFormat="1" applyFont="1" applyBorder="1" applyAlignment="1">
      <alignment horizontal="right" wrapText="1"/>
    </xf>
    <xf numFmtId="2" fontId="12" fillId="0" borderId="0" xfId="0" applyNumberFormat="1" applyFont="1" applyBorder="1" applyAlignment="1"/>
    <xf numFmtId="0" fontId="21" fillId="0" borderId="0" xfId="4" applyNumberFormat="1" applyFont="1" applyFill="1" applyBorder="1" applyAlignment="1">
      <alignment wrapText="1"/>
    </xf>
    <xf numFmtId="1" fontId="12" fillId="0" borderId="3" xfId="0" applyNumberFormat="1" applyFont="1" applyBorder="1"/>
    <xf numFmtId="1" fontId="5" fillId="0" borderId="3" xfId="0" applyNumberFormat="1" applyFont="1" applyBorder="1"/>
    <xf numFmtId="1" fontId="5" fillId="0" borderId="3" xfId="4" applyNumberFormat="1" applyFont="1" applyBorder="1" applyAlignment="1">
      <alignment horizontal="right"/>
    </xf>
    <xf numFmtId="1" fontId="5" fillId="0" borderId="15" xfId="0" applyNumberFormat="1" applyFont="1" applyBorder="1" applyAlignment="1">
      <alignment horizontal="right"/>
    </xf>
    <xf numFmtId="0" fontId="7" fillId="0" borderId="12" xfId="4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right"/>
    </xf>
    <xf numFmtId="0" fontId="5" fillId="0" borderId="3" xfId="0" applyFont="1" applyBorder="1"/>
    <xf numFmtId="1" fontId="6" fillId="0" borderId="3" xfId="0" applyNumberFormat="1" applyFont="1" applyBorder="1" applyAlignment="1">
      <alignment horizontal="right"/>
    </xf>
    <xf numFmtId="1" fontId="5" fillId="0" borderId="22" xfId="0" applyNumberFormat="1" applyFont="1" applyBorder="1"/>
    <xf numFmtId="1" fontId="6" fillId="0" borderId="3" xfId="0" applyNumberFormat="1" applyFont="1" applyBorder="1"/>
    <xf numFmtId="1" fontId="6" fillId="0" borderId="22" xfId="0" applyNumberFormat="1" applyFont="1" applyBorder="1"/>
    <xf numFmtId="1" fontId="5" fillId="0" borderId="3" xfId="0" applyNumberFormat="1" applyFont="1" applyBorder="1" applyAlignment="1"/>
    <xf numFmtId="1" fontId="5" fillId="0" borderId="15" xfId="0" applyNumberFormat="1" applyFont="1" applyBorder="1" applyAlignment="1"/>
    <xf numFmtId="1" fontId="5" fillId="0" borderId="17" xfId="0" applyNumberFormat="1" applyFont="1" applyBorder="1" applyAlignment="1">
      <alignment horizontal="right"/>
    </xf>
    <xf numFmtId="1" fontId="5" fillId="0" borderId="5" xfId="0" applyNumberFormat="1" applyFont="1" applyBorder="1" applyAlignment="1"/>
    <xf numFmtId="3" fontId="5" fillId="0" borderId="15" xfId="0" applyNumberFormat="1" applyFont="1" applyBorder="1" applyAlignment="1"/>
    <xf numFmtId="1" fontId="5" fillId="0" borderId="16" xfId="0" applyNumberFormat="1" applyFont="1" applyBorder="1" applyAlignment="1"/>
    <xf numFmtId="1" fontId="5" fillId="0" borderId="17" xfId="0" applyNumberFormat="1" applyFont="1" applyBorder="1" applyAlignment="1"/>
    <xf numFmtId="1" fontId="5" fillId="0" borderId="16" xfId="0" applyNumberFormat="1" applyFont="1" applyBorder="1" applyAlignment="1">
      <alignment horizontal="right"/>
    </xf>
    <xf numFmtId="3" fontId="5" fillId="0" borderId="17" xfId="4" applyNumberFormat="1" applyFont="1" applyBorder="1" applyAlignment="1">
      <alignment horizontal="right"/>
    </xf>
    <xf numFmtId="2" fontId="6" fillId="0" borderId="3" xfId="0" applyNumberFormat="1" applyFont="1" applyBorder="1" applyAlignment="1">
      <alignment vertical="justify"/>
    </xf>
    <xf numFmtId="2" fontId="5" fillId="0" borderId="15" xfId="0" applyNumberFormat="1" applyFont="1" applyBorder="1" applyAlignment="1">
      <alignment horizontal="right"/>
    </xf>
    <xf numFmtId="2" fontId="6" fillId="0" borderId="15" xfId="0" applyNumberFormat="1" applyFont="1" applyBorder="1" applyAlignment="1">
      <alignment horizontal="right"/>
    </xf>
    <xf numFmtId="0" fontId="5" fillId="0" borderId="3" xfId="0" applyNumberFormat="1" applyFont="1" applyBorder="1" applyAlignment="1"/>
    <xf numFmtId="0" fontId="5" fillId="0" borderId="16" xfId="0" applyNumberFormat="1" applyFont="1" applyBorder="1" applyAlignment="1"/>
    <xf numFmtId="2" fontId="5" fillId="0" borderId="16" xfId="0" applyNumberFormat="1" applyFont="1" applyBorder="1" applyAlignment="1">
      <alignment horizontal="right"/>
    </xf>
    <xf numFmtId="0" fontId="11" fillId="0" borderId="3" xfId="0" applyFont="1" applyBorder="1"/>
    <xf numFmtId="0" fontId="5" fillId="0" borderId="5" xfId="0" applyNumberFormat="1" applyFont="1" applyBorder="1" applyAlignment="1"/>
    <xf numFmtId="2" fontId="5" fillId="0" borderId="3" xfId="0" applyNumberFormat="1" applyFont="1" applyBorder="1" applyAlignment="1"/>
    <xf numFmtId="0" fontId="5" fillId="0" borderId="5" xfId="0" applyFont="1" applyBorder="1"/>
    <xf numFmtId="2" fontId="5" fillId="0" borderId="3" xfId="0" applyNumberFormat="1" applyFont="1" applyBorder="1"/>
    <xf numFmtId="2" fontId="5" fillId="0" borderId="16" xfId="0" applyNumberFormat="1" applyFont="1" applyBorder="1"/>
    <xf numFmtId="2" fontId="5" fillId="0" borderId="5" xfId="0" applyNumberFormat="1" applyFont="1" applyBorder="1"/>
    <xf numFmtId="0" fontId="6" fillId="0" borderId="5" xfId="1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right"/>
    </xf>
    <xf numFmtId="1" fontId="5" fillId="0" borderId="14" xfId="0" applyNumberFormat="1" applyFont="1" applyBorder="1" applyAlignment="1">
      <alignment horizontal="right"/>
    </xf>
    <xf numFmtId="1" fontId="12" fillId="0" borderId="22" xfId="0" applyNumberFormat="1" applyFont="1" applyBorder="1"/>
    <xf numFmtId="0" fontId="11" fillId="0" borderId="14" xfId="0" applyFont="1" applyBorder="1"/>
    <xf numFmtId="165" fontId="5" fillId="0" borderId="15" xfId="0" applyNumberFormat="1" applyFont="1" applyBorder="1" applyAlignment="1">
      <alignment horizontal="right" vertical="top" wrapText="1"/>
    </xf>
    <xf numFmtId="2" fontId="26" fillId="0" borderId="39" xfId="0" applyNumberFormat="1" applyFont="1" applyBorder="1" applyAlignment="1">
      <alignment horizontal="right"/>
    </xf>
    <xf numFmtId="2" fontId="26" fillId="0" borderId="3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2" fontId="13" fillId="0" borderId="3" xfId="0" applyNumberFormat="1" applyFont="1" applyBorder="1"/>
    <xf numFmtId="2" fontId="12" fillId="0" borderId="17" xfId="0" applyNumberFormat="1" applyFont="1" applyBorder="1"/>
    <xf numFmtId="0" fontId="5" fillId="0" borderId="15" xfId="0" applyNumberFormat="1" applyFont="1" applyBorder="1" applyAlignment="1"/>
    <xf numFmtId="2" fontId="5" fillId="0" borderId="16" xfId="0" applyNumberFormat="1" applyFont="1" applyBorder="1" applyAlignment="1"/>
    <xf numFmtId="0" fontId="5" fillId="0" borderId="16" xfId="0" applyFont="1" applyBorder="1"/>
    <xf numFmtId="1" fontId="6" fillId="0" borderId="13" xfId="0" applyNumberFormat="1" applyFont="1" applyBorder="1" applyAlignment="1">
      <alignment horizontal="right"/>
    </xf>
    <xf numFmtId="4" fontId="12" fillId="0" borderId="3" xfId="0" applyNumberFormat="1" applyFont="1" applyBorder="1"/>
    <xf numFmtId="4" fontId="12" fillId="0" borderId="15" xfId="0" applyNumberFormat="1" applyFont="1" applyBorder="1"/>
    <xf numFmtId="4" fontId="5" fillId="0" borderId="3" xfId="0" applyNumberFormat="1" applyFont="1" applyBorder="1"/>
    <xf numFmtId="4" fontId="5" fillId="0" borderId="15" xfId="0" applyNumberFormat="1" applyFont="1" applyBorder="1"/>
    <xf numFmtId="4" fontId="0" fillId="0" borderId="3" xfId="0" applyNumberFormat="1" applyBorder="1"/>
    <xf numFmtId="4" fontId="5" fillId="0" borderId="3" xfId="4" applyNumberFormat="1" applyFont="1" applyBorder="1" applyAlignment="1">
      <alignment horizontal="right"/>
    </xf>
    <xf numFmtId="4" fontId="25" fillId="0" borderId="14" xfId="0" applyNumberFormat="1" applyFont="1" applyBorder="1" applyAlignment="1">
      <alignment horizontal="right" vertical="center"/>
    </xf>
    <xf numFmtId="4" fontId="25" fillId="0" borderId="0" xfId="0" applyNumberFormat="1" applyFont="1" applyAlignment="1">
      <alignment horizontal="right" vertical="center"/>
    </xf>
    <xf numFmtId="4" fontId="25" fillId="0" borderId="3" xfId="0" applyNumberFormat="1" applyFont="1" applyBorder="1"/>
    <xf numFmtId="4" fontId="25" fillId="0" borderId="0" xfId="0" applyNumberFormat="1" applyFont="1"/>
    <xf numFmtId="4" fontId="5" fillId="0" borderId="38" xfId="0" applyNumberFormat="1" applyFont="1" applyBorder="1"/>
    <xf numFmtId="4" fontId="5" fillId="0" borderId="16" xfId="0" applyNumberFormat="1" applyFont="1" applyBorder="1"/>
    <xf numFmtId="4" fontId="5" fillId="0" borderId="17" xfId="0" applyNumberFormat="1" applyFont="1" applyBorder="1"/>
    <xf numFmtId="4" fontId="12" fillId="0" borderId="16" xfId="0" applyNumberFormat="1" applyFont="1" applyBorder="1"/>
    <xf numFmtId="4" fontId="11" fillId="0" borderId="3" xfId="0" applyNumberFormat="1" applyFont="1" applyBorder="1"/>
    <xf numFmtId="4" fontId="6" fillId="0" borderId="13" xfId="2" applyNumberFormat="1" applyFont="1" applyBorder="1" applyAlignment="1">
      <alignment horizontal="right"/>
    </xf>
    <xf numFmtId="4" fontId="6" fillId="0" borderId="3" xfId="2" applyNumberFormat="1" applyFont="1" applyBorder="1" applyAlignment="1">
      <alignment horizontal="right"/>
    </xf>
    <xf numFmtId="4" fontId="12" fillId="0" borderId="5" xfId="0" applyNumberFormat="1" applyFont="1" applyBorder="1"/>
    <xf numFmtId="4" fontId="12" fillId="0" borderId="8" xfId="0" applyNumberFormat="1" applyFont="1" applyBorder="1"/>
    <xf numFmtId="4" fontId="5" fillId="0" borderId="5" xfId="0" applyNumberFormat="1" applyFont="1" applyBorder="1"/>
    <xf numFmtId="4" fontId="5" fillId="0" borderId="8" xfId="0" applyNumberFormat="1" applyFont="1" applyBorder="1"/>
    <xf numFmtId="4" fontId="5" fillId="0" borderId="3" xfId="4" applyNumberFormat="1" applyFont="1" applyBorder="1"/>
    <xf numFmtId="4" fontId="5" fillId="0" borderId="5" xfId="4" applyNumberFormat="1" applyFont="1" applyBorder="1" applyAlignment="1">
      <alignment horizontal="right"/>
    </xf>
    <xf numFmtId="4" fontId="5" fillId="0" borderId="15" xfId="4" applyNumberFormat="1" applyFont="1" applyBorder="1" applyAlignment="1">
      <alignment horizontal="right"/>
    </xf>
    <xf numFmtId="4" fontId="5" fillId="0" borderId="15" xfId="2" applyNumberFormat="1" applyFont="1" applyBorder="1" applyAlignment="1">
      <alignment horizontal="right"/>
    </xf>
    <xf numFmtId="4" fontId="5" fillId="0" borderId="8" xfId="2" applyNumberFormat="1" applyFont="1" applyBorder="1" applyAlignment="1">
      <alignment horizontal="right"/>
    </xf>
    <xf numFmtId="4" fontId="5" fillId="0" borderId="13" xfId="0" applyNumberFormat="1" applyFont="1" applyBorder="1"/>
    <xf numFmtId="4" fontId="6" fillId="0" borderId="1" xfId="7" applyNumberFormat="1" applyFont="1" applyBorder="1" applyAlignment="1">
      <alignment horizontal="right"/>
    </xf>
    <xf numFmtId="4" fontId="6" fillId="0" borderId="3" xfId="7" applyNumberFormat="1" applyFont="1" applyBorder="1" applyAlignment="1">
      <alignment horizontal="right"/>
    </xf>
    <xf numFmtId="4" fontId="6" fillId="0" borderId="15" xfId="7" applyNumberFormat="1" applyFont="1" applyBorder="1" applyAlignment="1">
      <alignment horizontal="right"/>
    </xf>
    <xf numFmtId="0" fontId="6" fillId="0" borderId="0" xfId="4" applyFont="1" applyBorder="1" applyAlignment="1">
      <alignment horizontal="center"/>
    </xf>
    <xf numFmtId="0" fontId="0" fillId="0" borderId="7" xfId="0" applyBorder="1"/>
    <xf numFmtId="0" fontId="0" fillId="0" borderId="0" xfId="0" applyBorder="1" applyAlignment="1">
      <alignment vertical="top"/>
    </xf>
    <xf numFmtId="0" fontId="0" fillId="0" borderId="18" xfId="0" applyBorder="1"/>
    <xf numFmtId="0" fontId="6" fillId="0" borderId="9" xfId="4" applyNumberFormat="1" applyFont="1" applyBorder="1" applyAlignment="1">
      <alignment vertical="top" wrapText="1"/>
    </xf>
    <xf numFmtId="0" fontId="6" fillId="0" borderId="3" xfId="4" applyNumberFormat="1" applyFont="1" applyBorder="1" applyAlignment="1">
      <alignment horizontal="center" vertical="top" wrapText="1"/>
    </xf>
    <xf numFmtId="0" fontId="0" fillId="0" borderId="40" xfId="0" applyBorder="1"/>
    <xf numFmtId="0" fontId="12" fillId="0" borderId="3" xfId="0" applyFont="1" applyBorder="1" applyAlignment="1"/>
    <xf numFmtId="1" fontId="5" fillId="0" borderId="13" xfId="0" applyNumberFormat="1" applyFont="1" applyBorder="1" applyAlignment="1"/>
    <xf numFmtId="3" fontId="5" fillId="0" borderId="14" xfId="4" applyNumberFormat="1" applyFont="1" applyBorder="1" applyAlignment="1">
      <alignment vertical="justify"/>
    </xf>
    <xf numFmtId="3" fontId="0" fillId="0" borderId="3" xfId="0" applyNumberFormat="1" applyBorder="1"/>
    <xf numFmtId="3" fontId="25" fillId="0" borderId="3" xfId="0" applyNumberFormat="1" applyFont="1" applyBorder="1"/>
    <xf numFmtId="3" fontId="5" fillId="0" borderId="18" xfId="0" applyNumberFormat="1" applyFont="1" applyBorder="1"/>
    <xf numFmtId="3" fontId="5" fillId="0" borderId="16" xfId="0" applyNumberFormat="1" applyFont="1" applyBorder="1"/>
    <xf numFmtId="3" fontId="5" fillId="0" borderId="16" xfId="4" applyNumberFormat="1" applyFont="1" applyBorder="1"/>
    <xf numFmtId="3" fontId="6" fillId="0" borderId="1" xfId="0" applyNumberFormat="1" applyFont="1" applyBorder="1" applyAlignment="1">
      <alignment horizontal="right"/>
    </xf>
    <xf numFmtId="3" fontId="6" fillId="0" borderId="22" xfId="0" applyNumberFormat="1" applyFont="1" applyBorder="1" applyAlignment="1">
      <alignment horizontal="right"/>
    </xf>
    <xf numFmtId="3" fontId="0" fillId="0" borderId="34" xfId="0" applyNumberFormat="1" applyBorder="1"/>
    <xf numFmtId="3" fontId="0" fillId="0" borderId="14" xfId="0" applyNumberFormat="1" applyBorder="1"/>
    <xf numFmtId="3" fontId="0" fillId="0" borderId="0" xfId="0" applyNumberFormat="1"/>
    <xf numFmtId="3" fontId="5" fillId="0" borderId="5" xfId="0" applyNumberFormat="1" applyFont="1" applyBorder="1"/>
    <xf numFmtId="3" fontId="5" fillId="0" borderId="3" xfId="4" applyNumberFormat="1" applyFont="1" applyBorder="1" applyAlignment="1"/>
    <xf numFmtId="3" fontId="0" fillId="0" borderId="5" xfId="0" applyNumberFormat="1" applyBorder="1"/>
    <xf numFmtId="2" fontId="12" fillId="0" borderId="15" xfId="0" applyNumberFormat="1" applyFont="1" applyBorder="1" applyAlignment="1"/>
    <xf numFmtId="2" fontId="5" fillId="0" borderId="17" xfId="0" applyNumberFormat="1" applyFont="1" applyBorder="1" applyAlignment="1">
      <alignment horizontal="right"/>
    </xf>
    <xf numFmtId="2" fontId="12" fillId="0" borderId="3" xfId="0" applyNumberFormat="1" applyFont="1" applyBorder="1" applyAlignment="1"/>
    <xf numFmtId="1" fontId="12" fillId="0" borderId="14" xfId="0" applyNumberFormat="1" applyFont="1" applyBorder="1"/>
    <xf numFmtId="2" fontId="12" fillId="0" borderId="11" xfId="0" applyNumberFormat="1" applyFont="1" applyBorder="1"/>
    <xf numFmtId="2" fontId="12" fillId="0" borderId="5" xfId="0" applyNumberFormat="1" applyFont="1" applyBorder="1" applyAlignment="1">
      <alignment horizontal="right"/>
    </xf>
    <xf numFmtId="4" fontId="5" fillId="0" borderId="39" xfId="0" applyNumberFormat="1" applyFont="1" applyFill="1" applyBorder="1" applyAlignment="1">
      <alignment horizontal="right"/>
    </xf>
    <xf numFmtId="4" fontId="12" fillId="0" borderId="39" xfId="0" applyNumberFormat="1" applyFont="1" applyFill="1" applyBorder="1"/>
    <xf numFmtId="1" fontId="11" fillId="0" borderId="3" xfId="0" applyNumberFormat="1" applyFont="1" applyBorder="1"/>
    <xf numFmtId="2" fontId="28" fillId="0" borderId="0" xfId="0" applyNumberFormat="1" applyFont="1"/>
    <xf numFmtId="0" fontId="12" fillId="0" borderId="15" xfId="0" applyFont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0" fontId="7" fillId="0" borderId="3" xfId="4" applyNumberFormat="1" applyFont="1" applyBorder="1" applyAlignment="1"/>
    <xf numFmtId="1" fontId="13" fillId="0" borderId="3" xfId="0" applyNumberFormat="1" applyFont="1" applyBorder="1"/>
    <xf numFmtId="0" fontId="0" fillId="0" borderId="6" xfId="0" applyBorder="1" applyAlignment="1"/>
    <xf numFmtId="0" fontId="6" fillId="0" borderId="10" xfId="4" applyFont="1" applyFill="1" applyBorder="1" applyAlignment="1">
      <alignment horizontal="center"/>
    </xf>
    <xf numFmtId="165" fontId="6" fillId="0" borderId="11" xfId="5" applyNumberFormat="1" applyFont="1" applyBorder="1" applyAlignment="1">
      <alignment horizontal="center"/>
    </xf>
    <xf numFmtId="0" fontId="5" fillId="0" borderId="0" xfId="4" applyFont="1" applyBorder="1"/>
    <xf numFmtId="0" fontId="7" fillId="0" borderId="41" xfId="4" applyNumberFormat="1" applyFont="1" applyBorder="1" applyAlignment="1"/>
    <xf numFmtId="0" fontId="7" fillId="0" borderId="42" xfId="4" applyNumberFormat="1" applyFont="1" applyBorder="1" applyAlignment="1"/>
    <xf numFmtId="0" fontId="8" fillId="0" borderId="19" xfId="1" applyFont="1" applyBorder="1"/>
    <xf numFmtId="0" fontId="7" fillId="0" borderId="19" xfId="4" applyNumberFormat="1" applyFont="1" applyBorder="1" applyAlignment="1">
      <alignment horizontal="center"/>
    </xf>
    <xf numFmtId="0" fontId="0" fillId="0" borderId="43" xfId="0" applyBorder="1"/>
    <xf numFmtId="165" fontId="6" fillId="0" borderId="20" xfId="5" applyNumberFormat="1" applyFont="1" applyBorder="1" applyAlignment="1">
      <alignment horizontal="center"/>
    </xf>
    <xf numFmtId="0" fontId="6" fillId="0" borderId="23" xfId="4" applyFont="1" applyBorder="1" applyAlignment="1">
      <alignment horizontal="center"/>
    </xf>
    <xf numFmtId="0" fontId="12" fillId="0" borderId="22" xfId="0" applyFont="1" applyBorder="1"/>
    <xf numFmtId="2" fontId="5" fillId="0" borderId="23" xfId="0" applyNumberFormat="1" applyFont="1" applyBorder="1" applyAlignment="1">
      <alignment horizontal="right"/>
    </xf>
    <xf numFmtId="2" fontId="11" fillId="0" borderId="22" xfId="0" applyNumberFormat="1" applyFont="1" applyBorder="1"/>
    <xf numFmtId="2" fontId="12" fillId="0" borderId="22" xfId="0" applyNumberFormat="1" applyFont="1" applyBorder="1"/>
    <xf numFmtId="0" fontId="0" fillId="0" borderId="22" xfId="0" applyBorder="1"/>
    <xf numFmtId="0" fontId="6" fillId="0" borderId="44" xfId="4" applyNumberFormat="1" applyFont="1" applyBorder="1" applyAlignment="1">
      <alignment horizontal="center"/>
    </xf>
    <xf numFmtId="0" fontId="6" fillId="0" borderId="45" xfId="0" applyNumberFormat="1" applyFont="1" applyBorder="1" applyAlignment="1">
      <alignment vertical="top" wrapText="1"/>
    </xf>
    <xf numFmtId="4" fontId="6" fillId="0" borderId="27" xfId="0" applyNumberFormat="1" applyFont="1" applyBorder="1" applyAlignment="1">
      <alignment horizontal="right"/>
    </xf>
    <xf numFmtId="0" fontId="5" fillId="0" borderId="27" xfId="0" applyNumberFormat="1" applyFont="1" applyBorder="1" applyAlignment="1">
      <alignment horizontal="right"/>
    </xf>
    <xf numFmtId="0" fontId="12" fillId="0" borderId="29" xfId="0" applyFont="1" applyBorder="1"/>
    <xf numFmtId="165" fontId="5" fillId="0" borderId="46" xfId="0" applyNumberFormat="1" applyFont="1" applyBorder="1" applyAlignment="1">
      <alignment horizontal="right"/>
    </xf>
    <xf numFmtId="166" fontId="12" fillId="0" borderId="27" xfId="0" applyNumberFormat="1" applyFont="1" applyBorder="1"/>
    <xf numFmtId="0" fontId="5" fillId="0" borderId="27" xfId="4" applyFont="1" applyBorder="1"/>
    <xf numFmtId="0" fontId="0" fillId="0" borderId="27" xfId="0" applyBorder="1"/>
    <xf numFmtId="0" fontId="0" fillId="0" borderId="47" xfId="0" applyBorder="1"/>
    <xf numFmtId="0" fontId="7" fillId="0" borderId="5" xfId="4" applyNumberFormat="1" applyFont="1" applyBorder="1" applyAlignment="1">
      <alignment horizontal="center"/>
    </xf>
    <xf numFmtId="0" fontId="7" fillId="0" borderId="48" xfId="4" applyNumberFormat="1" applyFont="1" applyBorder="1" applyAlignment="1"/>
    <xf numFmtId="0" fontId="7" fillId="0" borderId="49" xfId="4" applyNumberFormat="1" applyFont="1" applyBorder="1" applyAlignment="1"/>
    <xf numFmtId="0" fontId="8" fillId="0" borderId="6" xfId="1" applyFont="1" applyBorder="1"/>
    <xf numFmtId="0" fontId="7" fillId="0" borderId="6" xfId="4" applyNumberFormat="1" applyFont="1" applyBorder="1" applyAlignment="1">
      <alignment horizontal="center"/>
    </xf>
    <xf numFmtId="0" fontId="8" fillId="0" borderId="8" xfId="1" applyFont="1" applyBorder="1"/>
    <xf numFmtId="0" fontId="7" fillId="0" borderId="7" xfId="1" applyFont="1" applyBorder="1"/>
    <xf numFmtId="165" fontId="6" fillId="0" borderId="20" xfId="5" applyNumberFormat="1" applyFont="1" applyBorder="1" applyAlignment="1">
      <alignment horizontal="right"/>
    </xf>
    <xf numFmtId="165" fontId="17" fillId="0" borderId="20" xfId="5" applyNumberFormat="1" applyFont="1" applyBorder="1" applyAlignment="1">
      <alignment horizontal="center"/>
    </xf>
    <xf numFmtId="165" fontId="6" fillId="0" borderId="6" xfId="5" applyNumberFormat="1" applyFont="1" applyBorder="1" applyAlignment="1">
      <alignment horizontal="center"/>
    </xf>
    <xf numFmtId="165" fontId="6" fillId="0" borderId="25" xfId="5" applyNumberFormat="1" applyFont="1" applyBorder="1" applyAlignment="1">
      <alignment horizontal="center"/>
    </xf>
    <xf numFmtId="4" fontId="5" fillId="0" borderId="3" xfId="0" applyNumberFormat="1" applyFont="1" applyBorder="1" applyAlignment="1">
      <alignment vertical="justify"/>
    </xf>
    <xf numFmtId="4" fontId="5" fillId="0" borderId="14" xfId="0" applyNumberFormat="1" applyFont="1" applyBorder="1" applyAlignment="1">
      <alignment vertical="justify"/>
    </xf>
    <xf numFmtId="0" fontId="7" fillId="0" borderId="29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8" xfId="0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0" fillId="0" borderId="12" xfId="0" applyBorder="1" applyAlignment="1"/>
    <xf numFmtId="0" fontId="22" fillId="0" borderId="15" xfId="0" applyFont="1" applyBorder="1" applyAlignment="1">
      <alignment horizontal="center"/>
    </xf>
    <xf numFmtId="0" fontId="23" fillId="0" borderId="12" xfId="0" applyFont="1" applyBorder="1" applyAlignment="1"/>
    <xf numFmtId="0" fontId="23" fillId="0" borderId="14" xfId="0" applyFont="1" applyBorder="1" applyAlignment="1"/>
    <xf numFmtId="0" fontId="0" fillId="0" borderId="6" xfId="0" applyBorder="1" applyAlignment="1"/>
    <xf numFmtId="0" fontId="0" fillId="0" borderId="32" xfId="0" applyBorder="1" applyAlignment="1"/>
    <xf numFmtId="0" fontId="22" fillId="0" borderId="3" xfId="0" applyFont="1" applyBorder="1" applyAlignment="1">
      <alignment horizontal="center"/>
    </xf>
    <xf numFmtId="0" fontId="23" fillId="0" borderId="3" xfId="0" applyFont="1" applyBorder="1" applyAlignment="1"/>
    <xf numFmtId="0" fontId="22" fillId="0" borderId="15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12" xfId="4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7" fillId="0" borderId="15" xfId="1" applyFont="1" applyBorder="1" applyAlignment="1">
      <alignment horizontal="center" vertical="top" wrapText="1"/>
    </xf>
    <xf numFmtId="0" fontId="7" fillId="0" borderId="3" xfId="1" applyFont="1" applyBorder="1" applyAlignment="1">
      <alignment horizontal="center"/>
    </xf>
    <xf numFmtId="0" fontId="0" fillId="0" borderId="22" xfId="0" applyBorder="1" applyAlignment="1"/>
    <xf numFmtId="0" fontId="7" fillId="0" borderId="7" xfId="4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0" fillId="0" borderId="28" xfId="0" applyBorder="1" applyAlignment="1"/>
    <xf numFmtId="0" fontId="1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0" borderId="0" xfId="4" applyNumberFormat="1" applyFont="1" applyBorder="1" applyAlignment="1">
      <alignment horizontal="center" wrapText="1"/>
    </xf>
    <xf numFmtId="0" fontId="6" fillId="0" borderId="12" xfId="1" applyFont="1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13" fillId="0" borderId="12" xfId="0" applyFont="1" applyBorder="1" applyAlignment="1">
      <alignment horizontal="center" vertical="top" wrapText="1"/>
    </xf>
    <xf numFmtId="0" fontId="27" fillId="0" borderId="14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6" fillId="0" borderId="15" xfId="1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19" fillId="0" borderId="14" xfId="0" applyFont="1" applyBorder="1" applyAlignment="1"/>
  </cellXfs>
  <cellStyles count="8">
    <cellStyle name="Comma" xfId="7" builtinId="3"/>
    <cellStyle name="Comma 2" xfId="2"/>
    <cellStyle name="Comma 3" xfId="6"/>
    <cellStyle name="Fixed" xfId="3"/>
    <cellStyle name="Normal" xfId="0" builtinId="0"/>
    <cellStyle name="Normal 2" xfId="1"/>
    <cellStyle name="Normal 3" xfId="5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Normal="100" zoomScaleSheetLayoutView="100" workbookViewId="0">
      <selection activeCell="C32" sqref="C32"/>
    </sheetView>
  </sheetViews>
  <sheetFormatPr defaultRowHeight="15" x14ac:dyDescent="0.25"/>
  <cols>
    <col min="1" max="1" width="5.7109375" customWidth="1"/>
    <col min="2" max="2" width="46.5703125" customWidth="1"/>
    <col min="3" max="3" width="12" customWidth="1"/>
    <col min="4" max="4" width="12.5703125" customWidth="1"/>
    <col min="5" max="5" width="11.7109375" customWidth="1"/>
    <col min="6" max="6" width="12.42578125" customWidth="1"/>
    <col min="7" max="7" width="11.5703125" customWidth="1"/>
    <col min="8" max="8" width="11.42578125" customWidth="1"/>
    <col min="9" max="9" width="11.140625" customWidth="1"/>
    <col min="10" max="10" width="12.42578125" customWidth="1"/>
    <col min="11" max="12" width="12.28515625" customWidth="1"/>
    <col min="13" max="13" width="14.85546875" customWidth="1"/>
    <col min="14" max="14" width="12.140625" customWidth="1"/>
    <col min="15" max="15" width="11.140625" customWidth="1"/>
    <col min="16" max="16" width="12.140625" customWidth="1"/>
    <col min="17" max="17" width="12.42578125" customWidth="1"/>
    <col min="18" max="18" width="11.5703125" customWidth="1"/>
  </cols>
  <sheetData>
    <row r="1" spans="1:18" ht="24" thickBot="1" x14ac:dyDescent="0.4">
      <c r="A1" s="356" t="s">
        <v>49</v>
      </c>
      <c r="B1" s="357"/>
      <c r="C1" s="357"/>
      <c r="D1" s="357"/>
      <c r="E1" s="357"/>
      <c r="F1" s="357"/>
      <c r="G1" s="357"/>
      <c r="H1" s="357"/>
      <c r="I1" s="95"/>
      <c r="J1" s="96"/>
      <c r="K1" s="96"/>
    </row>
    <row r="2" spans="1:18" ht="18" x14ac:dyDescent="0.25">
      <c r="A2" s="45" t="s">
        <v>0</v>
      </c>
      <c r="B2" s="17"/>
      <c r="C2" s="18"/>
      <c r="D2" s="18"/>
      <c r="E2" s="18"/>
      <c r="F2" s="18"/>
      <c r="G2" s="18"/>
      <c r="H2" s="18"/>
      <c r="I2" s="46"/>
      <c r="K2" s="346" t="s">
        <v>1</v>
      </c>
    </row>
    <row r="3" spans="1:18" ht="18.75" thickBot="1" x14ac:dyDescent="0.3">
      <c r="A3" s="93" t="s">
        <v>62</v>
      </c>
      <c r="B3" s="94" t="s">
        <v>7</v>
      </c>
      <c r="C3" s="355" t="s">
        <v>2</v>
      </c>
      <c r="D3" s="355"/>
      <c r="E3" s="358"/>
      <c r="F3" s="355" t="s">
        <v>3</v>
      </c>
      <c r="G3" s="355"/>
      <c r="H3" s="355"/>
      <c r="I3" s="352" t="s">
        <v>8</v>
      </c>
      <c r="J3" s="353"/>
      <c r="K3" s="354"/>
      <c r="L3" s="92"/>
      <c r="M3" s="50"/>
      <c r="N3" s="51"/>
      <c r="O3" s="50"/>
      <c r="Q3" s="50"/>
    </row>
    <row r="4" spans="1:18" ht="17.100000000000001" customHeight="1" x14ac:dyDescent="0.25">
      <c r="A4" s="106"/>
      <c r="B4" s="107"/>
      <c r="C4" s="57">
        <v>2012</v>
      </c>
      <c r="D4" s="57">
        <v>2013</v>
      </c>
      <c r="E4" s="56">
        <v>2014</v>
      </c>
      <c r="F4" s="57">
        <v>2012</v>
      </c>
      <c r="G4" s="57">
        <v>2013</v>
      </c>
      <c r="H4" s="56">
        <v>2014</v>
      </c>
      <c r="I4" s="57">
        <v>2012</v>
      </c>
      <c r="J4" s="57">
        <v>2013</v>
      </c>
      <c r="K4" s="135">
        <v>2014</v>
      </c>
      <c r="L4" s="134"/>
      <c r="M4" s="49"/>
      <c r="N4" s="49"/>
      <c r="O4" s="49"/>
      <c r="P4" s="49"/>
      <c r="Q4" s="49"/>
      <c r="R4" s="49"/>
    </row>
    <row r="5" spans="1:18" ht="17.100000000000001" customHeight="1" x14ac:dyDescent="0.25">
      <c r="A5" s="108">
        <v>1</v>
      </c>
      <c r="B5" s="109" t="s">
        <v>25</v>
      </c>
      <c r="C5" s="246">
        <v>16340.7562</v>
      </c>
      <c r="D5" s="247">
        <v>20304.7552</v>
      </c>
      <c r="E5" s="22">
        <v>22016.891500000002</v>
      </c>
      <c r="F5" s="246">
        <v>4586.1923999999999</v>
      </c>
      <c r="G5" s="247">
        <v>5266.8032999999996</v>
      </c>
      <c r="H5" s="22">
        <v>5953.5573999999997</v>
      </c>
      <c r="I5" s="246">
        <v>12137.460300000001</v>
      </c>
      <c r="J5" s="248">
        <v>15246.0573</v>
      </c>
      <c r="K5" s="263">
        <v>16096.8372</v>
      </c>
      <c r="L5" s="308"/>
      <c r="M5" s="38"/>
      <c r="N5" s="38"/>
      <c r="O5" s="38"/>
      <c r="P5" s="38"/>
      <c r="Q5" s="38"/>
      <c r="R5" s="38"/>
    </row>
    <row r="6" spans="1:18" ht="17.100000000000001" customHeight="1" x14ac:dyDescent="0.25">
      <c r="A6" s="110">
        <v>2</v>
      </c>
      <c r="B6" s="111" t="s">
        <v>26</v>
      </c>
      <c r="C6" s="248">
        <v>35195.418799999999</v>
      </c>
      <c r="D6" s="249">
        <v>41333.995699999999</v>
      </c>
      <c r="E6" s="22">
        <v>41216.769999999997</v>
      </c>
      <c r="F6" s="248">
        <v>12715.4997</v>
      </c>
      <c r="G6" s="249">
        <v>18278.2264</v>
      </c>
      <c r="H6" s="22">
        <v>16720.759999999998</v>
      </c>
      <c r="I6" s="248">
        <v>28721.396499999999</v>
      </c>
      <c r="J6" s="246">
        <v>31772.027099999999</v>
      </c>
      <c r="K6" s="246">
        <v>35828.85</v>
      </c>
      <c r="L6" s="308"/>
      <c r="M6" s="38"/>
      <c r="N6" s="38"/>
      <c r="O6" s="38"/>
      <c r="P6" s="38"/>
      <c r="Q6" s="38"/>
      <c r="R6" s="38"/>
    </row>
    <row r="7" spans="1:18" ht="17.100000000000001" customHeight="1" x14ac:dyDescent="0.25">
      <c r="A7" s="108">
        <v>3</v>
      </c>
      <c r="B7" s="111" t="s">
        <v>27</v>
      </c>
      <c r="C7" s="248">
        <v>17110.439900000001</v>
      </c>
      <c r="D7" s="249">
        <v>20223.811099999999</v>
      </c>
      <c r="E7" s="22">
        <v>22645.683099999998</v>
      </c>
      <c r="F7" s="248">
        <v>4890.2677999999996</v>
      </c>
      <c r="G7" s="249">
        <v>5348.2721000000001</v>
      </c>
      <c r="H7" s="22">
        <v>6771.8908000000001</v>
      </c>
      <c r="I7" s="248">
        <v>13778.8627</v>
      </c>
      <c r="J7" s="246">
        <v>16255.99</v>
      </c>
      <c r="K7" s="246">
        <v>17143.849999999999</v>
      </c>
      <c r="L7" s="38"/>
      <c r="M7" s="38"/>
      <c r="N7" s="38"/>
      <c r="O7" s="38"/>
      <c r="P7" s="38"/>
      <c r="Q7" s="38"/>
      <c r="R7" s="38"/>
    </row>
    <row r="8" spans="1:18" ht="17.100000000000001" customHeight="1" x14ac:dyDescent="0.25">
      <c r="A8" s="110">
        <v>4</v>
      </c>
      <c r="B8" s="111" t="s">
        <v>28</v>
      </c>
      <c r="C8" s="248">
        <v>10604.870500000001</v>
      </c>
      <c r="D8" s="249">
        <v>12341.6258</v>
      </c>
      <c r="E8" s="305">
        <v>13673.861699999999</v>
      </c>
      <c r="F8" s="248">
        <v>3145.1462000000001</v>
      </c>
      <c r="G8" s="249">
        <v>3301.0517</v>
      </c>
      <c r="H8" s="305">
        <v>5131.6529</v>
      </c>
      <c r="I8" s="248">
        <v>7663.5427</v>
      </c>
      <c r="J8" s="246">
        <v>8851.5182999999997</v>
      </c>
      <c r="K8" s="306">
        <v>8707.3615000000009</v>
      </c>
      <c r="L8" s="38"/>
      <c r="M8" s="38"/>
      <c r="N8" s="38"/>
      <c r="O8" s="38"/>
      <c r="P8" s="38"/>
      <c r="Q8" s="38"/>
      <c r="R8" s="38"/>
    </row>
    <row r="9" spans="1:18" ht="17.100000000000001" customHeight="1" x14ac:dyDescent="0.25">
      <c r="A9" s="108">
        <v>5</v>
      </c>
      <c r="B9" s="112" t="s">
        <v>29</v>
      </c>
      <c r="C9" s="248">
        <v>11804.4103</v>
      </c>
      <c r="D9" s="249">
        <v>11202.132</v>
      </c>
      <c r="E9" s="22">
        <v>12133.21</v>
      </c>
      <c r="F9" s="248">
        <v>4360.1571999999996</v>
      </c>
      <c r="G9" s="249">
        <v>4509.49</v>
      </c>
      <c r="H9" s="22">
        <v>4482.3</v>
      </c>
      <c r="I9" s="248">
        <v>8758.0524000000005</v>
      </c>
      <c r="J9" s="246">
        <v>7777.0582999999997</v>
      </c>
      <c r="K9" s="246">
        <v>7935.96</v>
      </c>
      <c r="L9" s="38"/>
      <c r="M9" s="38"/>
      <c r="N9" s="38"/>
      <c r="O9" s="38"/>
      <c r="P9" s="38"/>
      <c r="Q9" s="38"/>
      <c r="R9" s="38"/>
    </row>
    <row r="10" spans="1:18" ht="17.100000000000001" customHeight="1" x14ac:dyDescent="0.25">
      <c r="A10" s="110">
        <v>6</v>
      </c>
      <c r="B10" s="113" t="s">
        <v>30</v>
      </c>
      <c r="C10" s="248">
        <v>48937.122100000001</v>
      </c>
      <c r="D10" s="249">
        <v>57614.863299999997</v>
      </c>
      <c r="E10" s="251">
        <v>59731.28</v>
      </c>
      <c r="F10" s="248">
        <v>17402.487700000001</v>
      </c>
      <c r="G10" s="249">
        <v>21154.590899999999</v>
      </c>
      <c r="H10" s="22">
        <v>24117.85</v>
      </c>
      <c r="I10" s="248">
        <v>37755.9859</v>
      </c>
      <c r="J10" s="246">
        <v>44096.702899999997</v>
      </c>
      <c r="K10" s="246">
        <v>43436.1</v>
      </c>
      <c r="L10" s="38"/>
      <c r="M10" s="38"/>
      <c r="N10" s="38"/>
      <c r="O10" s="38"/>
      <c r="P10" s="38"/>
      <c r="Q10" s="38"/>
      <c r="R10" s="38"/>
    </row>
    <row r="11" spans="1:18" ht="17.100000000000001" customHeight="1" x14ac:dyDescent="0.25">
      <c r="A11" s="110">
        <v>7</v>
      </c>
      <c r="B11" s="111" t="s">
        <v>31</v>
      </c>
      <c r="C11" s="248">
        <v>53346.901599999997</v>
      </c>
      <c r="D11" s="249">
        <v>64220.619500000001</v>
      </c>
      <c r="E11" s="251">
        <v>69335.86</v>
      </c>
      <c r="F11" s="248">
        <v>21624.318800000001</v>
      </c>
      <c r="G11" s="249">
        <v>25741.065399999999</v>
      </c>
      <c r="H11" s="22">
        <v>26195.07</v>
      </c>
      <c r="I11" s="248">
        <v>33077.421499999997</v>
      </c>
      <c r="J11" s="248">
        <v>39200.410400000001</v>
      </c>
      <c r="K11" s="246">
        <v>46384.6</v>
      </c>
      <c r="L11" s="38"/>
      <c r="M11" s="38"/>
      <c r="N11" s="38"/>
      <c r="O11" s="38"/>
      <c r="P11" s="38"/>
      <c r="Q11" s="38"/>
      <c r="R11" s="38"/>
    </row>
    <row r="12" spans="1:18" ht="17.100000000000001" customHeight="1" x14ac:dyDescent="0.25">
      <c r="A12" s="108">
        <v>8</v>
      </c>
      <c r="B12" s="111" t="s">
        <v>32</v>
      </c>
      <c r="C12" s="248">
        <v>31608.3243</v>
      </c>
      <c r="D12" s="249">
        <v>36056.221299999997</v>
      </c>
      <c r="E12" s="251">
        <v>40582.83</v>
      </c>
      <c r="F12" s="248">
        <v>12841.233700000001</v>
      </c>
      <c r="G12" s="249">
        <v>13432.484700000001</v>
      </c>
      <c r="H12" s="22">
        <v>15226.78</v>
      </c>
      <c r="I12" s="248">
        <v>20720.6983</v>
      </c>
      <c r="J12" s="248">
        <v>25207.678800000002</v>
      </c>
      <c r="K12" s="246">
        <v>28345.49</v>
      </c>
      <c r="L12" s="38"/>
      <c r="M12" s="38"/>
      <c r="N12" s="38"/>
      <c r="O12" s="38"/>
      <c r="P12" s="38"/>
      <c r="Q12" s="38"/>
      <c r="R12" s="38"/>
    </row>
    <row r="13" spans="1:18" ht="17.100000000000001" customHeight="1" x14ac:dyDescent="0.25">
      <c r="A13" s="110">
        <v>9</v>
      </c>
      <c r="B13" s="111" t="s">
        <v>33</v>
      </c>
      <c r="C13" s="252">
        <v>32111.5926</v>
      </c>
      <c r="D13" s="253">
        <v>38652.979099999997</v>
      </c>
      <c r="E13" s="251">
        <v>43757.684200000003</v>
      </c>
      <c r="F13" s="254">
        <v>10506.0954</v>
      </c>
      <c r="G13" s="255">
        <v>13837.258099999999</v>
      </c>
      <c r="H13" s="22">
        <v>13247.004199999999</v>
      </c>
      <c r="I13" s="254">
        <v>23949.186399999999</v>
      </c>
      <c r="J13" s="246">
        <v>29480.126</v>
      </c>
      <c r="K13" s="246">
        <v>33992.133699999998</v>
      </c>
      <c r="L13" s="38"/>
      <c r="M13" s="38"/>
      <c r="N13" s="38"/>
      <c r="O13" s="38"/>
      <c r="P13" s="38"/>
      <c r="Q13" s="38"/>
      <c r="R13" s="38"/>
    </row>
    <row r="14" spans="1:18" ht="17.100000000000001" customHeight="1" x14ac:dyDescent="0.25">
      <c r="A14" s="110">
        <v>10</v>
      </c>
      <c r="B14" s="111" t="s">
        <v>34</v>
      </c>
      <c r="C14" s="248">
        <v>14114.14</v>
      </c>
      <c r="D14" s="249">
        <v>15618.9779</v>
      </c>
      <c r="E14" s="22">
        <v>18572.882099999999</v>
      </c>
      <c r="F14" s="248">
        <v>4395.1180000000004</v>
      </c>
      <c r="G14" s="249">
        <v>4324.5468000000001</v>
      </c>
      <c r="H14" s="22">
        <v>5688.6776</v>
      </c>
      <c r="I14" s="248">
        <v>10188.679700000001</v>
      </c>
      <c r="J14" s="246">
        <v>11702.795599999999</v>
      </c>
      <c r="K14" s="246">
        <v>12889.1896</v>
      </c>
      <c r="L14" s="38"/>
      <c r="M14" s="38"/>
      <c r="N14" s="38"/>
      <c r="O14" s="38"/>
      <c r="P14" s="38"/>
      <c r="Q14" s="38"/>
      <c r="R14" s="38"/>
    </row>
    <row r="15" spans="1:18" ht="17.100000000000001" customHeight="1" x14ac:dyDescent="0.25">
      <c r="A15" s="108">
        <v>11</v>
      </c>
      <c r="B15" s="111" t="s">
        <v>35</v>
      </c>
      <c r="C15" s="248">
        <v>3477.529</v>
      </c>
      <c r="D15" s="249">
        <v>3723.6291000000001</v>
      </c>
      <c r="E15" s="22">
        <v>4649.5803999999998</v>
      </c>
      <c r="F15" s="248">
        <v>1133.0704000000001</v>
      </c>
      <c r="G15" s="249">
        <v>1035.6022</v>
      </c>
      <c r="H15" s="22">
        <v>1139.74</v>
      </c>
      <c r="I15" s="248">
        <v>1915.1860999999999</v>
      </c>
      <c r="J15" s="246">
        <v>2155.1916000000001</v>
      </c>
      <c r="K15" s="250">
        <v>2437.0425</v>
      </c>
      <c r="L15" s="38"/>
      <c r="M15" s="38"/>
      <c r="N15" s="38"/>
      <c r="O15" s="38"/>
      <c r="P15" s="38"/>
      <c r="Q15" s="38"/>
      <c r="R15" s="38"/>
    </row>
    <row r="16" spans="1:18" ht="17.100000000000001" customHeight="1" x14ac:dyDescent="0.25">
      <c r="A16" s="110">
        <v>12</v>
      </c>
      <c r="B16" s="111" t="s">
        <v>67</v>
      </c>
      <c r="C16" s="248">
        <v>4739.3298999999997</v>
      </c>
      <c r="D16" s="249">
        <v>8340.5185999999994</v>
      </c>
      <c r="E16" s="22">
        <v>11598.6032</v>
      </c>
      <c r="F16" s="248">
        <v>2333.8346999999999</v>
      </c>
      <c r="G16" s="249">
        <v>5571.4205000000002</v>
      </c>
      <c r="H16" s="248">
        <v>6518.0385999999999</v>
      </c>
      <c r="I16" s="248">
        <v>4132.2694000000001</v>
      </c>
      <c r="J16" s="246">
        <v>6376.2120000000004</v>
      </c>
      <c r="K16" s="246">
        <v>9835.0473000000002</v>
      </c>
      <c r="L16" s="38"/>
      <c r="M16" s="38"/>
      <c r="N16" s="38"/>
      <c r="O16" s="38"/>
      <c r="P16" s="38"/>
      <c r="Q16" s="38"/>
      <c r="R16" s="38"/>
    </row>
    <row r="17" spans="1:18" ht="17.100000000000001" customHeight="1" x14ac:dyDescent="0.3">
      <c r="A17" s="110">
        <v>13</v>
      </c>
      <c r="B17" s="144" t="s">
        <v>36</v>
      </c>
      <c r="C17" s="256">
        <v>36500.534800000001</v>
      </c>
      <c r="D17" s="257">
        <v>44262.302300000003</v>
      </c>
      <c r="E17" s="22">
        <v>47491.09</v>
      </c>
      <c r="F17" s="257">
        <v>9399.8742000000002</v>
      </c>
      <c r="G17" s="258">
        <v>12523.466899999999</v>
      </c>
      <c r="H17" s="22">
        <v>14351.78</v>
      </c>
      <c r="I17" s="257">
        <v>27280.736400000002</v>
      </c>
      <c r="J17" s="259">
        <v>31815.535500000002</v>
      </c>
      <c r="K17" s="260">
        <v>36229.85</v>
      </c>
      <c r="L17" s="38"/>
      <c r="M17" s="38"/>
      <c r="N17" s="38"/>
      <c r="O17" s="38"/>
      <c r="P17" s="38"/>
      <c r="Q17" s="38"/>
      <c r="R17" s="38"/>
    </row>
    <row r="18" spans="1:18" ht="17.100000000000001" hidden="1" customHeight="1" x14ac:dyDescent="0.25">
      <c r="A18" s="147" t="s">
        <v>4</v>
      </c>
      <c r="B18" s="146" t="s">
        <v>46</v>
      </c>
      <c r="C18" s="261">
        <f t="shared" ref="C18:K18" si="0">SUM(C5:C17)</f>
        <v>315891.37000000005</v>
      </c>
      <c r="D18" s="262">
        <f t="shared" si="0"/>
        <v>373896.43089999998</v>
      </c>
      <c r="E18" s="262">
        <f t="shared" si="0"/>
        <v>407406.22620000003</v>
      </c>
      <c r="F18" s="262">
        <f t="shared" si="0"/>
        <v>109333.29620000001</v>
      </c>
      <c r="G18" s="262">
        <f t="shared" si="0"/>
        <v>134324.27899999998</v>
      </c>
      <c r="H18" s="262">
        <f t="shared" si="0"/>
        <v>145545.10150000002</v>
      </c>
      <c r="I18" s="262">
        <f t="shared" si="0"/>
        <v>230079.47829999999</v>
      </c>
      <c r="J18" s="262">
        <f t="shared" si="0"/>
        <v>269937.30379999999</v>
      </c>
      <c r="K18" s="262">
        <f t="shared" si="0"/>
        <v>299262.31179999997</v>
      </c>
      <c r="L18" s="38"/>
      <c r="M18" s="48"/>
      <c r="N18" s="48"/>
      <c r="O18" s="48"/>
      <c r="P18" s="48"/>
      <c r="Q18" s="48"/>
      <c r="R18" s="48"/>
    </row>
    <row r="19" spans="1:18" ht="17.100000000000001" hidden="1" customHeight="1" x14ac:dyDescent="0.25">
      <c r="A19" s="9" t="s">
        <v>5</v>
      </c>
      <c r="B19" s="150" t="s">
        <v>37</v>
      </c>
      <c r="C19" s="263"/>
      <c r="D19" s="263"/>
      <c r="E19" s="251"/>
      <c r="F19" s="263"/>
      <c r="G19" s="263"/>
      <c r="H19" s="22"/>
      <c r="I19" s="246"/>
      <c r="J19" s="264"/>
      <c r="K19" s="250"/>
      <c r="L19" s="38"/>
      <c r="M19" s="38"/>
      <c r="N19" s="38"/>
      <c r="O19" s="38"/>
      <c r="P19" s="38"/>
      <c r="Q19" s="38"/>
      <c r="R19" s="38"/>
    </row>
    <row r="20" spans="1:18" ht="17.100000000000001" customHeight="1" x14ac:dyDescent="0.25">
      <c r="A20" s="114">
        <v>14</v>
      </c>
      <c r="B20" s="115" t="s">
        <v>38</v>
      </c>
      <c r="C20" s="265">
        <v>220104.3033</v>
      </c>
      <c r="D20" s="266">
        <v>252613.58809999999</v>
      </c>
      <c r="E20" s="251">
        <v>280944.5649</v>
      </c>
      <c r="F20" s="265">
        <v>93192.085900000005</v>
      </c>
      <c r="G20" s="266">
        <v>113737.537</v>
      </c>
      <c r="H20" s="267">
        <v>113548.4344</v>
      </c>
      <c r="I20" s="268">
        <v>169759.5386</v>
      </c>
      <c r="J20" s="263">
        <v>196965.95740000001</v>
      </c>
      <c r="K20" s="246">
        <v>230066.75839999999</v>
      </c>
      <c r="L20" s="38"/>
      <c r="M20" s="38"/>
      <c r="N20" s="38"/>
      <c r="O20" s="38"/>
      <c r="P20" s="38"/>
      <c r="Q20" s="38"/>
      <c r="R20" s="38"/>
    </row>
    <row r="21" spans="1:18" ht="17.100000000000001" customHeight="1" x14ac:dyDescent="0.25">
      <c r="A21" s="114">
        <v>15</v>
      </c>
      <c r="B21" s="111" t="s">
        <v>39</v>
      </c>
      <c r="C21" s="269">
        <v>6335.5555000000004</v>
      </c>
      <c r="D21" s="269">
        <v>8363.8384999999998</v>
      </c>
      <c r="E21" s="251">
        <v>10325.1608</v>
      </c>
      <c r="F21" s="270">
        <v>2517.7568000000001</v>
      </c>
      <c r="G21" s="270">
        <v>3358.6568000000002</v>
      </c>
      <c r="H21" s="267">
        <v>3634.2226000000001</v>
      </c>
      <c r="I21" s="251">
        <v>5284.4224000000004</v>
      </c>
      <c r="J21" s="248">
        <v>6586.0852000000004</v>
      </c>
      <c r="K21" s="246">
        <v>8140.1862000000001</v>
      </c>
      <c r="L21" s="38"/>
      <c r="M21" s="38"/>
      <c r="N21" s="38"/>
      <c r="O21" s="38"/>
      <c r="P21" s="38"/>
      <c r="Q21" s="38"/>
      <c r="R21" s="38"/>
    </row>
    <row r="22" spans="1:18" ht="17.100000000000001" customHeight="1" x14ac:dyDescent="0.25">
      <c r="A22" s="114">
        <v>16</v>
      </c>
      <c r="B22" s="111" t="s">
        <v>40</v>
      </c>
      <c r="C22" s="248">
        <v>246706.44589999999</v>
      </c>
      <c r="D22" s="249">
        <v>296246.98460000003</v>
      </c>
      <c r="E22" s="251">
        <v>367337.47769999999</v>
      </c>
      <c r="F22" s="248">
        <v>97482.909400000004</v>
      </c>
      <c r="G22" s="249">
        <v>111613.5953</v>
      </c>
      <c r="H22" s="267">
        <v>120951.07030000001</v>
      </c>
      <c r="I22" s="248">
        <v>195420.02919999999</v>
      </c>
      <c r="J22" s="246">
        <v>239720.64319999999</v>
      </c>
      <c r="K22" s="246">
        <v>303000.27120000002</v>
      </c>
      <c r="L22" s="38"/>
      <c r="M22" s="38"/>
      <c r="N22" s="38"/>
      <c r="O22" s="38"/>
      <c r="P22" s="38"/>
      <c r="Q22" s="38"/>
      <c r="R22" s="38"/>
    </row>
    <row r="23" spans="1:18" ht="17.100000000000001" customHeight="1" x14ac:dyDescent="0.25">
      <c r="A23" s="114">
        <v>17</v>
      </c>
      <c r="B23" s="111" t="s">
        <v>41</v>
      </c>
      <c r="C23" s="248">
        <v>255499.95610000001</v>
      </c>
      <c r="D23" s="249">
        <v>292613.62569999998</v>
      </c>
      <c r="E23" s="251">
        <v>331913.65700000001</v>
      </c>
      <c r="F23" s="248">
        <v>159560.04300000001</v>
      </c>
      <c r="G23" s="249">
        <v>171393.5993</v>
      </c>
      <c r="H23" s="22">
        <v>177021.81640000001</v>
      </c>
      <c r="I23" s="248">
        <v>253727.65789999999</v>
      </c>
      <c r="J23" s="248">
        <v>290249.4351</v>
      </c>
      <c r="K23" s="246">
        <v>338702.64919999999</v>
      </c>
      <c r="L23" s="38"/>
      <c r="M23" s="38"/>
      <c r="N23" s="38"/>
      <c r="O23" s="38"/>
      <c r="P23" s="38"/>
      <c r="Q23" s="38"/>
      <c r="R23" s="38"/>
    </row>
    <row r="24" spans="1:18" ht="19.5" customHeight="1" x14ac:dyDescent="0.25">
      <c r="A24" s="114">
        <v>18</v>
      </c>
      <c r="B24" s="111" t="s">
        <v>42</v>
      </c>
      <c r="C24" s="269">
        <v>42361.549599999998</v>
      </c>
      <c r="D24" s="269">
        <v>54116.714999999997</v>
      </c>
      <c r="E24" s="246">
        <v>60502.285300000003</v>
      </c>
      <c r="F24" s="271">
        <v>14571.946099999999</v>
      </c>
      <c r="G24" s="271">
        <v>19654.165700000001</v>
      </c>
      <c r="H24" s="246">
        <v>21562.953000000001</v>
      </c>
      <c r="I24" s="251">
        <v>35063.951399999998</v>
      </c>
      <c r="J24" s="248">
        <v>44320.61</v>
      </c>
      <c r="K24" s="246">
        <v>55101.835899999998</v>
      </c>
      <c r="L24" s="48"/>
      <c r="M24" s="38"/>
      <c r="N24" s="38"/>
      <c r="O24" s="38"/>
      <c r="P24" s="38"/>
      <c r="Q24" s="38"/>
      <c r="R24" s="38"/>
    </row>
    <row r="25" spans="1:18" ht="21" customHeight="1" x14ac:dyDescent="0.25">
      <c r="A25" s="114">
        <v>19</v>
      </c>
      <c r="B25" s="111" t="s">
        <v>43</v>
      </c>
      <c r="C25" s="248">
        <v>38536.520600000003</v>
      </c>
      <c r="D25" s="249">
        <v>51028.766300000003</v>
      </c>
      <c r="E25" s="251">
        <v>59072.329400000002</v>
      </c>
      <c r="F25" s="248">
        <v>21566.812300000001</v>
      </c>
      <c r="G25" s="249">
        <v>28873.427</v>
      </c>
      <c r="H25" s="267">
        <v>25484.548200000001</v>
      </c>
      <c r="I25" s="248">
        <v>39079.232199999999</v>
      </c>
      <c r="J25" s="246">
        <v>48468.982799999998</v>
      </c>
      <c r="K25" s="250">
        <v>53027.6325</v>
      </c>
      <c r="L25" s="38"/>
      <c r="M25" s="38"/>
      <c r="N25" s="38"/>
      <c r="O25" s="38"/>
      <c r="P25" s="38"/>
      <c r="Q25" s="38"/>
      <c r="R25" s="38"/>
    </row>
    <row r="26" spans="1:18" ht="17.100000000000001" customHeight="1" x14ac:dyDescent="0.25">
      <c r="A26" s="114">
        <v>20</v>
      </c>
      <c r="B26" s="144" t="s">
        <v>44</v>
      </c>
      <c r="C26" s="272">
        <v>49151.705000000002</v>
      </c>
      <c r="D26" s="248">
        <v>66955.585200000001</v>
      </c>
      <c r="E26" s="251">
        <v>74192.015299999999</v>
      </c>
      <c r="F26" s="257">
        <v>27757.349099999999</v>
      </c>
      <c r="G26" s="258">
        <v>42976.042099999999</v>
      </c>
      <c r="H26" s="267">
        <v>40950.362399999998</v>
      </c>
      <c r="I26" s="257">
        <v>37988.641900000002</v>
      </c>
      <c r="J26" s="259">
        <v>46999.566299999999</v>
      </c>
      <c r="K26" s="246">
        <v>55632.962200000002</v>
      </c>
      <c r="L26" s="38"/>
      <c r="M26" s="38"/>
      <c r="N26" s="38"/>
      <c r="O26" s="38"/>
      <c r="P26" s="38"/>
      <c r="Q26" s="38"/>
      <c r="R26" s="38"/>
    </row>
    <row r="27" spans="1:18" ht="17.100000000000001" hidden="1" customHeight="1" x14ac:dyDescent="0.25">
      <c r="A27" s="147" t="s">
        <v>5</v>
      </c>
      <c r="B27" s="146" t="s">
        <v>45</v>
      </c>
      <c r="C27" s="273">
        <f t="shared" ref="C27:E27" si="1">SUM(C20:C26)</f>
        <v>858696.03600000008</v>
      </c>
      <c r="D27" s="274">
        <f t="shared" si="1"/>
        <v>1021939.1033999999</v>
      </c>
      <c r="E27" s="274">
        <f t="shared" si="1"/>
        <v>1184287.4904</v>
      </c>
      <c r="F27" s="262">
        <f t="shared" ref="F27:H27" si="2">SUM(F20:F26)</f>
        <v>416648.90259999997</v>
      </c>
      <c r="G27" s="262">
        <f t="shared" si="2"/>
        <v>491607.02320000005</v>
      </c>
      <c r="H27" s="262">
        <f t="shared" si="2"/>
        <v>503153.40730000002</v>
      </c>
      <c r="I27" s="262">
        <f t="shared" ref="I27:K27" si="3">SUM(I20:I26)</f>
        <v>736323.47360000003</v>
      </c>
      <c r="J27" s="262">
        <f t="shared" si="3"/>
        <v>873311.27999999991</v>
      </c>
      <c r="K27" s="262">
        <f t="shared" si="3"/>
        <v>1043672.2955999998</v>
      </c>
      <c r="L27" s="38"/>
      <c r="M27" s="48"/>
      <c r="N27" s="48"/>
      <c r="O27" s="48"/>
      <c r="P27" s="48"/>
      <c r="Q27" s="48"/>
      <c r="R27" s="48"/>
    </row>
    <row r="28" spans="1:18" ht="17.100000000000001" hidden="1" customHeight="1" x14ac:dyDescent="0.25">
      <c r="A28" s="147" t="s">
        <v>6</v>
      </c>
      <c r="B28" s="145" t="s">
        <v>47</v>
      </c>
      <c r="C28" s="273">
        <f t="shared" ref="C28:E28" si="4">SUM(C18+C27)</f>
        <v>1174587.4060000002</v>
      </c>
      <c r="D28" s="275">
        <f t="shared" si="4"/>
        <v>1395835.5342999999</v>
      </c>
      <c r="E28" s="275">
        <f t="shared" si="4"/>
        <v>1591693.7165999999</v>
      </c>
      <c r="F28" s="262">
        <f t="shared" ref="F28:H28" si="5">SUM(F18+F27)</f>
        <v>525982.19880000001</v>
      </c>
      <c r="G28" s="262">
        <f t="shared" si="5"/>
        <v>625931.30220000003</v>
      </c>
      <c r="H28" s="262">
        <f t="shared" si="5"/>
        <v>648698.50880000007</v>
      </c>
      <c r="I28" s="262">
        <f t="shared" ref="I28:K28" si="6">SUM(I18+I27)</f>
        <v>966402.95189999999</v>
      </c>
      <c r="J28" s="262">
        <f t="shared" si="6"/>
        <v>1143248.5837999999</v>
      </c>
      <c r="K28" s="262">
        <f t="shared" si="6"/>
        <v>1342934.6073999999</v>
      </c>
      <c r="L28" s="38"/>
      <c r="M28" s="48"/>
      <c r="N28" s="48"/>
      <c r="O28" s="48"/>
      <c r="P28" s="48"/>
      <c r="Q28" s="48"/>
      <c r="R28" s="48"/>
    </row>
    <row r="29" spans="1:18" ht="17.100000000000001" customHeight="1" x14ac:dyDescent="0.25">
      <c r="A29" s="46"/>
      <c r="B29" s="46"/>
      <c r="C29" s="123"/>
      <c r="D29" s="123"/>
      <c r="E29" s="124"/>
      <c r="F29" s="123"/>
      <c r="G29" s="123"/>
      <c r="H29" s="133"/>
      <c r="I29" s="123"/>
      <c r="J29" s="123"/>
      <c r="K29" s="125"/>
      <c r="L29" s="38"/>
      <c r="M29" s="38"/>
      <c r="N29" s="38"/>
      <c r="O29" s="38"/>
      <c r="P29" s="38"/>
      <c r="Q29" s="38"/>
      <c r="R29" s="38"/>
    </row>
    <row r="30" spans="1:18" ht="17.100000000000001" customHeight="1" x14ac:dyDescent="0.25">
      <c r="A30" s="120"/>
      <c r="B30" s="121"/>
      <c r="C30" s="123"/>
      <c r="D30" s="123"/>
      <c r="E30" s="124"/>
      <c r="F30" s="123"/>
      <c r="G30" s="123"/>
      <c r="H30" s="122"/>
      <c r="I30" s="123"/>
      <c r="J30" s="123"/>
      <c r="K30" s="125"/>
      <c r="L30" s="38"/>
      <c r="M30" s="38"/>
      <c r="N30" s="38"/>
      <c r="O30" s="38"/>
      <c r="P30" s="38"/>
      <c r="Q30" s="38"/>
      <c r="R30" s="38"/>
    </row>
    <row r="31" spans="1:18" ht="17.100000000000001" customHeight="1" x14ac:dyDescent="0.25">
      <c r="A31" s="120"/>
      <c r="B31" s="121"/>
      <c r="C31" s="123"/>
      <c r="D31" s="123"/>
      <c r="E31" s="122"/>
      <c r="F31" s="123"/>
      <c r="G31" s="123"/>
      <c r="H31" s="122"/>
      <c r="I31" s="123"/>
      <c r="J31" s="123"/>
      <c r="K31" s="125"/>
      <c r="L31" s="38"/>
      <c r="M31" s="38"/>
      <c r="N31" s="38"/>
      <c r="O31" s="38"/>
      <c r="P31" s="38"/>
      <c r="Q31" s="38"/>
      <c r="R31" s="38"/>
    </row>
    <row r="32" spans="1:18" ht="17.100000000000001" customHeight="1" x14ac:dyDescent="0.25">
      <c r="A32" s="120"/>
      <c r="B32" s="126"/>
      <c r="C32" s="127"/>
      <c r="D32" s="127"/>
      <c r="E32" s="127"/>
      <c r="F32" s="127"/>
      <c r="G32" s="127"/>
      <c r="H32" s="127"/>
      <c r="I32" s="127"/>
      <c r="J32" s="127"/>
      <c r="K32" s="127"/>
      <c r="L32" s="38"/>
      <c r="M32" s="48"/>
      <c r="N32" s="48"/>
      <c r="O32" s="48"/>
      <c r="P32" s="48"/>
      <c r="Q32" s="48"/>
      <c r="R32" s="48"/>
    </row>
    <row r="33" spans="1:18" ht="19.5" customHeight="1" x14ac:dyDescent="0.25">
      <c r="A33" s="120"/>
      <c r="B33" s="126"/>
      <c r="C33" s="127"/>
      <c r="D33" s="127"/>
      <c r="E33" s="127"/>
      <c r="F33" s="127"/>
      <c r="G33" s="127"/>
      <c r="H33" s="127"/>
      <c r="I33" s="127"/>
      <c r="J33" s="127"/>
      <c r="K33" s="127"/>
      <c r="L33" s="48"/>
      <c r="M33" s="48"/>
      <c r="N33" s="48"/>
      <c r="O33" s="48"/>
      <c r="P33" s="48"/>
      <c r="Q33" s="48"/>
      <c r="R33" s="48"/>
    </row>
    <row r="34" spans="1:18" ht="17.100000000000001" customHeight="1" x14ac:dyDescent="0.25">
      <c r="A34" s="120"/>
      <c r="B34" s="126"/>
      <c r="C34" s="123"/>
      <c r="D34" s="123"/>
      <c r="E34" s="128"/>
      <c r="F34" s="123"/>
      <c r="G34" s="123"/>
      <c r="H34" s="128"/>
      <c r="I34" s="123"/>
      <c r="J34" s="123"/>
      <c r="K34" s="129"/>
      <c r="L34" s="48"/>
      <c r="M34" s="38"/>
      <c r="N34" s="38"/>
      <c r="O34" s="38"/>
      <c r="P34" s="38"/>
      <c r="Q34" s="38"/>
      <c r="R34" s="38"/>
    </row>
    <row r="35" spans="1:18" ht="20.25" customHeight="1" x14ac:dyDescent="0.25">
      <c r="A35" s="130"/>
      <c r="B35" s="131"/>
      <c r="C35" s="123"/>
      <c r="D35" s="123"/>
      <c r="E35" s="122"/>
      <c r="F35" s="123"/>
      <c r="G35" s="123"/>
      <c r="H35" s="133"/>
      <c r="I35" s="123"/>
      <c r="J35" s="123"/>
      <c r="K35" s="125"/>
      <c r="L35" s="38"/>
      <c r="M35" s="38"/>
      <c r="N35" s="38"/>
      <c r="O35" s="38"/>
      <c r="P35" s="38"/>
      <c r="Q35" s="38"/>
      <c r="R35" s="38"/>
    </row>
    <row r="36" spans="1:18" ht="35.1" customHeight="1" x14ac:dyDescent="0.25">
      <c r="A36" s="120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38"/>
      <c r="M36" s="48"/>
      <c r="N36" s="48"/>
      <c r="O36" s="48"/>
      <c r="P36" s="48"/>
      <c r="Q36" s="48"/>
      <c r="R36" s="48"/>
    </row>
    <row r="37" spans="1:18" ht="28.15" customHeight="1" x14ac:dyDescent="0.25">
      <c r="A37" s="70"/>
      <c r="B37" s="43"/>
      <c r="J37" s="46"/>
      <c r="K37" s="48"/>
      <c r="L37" s="48"/>
      <c r="M37" s="48"/>
      <c r="N37" s="48"/>
      <c r="O37" s="48"/>
    </row>
  </sheetData>
  <mergeCells count="4">
    <mergeCell ref="I3:K3"/>
    <mergeCell ref="F3:H3"/>
    <mergeCell ref="A1:H1"/>
    <mergeCell ref="C3:E3"/>
  </mergeCells>
  <pageMargins left="0.51181102362204722" right="0.51181102362204722" top="0.39370078740157483" bottom="0" header="0.31496062992125984" footer="0.31496062992125984"/>
  <pageSetup paperSize="9" scale="8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view="pageBreakPreview" zoomScaleNormal="100" zoomScaleSheetLayoutView="100" workbookViewId="0">
      <selection activeCell="K5" sqref="K5:P26"/>
    </sheetView>
  </sheetViews>
  <sheetFormatPr defaultRowHeight="15" x14ac:dyDescent="0.25"/>
  <cols>
    <col min="1" max="1" width="6.5703125" customWidth="1"/>
    <col min="2" max="2" width="34.140625" customWidth="1"/>
    <col min="3" max="3" width="11.7109375" bestFit="1" customWidth="1"/>
    <col min="4" max="4" width="12.7109375" customWidth="1"/>
    <col min="5" max="5" width="10.5703125" customWidth="1"/>
    <col min="6" max="6" width="11" hidden="1" customWidth="1"/>
    <col min="7" max="7" width="10.5703125" customWidth="1"/>
    <col min="8" max="8" width="10.42578125" customWidth="1"/>
    <col min="9" max="9" width="10" customWidth="1"/>
    <col min="10" max="10" width="9.28515625" hidden="1" customWidth="1"/>
    <col min="11" max="11" width="9.42578125" bestFit="1" customWidth="1"/>
    <col min="12" max="12" width="11.28515625" customWidth="1"/>
    <col min="13" max="13" width="10.140625" customWidth="1"/>
    <col min="14" max="14" width="9.42578125" bestFit="1" customWidth="1"/>
    <col min="15" max="15" width="11.28515625" customWidth="1"/>
    <col min="16" max="16" width="10.140625" customWidth="1"/>
    <col min="17" max="19" width="9" customWidth="1"/>
    <col min="20" max="20" width="11.5703125" customWidth="1"/>
    <col min="21" max="21" width="10.42578125" customWidth="1"/>
    <col min="22" max="22" width="11.5703125" bestFit="1" customWidth="1"/>
    <col min="23" max="23" width="11.28515625" customWidth="1"/>
    <col min="28" max="28" width="10.42578125" customWidth="1"/>
  </cols>
  <sheetData>
    <row r="1" spans="1:30" ht="24" thickBot="1" x14ac:dyDescent="0.4">
      <c r="A1" s="356" t="s">
        <v>48</v>
      </c>
      <c r="B1" s="357"/>
      <c r="C1" s="357"/>
      <c r="D1" s="357"/>
      <c r="E1" s="357"/>
      <c r="F1" s="357"/>
      <c r="G1" s="357"/>
      <c r="H1" s="357"/>
      <c r="I1" s="357"/>
      <c r="J1" s="357"/>
      <c r="K1" s="366"/>
      <c r="L1" s="366"/>
      <c r="M1" s="367"/>
    </row>
    <row r="2" spans="1:30" ht="18" x14ac:dyDescent="0.25">
      <c r="A2" s="45" t="s">
        <v>0</v>
      </c>
      <c r="B2" s="17"/>
      <c r="C2" s="101"/>
      <c r="D2" s="101"/>
      <c r="E2" s="101"/>
      <c r="F2" s="18"/>
      <c r="G2" s="18"/>
      <c r="H2" s="18"/>
      <c r="I2" s="18"/>
      <c r="J2" s="19"/>
      <c r="K2" s="46"/>
      <c r="M2" s="102" t="s">
        <v>1</v>
      </c>
      <c r="N2" s="46"/>
      <c r="P2" s="102" t="s">
        <v>1</v>
      </c>
    </row>
    <row r="3" spans="1:30" ht="18" x14ac:dyDescent="0.25">
      <c r="A3" s="7" t="s">
        <v>62</v>
      </c>
      <c r="B3" s="90" t="s">
        <v>7</v>
      </c>
      <c r="C3" s="359" t="s">
        <v>9</v>
      </c>
      <c r="D3" s="359"/>
      <c r="E3" s="360"/>
      <c r="F3" s="100"/>
      <c r="G3" s="361" t="s">
        <v>10</v>
      </c>
      <c r="H3" s="362"/>
      <c r="I3" s="362"/>
      <c r="J3" s="91"/>
      <c r="K3" s="363" t="s">
        <v>11</v>
      </c>
      <c r="L3" s="364"/>
      <c r="M3" s="365"/>
      <c r="N3" s="363" t="s">
        <v>76</v>
      </c>
      <c r="O3" s="364"/>
      <c r="P3" s="365"/>
      <c r="Q3" s="51"/>
      <c r="R3" s="50"/>
      <c r="S3" s="50"/>
      <c r="AB3" s="50"/>
      <c r="AC3" s="50"/>
    </row>
    <row r="4" spans="1:30" ht="15.75" x14ac:dyDescent="0.25">
      <c r="A4" s="8"/>
      <c r="B4" s="1"/>
      <c r="C4" s="57">
        <v>2012</v>
      </c>
      <c r="D4" s="57">
        <v>2013</v>
      </c>
      <c r="E4" s="56">
        <v>2014</v>
      </c>
      <c r="F4" s="13">
        <v>2011</v>
      </c>
      <c r="G4" s="13">
        <v>2012</v>
      </c>
      <c r="H4" s="13">
        <v>2013</v>
      </c>
      <c r="I4" s="2">
        <v>2014</v>
      </c>
      <c r="J4" s="13">
        <v>2011</v>
      </c>
      <c r="K4" s="44">
        <v>2012</v>
      </c>
      <c r="L4" s="44">
        <v>2013</v>
      </c>
      <c r="M4" s="2">
        <v>2014</v>
      </c>
      <c r="N4" s="44">
        <v>2012</v>
      </c>
      <c r="O4" s="44">
        <v>2013</v>
      </c>
      <c r="P4" s="2">
        <v>2014</v>
      </c>
      <c r="Q4" s="49"/>
      <c r="R4" s="49"/>
      <c r="S4" s="49"/>
      <c r="AB4" s="49"/>
      <c r="AC4" s="49"/>
      <c r="AD4" s="49"/>
    </row>
    <row r="5" spans="1:30" ht="15.75" x14ac:dyDescent="0.25">
      <c r="A5" s="108">
        <v>1</v>
      </c>
      <c r="B5" s="109" t="s">
        <v>25</v>
      </c>
      <c r="C5" s="72">
        <v>18350.657899999998</v>
      </c>
      <c r="D5" s="72">
        <v>22977.082200000001</v>
      </c>
      <c r="E5" s="350">
        <v>24993.825700000001</v>
      </c>
      <c r="F5" s="73"/>
      <c r="G5" s="72">
        <v>123.5408</v>
      </c>
      <c r="H5" s="72">
        <v>173.1</v>
      </c>
      <c r="I5" s="74">
        <v>293.0641</v>
      </c>
      <c r="J5" s="74"/>
      <c r="K5" s="72">
        <v>54.04</v>
      </c>
      <c r="L5" s="72">
        <v>96.39</v>
      </c>
      <c r="M5" s="39">
        <v>197.29</v>
      </c>
      <c r="N5" s="72">
        <f>C5-K5</f>
        <v>18296.617899999997</v>
      </c>
      <c r="O5" s="72">
        <f t="shared" ref="O5:P20" si="0">D5-L5</f>
        <v>22880.692200000001</v>
      </c>
      <c r="P5" s="72">
        <f t="shared" si="0"/>
        <v>24796.5357</v>
      </c>
      <c r="Q5" s="38"/>
      <c r="R5" s="38"/>
      <c r="S5" s="38"/>
      <c r="AB5" s="38"/>
      <c r="AC5" s="38"/>
      <c r="AD5" s="38"/>
    </row>
    <row r="6" spans="1:30" ht="15.75" x14ac:dyDescent="0.25">
      <c r="A6" s="110">
        <v>2</v>
      </c>
      <c r="B6" s="111" t="s">
        <v>26</v>
      </c>
      <c r="C6" s="72">
        <v>46983.754200000003</v>
      </c>
      <c r="D6" s="72">
        <v>54836.443800000001</v>
      </c>
      <c r="E6" s="351">
        <v>60413.23</v>
      </c>
      <c r="F6" s="74"/>
      <c r="G6" s="72">
        <v>149.5129</v>
      </c>
      <c r="H6" s="72">
        <v>121.39190000000001</v>
      </c>
      <c r="I6" s="74">
        <v>262.9545</v>
      </c>
      <c r="J6" s="74"/>
      <c r="K6" s="72">
        <v>52.492199999999997</v>
      </c>
      <c r="L6" s="72">
        <v>9.1</v>
      </c>
      <c r="M6" s="39">
        <v>102.00369999999999</v>
      </c>
      <c r="N6" s="72">
        <f t="shared" ref="N6:P26" si="1">C6-K6</f>
        <v>46931.262000000002</v>
      </c>
      <c r="O6" s="72">
        <f t="shared" si="0"/>
        <v>54827.343800000002</v>
      </c>
      <c r="P6" s="72">
        <f t="shared" si="0"/>
        <v>60311.226300000002</v>
      </c>
      <c r="Q6" s="38"/>
      <c r="R6" s="38"/>
      <c r="S6" s="38"/>
      <c r="AB6" s="38"/>
      <c r="AC6" s="38"/>
      <c r="AD6" s="38"/>
    </row>
    <row r="7" spans="1:30" ht="15.75" x14ac:dyDescent="0.25">
      <c r="A7" s="108">
        <v>3</v>
      </c>
      <c r="B7" s="111" t="s">
        <v>27</v>
      </c>
      <c r="C7" s="72">
        <v>20309.214599999999</v>
      </c>
      <c r="D7" s="72">
        <v>23684.323199999999</v>
      </c>
      <c r="E7" s="351">
        <v>26398.234499999999</v>
      </c>
      <c r="F7" s="74"/>
      <c r="G7" s="72">
        <v>177.48</v>
      </c>
      <c r="H7" s="72">
        <v>214.45</v>
      </c>
      <c r="I7" s="74">
        <v>428.02</v>
      </c>
      <c r="J7" s="74"/>
      <c r="K7" s="72">
        <v>62.6</v>
      </c>
      <c r="L7" s="72">
        <v>106.76</v>
      </c>
      <c r="M7" s="39">
        <v>209.32</v>
      </c>
      <c r="N7" s="72">
        <f t="shared" si="1"/>
        <v>20246.614600000001</v>
      </c>
      <c r="O7" s="72">
        <f t="shared" si="0"/>
        <v>23577.563200000001</v>
      </c>
      <c r="P7" s="72">
        <f t="shared" si="0"/>
        <v>26188.914499999999</v>
      </c>
      <c r="Q7" s="38"/>
      <c r="R7" s="38"/>
      <c r="S7" s="38"/>
      <c r="AB7" s="38"/>
      <c r="AC7" s="38"/>
      <c r="AD7" s="38"/>
    </row>
    <row r="8" spans="1:30" ht="15.75" x14ac:dyDescent="0.25">
      <c r="A8" s="110">
        <v>4</v>
      </c>
      <c r="B8" s="111" t="s">
        <v>28</v>
      </c>
      <c r="C8" s="72">
        <v>12049.0754</v>
      </c>
      <c r="D8" s="72">
        <v>13620.120199999999</v>
      </c>
      <c r="E8" s="351">
        <v>15315.547500000001</v>
      </c>
      <c r="F8" s="74"/>
      <c r="G8" s="72">
        <v>182.93</v>
      </c>
      <c r="H8" s="72">
        <v>210.86</v>
      </c>
      <c r="I8" s="74">
        <v>333.55</v>
      </c>
      <c r="J8" s="74"/>
      <c r="K8" s="72">
        <v>84.21</v>
      </c>
      <c r="L8" s="72">
        <v>99.26</v>
      </c>
      <c r="M8" s="39">
        <v>193.24</v>
      </c>
      <c r="N8" s="72">
        <f t="shared" si="1"/>
        <v>11964.865400000001</v>
      </c>
      <c r="O8" s="72">
        <f t="shared" si="0"/>
        <v>13520.860199999999</v>
      </c>
      <c r="P8" s="72">
        <f t="shared" si="0"/>
        <v>15122.307500000001</v>
      </c>
      <c r="Q8" s="38"/>
      <c r="R8" s="38"/>
      <c r="S8" s="38"/>
      <c r="AB8" s="38"/>
      <c r="AC8" s="38"/>
      <c r="AD8" s="38"/>
    </row>
    <row r="9" spans="1:30" ht="15.75" x14ac:dyDescent="0.25">
      <c r="A9" s="108">
        <v>5</v>
      </c>
      <c r="B9" s="112" t="s">
        <v>29</v>
      </c>
      <c r="C9" s="72">
        <v>14676.4863</v>
      </c>
      <c r="D9" s="72">
        <v>13829.59</v>
      </c>
      <c r="E9" s="351">
        <v>14687.59</v>
      </c>
      <c r="F9" s="74"/>
      <c r="G9" s="72">
        <v>104.27</v>
      </c>
      <c r="H9" s="72">
        <v>380.27</v>
      </c>
      <c r="I9" s="74">
        <v>485.82</v>
      </c>
      <c r="J9" s="74"/>
      <c r="K9" s="72">
        <v>58</v>
      </c>
      <c r="L9" s="72">
        <v>261.02</v>
      </c>
      <c r="M9" s="39">
        <v>301.88</v>
      </c>
      <c r="N9" s="72">
        <f t="shared" si="1"/>
        <v>14618.4863</v>
      </c>
      <c r="O9" s="72">
        <f t="shared" si="0"/>
        <v>13568.57</v>
      </c>
      <c r="P9" s="72">
        <f t="shared" si="0"/>
        <v>14385.710000000001</v>
      </c>
      <c r="Q9" s="38"/>
      <c r="R9" s="38"/>
      <c r="S9" s="38"/>
      <c r="AB9" s="38"/>
      <c r="AC9" s="38"/>
      <c r="AD9" s="38"/>
    </row>
    <row r="10" spans="1:30" ht="15.75" x14ac:dyDescent="0.25">
      <c r="A10" s="110">
        <v>6</v>
      </c>
      <c r="B10" s="113" t="s">
        <v>30</v>
      </c>
      <c r="C10" s="72">
        <v>60626.772100000002</v>
      </c>
      <c r="D10" s="72">
        <v>71032.945200000002</v>
      </c>
      <c r="E10" s="351">
        <v>74594.149999999994</v>
      </c>
      <c r="F10" s="74"/>
      <c r="G10" s="72">
        <v>1300.83</v>
      </c>
      <c r="H10" s="72">
        <v>1554.01</v>
      </c>
      <c r="I10" s="74">
        <v>1087</v>
      </c>
      <c r="J10" s="74"/>
      <c r="K10" s="72">
        <v>199</v>
      </c>
      <c r="L10" s="72">
        <v>431.94</v>
      </c>
      <c r="M10" s="39">
        <v>321.56</v>
      </c>
      <c r="N10" s="72">
        <f t="shared" si="1"/>
        <v>60427.772100000002</v>
      </c>
      <c r="O10" s="72">
        <f t="shared" si="0"/>
        <v>70601.0052</v>
      </c>
      <c r="P10" s="72">
        <f t="shared" si="0"/>
        <v>74272.59</v>
      </c>
      <c r="Q10" s="38"/>
      <c r="R10" s="38"/>
      <c r="S10" s="38"/>
      <c r="AB10" s="38"/>
      <c r="AC10" s="38"/>
      <c r="AD10" s="38"/>
    </row>
    <row r="11" spans="1:30" ht="15.75" x14ac:dyDescent="0.25">
      <c r="A11" s="110">
        <v>7</v>
      </c>
      <c r="B11" s="111" t="s">
        <v>31</v>
      </c>
      <c r="C11" s="72">
        <v>60269.220300000001</v>
      </c>
      <c r="D11" s="72">
        <v>71743.315100000007</v>
      </c>
      <c r="E11" s="351">
        <v>78619.73</v>
      </c>
      <c r="F11" s="74"/>
      <c r="G11" s="72">
        <v>516.6</v>
      </c>
      <c r="H11" s="72">
        <v>643.77</v>
      </c>
      <c r="I11" s="73">
        <v>783.42</v>
      </c>
      <c r="J11" s="72"/>
      <c r="K11" s="72">
        <v>49.34</v>
      </c>
      <c r="L11" s="72">
        <v>55.27</v>
      </c>
      <c r="M11" s="39">
        <v>101.99</v>
      </c>
      <c r="N11" s="72">
        <f t="shared" si="1"/>
        <v>60219.880300000004</v>
      </c>
      <c r="O11" s="72">
        <f t="shared" si="0"/>
        <v>71688.045100000003</v>
      </c>
      <c r="P11" s="72">
        <f t="shared" si="0"/>
        <v>78517.739999999991</v>
      </c>
      <c r="Q11" s="38"/>
      <c r="R11" s="38"/>
      <c r="S11" s="38"/>
      <c r="AB11" s="38"/>
      <c r="AC11" s="38"/>
      <c r="AD11" s="38"/>
    </row>
    <row r="12" spans="1:30" ht="15.75" x14ac:dyDescent="0.25">
      <c r="A12" s="108">
        <v>8</v>
      </c>
      <c r="B12" s="111" t="s">
        <v>32</v>
      </c>
      <c r="C12" s="72">
        <v>36321.571199999998</v>
      </c>
      <c r="D12" s="72">
        <v>41526.379999999997</v>
      </c>
      <c r="E12" s="351">
        <v>47028.800600000002</v>
      </c>
      <c r="F12" s="74"/>
      <c r="G12" s="72">
        <v>684.72</v>
      </c>
      <c r="H12" s="72">
        <v>638.86</v>
      </c>
      <c r="I12" s="74">
        <v>835.93</v>
      </c>
      <c r="J12" s="74"/>
      <c r="K12" s="72">
        <v>435.2</v>
      </c>
      <c r="L12" s="72">
        <v>377.75</v>
      </c>
      <c r="M12" s="39">
        <v>538.04</v>
      </c>
      <c r="N12" s="72">
        <f t="shared" si="1"/>
        <v>35886.371200000001</v>
      </c>
      <c r="O12" s="72">
        <f t="shared" si="0"/>
        <v>41148.629999999997</v>
      </c>
      <c r="P12" s="72">
        <f t="shared" si="0"/>
        <v>46490.760600000001</v>
      </c>
      <c r="Q12" s="38"/>
      <c r="R12" s="38"/>
      <c r="S12" s="38"/>
      <c r="AB12" s="38"/>
      <c r="AC12" s="38"/>
      <c r="AD12" s="38"/>
    </row>
    <row r="13" spans="1:30" ht="18" customHeight="1" x14ac:dyDescent="0.25">
      <c r="A13" s="110">
        <v>9</v>
      </c>
      <c r="B13" s="111" t="s">
        <v>33</v>
      </c>
      <c r="C13" s="287">
        <v>37634.888500000001</v>
      </c>
      <c r="D13" s="287">
        <v>46733.339500000002</v>
      </c>
      <c r="E13" s="351">
        <v>51543.152699999999</v>
      </c>
      <c r="F13" s="87"/>
      <c r="G13" s="72">
        <v>320.99</v>
      </c>
      <c r="H13" s="72">
        <v>285.86</v>
      </c>
      <c r="I13" s="74">
        <v>279.18</v>
      </c>
      <c r="J13" s="87"/>
      <c r="K13" s="72">
        <v>78.78</v>
      </c>
      <c r="L13" s="72">
        <v>108.74</v>
      </c>
      <c r="M13" s="39">
        <v>139.91</v>
      </c>
      <c r="N13" s="72">
        <f t="shared" si="1"/>
        <v>37556.108500000002</v>
      </c>
      <c r="O13" s="72">
        <f t="shared" si="0"/>
        <v>46624.599500000004</v>
      </c>
      <c r="P13" s="72">
        <f t="shared" si="0"/>
        <v>51403.242699999995</v>
      </c>
      <c r="Q13" s="38"/>
      <c r="R13" s="38"/>
      <c r="S13" s="38"/>
      <c r="AB13" s="38"/>
      <c r="AC13" s="38"/>
      <c r="AD13" s="38"/>
    </row>
    <row r="14" spans="1:30" ht="15.75" x14ac:dyDescent="0.25">
      <c r="A14" s="110">
        <v>10</v>
      </c>
      <c r="B14" s="111" t="s">
        <v>34</v>
      </c>
      <c r="C14" s="72">
        <v>16162.8663</v>
      </c>
      <c r="D14" s="288">
        <v>17666.6803</v>
      </c>
      <c r="E14" s="351">
        <v>20653.057199999999</v>
      </c>
      <c r="F14" s="74"/>
      <c r="G14" s="72">
        <v>307.73340000000002</v>
      </c>
      <c r="H14" s="72">
        <v>459.90780000000001</v>
      </c>
      <c r="I14" s="74">
        <v>546</v>
      </c>
      <c r="J14" s="74"/>
      <c r="K14" s="72">
        <v>177.08869999999999</v>
      </c>
      <c r="L14" s="72">
        <v>283.80900000000003</v>
      </c>
      <c r="M14" s="39">
        <v>443.39150000000001</v>
      </c>
      <c r="N14" s="72">
        <f t="shared" si="1"/>
        <v>15985.777599999999</v>
      </c>
      <c r="O14" s="72">
        <f t="shared" si="0"/>
        <v>17382.871299999999</v>
      </c>
      <c r="P14" s="72">
        <f t="shared" si="0"/>
        <v>20209.665699999998</v>
      </c>
      <c r="Q14" s="38"/>
      <c r="R14" s="38"/>
      <c r="S14" s="38"/>
      <c r="AB14" s="38"/>
      <c r="AC14" s="38"/>
      <c r="AD14" s="38"/>
    </row>
    <row r="15" spans="1:30" ht="15.75" x14ac:dyDescent="0.25">
      <c r="A15" s="108">
        <v>11</v>
      </c>
      <c r="B15" s="111" t="s">
        <v>35</v>
      </c>
      <c r="C15" s="72">
        <v>3960.0931999999998</v>
      </c>
      <c r="D15" s="72">
        <v>4318.0879000000004</v>
      </c>
      <c r="E15" s="351">
        <v>5342.5901000000003</v>
      </c>
      <c r="F15" s="74"/>
      <c r="G15" s="72">
        <v>30.99</v>
      </c>
      <c r="H15" s="72">
        <v>67.260000000000005</v>
      </c>
      <c r="I15" s="74">
        <v>61.1</v>
      </c>
      <c r="J15" s="74"/>
      <c r="K15" s="4">
        <v>0</v>
      </c>
      <c r="L15" s="6">
        <v>0</v>
      </c>
      <c r="M15" s="6">
        <v>0</v>
      </c>
      <c r="N15" s="72">
        <f t="shared" si="1"/>
        <v>3960.0931999999998</v>
      </c>
      <c r="O15" s="72">
        <f t="shared" si="0"/>
        <v>4318.0879000000004</v>
      </c>
      <c r="P15" s="72">
        <f t="shared" si="0"/>
        <v>5342.5901000000003</v>
      </c>
      <c r="Q15" s="38"/>
      <c r="R15" s="38"/>
      <c r="S15" s="38"/>
      <c r="AB15" s="38"/>
      <c r="AC15" s="38"/>
      <c r="AD15" s="38"/>
    </row>
    <row r="16" spans="1:30" ht="15.75" x14ac:dyDescent="0.25">
      <c r="A16" s="110">
        <v>12</v>
      </c>
      <c r="B16" s="111" t="s">
        <v>67</v>
      </c>
      <c r="C16" s="72">
        <v>7205.3249999999998</v>
      </c>
      <c r="D16" s="72">
        <v>12963.3621</v>
      </c>
      <c r="E16" s="351">
        <v>18198.132799999999</v>
      </c>
      <c r="F16" s="74"/>
      <c r="G16" s="72">
        <v>33.11</v>
      </c>
      <c r="H16" s="72">
        <v>25.9</v>
      </c>
      <c r="I16" s="74">
        <v>77.75</v>
      </c>
      <c r="J16" s="74"/>
      <c r="K16" s="72">
        <v>8.39</v>
      </c>
      <c r="L16" s="72">
        <v>6.88</v>
      </c>
      <c r="M16" s="39">
        <v>30.51</v>
      </c>
      <c r="N16" s="72">
        <f t="shared" si="1"/>
        <v>7196.9349999999995</v>
      </c>
      <c r="O16" s="72">
        <f t="shared" si="0"/>
        <v>12956.482100000001</v>
      </c>
      <c r="P16" s="72">
        <f t="shared" si="0"/>
        <v>18167.622800000001</v>
      </c>
      <c r="Q16" s="38"/>
      <c r="R16" s="38"/>
      <c r="S16" s="38"/>
      <c r="AB16" s="38"/>
      <c r="AC16" s="38"/>
      <c r="AD16" s="38"/>
    </row>
    <row r="17" spans="1:30" ht="15.75" x14ac:dyDescent="0.25">
      <c r="A17" s="110">
        <v>13</v>
      </c>
      <c r="B17" s="144" t="s">
        <v>36</v>
      </c>
      <c r="C17" s="289">
        <v>40370.058599999997</v>
      </c>
      <c r="D17" s="289">
        <v>49795.031600000002</v>
      </c>
      <c r="E17" s="351">
        <v>54985.96</v>
      </c>
      <c r="F17" s="74"/>
      <c r="G17" s="72">
        <v>267.16000000000003</v>
      </c>
      <c r="H17" s="72">
        <v>433.87</v>
      </c>
      <c r="I17" s="74">
        <v>432.62</v>
      </c>
      <c r="J17" s="74"/>
      <c r="K17" s="289">
        <v>76.510000000000005</v>
      </c>
      <c r="L17" s="290">
        <v>249.53</v>
      </c>
      <c r="M17" s="39">
        <v>281.67</v>
      </c>
      <c r="N17" s="72">
        <f t="shared" si="1"/>
        <v>40293.548599999995</v>
      </c>
      <c r="O17" s="72">
        <f t="shared" si="0"/>
        <v>49545.501600000003</v>
      </c>
      <c r="P17" s="72">
        <f t="shared" si="0"/>
        <v>54704.29</v>
      </c>
      <c r="Q17" s="38"/>
      <c r="R17" s="38"/>
      <c r="S17" s="38"/>
      <c r="AB17" s="38"/>
      <c r="AC17" s="38"/>
      <c r="AD17" s="38"/>
    </row>
    <row r="18" spans="1:30" ht="15.75" hidden="1" x14ac:dyDescent="0.25">
      <c r="A18" s="147" t="s">
        <v>4</v>
      </c>
      <c r="B18" s="146" t="s">
        <v>46</v>
      </c>
      <c r="C18" s="291">
        <f>SUM(C5:C17)</f>
        <v>374919.98359999998</v>
      </c>
      <c r="D18" s="157">
        <f>SUM(D5:D17)</f>
        <v>444726.70110000001</v>
      </c>
      <c r="E18" s="23">
        <f>SUM(E5:E17)</f>
        <v>492774.00109999999</v>
      </c>
      <c r="F18" s="74"/>
      <c r="G18" s="157">
        <f>SUM(G5:G17)</f>
        <v>4199.8671000000004</v>
      </c>
      <c r="H18" s="157">
        <f>SUM(H5:H17)</f>
        <v>5209.5096999999996</v>
      </c>
      <c r="I18" s="157">
        <f>SUM(I5:I17)</f>
        <v>5906.4086000000007</v>
      </c>
      <c r="J18" s="74"/>
      <c r="K18" s="292">
        <f>SUM(K5:K17)</f>
        <v>1335.6509000000001</v>
      </c>
      <c r="L18" s="157">
        <f>SUM(L5:L17)</f>
        <v>2086.4490000000001</v>
      </c>
      <c r="M18" s="157">
        <f>SUM(M5:M17)</f>
        <v>2860.8052000000002</v>
      </c>
      <c r="N18" s="72">
        <f t="shared" si="1"/>
        <v>373584.33269999997</v>
      </c>
      <c r="O18" s="72">
        <f t="shared" si="0"/>
        <v>442640.25209999998</v>
      </c>
      <c r="P18" s="72">
        <f t="shared" si="0"/>
        <v>489913.19589999999</v>
      </c>
      <c r="Q18" s="48"/>
      <c r="R18" s="48"/>
      <c r="S18" s="48"/>
      <c r="AB18" s="38"/>
      <c r="AC18" s="38"/>
      <c r="AD18" s="38"/>
    </row>
    <row r="19" spans="1:30" ht="15.75" hidden="1" x14ac:dyDescent="0.25">
      <c r="A19" s="147" t="s">
        <v>5</v>
      </c>
      <c r="B19" s="148" t="s">
        <v>37</v>
      </c>
      <c r="C19" s="293"/>
      <c r="D19" s="294"/>
      <c r="E19" s="74"/>
      <c r="F19" s="74"/>
      <c r="G19" s="286"/>
      <c r="H19" s="286"/>
      <c r="I19" s="74"/>
      <c r="J19" s="74"/>
      <c r="K19" s="295"/>
      <c r="L19" s="295"/>
      <c r="M19" s="286"/>
      <c r="N19" s="72">
        <f t="shared" si="1"/>
        <v>0</v>
      </c>
      <c r="O19" s="72">
        <f t="shared" si="0"/>
        <v>0</v>
      </c>
      <c r="P19" s="72">
        <f t="shared" si="0"/>
        <v>0</v>
      </c>
      <c r="Q19" s="38"/>
      <c r="R19" s="38"/>
      <c r="S19" s="38"/>
      <c r="AB19" s="38"/>
      <c r="AC19" s="38"/>
      <c r="AD19" s="38"/>
    </row>
    <row r="20" spans="1:30" ht="15.75" x14ac:dyDescent="0.25">
      <c r="A20" s="114">
        <v>14</v>
      </c>
      <c r="B20" s="115" t="s">
        <v>38</v>
      </c>
      <c r="C20" s="296">
        <v>285627.79340000002</v>
      </c>
      <c r="D20" s="296">
        <v>340560.65840000001</v>
      </c>
      <c r="E20" s="74">
        <v>383244.88819999999</v>
      </c>
      <c r="F20" s="74"/>
      <c r="G20" s="11">
        <v>1806.3</v>
      </c>
      <c r="H20" s="11">
        <v>2393</v>
      </c>
      <c r="I20" s="285">
        <v>3146.41</v>
      </c>
      <c r="J20" s="74"/>
      <c r="K20" s="6">
        <v>472.64</v>
      </c>
      <c r="L20" s="72">
        <v>704.13</v>
      </c>
      <c r="M20" s="39">
        <v>1024.6199999999999</v>
      </c>
      <c r="N20" s="72">
        <f t="shared" si="1"/>
        <v>285155.15340000001</v>
      </c>
      <c r="O20" s="72">
        <f t="shared" si="0"/>
        <v>339856.52840000001</v>
      </c>
      <c r="P20" s="72">
        <f t="shared" si="0"/>
        <v>382220.26819999999</v>
      </c>
      <c r="Q20" s="38"/>
      <c r="R20" s="38"/>
      <c r="S20" s="38"/>
      <c r="AB20" s="38"/>
      <c r="AC20" s="38"/>
      <c r="AD20" s="38"/>
    </row>
    <row r="21" spans="1:30" ht="15.75" x14ac:dyDescent="0.25">
      <c r="A21" s="114">
        <v>15</v>
      </c>
      <c r="B21" s="111" t="s">
        <v>39</v>
      </c>
      <c r="C21" s="156">
        <v>8676.8472999999994</v>
      </c>
      <c r="D21" s="11">
        <v>11278.823899999999</v>
      </c>
      <c r="E21" s="74">
        <v>12923.137199999999</v>
      </c>
      <c r="F21" s="74"/>
      <c r="G21" s="72">
        <v>241.8</v>
      </c>
      <c r="H21" s="72">
        <v>214.98</v>
      </c>
      <c r="I21" s="74">
        <v>138.44999999999999</v>
      </c>
      <c r="J21" s="74"/>
      <c r="K21" s="297">
        <v>30.24</v>
      </c>
      <c r="L21" s="72">
        <v>49.13</v>
      </c>
      <c r="M21" s="39">
        <v>74.02</v>
      </c>
      <c r="N21" s="72">
        <f t="shared" si="1"/>
        <v>8646.6072999999997</v>
      </c>
      <c r="O21" s="72">
        <f t="shared" si="1"/>
        <v>11229.6939</v>
      </c>
      <c r="P21" s="72">
        <f t="shared" si="1"/>
        <v>12849.117199999999</v>
      </c>
      <c r="Q21" s="38"/>
      <c r="R21" s="38"/>
      <c r="S21" s="38"/>
      <c r="AB21" s="38"/>
      <c r="AC21" s="38"/>
      <c r="AD21" s="38"/>
    </row>
    <row r="22" spans="1:30" ht="15.75" x14ac:dyDescent="0.25">
      <c r="A22" s="114">
        <v>16</v>
      </c>
      <c r="B22" s="111" t="s">
        <v>40</v>
      </c>
      <c r="C22" s="72">
        <v>337909.49900000001</v>
      </c>
      <c r="D22" s="72">
        <v>400331.89730000001</v>
      </c>
      <c r="E22" s="74">
        <v>491599.50069999998</v>
      </c>
      <c r="F22" s="74"/>
      <c r="G22" s="72">
        <v>1999.39</v>
      </c>
      <c r="H22" s="72">
        <v>2334.64</v>
      </c>
      <c r="I22" s="285">
        <v>2989</v>
      </c>
      <c r="J22" s="74"/>
      <c r="K22" s="72">
        <v>352.33</v>
      </c>
      <c r="L22" s="72">
        <v>468.95</v>
      </c>
      <c r="M22" s="39">
        <v>820</v>
      </c>
      <c r="N22" s="72">
        <f t="shared" si="1"/>
        <v>337557.16899999999</v>
      </c>
      <c r="O22" s="72">
        <f t="shared" si="1"/>
        <v>399862.9473</v>
      </c>
      <c r="P22" s="72">
        <f t="shared" si="1"/>
        <v>490779.50069999998</v>
      </c>
      <c r="Q22" s="38"/>
      <c r="R22" s="38"/>
      <c r="S22" s="38"/>
      <c r="AB22" s="38"/>
      <c r="AC22" s="38"/>
      <c r="AD22" s="38"/>
    </row>
    <row r="23" spans="1:30" ht="15.75" x14ac:dyDescent="0.25">
      <c r="A23" s="114">
        <v>17</v>
      </c>
      <c r="B23" s="111" t="s">
        <v>41</v>
      </c>
      <c r="C23" s="72">
        <v>489068.79710000003</v>
      </c>
      <c r="D23" s="72">
        <v>536794.68110000005</v>
      </c>
      <c r="E23" s="73">
        <v>594641.58389999997</v>
      </c>
      <c r="F23" s="73"/>
      <c r="G23" s="72">
        <v>9475.33</v>
      </c>
      <c r="H23" s="72">
        <v>9607.75</v>
      </c>
      <c r="I23" s="74">
        <v>10505.84</v>
      </c>
      <c r="J23" s="74"/>
      <c r="K23" s="6">
        <v>1860.34</v>
      </c>
      <c r="L23" s="72">
        <v>2230.56</v>
      </c>
      <c r="M23" s="39">
        <v>3297.96</v>
      </c>
      <c r="N23" s="72">
        <f t="shared" si="1"/>
        <v>487208.4571</v>
      </c>
      <c r="O23" s="72">
        <f t="shared" si="1"/>
        <v>534564.12109999999</v>
      </c>
      <c r="P23" s="72">
        <f t="shared" si="1"/>
        <v>591343.62390000001</v>
      </c>
      <c r="Q23" s="38"/>
      <c r="R23" s="38"/>
      <c r="S23" s="38"/>
      <c r="AB23" s="38"/>
      <c r="AC23" s="38"/>
      <c r="AD23" s="38"/>
    </row>
    <row r="24" spans="1:30" ht="18" customHeight="1" x14ac:dyDescent="0.25">
      <c r="A24" s="114">
        <v>18</v>
      </c>
      <c r="B24" s="111" t="s">
        <v>42</v>
      </c>
      <c r="C24" s="156">
        <v>57596.0697</v>
      </c>
      <c r="D24" s="11">
        <v>73306.515400000004</v>
      </c>
      <c r="E24" s="39">
        <v>87025.930600000007</v>
      </c>
      <c r="F24" s="12"/>
      <c r="G24" s="11">
        <v>347.08</v>
      </c>
      <c r="H24" s="11">
        <v>457.78</v>
      </c>
      <c r="I24" s="39">
        <v>620.79</v>
      </c>
      <c r="J24" s="12"/>
      <c r="K24" s="6">
        <v>94.67</v>
      </c>
      <c r="L24" s="72">
        <v>136.76</v>
      </c>
      <c r="M24" s="39">
        <v>184.05</v>
      </c>
      <c r="N24" s="72">
        <f t="shared" si="1"/>
        <v>57501.399700000002</v>
      </c>
      <c r="O24" s="72">
        <f t="shared" si="1"/>
        <v>73169.755400000009</v>
      </c>
      <c r="P24" s="72">
        <f t="shared" si="1"/>
        <v>86841.880600000004</v>
      </c>
      <c r="Q24" s="38"/>
      <c r="R24" s="38"/>
      <c r="S24" s="38"/>
      <c r="AB24" s="48"/>
      <c r="AC24" s="48"/>
      <c r="AD24" s="48"/>
    </row>
    <row r="25" spans="1:30" ht="15.75" x14ac:dyDescent="0.25">
      <c r="A25" s="114">
        <v>19</v>
      </c>
      <c r="B25" s="111" t="s">
        <v>43</v>
      </c>
      <c r="C25" s="72">
        <v>65666.792300000001</v>
      </c>
      <c r="D25" s="72">
        <v>83693.686799999996</v>
      </c>
      <c r="E25" s="16">
        <v>87585.342499999999</v>
      </c>
      <c r="F25" s="16"/>
      <c r="G25" s="72">
        <v>614.19000000000005</v>
      </c>
      <c r="H25" s="72">
        <v>758.11</v>
      </c>
      <c r="I25" s="98">
        <v>1059.44</v>
      </c>
      <c r="J25" s="75"/>
      <c r="K25" s="72">
        <v>237.38</v>
      </c>
      <c r="L25" s="72">
        <v>311.41000000000003</v>
      </c>
      <c r="M25" s="298">
        <v>573.55999999999995</v>
      </c>
      <c r="N25" s="72">
        <f t="shared" si="1"/>
        <v>65429.412300000004</v>
      </c>
      <c r="O25" s="72">
        <f t="shared" si="1"/>
        <v>83382.276799999992</v>
      </c>
      <c r="P25" s="72">
        <f t="shared" si="1"/>
        <v>87011.782500000001</v>
      </c>
      <c r="Q25" s="38"/>
      <c r="R25" s="38"/>
      <c r="S25" s="38"/>
      <c r="AB25" s="38"/>
      <c r="AC25" s="38"/>
      <c r="AD25" s="38"/>
    </row>
    <row r="26" spans="1:30" ht="15.75" x14ac:dyDescent="0.25">
      <c r="A26" s="143">
        <v>20</v>
      </c>
      <c r="B26" s="144" t="s">
        <v>44</v>
      </c>
      <c r="C26" s="289">
        <v>73662.110799999995</v>
      </c>
      <c r="D26" s="289">
        <v>99104.127399999998</v>
      </c>
      <c r="E26" s="11">
        <v>109015.7899</v>
      </c>
      <c r="F26" s="11"/>
      <c r="G26" s="72">
        <v>83.858900000000006</v>
      </c>
      <c r="H26" s="72">
        <v>94.323599999999999</v>
      </c>
      <c r="I26" s="6">
        <v>174.9256</v>
      </c>
      <c r="J26" s="6"/>
      <c r="K26" s="72">
        <v>17.46</v>
      </c>
      <c r="L26" s="72">
        <v>6.9908000000000001</v>
      </c>
      <c r="M26" s="39">
        <v>26.067499999999999</v>
      </c>
      <c r="N26" s="72">
        <f t="shared" si="1"/>
        <v>73644.650799999989</v>
      </c>
      <c r="O26" s="72">
        <f t="shared" si="1"/>
        <v>99097.136599999998</v>
      </c>
      <c r="P26" s="72">
        <f t="shared" si="1"/>
        <v>108989.7224</v>
      </c>
      <c r="Q26" s="38"/>
      <c r="R26" s="38"/>
      <c r="S26" s="38"/>
      <c r="AB26" s="38"/>
      <c r="AC26" s="38"/>
      <c r="AD26" s="38"/>
    </row>
    <row r="27" spans="1:30" ht="15.75" hidden="1" x14ac:dyDescent="0.25">
      <c r="A27" s="147" t="s">
        <v>5</v>
      </c>
      <c r="B27" s="146" t="s">
        <v>45</v>
      </c>
      <c r="C27" s="291">
        <f t="shared" ref="C27:E27" si="2">SUM(C20:C26)</f>
        <v>1318207.9096000001</v>
      </c>
      <c r="D27" s="157">
        <f t="shared" si="2"/>
        <v>1545070.3903000001</v>
      </c>
      <c r="E27" s="157">
        <f t="shared" si="2"/>
        <v>1766036.173</v>
      </c>
      <c r="F27" s="76"/>
      <c r="G27" s="157">
        <f t="shared" ref="G27:I27" si="3">SUM(G20:G26)</f>
        <v>14567.948899999999</v>
      </c>
      <c r="H27" s="157">
        <f t="shared" si="3"/>
        <v>15860.5836</v>
      </c>
      <c r="I27" s="157">
        <f t="shared" si="3"/>
        <v>18634.855599999999</v>
      </c>
      <c r="J27" s="74"/>
      <c r="K27" s="157">
        <f t="shared" ref="K27:M27" si="4">SUM(K20:K26)</f>
        <v>3065.0600000000004</v>
      </c>
      <c r="L27" s="157">
        <f t="shared" si="4"/>
        <v>3907.9307999999996</v>
      </c>
      <c r="M27" s="157">
        <f t="shared" si="4"/>
        <v>6000.2775000000011</v>
      </c>
      <c r="N27" s="157">
        <f t="shared" ref="N27:P27" si="5">SUM(N20:N26)</f>
        <v>1315142.8495999998</v>
      </c>
      <c r="O27" s="157">
        <f t="shared" si="5"/>
        <v>1541162.4595000001</v>
      </c>
      <c r="P27" s="72">
        <f t="shared" ref="P27:P31" si="6">E27-M27</f>
        <v>1760035.8954999999</v>
      </c>
      <c r="Q27" s="48"/>
      <c r="R27" s="38"/>
      <c r="S27" s="38"/>
      <c r="AB27" s="38"/>
      <c r="AC27" s="38"/>
      <c r="AD27" s="38"/>
    </row>
    <row r="28" spans="1:30" ht="15.75" hidden="1" x14ac:dyDescent="0.25">
      <c r="A28" s="106" t="s">
        <v>6</v>
      </c>
      <c r="B28" s="145" t="s">
        <v>47</v>
      </c>
      <c r="C28" s="291">
        <f>SUM(C18+C27)</f>
        <v>1693127.8932</v>
      </c>
      <c r="D28" s="291">
        <f>SUM(D18+D27)</f>
        <v>1989797.0914</v>
      </c>
      <c r="E28" s="291">
        <f>SUM(E18+E27)</f>
        <v>2258810.1740999999</v>
      </c>
      <c r="F28" s="78"/>
      <c r="G28" s="157">
        <f t="shared" ref="G28:I28" si="7">SUM(G18+G27)</f>
        <v>18767.815999999999</v>
      </c>
      <c r="H28" s="157">
        <f t="shared" si="7"/>
        <v>21070.0933</v>
      </c>
      <c r="I28" s="157">
        <f t="shared" si="7"/>
        <v>24541.264199999998</v>
      </c>
      <c r="J28" s="74"/>
      <c r="K28" s="157">
        <f t="shared" ref="K28:M28" si="8">SUM(K18+K27)</f>
        <v>4400.7109</v>
      </c>
      <c r="L28" s="157">
        <f t="shared" si="8"/>
        <v>5994.3797999999997</v>
      </c>
      <c r="M28" s="157">
        <f t="shared" si="8"/>
        <v>8861.0827000000008</v>
      </c>
      <c r="N28" s="157">
        <f t="shared" ref="N28:P28" si="9">SUM(N18+N27)</f>
        <v>1688727.1822999998</v>
      </c>
      <c r="O28" s="157">
        <f t="shared" si="9"/>
        <v>1983802.7116</v>
      </c>
      <c r="P28" s="72">
        <f t="shared" si="6"/>
        <v>2249949.0913999998</v>
      </c>
      <c r="Q28" s="48"/>
      <c r="R28" s="48"/>
      <c r="S28" s="48"/>
      <c r="AB28" s="48"/>
      <c r="AC28" s="38"/>
      <c r="AD28" s="38"/>
    </row>
    <row r="29" spans="1:30" ht="15.75" x14ac:dyDescent="0.25">
      <c r="A29" s="120"/>
      <c r="B29" s="121"/>
      <c r="C29" s="123"/>
      <c r="D29" s="123"/>
      <c r="E29" s="116"/>
      <c r="F29" s="116"/>
      <c r="G29" s="123"/>
      <c r="H29" s="123"/>
      <c r="I29" s="119"/>
      <c r="J29" s="138"/>
      <c r="K29" s="123"/>
      <c r="L29" s="123"/>
      <c r="M29" s="139"/>
      <c r="N29" s="123"/>
      <c r="O29" s="123"/>
      <c r="P29" s="72"/>
      <c r="T29" s="69"/>
      <c r="U29" s="38"/>
      <c r="V29" s="38"/>
      <c r="W29" s="38"/>
      <c r="AB29" s="38"/>
      <c r="AC29" s="38"/>
      <c r="AD29" s="38"/>
    </row>
    <row r="30" spans="1:30" ht="15.75" x14ac:dyDescent="0.25">
      <c r="A30" s="120"/>
      <c r="B30" s="121"/>
      <c r="C30" s="123"/>
      <c r="D30" s="123"/>
      <c r="E30" s="122"/>
      <c r="F30" s="122"/>
      <c r="G30" s="123"/>
      <c r="H30" s="123"/>
      <c r="I30" s="140"/>
      <c r="J30" s="141"/>
      <c r="K30" s="123"/>
      <c r="L30" s="123"/>
      <c r="M30" s="46"/>
      <c r="N30" s="123"/>
      <c r="O30" s="123"/>
      <c r="P30" s="72"/>
      <c r="Q30" s="38"/>
      <c r="R30" s="38"/>
      <c r="S30" s="38"/>
      <c r="T30" s="69"/>
      <c r="U30" s="38"/>
      <c r="V30" s="38"/>
      <c r="W30" s="38"/>
      <c r="AB30" s="38"/>
      <c r="AC30" s="38"/>
      <c r="AD30" s="38"/>
    </row>
    <row r="31" spans="1:30" ht="15.75" x14ac:dyDescent="0.25">
      <c r="A31" s="120"/>
      <c r="B31" s="121"/>
      <c r="C31" s="123"/>
      <c r="D31" s="123"/>
      <c r="E31" s="122"/>
      <c r="F31" s="122"/>
      <c r="G31" s="123"/>
      <c r="H31" s="123"/>
      <c r="I31" s="133"/>
      <c r="J31" s="141"/>
      <c r="K31" s="123"/>
      <c r="L31" s="123"/>
      <c r="M31" s="46"/>
      <c r="N31" s="123"/>
      <c r="O31" s="123"/>
      <c r="P31" s="72"/>
      <c r="Q31" s="38"/>
      <c r="R31" s="38"/>
      <c r="S31" s="38"/>
      <c r="T31" s="69"/>
      <c r="U31" s="38"/>
      <c r="V31" s="38"/>
      <c r="W31" s="38"/>
      <c r="AB31" s="38"/>
      <c r="AC31" s="38"/>
      <c r="AD31" s="38"/>
    </row>
    <row r="32" spans="1:30" ht="15.75" x14ac:dyDescent="0.25">
      <c r="A32" s="120"/>
      <c r="B32" s="142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38"/>
      <c r="R32" s="38"/>
      <c r="S32" s="38"/>
      <c r="T32" s="48"/>
      <c r="U32" s="48"/>
      <c r="V32" s="48"/>
      <c r="W32" s="48"/>
      <c r="AB32" s="48"/>
      <c r="AC32" s="48"/>
      <c r="AD32" s="48"/>
    </row>
    <row r="33" spans="1:30" ht="19.899999999999999" customHeight="1" x14ac:dyDescent="0.25">
      <c r="A33" s="120"/>
      <c r="B33" s="126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48"/>
      <c r="R33" s="48"/>
      <c r="S33" s="48"/>
      <c r="T33" s="48"/>
      <c r="U33" s="48"/>
      <c r="V33" s="48"/>
      <c r="W33" s="48"/>
      <c r="AB33" s="48"/>
      <c r="AC33" s="48"/>
      <c r="AD33" s="48"/>
    </row>
    <row r="34" spans="1:30" ht="19.899999999999999" customHeight="1" x14ac:dyDescent="0.25">
      <c r="A34" s="120"/>
      <c r="B34" s="126"/>
      <c r="C34" s="123"/>
      <c r="D34" s="123"/>
      <c r="E34" s="128"/>
      <c r="F34" s="128"/>
      <c r="G34" s="123"/>
      <c r="H34" s="123"/>
      <c r="I34" s="128"/>
      <c r="J34" s="128"/>
      <c r="K34" s="123"/>
      <c r="L34" s="123"/>
      <c r="M34" s="46"/>
      <c r="N34" s="123"/>
      <c r="O34" s="123"/>
      <c r="P34" s="46"/>
      <c r="Q34" s="48"/>
      <c r="R34" s="48"/>
      <c r="S34" s="48"/>
      <c r="T34" s="48"/>
      <c r="U34" s="38"/>
      <c r="V34" s="38"/>
      <c r="W34" s="38"/>
      <c r="AB34" s="38"/>
      <c r="AC34" s="38"/>
      <c r="AD34" s="38"/>
    </row>
    <row r="35" spans="1:30" ht="16.5" customHeight="1" x14ac:dyDescent="0.25">
      <c r="A35" s="130"/>
      <c r="B35" s="131"/>
      <c r="C35" s="123"/>
      <c r="D35" s="123"/>
      <c r="E35" s="132"/>
      <c r="F35" s="132"/>
      <c r="G35" s="123"/>
      <c r="H35" s="123"/>
      <c r="I35" s="140"/>
      <c r="J35" s="141"/>
      <c r="K35" s="123"/>
      <c r="L35" s="123"/>
      <c r="M35" s="46"/>
      <c r="N35" s="123"/>
      <c r="O35" s="123"/>
      <c r="P35" s="46"/>
      <c r="Q35" s="38"/>
      <c r="R35" s="38"/>
      <c r="S35" s="38"/>
      <c r="T35" s="69"/>
      <c r="U35" s="38"/>
      <c r="V35" s="38"/>
      <c r="W35" s="38"/>
      <c r="AB35" s="38"/>
      <c r="AC35" s="38"/>
      <c r="AD35" s="38"/>
    </row>
    <row r="36" spans="1:30" ht="30" customHeight="1" x14ac:dyDescent="0.25">
      <c r="A36" s="120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38"/>
      <c r="R36" s="38"/>
      <c r="S36" s="38"/>
      <c r="T36" s="48"/>
      <c r="U36" s="48"/>
      <c r="V36" s="48"/>
      <c r="W36" s="48"/>
      <c r="AB36" s="48"/>
      <c r="AC36" s="48"/>
      <c r="AD36" s="48"/>
    </row>
    <row r="37" spans="1:30" ht="28.15" customHeight="1" x14ac:dyDescent="0.25">
      <c r="A37" s="70"/>
      <c r="B37" s="46"/>
      <c r="Q37" s="48"/>
      <c r="R37" s="48"/>
      <c r="S37" s="48"/>
    </row>
    <row r="38" spans="1:30" x14ac:dyDescent="0.25">
      <c r="B38" s="14"/>
    </row>
  </sheetData>
  <mergeCells count="5">
    <mergeCell ref="C3:E3"/>
    <mergeCell ref="G3:I3"/>
    <mergeCell ref="K3:M3"/>
    <mergeCell ref="A1:M1"/>
    <mergeCell ref="N3:P3"/>
  </mergeCells>
  <pageMargins left="0.70866141732283472" right="0.70866141732283472" top="0.74803149606299213" bottom="0.74803149606299213" header="0.31496062992125984" footer="0.31496062992125984"/>
  <pageSetup paperSize="9" scale="8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5" workbookViewId="0">
      <selection activeCell="C5" sqref="C5:H26"/>
    </sheetView>
  </sheetViews>
  <sheetFormatPr defaultRowHeight="15" x14ac:dyDescent="0.25"/>
  <cols>
    <col min="1" max="1" width="6.140625" customWidth="1"/>
    <col min="2" max="2" width="47.28515625" customWidth="1"/>
    <col min="3" max="3" width="10.85546875" customWidth="1"/>
    <col min="4" max="4" width="11" customWidth="1"/>
    <col min="5" max="5" width="9.140625" customWidth="1"/>
    <col min="6" max="6" width="10.28515625" customWidth="1"/>
    <col min="7" max="7" width="11.85546875" customWidth="1"/>
    <col min="8" max="8" width="9.42578125" customWidth="1"/>
    <col min="9" max="9" width="10.5703125" customWidth="1"/>
    <col min="10" max="10" width="11" customWidth="1"/>
    <col min="11" max="11" width="9.5703125" customWidth="1"/>
    <col min="13" max="13" width="13.42578125" customWidth="1"/>
    <col min="14" max="14" width="12.5703125" customWidth="1"/>
    <col min="15" max="16" width="12.28515625" customWidth="1"/>
    <col min="17" max="17" width="11" customWidth="1"/>
    <col min="18" max="18" width="10.85546875" customWidth="1"/>
    <col min="19" max="19" width="10" hidden="1" customWidth="1"/>
    <col min="20" max="20" width="12.42578125" customWidth="1"/>
    <col min="21" max="21" width="10.7109375" customWidth="1"/>
  </cols>
  <sheetData>
    <row r="1" spans="1:21" ht="24" thickBot="1" x14ac:dyDescent="0.4">
      <c r="A1" s="356" t="s">
        <v>69</v>
      </c>
      <c r="B1" s="357"/>
      <c r="C1" s="357"/>
      <c r="D1" s="357"/>
      <c r="E1" s="357"/>
      <c r="F1" s="357"/>
      <c r="G1" s="357"/>
      <c r="H1" s="357"/>
      <c r="I1" s="366"/>
      <c r="J1" s="96"/>
      <c r="K1" s="97"/>
    </row>
    <row r="2" spans="1:21" ht="18" x14ac:dyDescent="0.25">
      <c r="A2" s="45" t="s">
        <v>0</v>
      </c>
      <c r="B2" s="17"/>
      <c r="C2" s="18"/>
      <c r="D2" s="18"/>
      <c r="E2" s="18"/>
      <c r="F2" s="18"/>
      <c r="G2" s="18"/>
      <c r="H2" s="18"/>
      <c r="I2" s="46"/>
      <c r="K2" s="54" t="s">
        <v>1</v>
      </c>
    </row>
    <row r="3" spans="1:21" ht="18" x14ac:dyDescent="0.25">
      <c r="A3" s="311" t="s">
        <v>62</v>
      </c>
      <c r="B3" s="53" t="s">
        <v>7</v>
      </c>
      <c r="C3" s="370" t="s">
        <v>12</v>
      </c>
      <c r="D3" s="371"/>
      <c r="E3" s="372"/>
      <c r="F3" s="373" t="s">
        <v>13</v>
      </c>
      <c r="G3" s="374"/>
      <c r="H3" s="374"/>
      <c r="I3" s="368" t="s">
        <v>14</v>
      </c>
      <c r="J3" s="369"/>
      <c r="K3" s="369"/>
      <c r="N3" s="50"/>
      <c r="O3" s="50"/>
      <c r="P3" s="50"/>
      <c r="Q3" s="50"/>
      <c r="R3" s="50"/>
      <c r="S3" s="50"/>
      <c r="T3" s="50"/>
    </row>
    <row r="4" spans="1:21" ht="18" x14ac:dyDescent="0.25">
      <c r="A4" s="311"/>
      <c r="B4" s="202"/>
      <c r="C4" s="57">
        <v>2012</v>
      </c>
      <c r="D4" s="57">
        <v>2013</v>
      </c>
      <c r="E4" s="56">
        <v>2014</v>
      </c>
      <c r="F4" s="57">
        <v>2012</v>
      </c>
      <c r="G4" s="57">
        <v>2013</v>
      </c>
      <c r="H4" s="56">
        <v>2014</v>
      </c>
      <c r="I4" s="57">
        <v>2012</v>
      </c>
      <c r="J4" s="57">
        <v>2013</v>
      </c>
      <c r="K4" s="56">
        <v>2014</v>
      </c>
      <c r="L4" s="134"/>
      <c r="M4" s="314"/>
      <c r="N4" s="50"/>
      <c r="O4" s="50"/>
      <c r="P4" s="50"/>
      <c r="Q4" s="50"/>
      <c r="R4" s="50"/>
      <c r="S4" s="50"/>
      <c r="T4" s="50"/>
    </row>
    <row r="5" spans="1:21" ht="15.75" x14ac:dyDescent="0.25">
      <c r="A5" s="108">
        <v>1</v>
      </c>
      <c r="B5" s="109" t="s">
        <v>25</v>
      </c>
      <c r="C5" s="199">
        <v>1696.7736</v>
      </c>
      <c r="D5" s="199">
        <v>2188.75</v>
      </c>
      <c r="E5" s="11">
        <v>2545.9331000000002</v>
      </c>
      <c r="F5" s="203">
        <v>207.1344</v>
      </c>
      <c r="G5" s="203">
        <v>273.63679999999999</v>
      </c>
      <c r="H5" s="203">
        <v>301.19929999999999</v>
      </c>
      <c r="I5" s="199">
        <v>1903.9079999999999</v>
      </c>
      <c r="J5" s="206">
        <v>2462.3868000000002</v>
      </c>
      <c r="K5" s="198">
        <f t="shared" ref="K5:K18" si="0">SUM(E5+H5)</f>
        <v>2847.1324000000004</v>
      </c>
      <c r="L5" s="308" t="s">
        <v>68</v>
      </c>
      <c r="M5" s="38"/>
      <c r="N5" s="38"/>
      <c r="O5" s="38"/>
      <c r="P5" s="38"/>
      <c r="Q5" s="38"/>
      <c r="R5" s="38"/>
      <c r="S5" s="38"/>
      <c r="T5" s="38"/>
      <c r="U5" s="38"/>
    </row>
    <row r="6" spans="1:21" ht="15.75" x14ac:dyDescent="0.25">
      <c r="A6" s="110">
        <v>2</v>
      </c>
      <c r="B6" s="111" t="s">
        <v>26</v>
      </c>
      <c r="C6" s="199">
        <v>3856.8074999999999</v>
      </c>
      <c r="D6" s="199">
        <v>4861.5770000000002</v>
      </c>
      <c r="E6" s="11">
        <v>5205.2186000000002</v>
      </c>
      <c r="F6" s="203">
        <v>669.75649999999996</v>
      </c>
      <c r="G6" s="203">
        <v>726.87919999999997</v>
      </c>
      <c r="H6" s="203">
        <v>867.12130000000002</v>
      </c>
      <c r="I6" s="199">
        <v>4526.5640000000003</v>
      </c>
      <c r="J6" s="206">
        <v>5588.4562000000005</v>
      </c>
      <c r="K6" s="198">
        <f t="shared" si="0"/>
        <v>6072.3398999999999</v>
      </c>
      <c r="M6" s="38"/>
      <c r="N6" s="38"/>
      <c r="O6" s="38"/>
      <c r="P6" s="38"/>
      <c r="Q6" s="38"/>
      <c r="R6" s="38"/>
      <c r="S6" s="38"/>
      <c r="T6" s="38"/>
      <c r="U6" s="38"/>
    </row>
    <row r="7" spans="1:21" ht="15.75" x14ac:dyDescent="0.25">
      <c r="A7" s="108">
        <v>3</v>
      </c>
      <c r="B7" s="111" t="s">
        <v>27</v>
      </c>
      <c r="C7" s="199">
        <v>1882.3915999999999</v>
      </c>
      <c r="D7" s="199">
        <v>2470.3687</v>
      </c>
      <c r="E7" s="11">
        <v>2702.6550999999999</v>
      </c>
      <c r="F7" s="203">
        <v>231.65799999999999</v>
      </c>
      <c r="G7" s="203">
        <v>248.71729999999999</v>
      </c>
      <c r="H7" s="203">
        <v>220.13409999999999</v>
      </c>
      <c r="I7" s="199">
        <v>2114.0495999999998</v>
      </c>
      <c r="J7" s="206">
        <v>2719.0859999999998</v>
      </c>
      <c r="K7" s="198">
        <f t="shared" si="0"/>
        <v>2922.7892000000002</v>
      </c>
      <c r="M7" s="38"/>
      <c r="N7" s="38"/>
      <c r="O7" s="38"/>
      <c r="P7" s="38"/>
      <c r="Q7" s="38"/>
      <c r="R7" s="38"/>
      <c r="S7" s="38"/>
      <c r="T7" s="38"/>
      <c r="U7" s="38"/>
    </row>
    <row r="8" spans="1:21" ht="16.5" x14ac:dyDescent="0.3">
      <c r="A8" s="110">
        <v>4</v>
      </c>
      <c r="B8" s="111" t="s">
        <v>28</v>
      </c>
      <c r="C8" s="199">
        <v>1075.6339</v>
      </c>
      <c r="D8" s="199">
        <v>1320.8642</v>
      </c>
      <c r="E8" s="11">
        <v>1503.9775</v>
      </c>
      <c r="F8" s="203">
        <v>85.242000000000004</v>
      </c>
      <c r="G8" s="203">
        <v>94.582800000000006</v>
      </c>
      <c r="H8" s="307">
        <v>117.3319</v>
      </c>
      <c r="I8" s="199">
        <v>1160.8759</v>
      </c>
      <c r="J8" s="206">
        <v>1415.4469999999999</v>
      </c>
      <c r="K8" s="198">
        <f t="shared" si="0"/>
        <v>1621.3093999999999</v>
      </c>
      <c r="M8" s="38"/>
      <c r="N8" s="38"/>
      <c r="O8" s="38"/>
      <c r="P8" s="38"/>
      <c r="Q8" s="38"/>
      <c r="R8" s="38"/>
      <c r="S8" s="38"/>
      <c r="T8" s="38"/>
      <c r="U8" s="38"/>
    </row>
    <row r="9" spans="1:21" ht="16.5" x14ac:dyDescent="0.3">
      <c r="A9" s="108">
        <v>5</v>
      </c>
      <c r="B9" s="112" t="s">
        <v>29</v>
      </c>
      <c r="C9" s="199">
        <v>1393.6542999999999</v>
      </c>
      <c r="D9" s="199">
        <v>1307.9989</v>
      </c>
      <c r="E9" s="11">
        <v>1291.9464</v>
      </c>
      <c r="F9" s="203">
        <v>143.64160000000001</v>
      </c>
      <c r="G9" s="203">
        <v>114.29810000000001</v>
      </c>
      <c r="H9" s="307">
        <v>73.427999999999997</v>
      </c>
      <c r="I9" s="199">
        <v>1537.2958999999998</v>
      </c>
      <c r="J9" s="206">
        <v>1422.297</v>
      </c>
      <c r="K9" s="198">
        <f t="shared" si="0"/>
        <v>1365.3744000000002</v>
      </c>
      <c r="M9" s="38"/>
      <c r="N9" s="38"/>
      <c r="O9" s="38"/>
      <c r="P9" s="38"/>
      <c r="Q9" s="38"/>
      <c r="R9" s="38"/>
      <c r="S9" s="38"/>
      <c r="T9" s="38"/>
      <c r="U9" s="38"/>
    </row>
    <row r="10" spans="1:21" ht="15.75" x14ac:dyDescent="0.25">
      <c r="A10" s="110">
        <v>6</v>
      </c>
      <c r="B10" s="113" t="s">
        <v>30</v>
      </c>
      <c r="C10" s="199">
        <v>5558.3923999999997</v>
      </c>
      <c r="D10" s="199">
        <v>6167.5657000000001</v>
      </c>
      <c r="E10" s="11">
        <v>6946.0806000000002</v>
      </c>
      <c r="F10" s="203">
        <v>532.34320000000002</v>
      </c>
      <c r="G10" s="203">
        <v>664.43979999999999</v>
      </c>
      <c r="H10" s="198">
        <v>693.85</v>
      </c>
      <c r="I10" s="199">
        <v>6090.7356</v>
      </c>
      <c r="J10" s="206">
        <v>6832.0055000000002</v>
      </c>
      <c r="K10" s="198">
        <f t="shared" si="0"/>
        <v>7639.9306000000006</v>
      </c>
      <c r="M10" s="38"/>
      <c r="N10" s="38"/>
      <c r="O10" s="38"/>
      <c r="P10" s="38"/>
      <c r="Q10" s="38"/>
      <c r="R10" s="38"/>
      <c r="S10" s="38"/>
      <c r="T10" s="38"/>
      <c r="U10" s="38"/>
    </row>
    <row r="11" spans="1:21" ht="15.75" x14ac:dyDescent="0.25">
      <c r="A11" s="110">
        <v>7</v>
      </c>
      <c r="B11" s="111" t="s">
        <v>31</v>
      </c>
      <c r="C11" s="199">
        <v>4835.5772999999999</v>
      </c>
      <c r="D11" s="199">
        <v>6136.8010000000004</v>
      </c>
      <c r="E11" s="11">
        <v>6767.0019000000002</v>
      </c>
      <c r="F11" s="203">
        <v>334.1232</v>
      </c>
      <c r="G11" s="203">
        <v>483.72640000000001</v>
      </c>
      <c r="H11" s="198">
        <v>390.26389999999998</v>
      </c>
      <c r="I11" s="199">
        <v>5169.7004999999999</v>
      </c>
      <c r="J11" s="206">
        <v>6620.5274000000009</v>
      </c>
      <c r="K11" s="198">
        <f t="shared" si="0"/>
        <v>7157.2658000000001</v>
      </c>
      <c r="M11" s="38"/>
      <c r="N11" s="38"/>
      <c r="O11" s="38"/>
      <c r="P11" s="38"/>
      <c r="Q11" s="38"/>
      <c r="R11" s="38"/>
      <c r="S11" s="38"/>
      <c r="T11" s="38"/>
      <c r="U11" s="38"/>
    </row>
    <row r="12" spans="1:21" ht="15.75" x14ac:dyDescent="0.25">
      <c r="A12" s="108">
        <v>8</v>
      </c>
      <c r="B12" s="111" t="s">
        <v>32</v>
      </c>
      <c r="C12" s="199">
        <v>3100.9953999999998</v>
      </c>
      <c r="D12" s="199">
        <v>3764.2881000000002</v>
      </c>
      <c r="E12" s="11">
        <v>4188.8281999999999</v>
      </c>
      <c r="F12" s="203">
        <v>346.27199999999999</v>
      </c>
      <c r="G12" s="203">
        <v>397.6413</v>
      </c>
      <c r="H12" s="198">
        <v>505.58170000000001</v>
      </c>
      <c r="I12" s="199">
        <v>3447.2673999999997</v>
      </c>
      <c r="J12" s="206">
        <v>4161.9294</v>
      </c>
      <c r="K12" s="198">
        <f t="shared" si="0"/>
        <v>4694.4098999999997</v>
      </c>
      <c r="M12" s="38"/>
      <c r="N12" s="38"/>
      <c r="O12" s="38"/>
      <c r="P12" s="38"/>
      <c r="Q12" s="38"/>
      <c r="R12" s="38"/>
      <c r="S12" s="38"/>
      <c r="T12" s="38"/>
      <c r="U12" s="38"/>
    </row>
    <row r="13" spans="1:21" ht="15.75" x14ac:dyDescent="0.25">
      <c r="A13" s="110">
        <v>9</v>
      </c>
      <c r="B13" s="111" t="s">
        <v>33</v>
      </c>
      <c r="C13" s="199">
        <v>3270.3728999999998</v>
      </c>
      <c r="D13" s="199">
        <v>4242.4290000000001</v>
      </c>
      <c r="E13" s="11">
        <v>5115.9633999999996</v>
      </c>
      <c r="F13" s="203">
        <v>350.1499</v>
      </c>
      <c r="G13" s="203">
        <v>452.5616</v>
      </c>
      <c r="H13" s="198">
        <v>564.45010000000002</v>
      </c>
      <c r="I13" s="199">
        <v>3620.5227999999997</v>
      </c>
      <c r="J13" s="206">
        <v>4694.9906000000001</v>
      </c>
      <c r="K13" s="198">
        <f t="shared" si="0"/>
        <v>5680.4134999999997</v>
      </c>
      <c r="M13" s="38"/>
      <c r="N13" s="38"/>
      <c r="O13" s="38"/>
      <c r="P13" s="38"/>
      <c r="Q13" s="38"/>
      <c r="R13" s="38"/>
      <c r="S13" s="38"/>
      <c r="T13" s="38"/>
      <c r="U13" s="38"/>
    </row>
    <row r="14" spans="1:21" ht="15.75" x14ac:dyDescent="0.25">
      <c r="A14" s="110">
        <v>10</v>
      </c>
      <c r="B14" s="111" t="s">
        <v>34</v>
      </c>
      <c r="C14" s="199">
        <v>1519.2563</v>
      </c>
      <c r="D14" s="199">
        <v>1760.5481</v>
      </c>
      <c r="E14" s="11">
        <v>1983.95</v>
      </c>
      <c r="F14" s="203">
        <v>157.9255</v>
      </c>
      <c r="G14" s="203">
        <v>197.06630000000001</v>
      </c>
      <c r="H14" s="198">
        <v>217.99209999999999</v>
      </c>
      <c r="I14" s="199">
        <v>1677.1818000000001</v>
      </c>
      <c r="J14" s="206">
        <v>1957.6143999999999</v>
      </c>
      <c r="K14" s="198">
        <f t="shared" si="0"/>
        <v>2201.9421000000002</v>
      </c>
      <c r="M14" s="38"/>
      <c r="N14" s="38"/>
      <c r="O14" s="38"/>
      <c r="P14" s="38"/>
      <c r="Q14" s="38"/>
      <c r="R14" s="38"/>
      <c r="S14" s="38"/>
      <c r="T14" s="38"/>
      <c r="U14" s="38"/>
    </row>
    <row r="15" spans="1:21" ht="15.75" customHeight="1" x14ac:dyDescent="0.25">
      <c r="A15" s="108">
        <v>11</v>
      </c>
      <c r="B15" s="111" t="s">
        <v>35</v>
      </c>
      <c r="C15" s="199">
        <v>341.87670000000003</v>
      </c>
      <c r="D15" s="199">
        <v>392.71230000000003</v>
      </c>
      <c r="E15" s="11">
        <v>432.5831</v>
      </c>
      <c r="F15" s="203">
        <v>22.369199999999999</v>
      </c>
      <c r="G15" s="203">
        <v>30.261800000000001</v>
      </c>
      <c r="H15" s="198">
        <v>25.9453</v>
      </c>
      <c r="I15" s="199">
        <v>364.24590000000001</v>
      </c>
      <c r="J15" s="206">
        <v>422.97410000000002</v>
      </c>
      <c r="K15" s="198">
        <f t="shared" si="0"/>
        <v>458.52839999999998</v>
      </c>
      <c r="M15" s="38"/>
      <c r="N15" s="38"/>
      <c r="O15" s="38"/>
      <c r="P15" s="38"/>
      <c r="Q15" s="38"/>
      <c r="R15" s="38"/>
      <c r="S15" s="38"/>
      <c r="T15" s="38"/>
      <c r="U15" s="38"/>
    </row>
    <row r="16" spans="1:21" ht="15.75" x14ac:dyDescent="0.25">
      <c r="A16" s="110">
        <v>12</v>
      </c>
      <c r="B16" s="111" t="s">
        <v>67</v>
      </c>
      <c r="C16" s="199">
        <v>465.08350000000002</v>
      </c>
      <c r="D16" s="199">
        <v>879.32090000000005</v>
      </c>
      <c r="E16" s="11">
        <v>1351.6152999999999</v>
      </c>
      <c r="F16" s="203">
        <v>67.1327</v>
      </c>
      <c r="G16" s="203">
        <v>126.43810000000001</v>
      </c>
      <c r="H16" s="198">
        <v>260.97190000000001</v>
      </c>
      <c r="I16" s="199">
        <v>532.21620000000007</v>
      </c>
      <c r="J16" s="206">
        <v>1005.759</v>
      </c>
      <c r="K16" s="198">
        <f t="shared" si="0"/>
        <v>1612.5871999999999</v>
      </c>
      <c r="M16" s="38"/>
      <c r="N16" s="38"/>
      <c r="O16" s="38"/>
      <c r="P16" s="38"/>
      <c r="Q16" s="38"/>
      <c r="R16" s="38"/>
      <c r="S16" s="38"/>
      <c r="T16" s="38"/>
      <c r="U16" s="38"/>
    </row>
    <row r="17" spans="1:21" ht="15.75" customHeight="1" x14ac:dyDescent="0.25">
      <c r="A17" s="110">
        <v>13</v>
      </c>
      <c r="B17" s="144" t="s">
        <v>36</v>
      </c>
      <c r="C17" s="203">
        <v>3583.4252999999999</v>
      </c>
      <c r="D17" s="203">
        <v>4434.2905000000001</v>
      </c>
      <c r="E17" s="11">
        <v>5015.0631000000003</v>
      </c>
      <c r="F17" s="203">
        <v>247.07</v>
      </c>
      <c r="G17" s="203">
        <v>334.92829999999998</v>
      </c>
      <c r="H17" s="198">
        <v>368.464</v>
      </c>
      <c r="I17" s="199">
        <v>3830.4953</v>
      </c>
      <c r="J17" s="206">
        <v>4769.2187999999996</v>
      </c>
      <c r="K17" s="198">
        <f t="shared" si="0"/>
        <v>5383.5271000000002</v>
      </c>
      <c r="M17" s="38"/>
      <c r="N17" s="38"/>
      <c r="O17" s="38"/>
      <c r="P17" s="38"/>
      <c r="Q17" s="38"/>
      <c r="R17" s="38"/>
      <c r="S17" s="38"/>
      <c r="T17" s="38"/>
      <c r="U17" s="38"/>
    </row>
    <row r="18" spans="1:21" ht="15.75" hidden="1" x14ac:dyDescent="0.25">
      <c r="A18" s="147" t="s">
        <v>4</v>
      </c>
      <c r="B18" s="146" t="s">
        <v>46</v>
      </c>
      <c r="C18" s="205">
        <f t="shared" ref="C18:H18" si="1">SUM(C5:C17)</f>
        <v>32580.240699999998</v>
      </c>
      <c r="D18" s="205">
        <f t="shared" si="1"/>
        <v>39927.514400000007</v>
      </c>
      <c r="E18" s="205">
        <f t="shared" si="1"/>
        <v>45050.816299999999</v>
      </c>
      <c r="F18" s="205">
        <f t="shared" si="1"/>
        <v>3394.8182000000002</v>
      </c>
      <c r="G18" s="205">
        <f t="shared" si="1"/>
        <v>4145.1777999999995</v>
      </c>
      <c r="H18" s="205">
        <f t="shared" si="1"/>
        <v>4606.7335999999996</v>
      </c>
      <c r="I18" s="207">
        <v>35975.058899999996</v>
      </c>
      <c r="J18" s="208">
        <v>44072.692200000005</v>
      </c>
      <c r="K18" s="312">
        <f t="shared" si="0"/>
        <v>49657.549899999998</v>
      </c>
      <c r="M18" s="48"/>
      <c r="N18" s="48"/>
      <c r="O18" s="48"/>
      <c r="P18" s="48"/>
      <c r="Q18" s="48"/>
      <c r="R18" s="48"/>
      <c r="S18" s="38"/>
      <c r="T18" s="38"/>
      <c r="U18" s="38"/>
    </row>
    <row r="19" spans="1:21" ht="15.75" hidden="1" customHeight="1" x14ac:dyDescent="0.25">
      <c r="A19" s="147" t="s">
        <v>5</v>
      </c>
      <c r="B19" s="148" t="s">
        <v>37</v>
      </c>
      <c r="E19" s="4"/>
      <c r="F19" s="39"/>
      <c r="G19" s="60"/>
      <c r="H19" s="5"/>
      <c r="I19" s="199"/>
      <c r="J19" s="206"/>
      <c r="K19" s="10"/>
      <c r="M19" s="38"/>
      <c r="N19" s="38"/>
      <c r="O19" s="38"/>
      <c r="P19" s="38"/>
      <c r="Q19" s="38"/>
      <c r="R19" s="38"/>
      <c r="S19" s="38"/>
      <c r="T19" s="38"/>
      <c r="U19" s="38"/>
    </row>
    <row r="20" spans="1:21" ht="15.75" x14ac:dyDescent="0.25">
      <c r="A20" s="114">
        <v>14</v>
      </c>
      <c r="B20" s="115" t="s">
        <v>38</v>
      </c>
      <c r="C20" s="199">
        <v>21994.647400000002</v>
      </c>
      <c r="D20" s="199">
        <v>27182.574400000001</v>
      </c>
      <c r="E20" s="4">
        <v>30641.1554</v>
      </c>
      <c r="F20" s="203">
        <v>5420.2163</v>
      </c>
      <c r="G20" s="203">
        <v>6551.1063000000004</v>
      </c>
      <c r="H20" s="203">
        <v>7405.2246999999998</v>
      </c>
      <c r="I20" s="199">
        <v>27414.863700000002</v>
      </c>
      <c r="J20" s="206">
        <v>33733.680700000004</v>
      </c>
      <c r="K20" s="198">
        <f t="shared" ref="K20:K27" si="2">SUM(E20+H20)</f>
        <v>38046.380100000002</v>
      </c>
      <c r="M20" s="38"/>
      <c r="N20" s="38"/>
      <c r="O20" s="38"/>
      <c r="P20" s="38"/>
      <c r="Q20" s="38"/>
      <c r="R20" s="38"/>
      <c r="S20" s="38"/>
      <c r="T20" s="38"/>
      <c r="U20" s="38"/>
    </row>
    <row r="21" spans="1:21" ht="15.75" x14ac:dyDescent="0.25">
      <c r="A21" s="114">
        <v>15</v>
      </c>
      <c r="B21" s="111" t="s">
        <v>39</v>
      </c>
      <c r="C21" s="199">
        <v>716.96910000000003</v>
      </c>
      <c r="D21" s="199">
        <v>916.10310000000004</v>
      </c>
      <c r="E21" s="4">
        <v>1128.2592999999999</v>
      </c>
      <c r="F21" s="203">
        <v>100.3738</v>
      </c>
      <c r="G21" s="203">
        <v>117.0192</v>
      </c>
      <c r="H21" s="203">
        <v>138.66249999999999</v>
      </c>
      <c r="I21" s="199">
        <v>817.34289999999999</v>
      </c>
      <c r="J21" s="206">
        <v>1033.1223</v>
      </c>
      <c r="K21" s="198">
        <f t="shared" si="2"/>
        <v>1266.9217999999998</v>
      </c>
      <c r="M21" s="38"/>
      <c r="N21" s="38"/>
      <c r="O21" s="38"/>
      <c r="P21" s="38"/>
      <c r="Q21" s="38"/>
      <c r="R21" s="38"/>
      <c r="S21" s="38"/>
      <c r="T21" s="38"/>
      <c r="U21" s="38"/>
    </row>
    <row r="22" spans="1:21" ht="15.75" x14ac:dyDescent="0.25">
      <c r="A22" s="114">
        <v>16</v>
      </c>
      <c r="B22" s="111" t="s">
        <v>40</v>
      </c>
      <c r="C22" s="199">
        <v>27874</v>
      </c>
      <c r="D22" s="199">
        <v>35064.873599999999</v>
      </c>
      <c r="E22" s="200">
        <v>41135.533600000002</v>
      </c>
      <c r="F22" s="203">
        <v>5783.6255000000001</v>
      </c>
      <c r="G22" s="203">
        <v>6852.6225999999997</v>
      </c>
      <c r="H22" s="203">
        <v>7919.6414999999997</v>
      </c>
      <c r="I22" s="199">
        <v>33657.625500000002</v>
      </c>
      <c r="J22" s="206">
        <v>41917.496200000001</v>
      </c>
      <c r="K22" s="198">
        <f t="shared" si="2"/>
        <v>49055.1751</v>
      </c>
      <c r="M22" s="38"/>
      <c r="N22" s="38"/>
      <c r="O22" s="38"/>
      <c r="P22" s="38"/>
      <c r="Q22" s="38"/>
      <c r="R22" s="38"/>
      <c r="S22" s="38"/>
      <c r="T22" s="38"/>
      <c r="U22" s="38"/>
    </row>
    <row r="23" spans="1:21" ht="15.75" x14ac:dyDescent="0.25">
      <c r="A23" s="114">
        <v>17</v>
      </c>
      <c r="B23" s="111" t="s">
        <v>41</v>
      </c>
      <c r="C23" s="199">
        <v>33542.652199999997</v>
      </c>
      <c r="D23" s="199">
        <v>40075.596899999997</v>
      </c>
      <c r="E23" s="4">
        <v>44178.152800000003</v>
      </c>
      <c r="F23" s="203">
        <v>7502.7597999999998</v>
      </c>
      <c r="G23" s="203">
        <v>8345.7011999999995</v>
      </c>
      <c r="H23" s="203">
        <v>10427.872100000001</v>
      </c>
      <c r="I23" s="199">
        <v>41045.411999999997</v>
      </c>
      <c r="J23" s="206">
        <v>48421.2981</v>
      </c>
      <c r="K23" s="198">
        <f t="shared" si="2"/>
        <v>54606.024900000004</v>
      </c>
      <c r="M23" s="38"/>
      <c r="N23" s="38"/>
      <c r="O23" s="38"/>
      <c r="P23" s="38"/>
      <c r="Q23" s="38"/>
      <c r="R23" s="38"/>
      <c r="S23" s="38"/>
      <c r="T23" s="38"/>
      <c r="U23" s="38"/>
    </row>
    <row r="24" spans="1:21" ht="20.65" customHeight="1" x14ac:dyDescent="0.25">
      <c r="A24" s="114">
        <v>18</v>
      </c>
      <c r="B24" s="111" t="s">
        <v>42</v>
      </c>
      <c r="C24" s="199">
        <v>5359.1926000000003</v>
      </c>
      <c r="D24" s="199">
        <v>6983.2322999999997</v>
      </c>
      <c r="E24" s="39">
        <v>8253.5344000000005</v>
      </c>
      <c r="F24" s="203">
        <v>1011.7827</v>
      </c>
      <c r="G24" s="203">
        <v>1362.9608000000001</v>
      </c>
      <c r="H24" s="203">
        <v>1890.529</v>
      </c>
      <c r="I24" s="199">
        <v>6370.9753000000001</v>
      </c>
      <c r="J24" s="206">
        <v>8346.1931000000004</v>
      </c>
      <c r="K24" s="198">
        <f t="shared" si="2"/>
        <v>10144.063400000001</v>
      </c>
      <c r="M24" s="38"/>
      <c r="N24" s="38"/>
      <c r="O24" s="38"/>
      <c r="P24" s="38"/>
      <c r="Q24" s="38"/>
      <c r="R24" s="38"/>
      <c r="S24" s="48"/>
      <c r="T24" s="48"/>
      <c r="U24" s="48"/>
    </row>
    <row r="25" spans="1:21" ht="15.75" x14ac:dyDescent="0.25">
      <c r="A25" s="114">
        <v>19</v>
      </c>
      <c r="B25" s="111" t="s">
        <v>43</v>
      </c>
      <c r="C25" s="203">
        <v>6180.2362000000003</v>
      </c>
      <c r="D25" s="203">
        <v>8042.4895999999999</v>
      </c>
      <c r="E25" s="3">
        <v>8767.1154000000006</v>
      </c>
      <c r="F25" s="203">
        <v>977.34580000000005</v>
      </c>
      <c r="G25" s="203">
        <v>1160.6649</v>
      </c>
      <c r="H25" s="203">
        <v>1399.7106000000001</v>
      </c>
      <c r="I25" s="199">
        <v>7157.5820000000003</v>
      </c>
      <c r="J25" s="206">
        <v>9203.1545000000006</v>
      </c>
      <c r="K25" s="198">
        <f t="shared" si="2"/>
        <v>10166.826000000001</v>
      </c>
      <c r="M25" s="38"/>
      <c r="N25" s="38"/>
      <c r="O25" s="38"/>
      <c r="P25" s="38"/>
      <c r="Q25" s="38"/>
      <c r="R25" s="38"/>
      <c r="S25" s="38"/>
      <c r="T25" s="38"/>
      <c r="U25" s="38"/>
    </row>
    <row r="26" spans="1:21" ht="15.75" x14ac:dyDescent="0.25">
      <c r="A26" s="143">
        <v>20</v>
      </c>
      <c r="B26" s="144" t="s">
        <v>44</v>
      </c>
      <c r="C26" s="199">
        <v>6307.3581000000004</v>
      </c>
      <c r="D26" s="199">
        <v>8293.9991000000009</v>
      </c>
      <c r="E26" s="4">
        <v>9981.3521000000001</v>
      </c>
      <c r="F26" s="203">
        <v>857.12059999999997</v>
      </c>
      <c r="G26" s="203">
        <v>1257.4326000000001</v>
      </c>
      <c r="H26" s="203">
        <v>1721.5773999999999</v>
      </c>
      <c r="I26" s="199">
        <v>7164.4787000000006</v>
      </c>
      <c r="J26" s="206">
        <v>9551.431700000001</v>
      </c>
      <c r="K26" s="198">
        <f t="shared" si="2"/>
        <v>11702.9295</v>
      </c>
      <c r="M26" s="38"/>
      <c r="N26" s="38"/>
      <c r="O26" s="38"/>
      <c r="P26" s="38"/>
      <c r="Q26" s="38"/>
      <c r="R26" s="38"/>
      <c r="S26" s="38"/>
      <c r="T26" s="38"/>
      <c r="U26" s="38"/>
    </row>
    <row r="27" spans="1:21" ht="15.75" hidden="1" x14ac:dyDescent="0.25">
      <c r="A27" s="147" t="s">
        <v>5</v>
      </c>
      <c r="B27" s="146" t="s">
        <v>45</v>
      </c>
      <c r="C27" s="205">
        <f t="shared" ref="C27:E27" si="3">SUM(C20:C26)</f>
        <v>101975.05559999999</v>
      </c>
      <c r="D27" s="205">
        <f t="shared" si="3"/>
        <v>126558.86899999999</v>
      </c>
      <c r="E27" s="205">
        <f t="shared" si="3"/>
        <v>144085.103</v>
      </c>
      <c r="F27" s="205">
        <f t="shared" ref="F27" si="4">SUM(F20:F26)</f>
        <v>21653.224499999997</v>
      </c>
      <c r="G27" s="205">
        <f t="shared" ref="G27:H27" si="5">SUM(G20:G26)</f>
        <v>25647.507600000001</v>
      </c>
      <c r="H27" s="205">
        <f t="shared" si="5"/>
        <v>30903.217799999995</v>
      </c>
      <c r="I27" s="207">
        <v>123628.28009999999</v>
      </c>
      <c r="J27" s="208">
        <v>152206.37659999999</v>
      </c>
      <c r="K27" s="312">
        <f t="shared" si="2"/>
        <v>174988.32079999999</v>
      </c>
      <c r="M27" s="48"/>
      <c r="N27" s="48"/>
      <c r="O27" s="48"/>
      <c r="P27" s="48"/>
      <c r="Q27" s="48"/>
      <c r="R27" s="48"/>
      <c r="S27" s="38"/>
      <c r="T27" s="38"/>
      <c r="U27" s="38"/>
    </row>
    <row r="28" spans="1:21" ht="15.75" hidden="1" x14ac:dyDescent="0.25">
      <c r="A28" s="106" t="s">
        <v>6</v>
      </c>
      <c r="B28" s="145" t="s">
        <v>47</v>
      </c>
      <c r="C28" s="245">
        <f>SUM(C18+C27)</f>
        <v>134555.29629999999</v>
      </c>
      <c r="D28" s="205">
        <f>SUM(D18+D27)</f>
        <v>166486.38339999999</v>
      </c>
      <c r="E28" s="205">
        <f>SUM(E18+E27)</f>
        <v>189135.91930000001</v>
      </c>
      <c r="F28" s="205">
        <f t="shared" ref="F28" si="6">SUM(F18+F27)</f>
        <v>25048.042699999998</v>
      </c>
      <c r="G28" s="205">
        <f>SUM(G18+G27)</f>
        <v>29792.685400000002</v>
      </c>
      <c r="H28" s="205">
        <f>SUM(H18+H27)</f>
        <v>35509.951399999991</v>
      </c>
      <c r="I28" s="205">
        <f>SUM(I18+I27)</f>
        <v>159603.33899999998</v>
      </c>
      <c r="J28" s="205">
        <f>SUM(J18+J27)</f>
        <v>196279.06880000001</v>
      </c>
      <c r="K28" s="205">
        <f>SUM(K18+K27)</f>
        <v>224645.87069999997</v>
      </c>
      <c r="M28" s="48"/>
      <c r="N28" s="48"/>
      <c r="O28" s="48"/>
      <c r="P28" s="48"/>
      <c r="Q28" s="48"/>
      <c r="R28" s="48"/>
      <c r="S28" s="38"/>
      <c r="T28" s="38"/>
      <c r="U28" s="38"/>
    </row>
    <row r="29" spans="1:21" ht="15.75" x14ac:dyDescent="0.25">
      <c r="A29" s="136"/>
      <c r="B29" s="137"/>
      <c r="C29" s="123"/>
      <c r="D29" s="123"/>
      <c r="E29" s="124"/>
      <c r="F29" s="123"/>
      <c r="G29" s="123"/>
      <c r="H29" s="124"/>
      <c r="I29" s="124"/>
      <c r="J29" s="124"/>
      <c r="K29" s="46"/>
      <c r="M29" s="38"/>
      <c r="N29" s="38"/>
      <c r="O29" s="38"/>
      <c r="P29" s="38"/>
      <c r="Q29" s="38"/>
      <c r="R29" s="38"/>
      <c r="S29" s="38"/>
      <c r="T29" s="38"/>
      <c r="U29" s="38"/>
    </row>
    <row r="30" spans="1:21" ht="15.75" x14ac:dyDescent="0.25">
      <c r="A30" s="120"/>
      <c r="B30" s="121"/>
      <c r="C30" s="123"/>
      <c r="D30" s="123"/>
      <c r="E30" s="124"/>
      <c r="F30" s="123"/>
      <c r="G30" s="123"/>
      <c r="H30" s="124"/>
      <c r="I30" s="124"/>
      <c r="J30" s="124"/>
      <c r="K30" s="46"/>
      <c r="M30" s="38"/>
      <c r="N30" s="38"/>
      <c r="O30" s="38"/>
      <c r="P30" s="38"/>
      <c r="Q30" s="38"/>
      <c r="R30" s="38"/>
      <c r="S30" s="38"/>
      <c r="T30" s="38"/>
      <c r="U30" s="38"/>
    </row>
    <row r="31" spans="1:21" ht="15.75" x14ac:dyDescent="0.25">
      <c r="A31" s="120"/>
      <c r="B31" s="121"/>
      <c r="C31" s="123"/>
      <c r="D31" s="123"/>
      <c r="E31" s="124"/>
      <c r="F31" s="123"/>
      <c r="G31" s="123"/>
      <c r="H31" s="124"/>
      <c r="I31" s="124"/>
      <c r="J31" s="124"/>
      <c r="K31" s="46"/>
      <c r="M31" s="38"/>
      <c r="N31" s="38"/>
      <c r="O31" s="38"/>
      <c r="P31" s="38"/>
      <c r="Q31" s="38"/>
      <c r="R31" s="38"/>
      <c r="S31" s="38"/>
      <c r="T31" s="38"/>
      <c r="U31" s="38"/>
    </row>
    <row r="32" spans="1:21" ht="19.5" customHeight="1" x14ac:dyDescent="0.25">
      <c r="A32" s="120"/>
      <c r="B32" s="142"/>
      <c r="C32" s="127"/>
      <c r="D32" s="127"/>
      <c r="E32" s="127"/>
      <c r="F32" s="127"/>
      <c r="G32" s="127"/>
      <c r="H32" s="127"/>
      <c r="I32" s="127"/>
      <c r="J32" s="127"/>
      <c r="K32" s="46"/>
      <c r="M32" s="38"/>
      <c r="N32" s="48"/>
      <c r="O32" s="48"/>
      <c r="P32" s="48"/>
      <c r="Q32" s="48"/>
      <c r="R32" s="48"/>
      <c r="S32" s="48"/>
      <c r="T32" s="48"/>
      <c r="U32" s="48"/>
    </row>
    <row r="33" spans="1:21" ht="19.899999999999999" customHeight="1" x14ac:dyDescent="0.25">
      <c r="A33" s="120"/>
      <c r="B33" s="126"/>
      <c r="C33" s="127">
        <v>1492.7336</v>
      </c>
      <c r="D33" s="127"/>
      <c r="E33" s="127"/>
      <c r="F33" s="127"/>
      <c r="G33" s="127"/>
      <c r="H33" s="127"/>
      <c r="I33" s="127"/>
      <c r="J33" s="127"/>
      <c r="K33" s="46"/>
      <c r="M33" s="48"/>
      <c r="N33" s="48"/>
      <c r="O33" s="48"/>
      <c r="P33" s="48"/>
      <c r="Q33" s="48"/>
      <c r="R33" s="48"/>
      <c r="S33" s="48"/>
      <c r="T33" s="48"/>
      <c r="U33" s="48"/>
    </row>
    <row r="34" spans="1:21" ht="19.899999999999999" customHeight="1" x14ac:dyDescent="0.25">
      <c r="A34" s="120"/>
      <c r="B34" s="126"/>
      <c r="C34" s="123"/>
      <c r="D34" s="123"/>
      <c r="E34" s="128"/>
      <c r="F34" s="123"/>
      <c r="G34" s="123"/>
      <c r="H34" s="128"/>
      <c r="I34" s="128"/>
      <c r="J34" s="128"/>
      <c r="K34" s="46"/>
      <c r="M34" s="48"/>
      <c r="N34" s="38"/>
      <c r="O34" s="38"/>
      <c r="P34" s="38"/>
      <c r="Q34" s="38"/>
      <c r="R34" s="38"/>
      <c r="S34" s="38"/>
      <c r="T34" s="38"/>
      <c r="U34" s="38"/>
    </row>
    <row r="35" spans="1:21" ht="20.25" customHeight="1" x14ac:dyDescent="0.25">
      <c r="A35" s="130"/>
      <c r="B35" s="131"/>
      <c r="C35" s="123"/>
      <c r="D35" s="123"/>
      <c r="E35" s="149"/>
      <c r="F35" s="123"/>
      <c r="G35" s="123"/>
      <c r="H35" s="124"/>
      <c r="I35" s="124"/>
      <c r="J35" s="124"/>
      <c r="K35" s="46"/>
      <c r="M35" s="38"/>
      <c r="N35" s="38"/>
      <c r="O35" s="38"/>
      <c r="P35" s="38"/>
      <c r="Q35" s="38"/>
      <c r="R35" s="38"/>
      <c r="S35" s="38"/>
      <c r="T35" s="38"/>
      <c r="U35" s="38"/>
    </row>
    <row r="36" spans="1:21" ht="15.75" x14ac:dyDescent="0.25">
      <c r="A36" s="120"/>
      <c r="B36" s="126"/>
      <c r="C36" s="127"/>
      <c r="D36" s="127"/>
      <c r="E36" s="127"/>
      <c r="F36" s="127"/>
      <c r="G36" s="127"/>
      <c r="H36" s="127"/>
      <c r="I36" s="127"/>
      <c r="J36" s="127"/>
      <c r="K36" s="46"/>
      <c r="M36" s="38"/>
      <c r="N36" s="48"/>
      <c r="O36" s="48"/>
      <c r="P36" s="48"/>
      <c r="Q36" s="48"/>
      <c r="R36" s="48"/>
      <c r="S36" s="48"/>
      <c r="T36" s="48"/>
      <c r="U36" s="48"/>
    </row>
    <row r="37" spans="1:21" ht="28.15" customHeight="1" x14ac:dyDescent="0.25">
      <c r="A37" s="70"/>
      <c r="M37" s="48"/>
    </row>
    <row r="38" spans="1:21" x14ac:dyDescent="0.25">
      <c r="B38" s="14"/>
    </row>
  </sheetData>
  <mergeCells count="4">
    <mergeCell ref="A1:I1"/>
    <mergeCell ref="I3:K3"/>
    <mergeCell ref="C3:E3"/>
    <mergeCell ref="F3:H3"/>
  </mergeCells>
  <pageMargins left="0.70866141732283472" right="0.70866141732283472" top="0.39370078740157483" bottom="0" header="0" footer="0.31496062992125984"/>
  <pageSetup paperSize="9" scale="85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13" workbookViewId="0">
      <selection activeCell="I26" sqref="C5:I26"/>
    </sheetView>
  </sheetViews>
  <sheetFormatPr defaultRowHeight="15" x14ac:dyDescent="0.25"/>
  <cols>
    <col min="1" max="1" width="6.28515625" customWidth="1"/>
    <col min="2" max="2" width="44.140625" customWidth="1"/>
    <col min="3" max="3" width="11.5703125" customWidth="1"/>
    <col min="4" max="4" width="11.28515625" customWidth="1"/>
    <col min="5" max="5" width="8.85546875" customWidth="1"/>
    <col min="6" max="6" width="10.85546875" hidden="1" customWidth="1"/>
    <col min="7" max="8" width="11" customWidth="1"/>
    <col min="9" max="9" width="9.5703125" customWidth="1"/>
    <col min="10" max="10" width="10.85546875" hidden="1" customWidth="1"/>
    <col min="11" max="11" width="10.85546875" customWidth="1"/>
    <col min="12" max="12" width="11" customWidth="1"/>
    <col min="14" max="14" width="8.85546875" customWidth="1"/>
    <col min="15" max="15" width="9.42578125" customWidth="1"/>
    <col min="16" max="16" width="11.5703125" customWidth="1"/>
    <col min="17" max="17" width="11.42578125" customWidth="1"/>
    <col min="18" max="18" width="9.7109375" customWidth="1"/>
    <col min="19" max="20" width="11.42578125" customWidth="1"/>
    <col min="21" max="21" width="7" customWidth="1"/>
    <col min="22" max="22" width="10.140625" customWidth="1"/>
    <col min="23" max="23" width="10.5703125" customWidth="1"/>
  </cols>
  <sheetData>
    <row r="1" spans="1:23" ht="24" thickBot="1" x14ac:dyDescent="0.4">
      <c r="A1" s="356" t="s">
        <v>70</v>
      </c>
      <c r="B1" s="357"/>
      <c r="C1" s="357"/>
      <c r="D1" s="357"/>
      <c r="E1" s="357"/>
      <c r="F1" s="357"/>
      <c r="G1" s="357"/>
      <c r="H1" s="357"/>
      <c r="I1" s="357"/>
      <c r="J1" s="357"/>
      <c r="K1" s="366"/>
      <c r="L1" s="96"/>
      <c r="M1" s="97"/>
    </row>
    <row r="2" spans="1:23" ht="18" x14ac:dyDescent="0.25">
      <c r="A2" s="45" t="s">
        <v>0</v>
      </c>
      <c r="B2" s="17"/>
      <c r="C2" s="18"/>
      <c r="D2" s="18"/>
      <c r="E2" s="18"/>
      <c r="F2" s="18"/>
      <c r="G2" s="101"/>
      <c r="H2" s="101"/>
      <c r="I2" s="101"/>
      <c r="J2" s="19"/>
      <c r="K2" s="46"/>
      <c r="M2" s="102" t="s">
        <v>1</v>
      </c>
    </row>
    <row r="3" spans="1:23" ht="18" customHeight="1" x14ac:dyDescent="0.25">
      <c r="A3" s="7" t="s">
        <v>62</v>
      </c>
      <c r="B3" s="53" t="s">
        <v>7</v>
      </c>
      <c r="C3" s="377" t="s">
        <v>66</v>
      </c>
      <c r="D3" s="378"/>
      <c r="E3" s="379"/>
      <c r="F3" s="99"/>
      <c r="G3" s="380" t="s">
        <v>15</v>
      </c>
      <c r="H3" s="378"/>
      <c r="I3" s="379"/>
      <c r="J3" s="99"/>
      <c r="K3" s="381" t="s">
        <v>16</v>
      </c>
      <c r="L3" s="371"/>
      <c r="M3" s="372"/>
      <c r="N3" s="152"/>
      <c r="O3" s="67"/>
      <c r="P3" s="375"/>
      <c r="Q3" s="376"/>
      <c r="S3" s="50"/>
      <c r="T3" s="50"/>
      <c r="V3" s="50"/>
    </row>
    <row r="4" spans="1:23" ht="15.75" x14ac:dyDescent="0.25">
      <c r="A4" s="8"/>
      <c r="B4" s="1"/>
      <c r="C4" s="13">
        <v>2012</v>
      </c>
      <c r="D4" s="58">
        <v>2013</v>
      </c>
      <c r="E4" s="2">
        <v>2014</v>
      </c>
      <c r="F4" s="13">
        <v>2011</v>
      </c>
      <c r="G4" s="57">
        <v>2012</v>
      </c>
      <c r="H4" s="58">
        <v>2013</v>
      </c>
      <c r="I4" s="56">
        <v>2014</v>
      </c>
      <c r="J4" s="57">
        <v>2011</v>
      </c>
      <c r="K4" s="68">
        <v>2012</v>
      </c>
      <c r="L4" s="105">
        <v>2013</v>
      </c>
      <c r="M4" s="56">
        <v>2014</v>
      </c>
      <c r="O4" s="49"/>
      <c r="P4" s="49"/>
      <c r="Q4" s="49"/>
      <c r="R4" s="49"/>
      <c r="S4" s="49"/>
      <c r="T4" s="49"/>
      <c r="U4" s="49"/>
      <c r="V4" s="49"/>
      <c r="W4" s="49"/>
    </row>
    <row r="5" spans="1:23" ht="15.75" x14ac:dyDescent="0.25">
      <c r="A5" s="108">
        <v>1</v>
      </c>
      <c r="B5" s="109" t="s">
        <v>25</v>
      </c>
      <c r="C5" s="209">
        <v>1197.0228999999999</v>
      </c>
      <c r="D5" s="210">
        <v>1564.7397000000001</v>
      </c>
      <c r="E5" s="11">
        <v>1786.5435</v>
      </c>
      <c r="F5" s="11"/>
      <c r="G5" s="209">
        <v>279.83229999999998</v>
      </c>
      <c r="H5" s="209">
        <v>374.19970000000001</v>
      </c>
      <c r="I5" s="79">
        <v>479.61450000000002</v>
      </c>
      <c r="J5" s="79"/>
      <c r="K5" s="11">
        <f t="shared" ref="K5:K18" si="0">SUM(C5+G5)</f>
        <v>1476.8552</v>
      </c>
      <c r="L5" s="151">
        <f t="shared" ref="L5:M18" si="1">SUM(D5+H5)</f>
        <v>1938.9394000000002</v>
      </c>
      <c r="M5" s="11">
        <f>SUM(E5+I5)</f>
        <v>2266.1579999999999</v>
      </c>
      <c r="N5" s="308"/>
      <c r="O5" s="38"/>
      <c r="P5" s="38"/>
      <c r="Q5" s="38"/>
      <c r="R5" s="38"/>
      <c r="S5" s="38"/>
      <c r="T5" s="38"/>
      <c r="U5" s="38"/>
      <c r="V5" s="38"/>
      <c r="W5" s="38"/>
    </row>
    <row r="6" spans="1:23" ht="15.75" x14ac:dyDescent="0.25">
      <c r="A6" s="110">
        <v>2</v>
      </c>
      <c r="B6" s="111" t="s">
        <v>26</v>
      </c>
      <c r="C6" s="209">
        <v>2648.4575</v>
      </c>
      <c r="D6" s="210">
        <v>3322.9537</v>
      </c>
      <c r="E6" s="11">
        <v>3452.0659999999998</v>
      </c>
      <c r="F6" s="11"/>
      <c r="G6" s="209">
        <v>1110.2083</v>
      </c>
      <c r="H6" s="209">
        <v>1272.8161</v>
      </c>
      <c r="I6" s="79">
        <v>1492.7336</v>
      </c>
      <c r="J6" s="79"/>
      <c r="K6" s="11">
        <f t="shared" si="0"/>
        <v>3758.6657999999998</v>
      </c>
      <c r="L6" s="151">
        <f t="shared" si="1"/>
        <v>4595.7698</v>
      </c>
      <c r="M6" s="11">
        <f>SUM(E6+I6)</f>
        <v>4944.7996000000003</v>
      </c>
      <c r="O6" s="38"/>
      <c r="P6" s="38"/>
      <c r="Q6" s="38"/>
      <c r="R6" s="38"/>
      <c r="S6" s="38"/>
      <c r="T6" s="38"/>
      <c r="U6" s="38"/>
      <c r="V6" s="38"/>
      <c r="W6" s="38"/>
    </row>
    <row r="7" spans="1:23" ht="15.75" x14ac:dyDescent="0.25">
      <c r="A7" s="108">
        <v>3</v>
      </c>
      <c r="B7" s="111" t="s">
        <v>27</v>
      </c>
      <c r="C7" s="209">
        <v>1232.0189</v>
      </c>
      <c r="D7" s="210">
        <v>1610.8423</v>
      </c>
      <c r="E7" s="16">
        <v>1820.4817</v>
      </c>
      <c r="F7" s="16"/>
      <c r="G7" s="209">
        <v>349.0412</v>
      </c>
      <c r="H7" s="209">
        <v>418.5299</v>
      </c>
      <c r="I7" s="79">
        <v>489.26260000000002</v>
      </c>
      <c r="J7" s="79"/>
      <c r="K7" s="11">
        <f t="shared" si="0"/>
        <v>1581.0601000000001</v>
      </c>
      <c r="L7" s="151">
        <f t="shared" si="1"/>
        <v>2029.3722</v>
      </c>
      <c r="M7" s="11">
        <f>SUM(E7+I7)</f>
        <v>2309.7443000000003</v>
      </c>
      <c r="O7" s="38"/>
      <c r="P7" s="38"/>
      <c r="Q7" s="38"/>
      <c r="R7" s="38"/>
      <c r="S7" s="38"/>
      <c r="T7" s="38"/>
      <c r="U7" s="38"/>
      <c r="V7" s="38"/>
      <c r="W7" s="38"/>
    </row>
    <row r="8" spans="1:23" ht="15.75" x14ac:dyDescent="0.25">
      <c r="A8" s="110">
        <v>4</v>
      </c>
      <c r="B8" s="111" t="s">
        <v>28</v>
      </c>
      <c r="C8" s="209">
        <v>768.60839999999996</v>
      </c>
      <c r="D8" s="210">
        <v>981.64790000000005</v>
      </c>
      <c r="E8" s="11">
        <v>1124.7734</v>
      </c>
      <c r="F8" s="11"/>
      <c r="G8" s="209">
        <v>298.76600000000002</v>
      </c>
      <c r="H8" s="209">
        <v>331.8202</v>
      </c>
      <c r="I8" s="79">
        <v>401.19830000000002</v>
      </c>
      <c r="J8" s="79"/>
      <c r="K8" s="11">
        <f t="shared" si="0"/>
        <v>1067.3743999999999</v>
      </c>
      <c r="L8" s="151">
        <f t="shared" si="1"/>
        <v>1313.4681</v>
      </c>
      <c r="M8" s="11">
        <f>SUM(E8+I8)</f>
        <v>1525.9717000000001</v>
      </c>
      <c r="O8" s="38"/>
      <c r="P8" s="38"/>
      <c r="Q8" s="38"/>
      <c r="R8" s="38"/>
      <c r="S8" s="38"/>
      <c r="T8" s="38"/>
      <c r="U8" s="38"/>
      <c r="V8" s="38"/>
      <c r="W8" s="38"/>
    </row>
    <row r="9" spans="1:23" ht="15.75" x14ac:dyDescent="0.25">
      <c r="A9" s="108">
        <v>5</v>
      </c>
      <c r="B9" s="112" t="s">
        <v>29</v>
      </c>
      <c r="C9" s="209">
        <v>1146.1343999999999</v>
      </c>
      <c r="D9" s="210">
        <v>1031.5764999999999</v>
      </c>
      <c r="E9" s="11">
        <v>1011.827</v>
      </c>
      <c r="F9" s="11"/>
      <c r="G9" s="209">
        <v>488.96030000000002</v>
      </c>
      <c r="H9" s="209">
        <v>339.32130000000001</v>
      </c>
      <c r="I9" s="79">
        <v>347.48849999999999</v>
      </c>
      <c r="J9" s="79"/>
      <c r="K9" s="11">
        <f t="shared" si="0"/>
        <v>1635.0946999999999</v>
      </c>
      <c r="L9" s="151">
        <f t="shared" si="1"/>
        <v>1370.8978</v>
      </c>
      <c r="M9" s="11">
        <f t="shared" ref="M9:M17" si="2">SUM(E9+I9)</f>
        <v>1359.3154999999999</v>
      </c>
      <c r="O9" s="38"/>
      <c r="P9" s="38"/>
      <c r="Q9" s="38"/>
      <c r="R9" s="38"/>
      <c r="S9" s="38"/>
      <c r="T9" s="38"/>
      <c r="U9" s="38"/>
      <c r="V9" s="38"/>
      <c r="W9" s="38"/>
    </row>
    <row r="10" spans="1:23" ht="15.75" x14ac:dyDescent="0.25">
      <c r="A10" s="110">
        <v>6</v>
      </c>
      <c r="B10" s="113" t="s">
        <v>30</v>
      </c>
      <c r="C10" s="209">
        <v>3604.9850999999999</v>
      </c>
      <c r="D10" s="210">
        <v>4192.9123</v>
      </c>
      <c r="E10" s="11">
        <v>4717.4660000000003</v>
      </c>
      <c r="F10" s="11"/>
      <c r="G10" s="209">
        <v>979.2731</v>
      </c>
      <c r="H10" s="209">
        <v>1184.5389</v>
      </c>
      <c r="I10" s="79">
        <v>1442.0708</v>
      </c>
      <c r="J10" s="79"/>
      <c r="K10" s="11">
        <f t="shared" si="0"/>
        <v>4584.2582000000002</v>
      </c>
      <c r="L10" s="151">
        <f t="shared" si="1"/>
        <v>5377.4511999999995</v>
      </c>
      <c r="M10" s="11">
        <f t="shared" si="2"/>
        <v>6159.5367999999999</v>
      </c>
      <c r="O10" s="38"/>
      <c r="P10" s="38"/>
      <c r="Q10" s="38"/>
      <c r="R10" s="38"/>
      <c r="S10" s="38"/>
      <c r="T10" s="38"/>
      <c r="U10" s="38"/>
      <c r="V10" s="38"/>
      <c r="W10" s="38"/>
    </row>
    <row r="11" spans="1:23" ht="15.75" x14ac:dyDescent="0.25">
      <c r="A11" s="110">
        <v>7</v>
      </c>
      <c r="B11" s="111" t="s">
        <v>31</v>
      </c>
      <c r="C11" s="209">
        <v>2997.2224000000001</v>
      </c>
      <c r="D11" s="210">
        <v>3820.7570000000001</v>
      </c>
      <c r="E11" s="11">
        <v>4082.5162</v>
      </c>
      <c r="F11" s="11"/>
      <c r="G11" s="209">
        <v>802.15189999999996</v>
      </c>
      <c r="H11" s="209">
        <v>989.01509999999996</v>
      </c>
      <c r="I11" s="79">
        <v>1174.9926</v>
      </c>
      <c r="J11" s="79"/>
      <c r="K11" s="11">
        <f t="shared" si="0"/>
        <v>3799.3742999999999</v>
      </c>
      <c r="L11" s="151">
        <f t="shared" si="1"/>
        <v>4809.7721000000001</v>
      </c>
      <c r="M11" s="11">
        <f t="shared" si="2"/>
        <v>5257.5087999999996</v>
      </c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5.75" x14ac:dyDescent="0.25">
      <c r="A12" s="108">
        <v>8</v>
      </c>
      <c r="B12" s="111" t="s">
        <v>32</v>
      </c>
      <c r="C12" s="209">
        <v>2368.8742000000002</v>
      </c>
      <c r="D12" s="210">
        <v>2860.5563000000002</v>
      </c>
      <c r="E12" s="11">
        <v>3132.761</v>
      </c>
      <c r="F12" s="11"/>
      <c r="G12" s="209">
        <v>568.18560000000002</v>
      </c>
      <c r="H12" s="209">
        <v>666.03579999999999</v>
      </c>
      <c r="I12" s="79">
        <v>874.601</v>
      </c>
      <c r="J12" s="79"/>
      <c r="K12" s="11">
        <f t="shared" si="0"/>
        <v>2937.0598</v>
      </c>
      <c r="L12" s="151">
        <f t="shared" si="1"/>
        <v>3526.5921000000003</v>
      </c>
      <c r="M12" s="11">
        <f t="shared" si="2"/>
        <v>4007.3620000000001</v>
      </c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5.75" x14ac:dyDescent="0.25">
      <c r="A13" s="110">
        <v>9</v>
      </c>
      <c r="B13" s="111" t="s">
        <v>33</v>
      </c>
      <c r="C13" s="209">
        <v>2353.2460999999998</v>
      </c>
      <c r="D13" s="210">
        <v>3083.9621000000002</v>
      </c>
      <c r="E13" s="11">
        <v>3832.2568000000001</v>
      </c>
      <c r="F13" s="11"/>
      <c r="G13" s="209">
        <v>541.56380000000001</v>
      </c>
      <c r="H13" s="209">
        <v>762.197</v>
      </c>
      <c r="I13" s="79">
        <v>1010.3616</v>
      </c>
      <c r="J13" s="79"/>
      <c r="K13" s="11">
        <f t="shared" si="0"/>
        <v>2894.8098999999997</v>
      </c>
      <c r="L13" s="151">
        <f t="shared" si="1"/>
        <v>3846.1591000000003</v>
      </c>
      <c r="M13" s="11">
        <f t="shared" si="2"/>
        <v>4842.6184000000003</v>
      </c>
      <c r="O13" s="38"/>
      <c r="P13" s="38"/>
      <c r="Q13" s="38"/>
      <c r="R13" s="38"/>
      <c r="S13" s="38"/>
      <c r="T13" s="38"/>
      <c r="U13" s="38"/>
      <c r="V13" s="38"/>
      <c r="W13" s="38"/>
    </row>
    <row r="14" spans="1:23" ht="15.75" x14ac:dyDescent="0.25">
      <c r="A14" s="110">
        <v>10</v>
      </c>
      <c r="B14" s="111" t="s">
        <v>34</v>
      </c>
      <c r="C14" s="209">
        <v>1148.0326</v>
      </c>
      <c r="D14" s="210">
        <v>1368.5498</v>
      </c>
      <c r="E14" s="11">
        <v>1497.9395</v>
      </c>
      <c r="F14" s="11"/>
      <c r="G14" s="209">
        <v>293.71080000000001</v>
      </c>
      <c r="H14" s="209">
        <v>337.91770000000002</v>
      </c>
      <c r="I14" s="79">
        <v>395.00540000000001</v>
      </c>
      <c r="J14" s="79"/>
      <c r="K14" s="11">
        <f t="shared" si="0"/>
        <v>1441.7434000000001</v>
      </c>
      <c r="L14" s="151">
        <f t="shared" si="1"/>
        <v>1706.4675</v>
      </c>
      <c r="M14" s="11">
        <f t="shared" si="2"/>
        <v>1892.9449</v>
      </c>
      <c r="O14" s="38"/>
      <c r="P14" s="38"/>
      <c r="Q14" s="38"/>
      <c r="R14" s="38"/>
      <c r="S14" s="38"/>
      <c r="T14" s="38"/>
      <c r="U14" s="38"/>
      <c r="V14" s="38"/>
      <c r="W14" s="38"/>
    </row>
    <row r="15" spans="1:23" ht="15.75" x14ac:dyDescent="0.25">
      <c r="A15" s="108">
        <v>11</v>
      </c>
      <c r="B15" s="111" t="s">
        <v>35</v>
      </c>
      <c r="C15" s="209">
        <v>201.08279999999999</v>
      </c>
      <c r="D15" s="210">
        <v>246.10429999999999</v>
      </c>
      <c r="E15" s="11">
        <v>268.72340000000003</v>
      </c>
      <c r="F15" s="11"/>
      <c r="G15" s="209">
        <v>72.268199999999993</v>
      </c>
      <c r="H15" s="209">
        <v>80.062100000000001</v>
      </c>
      <c r="I15" s="79">
        <v>92.949600000000004</v>
      </c>
      <c r="J15" s="79"/>
      <c r="K15" s="11">
        <f t="shared" si="0"/>
        <v>273.351</v>
      </c>
      <c r="L15" s="151">
        <f t="shared" si="1"/>
        <v>326.16640000000001</v>
      </c>
      <c r="M15" s="198">
        <f t="shared" si="2"/>
        <v>361.673</v>
      </c>
      <c r="O15" s="38"/>
      <c r="P15" s="38"/>
      <c r="Q15" s="38"/>
      <c r="R15" s="38"/>
      <c r="S15" s="38"/>
      <c r="T15" s="38"/>
      <c r="U15" s="38"/>
      <c r="V15" s="38"/>
      <c r="W15" s="38"/>
    </row>
    <row r="16" spans="1:23" ht="15.75" x14ac:dyDescent="0.25">
      <c r="A16" s="110">
        <v>12</v>
      </c>
      <c r="B16" s="111" t="s">
        <v>67</v>
      </c>
      <c r="C16" s="209">
        <v>278.2912</v>
      </c>
      <c r="D16" s="210">
        <v>621.77340000000004</v>
      </c>
      <c r="E16" s="11">
        <v>1009.9892</v>
      </c>
      <c r="F16" s="11"/>
      <c r="G16" s="209">
        <v>139.0967</v>
      </c>
      <c r="H16" s="209">
        <v>227.2961</v>
      </c>
      <c r="I16" s="79">
        <v>423.90320000000003</v>
      </c>
      <c r="J16" s="79"/>
      <c r="K16" s="11">
        <f t="shared" si="0"/>
        <v>417.3879</v>
      </c>
      <c r="L16" s="151">
        <f t="shared" si="1"/>
        <v>849.06950000000006</v>
      </c>
      <c r="M16" s="11">
        <f t="shared" si="2"/>
        <v>1433.8924</v>
      </c>
      <c r="O16" s="38"/>
      <c r="P16" s="38"/>
      <c r="Q16" s="38"/>
      <c r="R16" s="38"/>
      <c r="S16" s="38"/>
      <c r="T16" s="38"/>
      <c r="U16" s="38"/>
      <c r="V16" s="38"/>
      <c r="W16" s="38"/>
    </row>
    <row r="17" spans="1:23" ht="15.75" x14ac:dyDescent="0.25">
      <c r="A17" s="110">
        <v>13</v>
      </c>
      <c r="B17" s="144" t="s">
        <v>36</v>
      </c>
      <c r="C17" s="216">
        <v>2561.6857</v>
      </c>
      <c r="D17" s="211">
        <v>3153.4643999999998</v>
      </c>
      <c r="E17" s="11">
        <v>3616.2948000000001</v>
      </c>
      <c r="F17" s="11"/>
      <c r="G17" s="216">
        <v>617.2921</v>
      </c>
      <c r="H17" s="216">
        <v>767.16859999999997</v>
      </c>
      <c r="I17" s="79">
        <v>882.8913</v>
      </c>
      <c r="J17" s="79"/>
      <c r="K17" s="11">
        <f t="shared" si="0"/>
        <v>3178.9778000000001</v>
      </c>
      <c r="L17" s="151">
        <f t="shared" si="1"/>
        <v>3920.6329999999998</v>
      </c>
      <c r="M17" s="11">
        <f t="shared" si="2"/>
        <v>4499.1860999999999</v>
      </c>
      <c r="O17" s="38"/>
      <c r="P17" s="38"/>
      <c r="Q17" s="38"/>
      <c r="R17" s="38"/>
      <c r="S17" s="38"/>
      <c r="T17" s="38"/>
      <c r="U17" s="38"/>
      <c r="V17" s="38"/>
      <c r="W17" s="38"/>
    </row>
    <row r="18" spans="1:23" ht="15.75" hidden="1" x14ac:dyDescent="0.25">
      <c r="A18" s="147" t="s">
        <v>4</v>
      </c>
      <c r="B18" s="146" t="s">
        <v>46</v>
      </c>
      <c r="C18" s="205">
        <f>SUM(C5:C17)</f>
        <v>22505.662199999999</v>
      </c>
      <c r="D18" s="205">
        <f>SUM(D5:D17)</f>
        <v>27859.8397</v>
      </c>
      <c r="E18" s="205">
        <f>SUM(E5:E17)</f>
        <v>31353.638499999997</v>
      </c>
      <c r="F18" s="11"/>
      <c r="G18" s="205">
        <f>SUM(G5:G17)</f>
        <v>6540.3503000000001</v>
      </c>
      <c r="H18" s="205">
        <f>SUM(H5:H17)</f>
        <v>7750.9184999999998</v>
      </c>
      <c r="I18" s="205">
        <f>SUM(I5:I17)</f>
        <v>9507.0730000000003</v>
      </c>
      <c r="J18" s="79"/>
      <c r="K18" s="157">
        <f t="shared" si="0"/>
        <v>29046.012499999997</v>
      </c>
      <c r="L18" s="157">
        <f t="shared" si="1"/>
        <v>35610.758199999997</v>
      </c>
      <c r="M18" s="157">
        <f t="shared" si="1"/>
        <v>40860.711499999998</v>
      </c>
      <c r="O18" s="48"/>
      <c r="P18" s="48"/>
      <c r="Q18" s="48"/>
      <c r="R18" s="48"/>
      <c r="S18" s="48"/>
      <c r="T18" s="48"/>
      <c r="U18" s="38"/>
      <c r="V18" s="38"/>
      <c r="W18" s="38"/>
    </row>
    <row r="19" spans="1:23" ht="15.75" hidden="1" x14ac:dyDescent="0.25">
      <c r="A19" s="147" t="s">
        <v>5</v>
      </c>
      <c r="B19" s="148" t="s">
        <v>37</v>
      </c>
      <c r="E19" s="16"/>
      <c r="F19" s="11"/>
      <c r="G19" s="40"/>
      <c r="H19" s="40"/>
      <c r="I19" s="79"/>
      <c r="J19" s="79"/>
      <c r="K19" s="11"/>
      <c r="L19" s="11"/>
      <c r="M19" s="104"/>
      <c r="O19" s="38"/>
      <c r="P19" s="38"/>
      <c r="Q19" s="38"/>
      <c r="R19" s="38"/>
      <c r="S19" s="38"/>
      <c r="T19" s="38"/>
      <c r="U19" s="38"/>
      <c r="V19" s="38"/>
      <c r="W19" s="38"/>
    </row>
    <row r="20" spans="1:23" ht="15.75" x14ac:dyDescent="0.25">
      <c r="A20" s="114">
        <v>14</v>
      </c>
      <c r="B20" s="115" t="s">
        <v>38</v>
      </c>
      <c r="C20" s="284">
        <v>13976.902400000001</v>
      </c>
      <c r="D20" s="209">
        <v>17516.311099999999</v>
      </c>
      <c r="E20" s="16">
        <v>18689.522000000001</v>
      </c>
      <c r="F20" s="11"/>
      <c r="G20" s="212">
        <v>6007.0995000000003</v>
      </c>
      <c r="H20" s="212">
        <v>6914.2375000000002</v>
      </c>
      <c r="I20" s="79">
        <v>7900.7739000000001</v>
      </c>
      <c r="J20" s="79"/>
      <c r="K20" s="11">
        <f t="shared" ref="K20:K28" si="3">SUM(C20+G20)</f>
        <v>19984.001900000003</v>
      </c>
      <c r="L20" s="11">
        <f t="shared" ref="L20:M28" si="4">SUM(D20+H20)</f>
        <v>24430.548599999998</v>
      </c>
      <c r="M20" s="78">
        <f t="shared" ref="M20:M26" si="5">SUM(E20+I20)</f>
        <v>26590.295900000001</v>
      </c>
      <c r="O20" s="38"/>
      <c r="P20" s="38"/>
      <c r="Q20" s="38"/>
      <c r="R20" s="38"/>
      <c r="S20" s="38"/>
      <c r="T20" s="38"/>
      <c r="U20" s="38"/>
      <c r="V20" s="38"/>
      <c r="W20" s="38"/>
    </row>
    <row r="21" spans="1:23" ht="15.75" x14ac:dyDescent="0.25">
      <c r="A21" s="114">
        <v>15</v>
      </c>
      <c r="B21" s="111" t="s">
        <v>39</v>
      </c>
      <c r="C21" s="209">
        <v>489.26830000000001</v>
      </c>
      <c r="D21" s="210">
        <v>631.69460000000004</v>
      </c>
      <c r="E21" s="16">
        <v>759.86959999999999</v>
      </c>
      <c r="F21" s="11"/>
      <c r="G21" s="209">
        <v>244.2527</v>
      </c>
      <c r="H21" s="209">
        <v>275.29480000000001</v>
      </c>
      <c r="I21" s="79">
        <v>319.08629999999999</v>
      </c>
      <c r="J21" s="79"/>
      <c r="K21" s="11">
        <f t="shared" si="3"/>
        <v>733.52099999999996</v>
      </c>
      <c r="L21" s="11">
        <f t="shared" si="4"/>
        <v>906.98940000000005</v>
      </c>
      <c r="M21" s="78">
        <f t="shared" si="5"/>
        <v>1078.9558999999999</v>
      </c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15.75" x14ac:dyDescent="0.25">
      <c r="A22" s="114">
        <v>16</v>
      </c>
      <c r="B22" s="111" t="s">
        <v>40</v>
      </c>
      <c r="C22" s="209">
        <v>14989.578</v>
      </c>
      <c r="D22" s="210">
        <v>19253.752100000002</v>
      </c>
      <c r="E22" s="52">
        <v>22652.8999</v>
      </c>
      <c r="F22" s="11"/>
      <c r="G22" s="209">
        <v>9277</v>
      </c>
      <c r="H22" s="209">
        <v>11236.1165</v>
      </c>
      <c r="I22" s="232">
        <v>12042.1981</v>
      </c>
      <c r="J22" s="79"/>
      <c r="K22" s="11">
        <f t="shared" si="3"/>
        <v>24266.578000000001</v>
      </c>
      <c r="L22" s="11">
        <f t="shared" si="4"/>
        <v>30489.868600000002</v>
      </c>
      <c r="M22" s="233">
        <f t="shared" si="5"/>
        <v>34695.097999999998</v>
      </c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15.75" x14ac:dyDescent="0.25">
      <c r="A23" s="114">
        <v>17</v>
      </c>
      <c r="B23" s="111" t="s">
        <v>41</v>
      </c>
      <c r="C23" s="77">
        <v>22808.4964</v>
      </c>
      <c r="D23" s="213">
        <v>26209.184799999999</v>
      </c>
      <c r="E23" s="11">
        <v>27702.588599999999</v>
      </c>
      <c r="F23" s="11"/>
      <c r="G23" s="209">
        <v>7850.4432999999999</v>
      </c>
      <c r="H23" s="209">
        <v>9012.8837000000003</v>
      </c>
      <c r="I23" s="156">
        <v>10308.8614</v>
      </c>
      <c r="J23" s="156"/>
      <c r="K23" s="11">
        <f t="shared" si="3"/>
        <v>30658.939699999999</v>
      </c>
      <c r="L23" s="11">
        <f t="shared" si="4"/>
        <v>35222.068500000001</v>
      </c>
      <c r="M23" s="233">
        <f t="shared" si="5"/>
        <v>38011.449999999997</v>
      </c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15" customHeight="1" x14ac:dyDescent="0.25">
      <c r="A24" s="114">
        <v>18</v>
      </c>
      <c r="B24" s="111" t="s">
        <v>42</v>
      </c>
      <c r="C24" s="209">
        <v>3654.9484000000002</v>
      </c>
      <c r="D24" s="210">
        <v>4750.3662000000004</v>
      </c>
      <c r="E24" s="39">
        <v>5362.8212999999996</v>
      </c>
      <c r="F24" s="12"/>
      <c r="G24" s="209">
        <v>1342.9956</v>
      </c>
      <c r="H24" s="209">
        <v>1756.3626999999999</v>
      </c>
      <c r="I24" s="11">
        <v>2185.2828</v>
      </c>
      <c r="J24" s="12"/>
      <c r="K24" s="11">
        <f t="shared" si="3"/>
        <v>4997.9440000000004</v>
      </c>
      <c r="L24" s="11">
        <f t="shared" si="4"/>
        <v>6506.7289000000001</v>
      </c>
      <c r="M24" s="233">
        <f t="shared" si="5"/>
        <v>7548.1040999999996</v>
      </c>
      <c r="O24" s="38"/>
      <c r="P24" s="38"/>
      <c r="Q24" s="38"/>
      <c r="R24" s="38"/>
      <c r="S24" s="38"/>
      <c r="T24" s="38"/>
      <c r="U24" s="48"/>
      <c r="V24" s="48"/>
      <c r="W24" s="48"/>
    </row>
    <row r="25" spans="1:23" ht="15.75" x14ac:dyDescent="0.25">
      <c r="A25" s="114">
        <v>19</v>
      </c>
      <c r="B25" s="111" t="s">
        <v>43</v>
      </c>
      <c r="C25" s="203">
        <v>3667.7460000000001</v>
      </c>
      <c r="D25" s="201">
        <v>4836.8182999999999</v>
      </c>
      <c r="E25" s="16">
        <v>5047.0664999999999</v>
      </c>
      <c r="F25" s="16"/>
      <c r="G25" s="203">
        <v>1834.8299</v>
      </c>
      <c r="H25" s="203">
        <v>2209.7310000000002</v>
      </c>
      <c r="I25" s="79">
        <v>2542.6071999999999</v>
      </c>
      <c r="J25" s="79"/>
      <c r="K25" s="11">
        <f t="shared" si="3"/>
        <v>5502.5758999999998</v>
      </c>
      <c r="L25" s="11">
        <f t="shared" si="4"/>
        <v>7046.5493000000006</v>
      </c>
      <c r="M25" s="302">
        <f t="shared" si="5"/>
        <v>7589.6736999999994</v>
      </c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15.75" x14ac:dyDescent="0.25">
      <c r="A26" s="143">
        <v>20</v>
      </c>
      <c r="B26" s="144" t="s">
        <v>44</v>
      </c>
      <c r="C26" s="214">
        <v>4691.7212</v>
      </c>
      <c r="D26" s="215">
        <v>6075.2092000000002</v>
      </c>
      <c r="E26" s="16">
        <v>7265.0918000000001</v>
      </c>
      <c r="F26" s="11"/>
      <c r="G26" s="214">
        <v>932.53430000000003</v>
      </c>
      <c r="H26" s="214">
        <v>1334.5367000000001</v>
      </c>
      <c r="I26" s="79">
        <v>1749.8719000000001</v>
      </c>
      <c r="J26" s="5"/>
      <c r="K26" s="11">
        <f t="shared" si="3"/>
        <v>5624.2555000000002</v>
      </c>
      <c r="L26" s="11">
        <f t="shared" si="4"/>
        <v>7409.7458999999999</v>
      </c>
      <c r="M26" s="233">
        <f t="shared" si="5"/>
        <v>9014.9637000000002</v>
      </c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5.75" hidden="1" x14ac:dyDescent="0.25">
      <c r="A27" s="147" t="s">
        <v>5</v>
      </c>
      <c r="B27" s="146" t="s">
        <v>45</v>
      </c>
      <c r="C27" s="205">
        <f t="shared" ref="C27:E27" si="6">SUM(C20:C26)</f>
        <v>64278.6607</v>
      </c>
      <c r="D27" s="205">
        <f t="shared" si="6"/>
        <v>79273.336299999995</v>
      </c>
      <c r="E27" s="205">
        <f t="shared" si="6"/>
        <v>87479.859700000001</v>
      </c>
      <c r="F27" s="11"/>
      <c r="G27" s="205">
        <f t="shared" ref="G27:I27" si="7">SUM(G20:G26)</f>
        <v>27489.155299999999</v>
      </c>
      <c r="H27" s="205">
        <f t="shared" si="7"/>
        <v>32739.162900000003</v>
      </c>
      <c r="I27" s="205">
        <f t="shared" si="7"/>
        <v>37048.681599999996</v>
      </c>
      <c r="J27" s="79"/>
      <c r="K27" s="157">
        <f t="shared" si="3"/>
        <v>91767.815999999992</v>
      </c>
      <c r="L27" s="157">
        <f t="shared" si="4"/>
        <v>112012.49919999999</v>
      </c>
      <c r="M27" s="157">
        <f t="shared" si="4"/>
        <v>124528.5413</v>
      </c>
      <c r="O27" s="48"/>
      <c r="P27" s="48"/>
      <c r="Q27" s="48"/>
      <c r="R27" s="48"/>
      <c r="S27" s="48"/>
      <c r="T27" s="48"/>
      <c r="U27" s="38"/>
      <c r="V27" s="38"/>
      <c r="W27" s="38"/>
    </row>
    <row r="28" spans="1:23" ht="15.75" hidden="1" x14ac:dyDescent="0.25">
      <c r="A28" s="106" t="s">
        <v>6</v>
      </c>
      <c r="B28" s="145" t="s">
        <v>47</v>
      </c>
      <c r="C28" s="205">
        <f t="shared" ref="C28:E28" si="8">SUM(C18+C27)</f>
        <v>86784.322899999999</v>
      </c>
      <c r="D28" s="205">
        <f t="shared" si="8"/>
        <v>107133.17599999999</v>
      </c>
      <c r="E28" s="205">
        <f t="shared" si="8"/>
        <v>118833.4982</v>
      </c>
      <c r="F28" s="11"/>
      <c r="G28" s="205">
        <f t="shared" ref="G28:I28" si="9">SUM(G18+G27)</f>
        <v>34029.505599999997</v>
      </c>
      <c r="H28" s="205">
        <f t="shared" si="9"/>
        <v>40490.081400000003</v>
      </c>
      <c r="I28" s="205">
        <f t="shared" si="9"/>
        <v>46555.7546</v>
      </c>
      <c r="J28" s="79"/>
      <c r="K28" s="157">
        <f t="shared" si="3"/>
        <v>120813.8285</v>
      </c>
      <c r="L28" s="157">
        <f t="shared" si="4"/>
        <v>147623.2574</v>
      </c>
      <c r="M28" s="310">
        <f t="shared" si="4"/>
        <v>165389.25280000002</v>
      </c>
      <c r="O28" s="48"/>
      <c r="P28" s="48"/>
      <c r="Q28" s="48"/>
      <c r="R28" s="48"/>
      <c r="S28" s="48"/>
      <c r="T28" s="48"/>
      <c r="U28" s="38"/>
      <c r="V28" s="38"/>
      <c r="W28" s="38"/>
    </row>
    <row r="29" spans="1:23" ht="15.75" x14ac:dyDescent="0.25">
      <c r="A29" s="136"/>
      <c r="B29" s="137"/>
      <c r="C29" s="123"/>
      <c r="D29" s="123"/>
      <c r="E29" s="116"/>
      <c r="F29" s="116"/>
      <c r="G29" s="123"/>
      <c r="H29" s="123"/>
      <c r="I29" s="116"/>
      <c r="J29" s="116"/>
      <c r="K29" s="116"/>
      <c r="L29" s="116"/>
      <c r="M29" s="139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15.75" x14ac:dyDescent="0.25">
      <c r="A30" s="120"/>
      <c r="B30" s="14" t="s">
        <v>17</v>
      </c>
      <c r="C30" s="123"/>
      <c r="D30" s="123"/>
      <c r="E30" s="122"/>
      <c r="F30" s="122"/>
      <c r="G30" s="123"/>
      <c r="H30" s="123"/>
      <c r="I30" s="122"/>
      <c r="J30" s="122"/>
      <c r="K30" s="122"/>
      <c r="L30" s="122"/>
      <c r="M30" s="46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15.75" x14ac:dyDescent="0.25">
      <c r="A31" s="120"/>
      <c r="B31" s="121"/>
      <c r="C31" s="123"/>
      <c r="D31" s="123"/>
      <c r="E31" s="122"/>
      <c r="F31" s="122"/>
      <c r="G31" s="123"/>
      <c r="H31" s="123"/>
      <c r="I31" s="122"/>
      <c r="J31" s="122"/>
      <c r="K31" s="122"/>
      <c r="L31" s="123"/>
      <c r="M31" s="46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18" customHeight="1" x14ac:dyDescent="0.25">
      <c r="A32" s="120"/>
      <c r="B32" s="126"/>
      <c r="C32" s="153"/>
      <c r="D32" s="153"/>
      <c r="E32" s="153"/>
      <c r="F32" s="153"/>
      <c r="G32" s="153"/>
      <c r="H32" s="153"/>
      <c r="I32" s="154"/>
      <c r="J32" s="153"/>
      <c r="K32" s="153"/>
      <c r="L32" s="153"/>
      <c r="M32" s="46"/>
      <c r="O32" s="38"/>
      <c r="P32" s="48"/>
      <c r="Q32" s="48"/>
      <c r="R32" s="48"/>
      <c r="S32" s="48"/>
      <c r="T32" s="48"/>
      <c r="U32" s="48"/>
      <c r="V32" s="48"/>
      <c r="W32" s="48"/>
    </row>
    <row r="33" spans="1:23" ht="19.899999999999999" customHeight="1" x14ac:dyDescent="0.25">
      <c r="A33" s="120"/>
      <c r="B33" s="126"/>
      <c r="C33" s="153"/>
      <c r="D33" s="153"/>
      <c r="E33" s="153"/>
      <c r="F33" s="153"/>
      <c r="G33" s="153"/>
      <c r="H33" s="153"/>
      <c r="I33" s="154">
        <v>1492.7336</v>
      </c>
      <c r="J33" s="153"/>
      <c r="K33" s="153"/>
      <c r="L33" s="153"/>
      <c r="M33" s="46"/>
      <c r="O33" s="48"/>
      <c r="P33" s="48"/>
      <c r="Q33" s="48"/>
      <c r="R33" s="48"/>
      <c r="S33" s="48"/>
      <c r="T33" s="48"/>
      <c r="U33" s="48"/>
      <c r="V33" s="48"/>
      <c r="W33" s="48"/>
    </row>
    <row r="34" spans="1:23" ht="19.899999999999999" customHeight="1" x14ac:dyDescent="0.25">
      <c r="A34" s="120"/>
      <c r="B34" s="126"/>
      <c r="C34" s="123"/>
      <c r="D34" s="123"/>
      <c r="E34" s="128"/>
      <c r="F34" s="128"/>
      <c r="G34" s="123"/>
      <c r="H34" s="123"/>
      <c r="I34" s="128"/>
      <c r="J34" s="128"/>
      <c r="K34" s="128"/>
      <c r="L34" s="123"/>
      <c r="M34" s="46"/>
      <c r="O34" s="48"/>
      <c r="P34" s="38"/>
      <c r="Q34" s="38"/>
      <c r="R34" s="38"/>
      <c r="S34" s="38"/>
      <c r="T34" s="38"/>
      <c r="U34" s="38"/>
      <c r="V34" s="38"/>
      <c r="W34" s="38"/>
    </row>
    <row r="35" spans="1:23" ht="19.5" customHeight="1" x14ac:dyDescent="0.25">
      <c r="A35" s="130"/>
      <c r="B35" s="131"/>
      <c r="C35" s="123"/>
      <c r="D35" s="123"/>
      <c r="E35" s="122"/>
      <c r="F35" s="122"/>
      <c r="G35" s="123"/>
      <c r="H35" s="123"/>
      <c r="I35" s="122"/>
      <c r="J35" s="124"/>
      <c r="K35" s="122"/>
      <c r="L35" s="122"/>
      <c r="M35" s="46"/>
      <c r="O35" s="38"/>
      <c r="P35" s="38"/>
      <c r="Q35" s="38"/>
      <c r="R35" s="38"/>
      <c r="S35" s="38"/>
      <c r="T35" s="38"/>
      <c r="U35" s="38"/>
      <c r="V35" s="38"/>
      <c r="W35" s="38"/>
    </row>
    <row r="36" spans="1:23" ht="30" customHeight="1" x14ac:dyDescent="0.3">
      <c r="A36" s="120"/>
      <c r="B36" s="155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46"/>
      <c r="O36" s="38"/>
      <c r="P36" s="48"/>
      <c r="Q36" s="48"/>
      <c r="R36" s="48"/>
      <c r="S36" s="48"/>
      <c r="T36" s="48"/>
      <c r="U36" s="48"/>
      <c r="V36" s="48"/>
      <c r="W36" s="48"/>
    </row>
    <row r="37" spans="1:23" ht="18.75" customHeight="1" x14ac:dyDescent="0.25">
      <c r="A37" s="70"/>
      <c r="M37" s="62"/>
      <c r="O37" s="48"/>
    </row>
  </sheetData>
  <mergeCells count="5">
    <mergeCell ref="A1:K1"/>
    <mergeCell ref="P3:Q3"/>
    <mergeCell ref="C3:E3"/>
    <mergeCell ref="G3:I3"/>
    <mergeCell ref="K3:M3"/>
  </mergeCells>
  <pageMargins left="0.51181102362204722" right="0.31496062992125984" top="0" bottom="0" header="0.31496062992125984" footer="0.31496062992125984"/>
  <pageSetup paperSize="9" scale="90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C32" sqref="C32"/>
    </sheetView>
  </sheetViews>
  <sheetFormatPr defaultRowHeight="15" x14ac:dyDescent="0.25"/>
  <cols>
    <col min="1" max="1" width="7.28515625" customWidth="1"/>
    <col min="2" max="2" width="46" customWidth="1"/>
    <col min="3" max="3" width="12.140625" customWidth="1"/>
    <col min="4" max="4" width="14.7109375" customWidth="1"/>
    <col min="5" max="5" width="13.85546875" customWidth="1"/>
    <col min="6" max="6" width="12.7109375" customWidth="1"/>
    <col min="7" max="7" width="12.85546875" customWidth="1"/>
    <col min="8" max="8" width="11.7109375" customWidth="1"/>
    <col min="9" max="9" width="12.7109375" customWidth="1"/>
    <col min="10" max="10" width="12.5703125" customWidth="1"/>
    <col min="11" max="11" width="11.7109375" customWidth="1"/>
    <col min="13" max="13" width="11.28515625" customWidth="1"/>
    <col min="14" max="14" width="11" customWidth="1"/>
    <col min="15" max="15" width="10.7109375" customWidth="1"/>
    <col min="16" max="16" width="9.140625" customWidth="1"/>
    <col min="17" max="17" width="9.140625" hidden="1" customWidth="1"/>
    <col min="19" max="19" width="9.140625" customWidth="1"/>
    <col min="20" max="20" width="7.28515625" customWidth="1"/>
  </cols>
  <sheetData>
    <row r="1" spans="1:22" ht="24" thickBot="1" x14ac:dyDescent="0.4">
      <c r="A1" s="356" t="s">
        <v>50</v>
      </c>
      <c r="B1" s="357"/>
      <c r="C1" s="357"/>
      <c r="D1" s="357"/>
      <c r="E1" s="357"/>
      <c r="F1" s="357"/>
      <c r="G1" s="357"/>
      <c r="H1" s="357"/>
      <c r="I1" s="357"/>
      <c r="J1" s="366"/>
      <c r="K1" s="97"/>
    </row>
    <row r="2" spans="1:22" ht="18" x14ac:dyDescent="0.25">
      <c r="A2" s="45" t="s">
        <v>0</v>
      </c>
      <c r="B2" s="17"/>
      <c r="C2" s="18"/>
      <c r="D2" s="18"/>
      <c r="E2" s="18"/>
      <c r="F2" s="18"/>
      <c r="G2" s="18"/>
      <c r="H2" s="18"/>
      <c r="I2" s="19"/>
      <c r="J2" s="277"/>
      <c r="K2" s="349" t="s">
        <v>1</v>
      </c>
    </row>
    <row r="3" spans="1:22" ht="18" x14ac:dyDescent="0.25">
      <c r="A3" s="7" t="s">
        <v>62</v>
      </c>
      <c r="B3" s="53" t="s">
        <v>7</v>
      </c>
      <c r="C3" s="377" t="s">
        <v>18</v>
      </c>
      <c r="D3" s="377"/>
      <c r="E3" s="379"/>
      <c r="F3" s="361" t="s">
        <v>58</v>
      </c>
      <c r="G3" s="361"/>
      <c r="H3" s="379"/>
      <c r="I3" s="382" t="s">
        <v>19</v>
      </c>
      <c r="J3" s="382"/>
      <c r="K3" s="383"/>
      <c r="M3" s="50"/>
      <c r="N3" s="50"/>
      <c r="O3" s="50"/>
      <c r="P3" s="50"/>
      <c r="Q3" s="50"/>
      <c r="R3" s="50"/>
    </row>
    <row r="4" spans="1:22" ht="15.75" x14ac:dyDescent="0.25">
      <c r="A4" s="8"/>
      <c r="B4" s="1"/>
      <c r="C4" s="13">
        <v>2012</v>
      </c>
      <c r="D4" s="58">
        <v>2013</v>
      </c>
      <c r="E4" s="2">
        <v>2014</v>
      </c>
      <c r="F4" s="13">
        <v>2012</v>
      </c>
      <c r="G4" s="57">
        <v>2013</v>
      </c>
      <c r="H4" s="58">
        <v>2014</v>
      </c>
      <c r="I4" s="56">
        <v>2012</v>
      </c>
      <c r="J4" s="57">
        <v>2013</v>
      </c>
      <c r="K4" s="68">
        <v>2014</v>
      </c>
      <c r="L4" s="55"/>
      <c r="M4" s="276"/>
      <c r="N4" s="49"/>
      <c r="O4" s="49"/>
      <c r="P4" s="49"/>
      <c r="Q4" s="49"/>
      <c r="R4" s="49"/>
      <c r="S4" s="49"/>
      <c r="T4" s="49"/>
      <c r="U4" s="49"/>
      <c r="V4" s="49"/>
    </row>
    <row r="5" spans="1:22" ht="15.75" x14ac:dyDescent="0.25">
      <c r="A5" s="108">
        <v>1</v>
      </c>
      <c r="B5" s="109" t="s">
        <v>25</v>
      </c>
      <c r="C5" s="4">
        <f>SUM(INCOME!I5-EXP!K5)</f>
        <v>427.05279999999993</v>
      </c>
      <c r="D5" s="4">
        <f>SUM(INCOME!J5-EXP!L5)</f>
        <v>523.44740000000002</v>
      </c>
      <c r="E5" s="4">
        <f>SUM(INCOME!K5-EXP!M5)</f>
        <v>580.97440000000051</v>
      </c>
      <c r="F5" s="209">
        <v>146.80099999999999</v>
      </c>
      <c r="G5" s="209">
        <v>201.43029999999999</v>
      </c>
      <c r="H5" s="59">
        <v>233.90010000000001</v>
      </c>
      <c r="I5" s="72">
        <v>280.2518</v>
      </c>
      <c r="J5" s="199">
        <v>322.01710000000003</v>
      </c>
      <c r="K5" s="71">
        <v>347.07429999999999</v>
      </c>
      <c r="L5" s="30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15.75" x14ac:dyDescent="0.25">
      <c r="A6" s="110">
        <v>2</v>
      </c>
      <c r="B6" s="111" t="s">
        <v>26</v>
      </c>
      <c r="C6" s="4">
        <f>SUM(INCOME!I6-EXP!K6)</f>
        <v>767.89820000000054</v>
      </c>
      <c r="D6" s="4">
        <f>SUM(INCOME!J6-EXP!L6)</f>
        <v>992.6864000000005</v>
      </c>
      <c r="E6" s="4">
        <f>SUM(INCOME!K6-EXP!M6)</f>
        <v>1127.5402999999997</v>
      </c>
      <c r="F6" s="209">
        <v>311.5942</v>
      </c>
      <c r="G6" s="209">
        <v>379.72879999999998</v>
      </c>
      <c r="H6" s="60">
        <v>469.6891</v>
      </c>
      <c r="I6" s="72">
        <v>456.30399999999997</v>
      </c>
      <c r="J6" s="199">
        <v>612.95759999999996</v>
      </c>
      <c r="K6" s="71">
        <v>657.85119999999995</v>
      </c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ht="15.75" x14ac:dyDescent="0.25">
      <c r="A7" s="108">
        <v>3</v>
      </c>
      <c r="B7" s="111" t="s">
        <v>27</v>
      </c>
      <c r="C7" s="4">
        <f>SUM(INCOME!I7-EXP!K7)</f>
        <v>532.98949999999968</v>
      </c>
      <c r="D7" s="4">
        <f>SUM(INCOME!J7-EXP!L7)</f>
        <v>689.71379999999976</v>
      </c>
      <c r="E7" s="4">
        <f>SUM(INCOME!K7-EXP!M7)</f>
        <v>613.04489999999987</v>
      </c>
      <c r="F7" s="209">
        <v>219.53049999999999</v>
      </c>
      <c r="G7" s="209">
        <v>249.43090000000001</v>
      </c>
      <c r="H7" s="60">
        <v>312.27800000000002</v>
      </c>
      <c r="I7" s="199">
        <v>313.459</v>
      </c>
      <c r="J7" s="199">
        <v>440.28289999999998</v>
      </c>
      <c r="K7" s="71">
        <v>300.76690000000002</v>
      </c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ht="15.75" x14ac:dyDescent="0.25">
      <c r="A8" s="110">
        <v>4</v>
      </c>
      <c r="B8" s="111" t="s">
        <v>28</v>
      </c>
      <c r="C8" s="4">
        <f>SUM(INCOME!I8-EXP!K8)</f>
        <v>93.501500000000078</v>
      </c>
      <c r="D8" s="4">
        <f>SUM(INCOME!J8-EXP!L8)</f>
        <v>101.97889999999984</v>
      </c>
      <c r="E8" s="4">
        <f>SUM(INCOME!K8-EXP!M8)</f>
        <v>95.337699999999813</v>
      </c>
      <c r="F8" s="209">
        <v>67.600200000000001</v>
      </c>
      <c r="G8" s="209">
        <v>69.312600000000003</v>
      </c>
      <c r="H8" s="60">
        <v>68.458200000000005</v>
      </c>
      <c r="I8" s="199">
        <v>25.901299999999999</v>
      </c>
      <c r="J8" s="199">
        <v>32.6663</v>
      </c>
      <c r="K8" s="71">
        <v>26.8795</v>
      </c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2" ht="15.75" x14ac:dyDescent="0.25">
      <c r="A9" s="108">
        <v>5</v>
      </c>
      <c r="B9" s="112" t="s">
        <v>29</v>
      </c>
      <c r="C9" s="4">
        <f>SUM(INCOME!I9-EXP!K9)</f>
        <v>-97.798800000000028</v>
      </c>
      <c r="D9" s="4">
        <f>SUM(INCOME!J9-EXP!L9)</f>
        <v>51.399200000000064</v>
      </c>
      <c r="E9" s="4">
        <f>SUM(INCOME!K9-EXP!M9)</f>
        <v>6.0589000000002216</v>
      </c>
      <c r="F9" s="209">
        <v>17.828399999999998</v>
      </c>
      <c r="G9" s="209">
        <v>48.776699999999998</v>
      </c>
      <c r="H9" s="60">
        <v>257.97500000000002</v>
      </c>
      <c r="I9" s="199">
        <v>-115.63</v>
      </c>
      <c r="J9" s="199">
        <v>2.6225000000000001</v>
      </c>
      <c r="K9" s="71">
        <v>-251.91409999999999</v>
      </c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 ht="15.75" x14ac:dyDescent="0.25">
      <c r="A10" s="110">
        <v>6</v>
      </c>
      <c r="B10" s="113" t="s">
        <v>30</v>
      </c>
      <c r="C10" s="4">
        <f>SUM(INCOME!I10-EXP!K10)</f>
        <v>1506.4773999999998</v>
      </c>
      <c r="D10" s="4">
        <f>SUM(INCOME!J10-EXP!L10)</f>
        <v>1454.5543000000007</v>
      </c>
      <c r="E10" s="4">
        <f>SUM(INCOME!K10-EXP!M10)</f>
        <v>1480.3938000000007</v>
      </c>
      <c r="F10" s="209">
        <v>729.67790000000002</v>
      </c>
      <c r="G10" s="209">
        <v>616.38570000000004</v>
      </c>
      <c r="H10" s="39">
        <v>641.5059</v>
      </c>
      <c r="I10" s="199">
        <v>776.79949999999997</v>
      </c>
      <c r="J10" s="199">
        <v>838.16759999999999</v>
      </c>
      <c r="K10" s="71">
        <v>838.8877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ht="15.75" x14ac:dyDescent="0.25">
      <c r="A11" s="110">
        <v>7</v>
      </c>
      <c r="B11" s="111" t="s">
        <v>31</v>
      </c>
      <c r="C11" s="4">
        <f>SUM(INCOME!I11-EXP!K11)</f>
        <v>1370.3262</v>
      </c>
      <c r="D11" s="4">
        <f>SUM(INCOME!J11-EXP!L11)</f>
        <v>1810.7553000000007</v>
      </c>
      <c r="E11" s="4">
        <f>SUM(INCOME!K11-EXP!M11)</f>
        <v>1899.7570000000005</v>
      </c>
      <c r="F11" s="209">
        <v>567.07569999999998</v>
      </c>
      <c r="G11" s="209">
        <v>755.65710000000001</v>
      </c>
      <c r="H11" s="60">
        <v>717.28779999999995</v>
      </c>
      <c r="I11" s="199">
        <v>803.25049999999999</v>
      </c>
      <c r="J11" s="199">
        <v>1055.0981999999999</v>
      </c>
      <c r="K11" s="71">
        <v>1182.4692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ht="17.25" customHeight="1" x14ac:dyDescent="0.25">
      <c r="A12" s="108">
        <v>8</v>
      </c>
      <c r="B12" s="111" t="s">
        <v>32</v>
      </c>
      <c r="C12" s="4">
        <f>SUM(INCOME!I12-EXP!K12)</f>
        <v>510.20759999999973</v>
      </c>
      <c r="D12" s="4">
        <f>SUM(INCOME!J12-EXP!L12)</f>
        <v>635.33729999999969</v>
      </c>
      <c r="E12" s="4">
        <f>SUM(INCOME!K12-EXP!M12)</f>
        <v>687.04789999999957</v>
      </c>
      <c r="F12" s="209">
        <v>264.13740000000001</v>
      </c>
      <c r="G12" s="209">
        <v>287.2552</v>
      </c>
      <c r="H12" s="60">
        <v>376.0136</v>
      </c>
      <c r="I12" s="199">
        <v>246.0702</v>
      </c>
      <c r="J12" s="199">
        <v>348.08210000000003</v>
      </c>
      <c r="K12" s="71">
        <v>311.02999999999997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ht="15.75" x14ac:dyDescent="0.25">
      <c r="A13" s="110">
        <v>9</v>
      </c>
      <c r="B13" s="111" t="s">
        <v>33</v>
      </c>
      <c r="C13" s="4">
        <f>SUM(INCOME!I13-EXP!K13)</f>
        <v>725.71289999999999</v>
      </c>
      <c r="D13" s="4">
        <f>SUM(INCOME!J13-EXP!L13)</f>
        <v>848.83149999999978</v>
      </c>
      <c r="E13" s="4">
        <f>SUM(INCOME!K13-EXP!M13)</f>
        <v>837.79509999999937</v>
      </c>
      <c r="F13" s="209">
        <v>223.9889</v>
      </c>
      <c r="G13" s="209">
        <v>298.5086</v>
      </c>
      <c r="H13" s="60">
        <v>408.19580000000002</v>
      </c>
      <c r="I13" s="199">
        <v>501.72399999999999</v>
      </c>
      <c r="J13" s="199">
        <v>550.3229</v>
      </c>
      <c r="K13" s="71">
        <v>429.59949999999998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1:22" ht="15.75" x14ac:dyDescent="0.25">
      <c r="A14" s="110">
        <v>10</v>
      </c>
      <c r="B14" s="111" t="s">
        <v>34</v>
      </c>
      <c r="C14" s="4">
        <f>SUM(INCOME!I14-EXP!K14)</f>
        <v>235.4384</v>
      </c>
      <c r="D14" s="4">
        <f>SUM(INCOME!J14-EXP!L14)</f>
        <v>251.14689999999996</v>
      </c>
      <c r="E14" s="4">
        <f>SUM(INCOME!K14-EXP!M14)</f>
        <v>308.99720000000025</v>
      </c>
      <c r="F14" s="209">
        <v>128.4162</v>
      </c>
      <c r="G14" s="209">
        <v>159.57239999999999</v>
      </c>
      <c r="H14" s="60">
        <v>249.3417</v>
      </c>
      <c r="I14" s="199">
        <v>107.0222</v>
      </c>
      <c r="J14" s="199">
        <v>91.5745</v>
      </c>
      <c r="K14" s="71">
        <v>59.655500000000004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 spans="1:22" ht="15.75" x14ac:dyDescent="0.25">
      <c r="A15" s="108">
        <v>11</v>
      </c>
      <c r="B15" s="111" t="s">
        <v>35</v>
      </c>
      <c r="C15" s="4">
        <f>SUM(INCOME!I15-EXP!K15)</f>
        <v>90.894900000000007</v>
      </c>
      <c r="D15" s="4">
        <f>SUM(INCOME!J15-EXP!L15)</f>
        <v>96.807700000000011</v>
      </c>
      <c r="E15" s="4">
        <f>SUM(INCOME!K15-EXP!M15)</f>
        <v>96.855399999999975</v>
      </c>
      <c r="F15" s="209">
        <v>29.711500000000001</v>
      </c>
      <c r="G15" s="209">
        <v>45.746699999999997</v>
      </c>
      <c r="H15" s="60">
        <v>31.431999999999999</v>
      </c>
      <c r="I15" s="199">
        <v>61.19</v>
      </c>
      <c r="J15" s="199">
        <v>51.061</v>
      </c>
      <c r="K15" s="71">
        <v>65.423400000000001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spans="1:22" ht="15.75" x14ac:dyDescent="0.25">
      <c r="A16" s="110">
        <v>12</v>
      </c>
      <c r="B16" s="111" t="s">
        <v>67</v>
      </c>
      <c r="C16" s="4">
        <f>SUM(INCOME!I16-EXP!K16)</f>
        <v>114.82830000000007</v>
      </c>
      <c r="D16" s="4">
        <f>SUM(INCOME!J16-EXP!L16)</f>
        <v>156.68949999999995</v>
      </c>
      <c r="E16" s="4">
        <f>SUM(INCOME!K16-EXP!M16)</f>
        <v>178.69479999999999</v>
      </c>
      <c r="F16" s="209">
        <v>49.098999999999997</v>
      </c>
      <c r="G16" s="209">
        <v>64.220699999999994</v>
      </c>
      <c r="H16" s="60">
        <v>86.024500000000003</v>
      </c>
      <c r="I16" s="199">
        <v>65.729299999999995</v>
      </c>
      <c r="J16" s="199">
        <v>92.468800000000002</v>
      </c>
      <c r="K16" s="71">
        <v>92.669899999999998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7" spans="1:22" ht="15.75" x14ac:dyDescent="0.25">
      <c r="A17" s="110">
        <v>13</v>
      </c>
      <c r="B17" s="144" t="s">
        <v>36</v>
      </c>
      <c r="C17" s="4">
        <f>SUM(INCOME!I17-EXP!K17)</f>
        <v>651.51749999999993</v>
      </c>
      <c r="D17" s="4">
        <f>SUM(INCOME!J17-EXP!L17)</f>
        <v>848.58579999999984</v>
      </c>
      <c r="E17" s="4">
        <f>SUM(INCOME!K17-EXP!M17)</f>
        <v>884.34100000000035</v>
      </c>
      <c r="F17" s="209">
        <v>249.86150000000001</v>
      </c>
      <c r="G17" s="209">
        <v>346.3134</v>
      </c>
      <c r="H17" s="60">
        <v>376.84399999999999</v>
      </c>
      <c r="I17" s="203">
        <v>401.65600000000001</v>
      </c>
      <c r="J17" s="199">
        <v>502.2724</v>
      </c>
      <c r="K17" s="71">
        <v>507.49700000000001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</row>
    <row r="18" spans="1:22" ht="15.75" hidden="1" x14ac:dyDescent="0.25">
      <c r="A18" s="147" t="s">
        <v>4</v>
      </c>
      <c r="B18" s="146" t="s">
        <v>46</v>
      </c>
      <c r="C18" s="20">
        <f>SUM(INCOME!I18-EXP!K18)</f>
        <v>6929.0463999999993</v>
      </c>
      <c r="D18" s="20">
        <f>SUM(INCOME!J18-EXP!L18)</f>
        <v>8461.9340000000084</v>
      </c>
      <c r="E18" s="20">
        <f>SUM(INCOME!K18-EXP!M18)</f>
        <v>8796.8384000000005</v>
      </c>
      <c r="F18" s="205">
        <f t="shared" ref="F18:K18" si="0">SUM(F5:F17)</f>
        <v>3005.3224</v>
      </c>
      <c r="G18" s="205">
        <f t="shared" si="0"/>
        <v>3522.3391000000001</v>
      </c>
      <c r="H18" s="205">
        <f t="shared" si="0"/>
        <v>4228.9457000000002</v>
      </c>
      <c r="I18" s="205">
        <f t="shared" si="0"/>
        <v>3923.7278000000001</v>
      </c>
      <c r="J18" s="205">
        <f t="shared" si="0"/>
        <v>4939.5938999999989</v>
      </c>
      <c r="K18" s="205">
        <f t="shared" si="0"/>
        <v>4567.8899999999994</v>
      </c>
      <c r="M18" s="48"/>
      <c r="N18" s="48"/>
      <c r="O18" s="48"/>
      <c r="P18" s="48"/>
      <c r="Q18" s="48"/>
      <c r="R18" s="48"/>
      <c r="S18" s="48"/>
      <c r="T18" s="38"/>
      <c r="U18" s="38"/>
      <c r="V18" s="38"/>
    </row>
    <row r="19" spans="1:22" ht="15.75" hidden="1" x14ac:dyDescent="0.25">
      <c r="A19" s="9" t="s">
        <v>5</v>
      </c>
      <c r="B19" s="150" t="s">
        <v>37</v>
      </c>
      <c r="C19" s="4"/>
      <c r="D19" s="4"/>
      <c r="E19" s="4"/>
      <c r="F19" s="4"/>
      <c r="G19" s="39"/>
      <c r="H19" s="39"/>
      <c r="K19" s="71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spans="1:22" ht="15.75" x14ac:dyDescent="0.25">
      <c r="A20" s="114">
        <v>14</v>
      </c>
      <c r="B20" s="115" t="s">
        <v>38</v>
      </c>
      <c r="C20" s="4">
        <f>SUM(INCOME!I20-EXP!K20)</f>
        <v>7430.8617999999988</v>
      </c>
      <c r="D20" s="4">
        <f>SUM(INCOME!J20-EXP!L20)</f>
        <v>9303.1321000000062</v>
      </c>
      <c r="E20" s="4">
        <f>SUM(INCOME!K20-EXP!M20)</f>
        <v>11456.084200000001</v>
      </c>
      <c r="F20" s="209">
        <v>3188.6563999999998</v>
      </c>
      <c r="G20" s="209">
        <v>4123.6992</v>
      </c>
      <c r="H20" s="39">
        <v>5238.4175999999998</v>
      </c>
      <c r="I20" s="203">
        <v>4242.2053999999998</v>
      </c>
      <c r="J20" s="199">
        <v>5179.4328999999998</v>
      </c>
      <c r="K20" s="71">
        <v>6217.6665999999996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 spans="1:22" ht="15.75" x14ac:dyDescent="0.25">
      <c r="A21" s="114">
        <v>15</v>
      </c>
      <c r="B21" s="111" t="s">
        <v>39</v>
      </c>
      <c r="C21" s="4">
        <f>SUM(INCOME!I21-EXP!K21)</f>
        <v>83.821900000000028</v>
      </c>
      <c r="D21" s="4">
        <f>SUM(INCOME!J21-EXP!L21)</f>
        <v>126.13289999999995</v>
      </c>
      <c r="E21" s="4">
        <f>SUM(INCOME!K21-EXP!M21)</f>
        <v>187.96589999999992</v>
      </c>
      <c r="F21" s="209">
        <v>28.744900000000001</v>
      </c>
      <c r="G21" s="209">
        <v>24.070499999999999</v>
      </c>
      <c r="H21" s="39">
        <v>36.604399999999998</v>
      </c>
      <c r="I21" s="199">
        <v>55.076999999999998</v>
      </c>
      <c r="J21" s="199">
        <v>102.0624</v>
      </c>
      <c r="K21" s="71">
        <v>151.3605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</row>
    <row r="22" spans="1:22" ht="15.75" x14ac:dyDescent="0.25">
      <c r="A22" s="114">
        <v>16</v>
      </c>
      <c r="B22" s="111" t="s">
        <v>40</v>
      </c>
      <c r="C22" s="4">
        <f>SUM(INCOME!I22-EXP!K22)</f>
        <v>9391.0475000000006</v>
      </c>
      <c r="D22" s="4">
        <f>SUM(INCOME!J22-EXP!L22)</f>
        <v>11427.6276</v>
      </c>
      <c r="E22" s="4">
        <f>SUM(INCOME!K22-EXP!M22)</f>
        <v>14360.077100000002</v>
      </c>
      <c r="F22" s="209">
        <v>4223.5092999999997</v>
      </c>
      <c r="G22" s="209">
        <v>4701.3428000000004</v>
      </c>
      <c r="H22" s="39">
        <v>5881.701</v>
      </c>
      <c r="I22" s="199">
        <v>5167.0906999999997</v>
      </c>
      <c r="J22" s="199">
        <v>6726.2848000000004</v>
      </c>
      <c r="K22" s="234">
        <v>8478.3760999999995</v>
      </c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2" ht="15.75" x14ac:dyDescent="0.25">
      <c r="A23" s="114">
        <v>17</v>
      </c>
      <c r="B23" s="111" t="s">
        <v>41</v>
      </c>
      <c r="C23" s="4">
        <f>SUM(INCOME!I23-EXP!K23)</f>
        <v>10386.472299999998</v>
      </c>
      <c r="D23" s="4">
        <f>SUM(INCOME!J23-EXP!L23)</f>
        <v>13199.229599999999</v>
      </c>
      <c r="E23" s="4">
        <f>SUM(INCOME!K23-EXP!M23)</f>
        <v>16594.574900000007</v>
      </c>
      <c r="F23" s="209">
        <v>3921.2150999999999</v>
      </c>
      <c r="G23" s="209">
        <v>4873.7569000000003</v>
      </c>
      <c r="H23" s="39">
        <v>6784.0978999999998</v>
      </c>
      <c r="I23" s="199">
        <v>6465.2572</v>
      </c>
      <c r="J23" s="199">
        <v>8325.4727000000003</v>
      </c>
      <c r="K23" s="71">
        <v>9810.4770000000008</v>
      </c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spans="1:22" ht="18" customHeight="1" x14ac:dyDescent="0.25">
      <c r="A24" s="114">
        <v>18</v>
      </c>
      <c r="B24" s="111" t="s">
        <v>42</v>
      </c>
      <c r="C24" s="4">
        <f>SUM(INCOME!I24-EXP!K24)</f>
        <v>1373.0312999999996</v>
      </c>
      <c r="D24" s="4">
        <f>SUM(INCOME!J24-EXP!L24)</f>
        <v>1839.4642000000003</v>
      </c>
      <c r="E24" s="4">
        <f>SUM(INCOME!K24-EXP!M24)</f>
        <v>2595.9593000000013</v>
      </c>
      <c r="F24" s="209">
        <v>570.4194</v>
      </c>
      <c r="G24" s="209">
        <v>778.28139999999996</v>
      </c>
      <c r="H24" s="39">
        <v>1187.9373000000001</v>
      </c>
      <c r="I24" s="199">
        <v>802.61189999999999</v>
      </c>
      <c r="J24" s="199">
        <v>1061.1828</v>
      </c>
      <c r="K24" s="71">
        <v>1408.0219999999999</v>
      </c>
      <c r="M24" s="38"/>
      <c r="N24" s="38"/>
      <c r="O24" s="38"/>
      <c r="P24" s="38"/>
      <c r="Q24" s="48"/>
      <c r="R24" s="38"/>
      <c r="S24" s="38"/>
      <c r="T24" s="48"/>
      <c r="U24" s="48"/>
      <c r="V24" s="48"/>
    </row>
    <row r="25" spans="1:22" ht="18.75" customHeight="1" x14ac:dyDescent="0.25">
      <c r="A25" s="114">
        <v>19</v>
      </c>
      <c r="B25" s="111" t="s">
        <v>43</v>
      </c>
      <c r="C25" s="4">
        <f>SUM(INCOME!I25-EXP!K25)</f>
        <v>1655.0061000000005</v>
      </c>
      <c r="D25" s="4">
        <f>SUM(INCOME!J25-EXP!L25)</f>
        <v>2156.6052</v>
      </c>
      <c r="E25" s="4">
        <f>SUM(INCOME!K25-EXP!M25)</f>
        <v>2577.1523000000016</v>
      </c>
      <c r="F25" s="209">
        <v>569.95309999999995</v>
      </c>
      <c r="G25" s="209">
        <v>795.88800000000003</v>
      </c>
      <c r="H25" s="59">
        <v>1074.6333</v>
      </c>
      <c r="I25" s="203">
        <v>1085.0530000000001</v>
      </c>
      <c r="J25" s="199">
        <v>1360.7172</v>
      </c>
      <c r="K25" s="161">
        <v>1502.519</v>
      </c>
      <c r="M25" s="38"/>
      <c r="N25" s="38"/>
      <c r="O25" s="38"/>
      <c r="P25" s="38"/>
      <c r="Q25" s="38"/>
      <c r="R25" s="38"/>
      <c r="S25" s="38"/>
      <c r="T25" s="38"/>
      <c r="U25" s="38"/>
      <c r="V25" s="38"/>
    </row>
    <row r="26" spans="1:22" ht="16.5" x14ac:dyDescent="0.3">
      <c r="A26" s="114">
        <v>20</v>
      </c>
      <c r="B26" s="144" t="s">
        <v>44</v>
      </c>
      <c r="C26" s="4">
        <f>SUM(INCOME!I26-EXP!K26)</f>
        <v>1540.2232000000004</v>
      </c>
      <c r="D26" s="4">
        <f>SUM(INCOME!J26-EXP!L26)</f>
        <v>2141.6858000000011</v>
      </c>
      <c r="E26" s="4">
        <f>SUM(INCOME!K26-EXP!M26)</f>
        <v>2687.9657999999999</v>
      </c>
      <c r="F26" s="209">
        <v>563.22479999999996</v>
      </c>
      <c r="G26" s="209">
        <v>841.00509999999997</v>
      </c>
      <c r="H26" s="80">
        <v>1070.1856</v>
      </c>
      <c r="I26" s="199">
        <v>976.99839999999995</v>
      </c>
      <c r="J26" s="199">
        <v>1300.6806999999999</v>
      </c>
      <c r="K26" s="71">
        <v>1617.7801999999999</v>
      </c>
      <c r="M26" s="38"/>
      <c r="N26" s="38"/>
      <c r="O26" s="38"/>
      <c r="P26" s="38"/>
      <c r="Q26" s="38"/>
      <c r="R26" s="38"/>
      <c r="S26" s="38"/>
      <c r="T26" s="38"/>
      <c r="U26" s="38"/>
    </row>
    <row r="27" spans="1:22" ht="15.75" hidden="1" x14ac:dyDescent="0.25">
      <c r="A27" s="147" t="s">
        <v>5</v>
      </c>
      <c r="B27" s="146" t="s">
        <v>45</v>
      </c>
      <c r="C27" s="20">
        <f>SUM(INCOME!I27-EXP!K27)</f>
        <v>31860.464099999997</v>
      </c>
      <c r="D27" s="20">
        <f>SUM(INCOME!J27-EXP!L27)</f>
        <v>40193.877399999998</v>
      </c>
      <c r="E27" s="20">
        <f>SUM(INCOME!K27-EXP!M27)</f>
        <v>50459.77949999999</v>
      </c>
      <c r="F27" s="205">
        <f t="shared" ref="F27:K27" si="1">SUM(F20:F26)</f>
        <v>13065.723</v>
      </c>
      <c r="G27" s="205">
        <f t="shared" si="1"/>
        <v>16138.043900000001</v>
      </c>
      <c r="H27" s="205">
        <f t="shared" si="1"/>
        <v>21273.577100000002</v>
      </c>
      <c r="I27" s="205">
        <f t="shared" si="1"/>
        <v>18794.293600000001</v>
      </c>
      <c r="J27" s="205">
        <f t="shared" si="1"/>
        <v>24055.833500000001</v>
      </c>
      <c r="K27" s="205">
        <f t="shared" si="1"/>
        <v>29186.201400000002</v>
      </c>
      <c r="M27" s="48"/>
      <c r="N27" s="48"/>
      <c r="O27" s="48"/>
      <c r="P27" s="48"/>
      <c r="Q27" s="48"/>
      <c r="R27" s="48"/>
      <c r="S27" s="48"/>
      <c r="T27" s="38"/>
      <c r="U27" s="38"/>
      <c r="V27" s="38"/>
    </row>
    <row r="28" spans="1:22" ht="15.75" hidden="1" x14ac:dyDescent="0.25">
      <c r="A28" s="147" t="s">
        <v>6</v>
      </c>
      <c r="B28" s="145" t="s">
        <v>47</v>
      </c>
      <c r="C28" s="20">
        <f>SUM(INCOME!I28-EXP!K28)</f>
        <v>38789.510499999975</v>
      </c>
      <c r="D28" s="20">
        <f>SUM(INCOME!J28-EXP!L28)</f>
        <v>48655.811400000006</v>
      </c>
      <c r="E28" s="20">
        <f>SUM(INCOME!K28-EXP!M28)</f>
        <v>59256.617899999954</v>
      </c>
      <c r="F28" s="205">
        <f t="shared" ref="F28:H28" si="2">SUM(F18+F27)</f>
        <v>16071.045399999999</v>
      </c>
      <c r="G28" s="205">
        <f t="shared" si="2"/>
        <v>19660.383000000002</v>
      </c>
      <c r="H28" s="205">
        <f t="shared" si="2"/>
        <v>25502.522800000002</v>
      </c>
      <c r="I28" s="205">
        <f>SUM(I18+I27)</f>
        <v>22718.021400000001</v>
      </c>
      <c r="J28" s="205">
        <f>SUM(J18+J27)</f>
        <v>28995.4274</v>
      </c>
      <c r="K28" s="205">
        <f>SUM(K18+K27)</f>
        <v>33754.091400000005</v>
      </c>
      <c r="M28" s="48"/>
      <c r="N28" s="48"/>
      <c r="O28" s="48"/>
      <c r="P28" s="48"/>
      <c r="Q28" s="48"/>
      <c r="R28" s="48"/>
      <c r="S28" s="48"/>
      <c r="T28" s="38"/>
      <c r="U28" s="38"/>
      <c r="V28" s="38"/>
    </row>
    <row r="29" spans="1:22" ht="16.5" x14ac:dyDescent="0.3">
      <c r="A29" s="46"/>
      <c r="B29" s="139"/>
      <c r="C29" s="217"/>
      <c r="D29" s="118"/>
      <c r="E29" s="124"/>
      <c r="F29" s="217"/>
      <c r="G29" s="80"/>
      <c r="H29" s="80"/>
      <c r="I29" s="21"/>
      <c r="J29" s="80"/>
      <c r="K29" s="117"/>
      <c r="N29" s="38"/>
      <c r="O29" s="38"/>
      <c r="P29" s="38"/>
      <c r="Q29" s="38"/>
      <c r="R29" s="38"/>
      <c r="S29" s="38"/>
      <c r="T29" s="38"/>
      <c r="U29" s="38"/>
      <c r="V29" s="38"/>
    </row>
    <row r="30" spans="1:22" ht="16.5" x14ac:dyDescent="0.3">
      <c r="A30" s="120"/>
      <c r="B30" s="121"/>
      <c r="C30" s="124"/>
      <c r="D30" s="124"/>
      <c r="E30" s="124"/>
      <c r="F30" s="124"/>
      <c r="G30" s="81"/>
      <c r="H30" s="81"/>
      <c r="I30" s="133"/>
      <c r="J30" s="81"/>
      <c r="K30" s="123"/>
      <c r="N30" s="38"/>
      <c r="O30" s="38"/>
      <c r="P30" s="38"/>
      <c r="Q30" s="38"/>
      <c r="R30" s="38"/>
      <c r="S30" s="38"/>
      <c r="T30" s="38"/>
      <c r="U30" s="38"/>
      <c r="V30" s="38"/>
    </row>
    <row r="31" spans="1:22" ht="16.5" x14ac:dyDescent="0.3">
      <c r="A31" s="120"/>
      <c r="B31" s="121"/>
      <c r="C31" s="124"/>
      <c r="D31" s="124"/>
      <c r="E31" s="124"/>
      <c r="F31" s="124"/>
      <c r="G31" s="81"/>
      <c r="H31" s="81"/>
      <c r="I31" s="133"/>
      <c r="J31" s="81"/>
      <c r="K31" s="123"/>
      <c r="N31" s="38"/>
      <c r="O31" s="38"/>
      <c r="P31" s="38"/>
      <c r="Q31" s="38"/>
      <c r="R31" s="38"/>
      <c r="S31" s="38"/>
      <c r="T31" s="38"/>
      <c r="U31" s="38"/>
      <c r="V31" s="38"/>
    </row>
    <row r="32" spans="1:22" ht="15.75" x14ac:dyDescent="0.25">
      <c r="A32" s="120"/>
      <c r="B32" s="142"/>
      <c r="C32" s="158"/>
      <c r="D32" s="158"/>
      <c r="E32" s="158"/>
      <c r="F32" s="127"/>
      <c r="G32" s="127"/>
      <c r="H32" s="127"/>
      <c r="I32" s="127"/>
      <c r="J32" s="193"/>
      <c r="K32" s="127"/>
      <c r="N32" s="38"/>
      <c r="O32" s="48"/>
      <c r="P32" s="48"/>
      <c r="Q32" s="48"/>
      <c r="R32" s="48"/>
      <c r="S32" s="48"/>
      <c r="T32" s="48"/>
      <c r="U32" s="48"/>
      <c r="V32" s="48"/>
    </row>
    <row r="33" spans="1:22" ht="18.75" customHeight="1" x14ac:dyDescent="0.25">
      <c r="A33" s="120"/>
      <c r="B33" s="126"/>
      <c r="C33" s="158"/>
      <c r="D33" s="158"/>
      <c r="E33" s="158"/>
      <c r="F33" s="127"/>
      <c r="G33" s="127"/>
      <c r="H33" s="127"/>
      <c r="I33" s="127"/>
      <c r="J33" s="193"/>
      <c r="K33" s="127"/>
      <c r="N33" s="48"/>
      <c r="O33" s="48"/>
      <c r="P33" s="48"/>
      <c r="Q33" s="48"/>
      <c r="R33" s="48"/>
      <c r="S33" s="48"/>
      <c r="T33" s="48"/>
      <c r="U33" s="48"/>
      <c r="V33" s="48"/>
    </row>
    <row r="34" spans="1:22" ht="19.5" customHeight="1" x14ac:dyDescent="0.3">
      <c r="A34" s="120"/>
      <c r="B34" s="126"/>
      <c r="C34" s="81"/>
      <c r="D34" s="81"/>
      <c r="E34" s="81"/>
      <c r="F34" s="81"/>
      <c r="G34" s="81"/>
      <c r="H34" s="81"/>
      <c r="I34" s="81"/>
      <c r="J34" s="81"/>
      <c r="K34" s="123"/>
      <c r="N34" s="48"/>
    </row>
    <row r="35" spans="1:22" ht="23.45" customHeight="1" x14ac:dyDescent="0.25">
      <c r="A35" s="130"/>
      <c r="B35" s="131"/>
      <c r="C35" s="124"/>
      <c r="D35" s="124"/>
      <c r="E35" s="124"/>
      <c r="F35" s="124"/>
      <c r="G35" s="123"/>
      <c r="H35" s="123"/>
      <c r="I35" s="133"/>
      <c r="J35" s="123"/>
      <c r="K35" s="123"/>
      <c r="N35" s="38"/>
      <c r="O35" s="38"/>
      <c r="P35" s="38"/>
      <c r="Q35" s="38"/>
      <c r="R35" s="38"/>
      <c r="S35" s="38"/>
      <c r="T35" s="38"/>
      <c r="U35" s="38"/>
      <c r="V35" s="38"/>
    </row>
    <row r="36" spans="1:22" ht="26.25" customHeight="1" x14ac:dyDescent="0.25">
      <c r="A36" s="120"/>
      <c r="B36" s="126"/>
      <c r="C36" s="158"/>
      <c r="D36" s="158"/>
      <c r="E36" s="158"/>
      <c r="F36" s="127"/>
      <c r="G36" s="127"/>
      <c r="H36" s="127"/>
      <c r="I36" s="127"/>
      <c r="J36" s="127"/>
      <c r="K36" s="127"/>
      <c r="N36" s="38"/>
      <c r="O36" s="48"/>
      <c r="P36" s="48"/>
      <c r="Q36" s="48"/>
      <c r="R36" s="48"/>
      <c r="S36" s="48"/>
      <c r="T36" s="48"/>
      <c r="U36" s="48"/>
      <c r="V36" s="48"/>
    </row>
    <row r="37" spans="1:22" ht="28.15" customHeight="1" x14ac:dyDescent="0.25">
      <c r="A37" s="70"/>
      <c r="N37" s="48"/>
    </row>
  </sheetData>
  <mergeCells count="4">
    <mergeCell ref="A1:J1"/>
    <mergeCell ref="C3:E3"/>
    <mergeCell ref="F3:H3"/>
    <mergeCell ref="I3:K3"/>
  </mergeCells>
  <pageMargins left="0.51181102362204722" right="0.51181102362204722" top="0.98425196850393704" bottom="0" header="0" footer="0.31496062992125984"/>
  <pageSetup paperSize="9" scale="80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8733"/>
  <sheetViews>
    <sheetView workbookViewId="0">
      <selection activeCell="B23" sqref="B23"/>
    </sheetView>
  </sheetViews>
  <sheetFormatPr defaultRowHeight="15" x14ac:dyDescent="0.25"/>
  <cols>
    <col min="1" max="1" width="6.5703125" customWidth="1"/>
    <col min="2" max="2" width="46" customWidth="1"/>
    <col min="3" max="3" width="10.7109375" customWidth="1"/>
    <col min="4" max="4" width="12" customWidth="1"/>
    <col min="5" max="5" width="11.140625" customWidth="1"/>
    <col min="6" max="6" width="9.85546875" customWidth="1"/>
    <col min="7" max="8" width="10.5703125" customWidth="1"/>
    <col min="9" max="9" width="12.42578125" customWidth="1"/>
    <col min="10" max="10" width="12.140625" customWidth="1"/>
    <col min="11" max="11" width="10.42578125" customWidth="1"/>
    <col min="12" max="12" width="10.5703125" customWidth="1"/>
  </cols>
  <sheetData>
    <row r="1" spans="1:12" ht="24" thickBot="1" x14ac:dyDescent="0.4">
      <c r="A1" s="356" t="s">
        <v>74</v>
      </c>
      <c r="B1" s="357"/>
      <c r="C1" s="357"/>
      <c r="D1" s="357"/>
      <c r="E1" s="357"/>
      <c r="F1" s="357"/>
      <c r="G1" s="357"/>
      <c r="H1" s="357"/>
      <c r="I1" s="357"/>
      <c r="J1" s="366"/>
      <c r="K1" s="97"/>
    </row>
    <row r="2" spans="1:12" ht="18.75" thickBot="1" x14ac:dyDescent="0.3">
      <c r="A2" s="340" t="s">
        <v>0</v>
      </c>
      <c r="B2" s="341"/>
      <c r="C2" s="342"/>
      <c r="D2" s="342"/>
      <c r="E2" s="342"/>
      <c r="F2" s="342"/>
      <c r="G2" s="342"/>
      <c r="H2" s="342"/>
      <c r="I2" s="343"/>
      <c r="J2" s="348" t="s">
        <v>71</v>
      </c>
      <c r="K2" s="97"/>
    </row>
    <row r="3" spans="1:12" ht="18" x14ac:dyDescent="0.25">
      <c r="A3" s="7" t="s">
        <v>62</v>
      </c>
      <c r="B3" s="339" t="s">
        <v>7</v>
      </c>
      <c r="C3" s="384" t="s">
        <v>20</v>
      </c>
      <c r="D3" s="384"/>
      <c r="E3" s="385"/>
      <c r="F3" s="386" t="s">
        <v>21</v>
      </c>
      <c r="G3" s="386"/>
      <c r="H3" s="385"/>
      <c r="I3" s="386" t="s">
        <v>59</v>
      </c>
      <c r="J3" s="386"/>
      <c r="K3" s="387"/>
    </row>
    <row r="4" spans="1:12" ht="15.75" x14ac:dyDescent="0.25">
      <c r="A4" s="8"/>
      <c r="B4" s="1"/>
      <c r="C4" s="57">
        <v>2012</v>
      </c>
      <c r="D4" s="57">
        <v>2013</v>
      </c>
      <c r="E4" s="56">
        <v>2014</v>
      </c>
      <c r="F4" s="57">
        <v>2012</v>
      </c>
      <c r="G4" s="57">
        <v>2013</v>
      </c>
      <c r="H4" s="56">
        <v>2014</v>
      </c>
      <c r="I4" s="57">
        <v>2012</v>
      </c>
      <c r="J4" s="57">
        <v>2013</v>
      </c>
      <c r="K4" s="2">
        <v>2014</v>
      </c>
    </row>
    <row r="5" spans="1:12" ht="15.75" x14ac:dyDescent="0.25">
      <c r="A5" s="108">
        <v>1</v>
      </c>
      <c r="B5" s="109" t="s">
        <v>25</v>
      </c>
      <c r="C5" s="27">
        <f>SUM(DEPO!I5/DEPO!C5)*100</f>
        <v>74.277225309805445</v>
      </c>
      <c r="D5" s="27">
        <f>SUM(DEPO!J5/DEPO!D5)*100</f>
        <v>75.086141890545917</v>
      </c>
      <c r="E5" s="27">
        <f>SUM(DEPO!K5/DEPO!E5)*100</f>
        <v>73.111307288769623</v>
      </c>
      <c r="F5" s="82">
        <f>SUM(DEPO!F5/DEPO!C5)*100</f>
        <v>28.065974082643741</v>
      </c>
      <c r="G5" s="82">
        <f>SUM(DEPO!G5/DEPO!D5)*100</f>
        <v>25.938767781844518</v>
      </c>
      <c r="H5" s="82">
        <f>SUM(DEPO!H5/DEPO!E5)*100</f>
        <v>27.040862693991109</v>
      </c>
      <c r="I5" s="219">
        <f>SUM(INCOME!C5-EXP!C5)/Assets!C5*100</f>
        <v>2.7233394177110135</v>
      </c>
      <c r="J5" s="219">
        <f>SUM(INCOME!D5-EXP!D5)/Assets!D5*100</f>
        <v>2.7157943492059227</v>
      </c>
      <c r="K5" s="27">
        <f>SUM(INCOME!E5-EXP!E5)/Assets!E5*100</f>
        <v>3.0383087771953221</v>
      </c>
      <c r="L5" s="308"/>
    </row>
    <row r="6" spans="1:12" ht="15.75" x14ac:dyDescent="0.25">
      <c r="A6" s="110">
        <v>2</v>
      </c>
      <c r="B6" s="111" t="s">
        <v>26</v>
      </c>
      <c r="C6" s="27">
        <f>SUM(DEPO!I6/DEPO!C6)*100</f>
        <v>81.60549719044684</v>
      </c>
      <c r="D6" s="27">
        <f>SUM(DEPO!J6/DEPO!D6)*100</f>
        <v>76.866575713124192</v>
      </c>
      <c r="E6" s="27">
        <f>SUM(DEPO!K6/DEPO!E6)*100</f>
        <v>86.927845146526522</v>
      </c>
      <c r="F6" s="82">
        <f>SUM(DEPO!F6/DEPO!C6)*100</f>
        <v>36.128280706806081</v>
      </c>
      <c r="G6" s="82">
        <f>SUM(DEPO!G6/DEPO!D6)*100</f>
        <v>44.220806845441267</v>
      </c>
      <c r="H6" s="82">
        <f>SUM(DEPO!H6/DEPO!E6)*100</f>
        <v>40.567856239098795</v>
      </c>
      <c r="I6" s="219">
        <f>SUM(INCOME!C6-EXP!C6)/Assets!C6*100</f>
        <v>2.5718464192033421</v>
      </c>
      <c r="J6" s="219">
        <f>SUM(INCOME!D6-EXP!D6)/Assets!D6*100</f>
        <v>2.8058407755464261</v>
      </c>
      <c r="K6" s="27">
        <f>SUM(INCOME!E6-EXP!E6)/Assets!E6*100</f>
        <v>2.9019348907515794</v>
      </c>
      <c r="L6" s="308"/>
    </row>
    <row r="7" spans="1:12" ht="15.75" x14ac:dyDescent="0.25">
      <c r="A7" s="108">
        <v>3</v>
      </c>
      <c r="B7" s="111" t="s">
        <v>27</v>
      </c>
      <c r="C7" s="27">
        <f>SUM(DEPO!I7/DEPO!C7)*100</f>
        <v>80.528979853989597</v>
      </c>
      <c r="D7" s="27">
        <f>SUM(DEPO!J7/DEPO!D7)*100</f>
        <v>80.38044817378659</v>
      </c>
      <c r="E7" s="27">
        <f>SUM(DEPO!K7/DEPO!E7)*100</f>
        <v>75.704715659471532</v>
      </c>
      <c r="F7" s="82">
        <f>SUM(DEPO!F7/DEPO!C7)*100</f>
        <v>28.580608263613371</v>
      </c>
      <c r="G7" s="82">
        <f>SUM(DEPO!G7/DEPO!D7)*100</f>
        <v>26.445421555584055</v>
      </c>
      <c r="H7" s="82">
        <f>SUM(DEPO!H7/DEPO!E7)*100</f>
        <v>29.903672015970233</v>
      </c>
      <c r="I7" s="219">
        <f>SUM(INCOME!C7-EXP!C7)/Assets!C7*100</f>
        <v>3.2023527881772442</v>
      </c>
      <c r="J7" s="219">
        <f>SUM(INCOME!D7-EXP!D7)/Assets!D7*100</f>
        <v>3.6290942018558501</v>
      </c>
      <c r="K7" s="27">
        <f>SUM(INCOME!E7-EXP!E7)/Assets!E7*100</f>
        <v>3.3417893912564494</v>
      </c>
    </row>
    <row r="8" spans="1:12" ht="15.75" x14ac:dyDescent="0.25">
      <c r="A8" s="110">
        <v>4</v>
      </c>
      <c r="B8" s="111" t="s">
        <v>28</v>
      </c>
      <c r="C8" s="27">
        <f>SUM(DEPO!I8/DEPO!C8)*100</f>
        <v>72.264368527649623</v>
      </c>
      <c r="D8" s="27">
        <f>SUM(DEPO!J8/DEPO!D8)*100</f>
        <v>71.720844914938183</v>
      </c>
      <c r="E8" s="27">
        <f>SUM(DEPO!K8/DEPO!E8)*100</f>
        <v>63.678876465453804</v>
      </c>
      <c r="F8" s="82">
        <f>SUM(DEPO!F8/DEPO!C8)*100</f>
        <v>29.657563475197552</v>
      </c>
      <c r="G8" s="82">
        <f>SUM(DEPO!G8/DEPO!D8)*100</f>
        <v>26.747300181472038</v>
      </c>
      <c r="H8" s="82">
        <f>SUM(DEPO!H8/DEPO!E8)*100</f>
        <v>37.528922060108307</v>
      </c>
      <c r="I8" s="219">
        <f>SUM(INCOME!C8-EXP!C8)/Assets!C8*100</f>
        <v>2.5481249789506677</v>
      </c>
      <c r="J8" s="219">
        <f>SUM(INCOME!D8-EXP!D8)/Assets!D8*100</f>
        <v>2.4905529100983994</v>
      </c>
      <c r="K8" s="27">
        <f>SUM(INCOME!E8-EXP!E8)/Assets!E8*100</f>
        <v>2.4759421757531026</v>
      </c>
    </row>
    <row r="9" spans="1:12" ht="15.75" x14ac:dyDescent="0.25">
      <c r="A9" s="108">
        <v>5</v>
      </c>
      <c r="B9" s="112" t="s">
        <v>29</v>
      </c>
      <c r="C9" s="27">
        <f>SUM(DEPO!I9/DEPO!C9)*100</f>
        <v>74.193053082880382</v>
      </c>
      <c r="D9" s="27">
        <f>SUM(DEPO!J9/DEPO!D9)*100</f>
        <v>69.424805028185716</v>
      </c>
      <c r="E9" s="27">
        <f>SUM(DEPO!K9/DEPO!E9)*100</f>
        <v>65.406928586911462</v>
      </c>
      <c r="F9" s="82">
        <f>SUM(DEPO!F9/DEPO!C9)*100</f>
        <v>36.936679505286257</v>
      </c>
      <c r="G9" s="82">
        <f>SUM(DEPO!G9/DEPO!D9)*100</f>
        <v>40.255640622695751</v>
      </c>
      <c r="H9" s="82">
        <f>SUM(DEPO!H9/DEPO!E9)*100</f>
        <v>36.942408480525771</v>
      </c>
      <c r="I9" s="219">
        <f>SUM(INCOME!C9-EXP!C9)/Assets!C9*100</f>
        <v>1.6865065311988197</v>
      </c>
      <c r="J9" s="219">
        <f>SUM(INCOME!D9-EXP!D9)/Assets!D9*100</f>
        <v>1.9987750902232111</v>
      </c>
      <c r="K9" s="27">
        <f>SUM(INCOME!E9-EXP!E9)/Assets!E9*100</f>
        <v>1.9071842283179203</v>
      </c>
    </row>
    <row r="10" spans="1:12" ht="15.75" x14ac:dyDescent="0.25">
      <c r="A10" s="110">
        <v>6</v>
      </c>
      <c r="B10" s="113" t="s">
        <v>30</v>
      </c>
      <c r="C10" s="27">
        <f>SUM(DEPO!I10/DEPO!C10)*100</f>
        <v>77.152035673139835</v>
      </c>
      <c r="D10" s="27">
        <f>SUM(DEPO!J10/DEPO!D10)*100</f>
        <v>76.537025993429722</v>
      </c>
      <c r="E10" s="27">
        <f>SUM(DEPO!K10/DEPO!E10)*100</f>
        <v>72.719184989841168</v>
      </c>
      <c r="F10" s="82">
        <f>SUM(DEPO!F10/DEPO!C10)*100</f>
        <v>35.560913583024131</v>
      </c>
      <c r="G10" s="82">
        <f>SUM(DEPO!G10/DEPO!D10)*100</f>
        <v>36.717245669486822</v>
      </c>
      <c r="H10" s="82">
        <f>SUM(DEPO!H10/DEPO!E10)*100</f>
        <v>40.377252923426383</v>
      </c>
      <c r="I10" s="219">
        <f>SUM(INCOME!C10-EXP!C10)/Assets!C10*100</f>
        <v>3.2220209526873358</v>
      </c>
      <c r="J10" s="219">
        <f>SUM(INCOME!D10-EXP!D10)/Assets!D10*100</f>
        <v>2.779912045657372</v>
      </c>
      <c r="K10" s="27">
        <f>SUM(INCOME!E10-EXP!E10)/Assets!E10*100</f>
        <v>2.987653321339542</v>
      </c>
    </row>
    <row r="11" spans="1:12" ht="15.75" x14ac:dyDescent="0.25">
      <c r="A11" s="110">
        <v>7</v>
      </c>
      <c r="B11" s="111" t="s">
        <v>31</v>
      </c>
      <c r="C11" s="27">
        <f>SUM(DEPO!I11/DEPO!C11)*100</f>
        <v>62.004391085385926</v>
      </c>
      <c r="D11" s="27">
        <f>SUM(DEPO!J11/DEPO!D11)*100</f>
        <v>61.040224627543495</v>
      </c>
      <c r="E11" s="27">
        <f>SUM(DEPO!K11/DEPO!E11)*100</f>
        <v>66.898427451538055</v>
      </c>
      <c r="F11" s="82">
        <f>SUM(DEPO!F11/DEPO!C11)*100</f>
        <v>40.535285370725269</v>
      </c>
      <c r="G11" s="82">
        <f>SUM(DEPO!G11/DEPO!D11)*100</f>
        <v>40.082243990187607</v>
      </c>
      <c r="H11" s="82">
        <f>SUM(DEPO!H11/DEPO!E11)*100</f>
        <v>37.779974172095073</v>
      </c>
      <c r="I11" s="219">
        <f>SUM(INCOME!C11-EXP!C11)/Assets!C11*100</f>
        <v>3.0502383983885712</v>
      </c>
      <c r="J11" s="219">
        <f>SUM(INCOME!D11-EXP!D11)/Assets!D11*100</f>
        <v>3.2282366611743036</v>
      </c>
      <c r="K11" s="27">
        <f>SUM(INCOME!E11-EXP!E11)/Assets!E11*100</f>
        <v>3.4145191035380051</v>
      </c>
    </row>
    <row r="12" spans="1:12" ht="15.75" x14ac:dyDescent="0.25">
      <c r="A12" s="108">
        <v>8</v>
      </c>
      <c r="B12" s="111" t="s">
        <v>32</v>
      </c>
      <c r="C12" s="27">
        <f>SUM(DEPO!I12/DEPO!C12)*100</f>
        <v>65.554561207789178</v>
      </c>
      <c r="D12" s="27">
        <f>SUM(DEPO!J12/DEPO!D12)*100</f>
        <v>69.91214800426134</v>
      </c>
      <c r="E12" s="27">
        <f>SUM(DEPO!K12/DEPO!E12)*100</f>
        <v>69.846016160036157</v>
      </c>
      <c r="F12" s="82">
        <f>SUM(DEPO!F12/DEPO!C12)*100</f>
        <v>40.626113482390465</v>
      </c>
      <c r="G12" s="82">
        <f>SUM(DEPO!G12/DEPO!D12)*100</f>
        <v>37.254277391513575</v>
      </c>
      <c r="H12" s="82">
        <f>SUM(DEPO!H12/DEPO!E12)*100</f>
        <v>37.520251791213184</v>
      </c>
      <c r="I12" s="219">
        <f>SUM(INCOME!C12-EXP!C12)/Assets!C12*100</f>
        <v>2.0156650051526395</v>
      </c>
      <c r="J12" s="219">
        <f>SUM(INCOME!D12-EXP!D12)/Assets!D12*100</f>
        <v>2.1762836057465162</v>
      </c>
      <c r="K12" s="27">
        <f>SUM(INCOME!E12-EXP!E12)/Assets!E12*100</f>
        <v>2.245575448505059</v>
      </c>
    </row>
    <row r="13" spans="1:12" ht="15.75" x14ac:dyDescent="0.25">
      <c r="A13" s="110">
        <v>9</v>
      </c>
      <c r="B13" s="111" t="s">
        <v>33</v>
      </c>
      <c r="C13" s="27">
        <f>SUM(DEPO!I13/DEPO!C13)*100</f>
        <v>74.581123080142703</v>
      </c>
      <c r="D13" s="27">
        <f>SUM(DEPO!J13/DEPO!D13)*100</f>
        <v>76.268703438695624</v>
      </c>
      <c r="E13" s="27">
        <f>SUM(DEPO!K13/DEPO!E13)*100</f>
        <v>77.682661506113234</v>
      </c>
      <c r="F13" s="82">
        <f>SUM(DEPO!F13/DEPO!C13)*100</f>
        <v>32.717453571580251</v>
      </c>
      <c r="G13" s="82">
        <f>SUM(DEPO!G13/DEPO!D13)*100</f>
        <v>35.798684660763961</v>
      </c>
      <c r="H13" s="82">
        <f>SUM(DEPO!H13/DEPO!E13)*100</f>
        <v>30.273549531215821</v>
      </c>
      <c r="I13" s="219">
        <f>SUM(INCOME!C13-EXP!C13)/Assets!C13*100</f>
        <v>2.4369058513352577</v>
      </c>
      <c r="J13" s="219">
        <f>SUM(INCOME!D13-EXP!D13)/Assets!D13*100</f>
        <v>2.4788874760383854</v>
      </c>
      <c r="K13" s="27">
        <f>SUM(INCOME!E13-EXP!E13)/Assets!E13*100</f>
        <v>2.4905473040650841</v>
      </c>
    </row>
    <row r="14" spans="1:12" ht="15.75" x14ac:dyDescent="0.25">
      <c r="A14" s="110">
        <v>10</v>
      </c>
      <c r="B14" s="111" t="s">
        <v>34</v>
      </c>
      <c r="C14" s="27">
        <f>SUM(DEPO!I14/DEPO!C14)*100</f>
        <v>72.187747181195604</v>
      </c>
      <c r="D14" s="27">
        <f>SUM(DEPO!J14/DEPO!D14)*100</f>
        <v>74.926769695986323</v>
      </c>
      <c r="E14" s="27">
        <f>SUM(DEPO!K14/DEPO!E14)*100</f>
        <v>69.397897055514065</v>
      </c>
      <c r="F14" s="82">
        <f>SUM(DEPO!F14/DEPO!C14)*100</f>
        <v>31.139821483986985</v>
      </c>
      <c r="G14" s="82">
        <f>SUM(DEPO!G14/DEPO!D14)*100</f>
        <v>27.687770785564659</v>
      </c>
      <c r="H14" s="82">
        <f>SUM(DEPO!H14/DEPO!E14)*100</f>
        <v>30.62894368989722</v>
      </c>
      <c r="I14" s="219">
        <f>SUM(INCOME!C14-EXP!C14)/Assets!C14*100</f>
        <v>2.2967689833578593</v>
      </c>
      <c r="J14" s="219">
        <f>SUM(INCOME!D14-EXP!D14)/Assets!D14*100</f>
        <v>2.2188565895993486</v>
      </c>
      <c r="K14" s="27">
        <f>SUM(INCOME!E14-EXP!E14)/Assets!E14*100</f>
        <v>2.3532133538079782</v>
      </c>
    </row>
    <row r="15" spans="1:12" ht="15.75" x14ac:dyDescent="0.25">
      <c r="A15" s="108">
        <v>11</v>
      </c>
      <c r="B15" s="111" t="s">
        <v>35</v>
      </c>
      <c r="C15" s="27">
        <f>SUM(DEPO!I15/DEPO!C15)*100</f>
        <v>55.073188462267311</v>
      </c>
      <c r="D15" s="27">
        <f>SUM(DEPO!J15/DEPO!D15)*100</f>
        <v>57.878793567275544</v>
      </c>
      <c r="E15" s="27">
        <f>SUM(DEPO!K15/DEPO!E15)*100</f>
        <v>52.414245810224081</v>
      </c>
      <c r="F15" s="82">
        <f>SUM(DEPO!F15/DEPO!C15)*100</f>
        <v>32.582629792591234</v>
      </c>
      <c r="G15" s="82">
        <f>SUM(DEPO!G15/DEPO!D15)*100</f>
        <v>27.811636771234816</v>
      </c>
      <c r="H15" s="82">
        <f>SUM(DEPO!H15/DEPO!E15)*100</f>
        <v>24.512749580585812</v>
      </c>
      <c r="I15" s="219">
        <f>SUM(INCOME!C15-EXP!C15)/Assets!C15*100</f>
        <v>3.5553178394892333</v>
      </c>
      <c r="J15" s="219">
        <f>SUM(INCOME!D15-EXP!D15)/Assets!D15*100</f>
        <v>3.3952064755328402</v>
      </c>
      <c r="K15" s="27">
        <f>SUM(INCOME!E15-EXP!E15)/Assets!E15*100</f>
        <v>3.067046075647839</v>
      </c>
    </row>
    <row r="16" spans="1:12" ht="15.75" x14ac:dyDescent="0.25">
      <c r="A16" s="110">
        <v>12</v>
      </c>
      <c r="B16" s="111" t="s">
        <v>67</v>
      </c>
      <c r="C16" s="27">
        <f>SUM(DEPO!I16/DEPO!C16)*100</f>
        <v>87.191005631407933</v>
      </c>
      <c r="D16" s="27">
        <f>SUM(DEPO!J16/DEPO!D16)*100</f>
        <v>76.448627546972929</v>
      </c>
      <c r="E16" s="27">
        <f>SUM(DEPO!K16/DEPO!E16)*100</f>
        <v>84.795101016991424</v>
      </c>
      <c r="F16" s="82">
        <f>SUM(DEPO!F16/DEPO!C16)*100</f>
        <v>49.243980673301515</v>
      </c>
      <c r="G16" s="82">
        <f>SUM(DEPO!G16/DEPO!D16)*100</f>
        <v>66.799449377164635</v>
      </c>
      <c r="H16" s="82">
        <f>SUM(DEPO!H16/DEPO!E16)*100</f>
        <v>56.19675479543951</v>
      </c>
      <c r="I16" s="219">
        <f>SUM(INCOME!C16-EXP!C16)/Assets!C16*100</f>
        <v>2.5924201892350451</v>
      </c>
      <c r="J16" s="219">
        <f>SUM(INCOME!D16-EXP!D16)/Assets!D16*100</f>
        <v>1.98673382733018</v>
      </c>
      <c r="K16" s="27">
        <f>SUM(INCOME!E16-EXP!E16)/Assets!E16*100</f>
        <v>1.8772590779203453</v>
      </c>
    </row>
    <row r="17" spans="1:11" ht="15.75" x14ac:dyDescent="0.25">
      <c r="A17" s="110">
        <v>13</v>
      </c>
      <c r="B17" s="144" t="s">
        <v>36</v>
      </c>
      <c r="C17" s="27">
        <f>SUM(DEPO!I17/DEPO!C17)*100</f>
        <v>74.740648457567261</v>
      </c>
      <c r="D17" s="27">
        <f>SUM(DEPO!J17/DEPO!D17)*100</f>
        <v>71.879531444978625</v>
      </c>
      <c r="E17" s="27">
        <f>SUM(DEPO!K17/DEPO!E17)*100</f>
        <v>76.287678383460985</v>
      </c>
      <c r="F17" s="82">
        <f>SUM(DEPO!F17/DEPO!C17)*100</f>
        <v>25.752702669989375</v>
      </c>
      <c r="G17" s="82">
        <f>SUM(DEPO!G17/DEPO!D17)*100</f>
        <v>28.293753937874122</v>
      </c>
      <c r="H17" s="82">
        <f>SUM(DEPO!H17/DEPO!E17)*100</f>
        <v>30.219942309178421</v>
      </c>
      <c r="I17" s="219">
        <f>SUM(INCOME!C17-EXP!C17)/Assets!C17*100</f>
        <v>2.5309341512821089</v>
      </c>
      <c r="J17" s="219">
        <f>SUM(INCOME!D17-EXP!D17)/Assets!D17*100</f>
        <v>2.5721965803512012</v>
      </c>
      <c r="K17" s="27">
        <f>SUM(INCOME!E17-EXP!E17)/Assets!E17*100</f>
        <v>2.5438644701301936</v>
      </c>
    </row>
    <row r="18" spans="1:11" ht="15.75" x14ac:dyDescent="0.25">
      <c r="A18" s="147" t="s">
        <v>4</v>
      </c>
      <c r="B18" s="146" t="s">
        <v>46</v>
      </c>
      <c r="C18" s="85">
        <f>SUM(DEPO!I18/DEPO!C18)*100</f>
        <v>72.834999670931168</v>
      </c>
      <c r="D18" s="85">
        <f>SUM(DEPO!J18/DEPO!D18)*100</f>
        <v>72.195742321005397</v>
      </c>
      <c r="E18" s="85">
        <f>SUM(DEPO!K18/DEPO!E18)*100</f>
        <v>73.455507686102209</v>
      </c>
      <c r="F18" s="218">
        <f>SUM(DEPO!F18/DEPO!C18)*100</f>
        <v>34.611042460577508</v>
      </c>
      <c r="G18" s="218">
        <f>SUM(DEPO!G18/DEPO!D18)*100</f>
        <v>35.925531216404025</v>
      </c>
      <c r="H18" s="218">
        <f>SUM(DEPO!H18/DEPO!E18)*100</f>
        <v>35.724810309735027</v>
      </c>
      <c r="I18" s="220">
        <f>SUM(INCOME!C18-EXP!C18)/Assets!C18*100</f>
        <v>2.687127638079839</v>
      </c>
      <c r="J18" s="220">
        <f>SUM(INCOME!D18-EXP!D18)/Assets!D18*100</f>
        <v>2.7135035225345066</v>
      </c>
      <c r="K18" s="85">
        <f>SUM(INCOME!E18-EXP!E18)/Assets!E18*100</f>
        <v>2.7796064259527351</v>
      </c>
    </row>
    <row r="19" spans="1:11" ht="15.75" x14ac:dyDescent="0.25">
      <c r="A19" s="9" t="s">
        <v>5</v>
      </c>
      <c r="B19" s="150" t="s">
        <v>37</v>
      </c>
      <c r="C19" s="27"/>
      <c r="D19" s="27"/>
      <c r="E19" s="27"/>
      <c r="F19" s="82"/>
      <c r="G19" s="82"/>
      <c r="H19" s="82"/>
      <c r="I19" s="82"/>
      <c r="J19" s="83"/>
      <c r="K19" s="27"/>
    </row>
    <row r="20" spans="1:11" ht="15.75" x14ac:dyDescent="0.25">
      <c r="A20" s="114">
        <v>14</v>
      </c>
      <c r="B20" s="115" t="s">
        <v>38</v>
      </c>
      <c r="C20" s="27">
        <f>SUM(DEPO!I20/DEPO!C20)*100</f>
        <v>77.126860336128644</v>
      </c>
      <c r="D20" s="27">
        <f>SUM(DEPO!J20/DEPO!D20)*100</f>
        <v>77.971244097142062</v>
      </c>
      <c r="E20" s="27">
        <f>SUM(DEPO!K20/DEPO!E20)*100</f>
        <v>81.890446423795538</v>
      </c>
      <c r="F20" s="82">
        <f>SUM(DEPO!F20/DEPO!C20)*100</f>
        <v>42.339965417659329</v>
      </c>
      <c r="G20" s="82">
        <f>SUM(DEPO!G20/DEPO!D20)*100</f>
        <v>45.02431474706566</v>
      </c>
      <c r="H20" s="82">
        <f>SUM(DEPO!H20/DEPO!E20)*100</f>
        <v>40.416668833019308</v>
      </c>
      <c r="I20" s="219">
        <f>SUM(INCOME!C20-EXP!C20)/Assets!C20*100</f>
        <v>2.8070605120600987</v>
      </c>
      <c r="J20" s="219">
        <f>SUM(INCOME!D20-EXP!D20)/Assets!D20*100</f>
        <v>2.838338211293522</v>
      </c>
      <c r="K20" s="27">
        <f>SUM(INCOME!E20-EXP!E20)/Assets!E20*100</f>
        <v>3.1185369376050036</v>
      </c>
    </row>
    <row r="21" spans="1:11" ht="15.75" x14ac:dyDescent="0.25">
      <c r="A21" s="114">
        <v>15</v>
      </c>
      <c r="B21" s="111" t="s">
        <v>39</v>
      </c>
      <c r="C21" s="27">
        <f>SUM(DEPO!I21/DEPO!C21)*100</f>
        <v>83.408982842940929</v>
      </c>
      <c r="D21" s="27">
        <f>SUM(DEPO!J21/DEPO!D21)*100</f>
        <v>78.744767728358227</v>
      </c>
      <c r="E21" s="27">
        <f>SUM(DEPO!K21/DEPO!E21)*100</f>
        <v>78.838347970328954</v>
      </c>
      <c r="F21" s="82">
        <f>SUM(DEPO!F21/DEPO!C21)*100</f>
        <v>39.740111186777547</v>
      </c>
      <c r="G21" s="82">
        <f>SUM(DEPO!G21/DEPO!D21)*100</f>
        <v>40.156882512736232</v>
      </c>
      <c r="H21" s="82">
        <f>SUM(DEPO!H21/DEPO!E21)*100</f>
        <v>35.19773367597336</v>
      </c>
      <c r="I21" s="219">
        <f>SUM(INCOME!C21-EXP!C21)/Assets!C21*100</f>
        <v>2.6242342653650255</v>
      </c>
      <c r="J21" s="219">
        <f>SUM(INCOME!D21-EXP!D21)/Assets!D21*100</f>
        <v>2.5216148644718177</v>
      </c>
      <c r="K21" s="27">
        <f>SUM(INCOME!E21-EXP!E21)/Assets!E21*100</f>
        <v>2.8506212872211862</v>
      </c>
    </row>
    <row r="22" spans="1:11" ht="15.75" x14ac:dyDescent="0.25">
      <c r="A22" s="114">
        <v>16</v>
      </c>
      <c r="B22" s="111" t="s">
        <v>40</v>
      </c>
      <c r="C22" s="27">
        <f>SUM(DEPO!I22/DEPO!C22)*100</f>
        <v>79.211561938357931</v>
      </c>
      <c r="D22" s="27">
        <f>SUM(DEPO!J22/DEPO!D22)*100</f>
        <v>80.919184215048361</v>
      </c>
      <c r="E22" s="27">
        <f>SUM(DEPO!K22/DEPO!E22)*100</f>
        <v>82.485531587238867</v>
      </c>
      <c r="F22" s="82">
        <f>SUM(DEPO!F22/DEPO!C22)*100</f>
        <v>39.513726138924532</v>
      </c>
      <c r="G22" s="82">
        <f>SUM(DEPO!G22/DEPO!D22)*100</f>
        <v>37.675858692942796</v>
      </c>
      <c r="H22" s="82">
        <f>SUM(DEPO!H22/DEPO!E22)*100</f>
        <v>32.926417162035193</v>
      </c>
      <c r="I22" s="219">
        <f>SUM(INCOME!C22-EXP!C22)/Assets!C22*100</f>
        <v>3.8129801139446515</v>
      </c>
      <c r="J22" s="219">
        <f>SUM(INCOME!D22-EXP!D22)/Assets!D22*100</f>
        <v>3.9495033012948975</v>
      </c>
      <c r="K22" s="27">
        <f>SUM(INCOME!E22-EXP!E22)/Assets!E22*100</f>
        <v>3.7596933425852042</v>
      </c>
    </row>
    <row r="23" spans="1:11" ht="15.75" x14ac:dyDescent="0.25">
      <c r="A23" s="114">
        <v>17</v>
      </c>
      <c r="B23" s="111" t="s">
        <v>41</v>
      </c>
      <c r="C23" s="27">
        <f>SUM(DEPO!I23/DEPO!C23)*100</f>
        <v>99.306341094122786</v>
      </c>
      <c r="D23" s="27">
        <f>SUM(DEPO!J23/DEPO!D23)*100</f>
        <v>99.192043571332576</v>
      </c>
      <c r="E23" s="27">
        <f>SUM(DEPO!K23/DEPO!E23)*100</f>
        <v>102.04540911674506</v>
      </c>
      <c r="F23" s="82">
        <f>SUM(DEPO!F23/DEPO!C23)*100</f>
        <v>62.450125407281817</v>
      </c>
      <c r="G23" s="82">
        <f>SUM(DEPO!G23/DEPO!D23)*100</f>
        <v>58.573348691465263</v>
      </c>
      <c r="H23" s="82">
        <f>SUM(DEPO!H23/DEPO!E23)*100</f>
        <v>53.333694672286413</v>
      </c>
      <c r="I23" s="219">
        <f>SUM(INCOME!C23-EXP!C23)/Assets!C23*100</f>
        <v>2.1948150983357828</v>
      </c>
      <c r="J23" s="219">
        <f>SUM(INCOME!D23-EXP!D23)/Assets!D23*100</f>
        <v>2.583187313179955</v>
      </c>
      <c r="K23" s="27">
        <f>SUM(INCOME!E23-EXP!E23)/Assets!E23*100</f>
        <v>2.7706713835826653</v>
      </c>
    </row>
    <row r="24" spans="1:11" ht="15.75" x14ac:dyDescent="0.25">
      <c r="A24" s="114">
        <v>18</v>
      </c>
      <c r="B24" s="111" t="s">
        <v>42</v>
      </c>
      <c r="C24" s="27">
        <f>SUM(DEPO!I24/DEPO!C24)*100</f>
        <v>82.773061257419158</v>
      </c>
      <c r="D24" s="27">
        <f>SUM(DEPO!J24/DEPO!D24)*100</f>
        <v>81.898189866107003</v>
      </c>
      <c r="E24" s="27">
        <f>SUM(DEPO!K24/DEPO!E24)*100</f>
        <v>91.073974523074739</v>
      </c>
      <c r="F24" s="82">
        <f>SUM(DEPO!F24/DEPO!C24)*100</f>
        <v>34.398992099193656</v>
      </c>
      <c r="G24" s="82">
        <f>SUM(DEPO!G24/DEPO!D24)*100</f>
        <v>36.318105598242617</v>
      </c>
      <c r="H24" s="82">
        <f>SUM(DEPO!H24/DEPO!E24)*100</f>
        <v>35.639898382483082</v>
      </c>
      <c r="I24" s="219">
        <f>SUM(INCOME!C24-EXP!C24)/Assets!C24*100</f>
        <v>2.9589591943979467</v>
      </c>
      <c r="J24" s="219">
        <f>SUM(INCOME!D24-EXP!D24)/Assets!D24*100</f>
        <v>3.0459313033995326</v>
      </c>
      <c r="K24" s="27">
        <f>SUM(INCOME!E24-EXP!E24)/Assets!E24*100</f>
        <v>3.3216687027303107</v>
      </c>
    </row>
    <row r="25" spans="1:11" ht="15.75" customHeight="1" x14ac:dyDescent="0.25">
      <c r="A25" s="114">
        <v>19</v>
      </c>
      <c r="B25" s="111" t="s">
        <v>43</v>
      </c>
      <c r="C25" s="27">
        <f>SUM(DEPO!I25/DEPO!C25)*100</f>
        <v>101.40830462000763</v>
      </c>
      <c r="D25" s="27">
        <f>SUM(DEPO!J25/DEPO!D25)*100</f>
        <v>94.983646116484692</v>
      </c>
      <c r="E25" s="27">
        <f>SUM(DEPO!K25/DEPO!E25)*100</f>
        <v>89.767295514843866</v>
      </c>
      <c r="F25" s="82">
        <f>SUM(DEPO!F25/DEPO!C25)*100</f>
        <v>55.964606986340115</v>
      </c>
      <c r="G25" s="82">
        <f>SUM(DEPO!G25/DEPO!D25)*100</f>
        <v>56.582647580096399</v>
      </c>
      <c r="H25" s="82">
        <f>SUM(DEPO!H25/DEPO!E25)*100</f>
        <v>43.141261668276108</v>
      </c>
      <c r="I25" s="219">
        <f>SUM(INCOME!C25-EXP!C25)/Assets!C25*100</f>
        <v>3.8261198879970268</v>
      </c>
      <c r="J25" s="219">
        <f>SUM(INCOME!D25-EXP!D25)/Assets!D25*100</f>
        <v>3.830242665328492</v>
      </c>
      <c r="K25" s="27">
        <f>SUM(INCOME!E25-EXP!E25)/Assets!E25*100</f>
        <v>4.2473418426148202</v>
      </c>
    </row>
    <row r="26" spans="1:11" ht="13.5" customHeight="1" x14ac:dyDescent="0.25">
      <c r="A26" s="114">
        <v>20</v>
      </c>
      <c r="B26" s="144" t="s">
        <v>44</v>
      </c>
      <c r="C26" s="27">
        <f>SUM(DEPO!I26/DEPO!C26)*100</f>
        <v>77.28855367275662</v>
      </c>
      <c r="D26" s="27">
        <f>SUM(DEPO!J26/DEPO!D26)*100</f>
        <v>70.195139299596462</v>
      </c>
      <c r="E26" s="27">
        <f>SUM(DEPO!K26/DEPO!E26)*100</f>
        <v>74.985107191177761</v>
      </c>
      <c r="F26" s="82">
        <f>SUM(DEPO!F26/DEPO!C26)*100</f>
        <v>56.472810251444983</v>
      </c>
      <c r="G26" s="82">
        <f>SUM(DEPO!G26/DEPO!D26)*100</f>
        <v>64.185895727187216</v>
      </c>
      <c r="H26" s="82">
        <f>SUM(DEPO!H26/DEPO!E26)*100</f>
        <v>55.195107228742444</v>
      </c>
      <c r="I26" s="219">
        <f>SUM(INCOME!C26-EXP!C26)/Assets!C26*100</f>
        <v>2.1933079061318463</v>
      </c>
      <c r="J26" s="219">
        <f>SUM(INCOME!D26-EXP!D26)/Assets!D26*100</f>
        <v>2.2388471178850224</v>
      </c>
      <c r="K26" s="27">
        <f>SUM(INCOME!E26-EXP!E26)/Assets!E26*100</f>
        <v>2.4916209867319412</v>
      </c>
    </row>
    <row r="27" spans="1:11" ht="18" customHeight="1" x14ac:dyDescent="0.25">
      <c r="A27" s="147" t="s">
        <v>5</v>
      </c>
      <c r="B27" s="146" t="s">
        <v>45</v>
      </c>
      <c r="C27" s="85">
        <f>SUM(DEPO!I27/DEPO!C27)*100</f>
        <v>85.74902441962594</v>
      </c>
      <c r="D27" s="85">
        <f>SUM(DEPO!J27/DEPO!D27)*100</f>
        <v>85.456293539848517</v>
      </c>
      <c r="E27" s="85">
        <f>SUM(DEPO!K27/DEPO!E27)*100</f>
        <v>88.126599669434441</v>
      </c>
      <c r="F27" s="218">
        <f>SUM(DEPO!F27/DEPO!C27)*100</f>
        <v>48.521116335978981</v>
      </c>
      <c r="G27" s="218">
        <f>SUM(DEPO!G27/DEPO!D27)*100</f>
        <v>48.105314843557643</v>
      </c>
      <c r="H27" s="218">
        <f>SUM(DEPO!H27/DEPO!E27)*100</f>
        <v>42.485748720528747</v>
      </c>
      <c r="I27" s="220">
        <f>SUM(INCOME!C27-EXP!C27)/Assets!C27*100</f>
        <v>2.8596699068084539</v>
      </c>
      <c r="J27" s="220">
        <f>SUM(INCOME!D27-EXP!D27)/Assets!D27*100</f>
        <v>3.0604128457098163</v>
      </c>
      <c r="K27" s="85">
        <f>SUM(INCOME!E27-EXP!E27)/Assets!E27*100</f>
        <v>3.2052142626186177</v>
      </c>
    </row>
    <row r="28" spans="1:11" ht="15.75" x14ac:dyDescent="0.25">
      <c r="A28" s="147" t="s">
        <v>6</v>
      </c>
      <c r="B28" s="145" t="s">
        <v>47</v>
      </c>
      <c r="C28" s="85">
        <f>SUM(DEPO!I28/DEPO!C28)*100</f>
        <v>82.275950428503037</v>
      </c>
      <c r="D28" s="85">
        <f>SUM(DEPO!J28/DEPO!D28)*100</f>
        <v>81.904247005241189</v>
      </c>
      <c r="E28" s="85">
        <f>SUM(DEPO!K28/DEPO!E28)*100</f>
        <v>84.371421046294529</v>
      </c>
      <c r="F28" s="218">
        <f>SUM(DEPO!F28/DEPO!C28)*100</f>
        <v>44.780166730308011</v>
      </c>
      <c r="G28" s="218">
        <f>SUM(DEPO!G28/DEPO!D28)*100</f>
        <v>44.842768851983656</v>
      </c>
      <c r="H28" s="218">
        <f>SUM(DEPO!H28/DEPO!E28)*100</f>
        <v>40.755234630546767</v>
      </c>
      <c r="I28" s="220">
        <f>SUM(INCOME!C28-EXP!C28)/Assets!C28*100</f>
        <v>2.8214627844629727</v>
      </c>
      <c r="J28" s="220">
        <f>SUM(INCOME!D28-EXP!D28)/Assets!D28*100</f>
        <v>2.9828773826500932</v>
      </c>
      <c r="K28" s="85">
        <f>SUM(INCOME!E28-EXP!E28)/Assets!E28*100</f>
        <v>3.1123651693312961</v>
      </c>
    </row>
    <row r="29" spans="1:11" ht="15.75" x14ac:dyDescent="0.25">
      <c r="A29" s="136"/>
      <c r="B29" s="162"/>
      <c r="C29" s="163"/>
      <c r="D29" s="163"/>
      <c r="E29" s="163"/>
      <c r="F29" s="164"/>
      <c r="G29" s="164"/>
      <c r="H29" s="165"/>
      <c r="I29" s="164"/>
      <c r="J29" s="164"/>
      <c r="K29" s="164"/>
    </row>
    <row r="30" spans="1:11" ht="15.75" x14ac:dyDescent="0.25">
      <c r="A30" s="120"/>
      <c r="B30" s="121"/>
      <c r="C30" s="29"/>
      <c r="D30" s="29"/>
      <c r="E30" s="29"/>
      <c r="F30" s="167"/>
      <c r="G30" s="167"/>
      <c r="H30" s="168"/>
      <c r="I30" s="167"/>
      <c r="J30" s="167"/>
      <c r="K30" s="167"/>
    </row>
    <row r="31" spans="1:11" ht="15.75" x14ac:dyDescent="0.25">
      <c r="A31" s="120"/>
      <c r="B31" s="121"/>
      <c r="C31" s="29"/>
      <c r="D31" s="29"/>
      <c r="E31" s="29"/>
      <c r="F31" s="167"/>
      <c r="G31" s="167"/>
      <c r="H31" s="168"/>
      <c r="I31" s="167"/>
      <c r="J31" s="167"/>
      <c r="K31" s="167"/>
    </row>
    <row r="32" spans="1:11" ht="15.75" x14ac:dyDescent="0.25">
      <c r="A32" s="120"/>
      <c r="B32" s="121"/>
      <c r="C32" s="29"/>
      <c r="D32" s="29"/>
      <c r="E32" s="29"/>
      <c r="F32" s="167"/>
      <c r="G32" s="167"/>
      <c r="H32" s="167"/>
      <c r="I32" s="167"/>
      <c r="J32" s="167"/>
      <c r="K32" s="167"/>
    </row>
    <row r="33" spans="1:11" ht="15.75" x14ac:dyDescent="0.25">
      <c r="A33" s="120"/>
      <c r="B33" s="142"/>
      <c r="C33" s="170"/>
      <c r="D33" s="170"/>
      <c r="E33" s="170"/>
      <c r="F33" s="171"/>
      <c r="G33" s="171"/>
      <c r="H33" s="171"/>
      <c r="I33" s="171"/>
      <c r="J33" s="171"/>
      <c r="K33" s="171"/>
    </row>
    <row r="34" spans="1:11" ht="23.45" customHeight="1" x14ac:dyDescent="0.25">
      <c r="A34" s="120"/>
      <c r="B34" s="126"/>
      <c r="C34" s="170"/>
      <c r="D34" s="170"/>
      <c r="E34" s="170"/>
      <c r="F34" s="171"/>
      <c r="G34" s="171"/>
      <c r="H34" s="171"/>
      <c r="I34" s="171"/>
      <c r="J34" s="171"/>
      <c r="K34" s="171"/>
    </row>
    <row r="35" spans="1:11" ht="20.100000000000001" customHeight="1" x14ac:dyDescent="0.25">
      <c r="A35" s="120"/>
      <c r="B35" s="126"/>
      <c r="C35" s="125"/>
      <c r="D35" s="125"/>
      <c r="E35" s="125"/>
      <c r="F35" s="125"/>
      <c r="G35" s="125"/>
      <c r="H35" s="125"/>
      <c r="I35" s="125"/>
      <c r="J35" s="125"/>
      <c r="K35" s="125"/>
    </row>
    <row r="36" spans="1:11" ht="23.45" customHeight="1" x14ac:dyDescent="0.25">
      <c r="A36" s="130"/>
      <c r="B36" s="131"/>
      <c r="C36" s="29"/>
      <c r="D36" s="29"/>
      <c r="E36" s="29"/>
      <c r="F36" s="168"/>
      <c r="G36" s="168"/>
      <c r="H36" s="168"/>
      <c r="I36" s="168"/>
      <c r="J36" s="168"/>
      <c r="K36" s="168"/>
    </row>
    <row r="37" spans="1:11" ht="23.45" customHeight="1" x14ac:dyDescent="0.25">
      <c r="A37" s="120"/>
      <c r="B37" s="126"/>
      <c r="C37" s="170"/>
      <c r="D37" s="170"/>
      <c r="E37" s="170"/>
      <c r="F37" s="171"/>
      <c r="G37" s="171"/>
      <c r="H37" s="171"/>
      <c r="I37" s="171"/>
      <c r="J37" s="171"/>
      <c r="K37" s="171"/>
    </row>
    <row r="38" spans="1:11" ht="27.95" customHeight="1" x14ac:dyDescent="0.25">
      <c r="A38" s="70"/>
    </row>
    <row r="1018733" spans="9:9" x14ac:dyDescent="0.25">
      <c r="I1018733">
        <v>1</v>
      </c>
    </row>
  </sheetData>
  <mergeCells count="4">
    <mergeCell ref="A1:J1"/>
    <mergeCell ref="C3:E3"/>
    <mergeCell ref="F3:H3"/>
    <mergeCell ref="I3:K3"/>
  </mergeCells>
  <pageMargins left="0.70866141732283472" right="0.70866141732283472" top="0.78740157480314965" bottom="0" header="0" footer="0.31496062992125984"/>
  <pageSetup paperSize="9" scale="80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C1" zoomScaleNormal="100" zoomScaleSheetLayoutView="100" workbookViewId="0">
      <selection activeCell="E31" sqref="E31"/>
    </sheetView>
  </sheetViews>
  <sheetFormatPr defaultRowHeight="15" x14ac:dyDescent="0.25"/>
  <cols>
    <col min="1" max="1" width="6.85546875" customWidth="1"/>
    <col min="2" max="2" width="35.28515625" customWidth="1"/>
    <col min="3" max="3" width="10.140625" customWidth="1"/>
    <col min="4" max="4" width="10" customWidth="1"/>
    <col min="5" max="5" width="10.28515625" customWidth="1"/>
    <col min="8" max="8" width="9.42578125" customWidth="1"/>
    <col min="9" max="9" width="9.85546875" customWidth="1"/>
    <col min="10" max="10" width="10" customWidth="1"/>
    <col min="11" max="11" width="6.7109375" customWidth="1"/>
    <col min="12" max="12" width="10.5703125" customWidth="1"/>
    <col min="13" max="14" width="11.140625" customWidth="1"/>
  </cols>
  <sheetData>
    <row r="1" spans="1:18" ht="24" thickBot="1" x14ac:dyDescent="0.4">
      <c r="A1" s="356" t="s">
        <v>51</v>
      </c>
      <c r="B1" s="357"/>
      <c r="C1" s="357"/>
      <c r="D1" s="357"/>
      <c r="E1" s="357"/>
      <c r="F1" s="357"/>
      <c r="G1" s="357"/>
      <c r="H1" s="357"/>
      <c r="I1" s="357"/>
      <c r="J1" s="366"/>
      <c r="K1" s="313"/>
      <c r="L1" s="96"/>
      <c r="M1" s="96"/>
      <c r="N1" s="96"/>
      <c r="O1" s="96"/>
      <c r="P1" s="96"/>
      <c r="Q1" s="97"/>
    </row>
    <row r="2" spans="1:18" ht="18" x14ac:dyDescent="0.25">
      <c r="A2" s="317" t="s">
        <v>0</v>
      </c>
      <c r="B2" s="318"/>
      <c r="C2" s="319"/>
      <c r="D2" s="319"/>
      <c r="E2" s="319"/>
      <c r="F2" s="319"/>
      <c r="G2" s="319"/>
      <c r="H2" s="319"/>
      <c r="I2" s="320"/>
      <c r="J2" s="321"/>
      <c r="K2" s="321"/>
      <c r="L2" s="321"/>
      <c r="M2" s="321"/>
      <c r="N2" s="66"/>
      <c r="O2" s="322" t="s">
        <v>72</v>
      </c>
      <c r="Q2" s="282"/>
    </row>
    <row r="3" spans="1:18" ht="34.5" customHeight="1" x14ac:dyDescent="0.25">
      <c r="A3" s="280" t="s">
        <v>62</v>
      </c>
      <c r="B3" s="281" t="s">
        <v>7</v>
      </c>
      <c r="C3" s="393" t="s">
        <v>22</v>
      </c>
      <c r="D3" s="393"/>
      <c r="E3" s="394"/>
      <c r="F3" s="391" t="s">
        <v>23</v>
      </c>
      <c r="G3" s="391"/>
      <c r="H3" s="395"/>
      <c r="I3" s="391" t="s">
        <v>60</v>
      </c>
      <c r="J3" s="391"/>
      <c r="K3" s="371"/>
      <c r="L3" s="396" t="s">
        <v>61</v>
      </c>
      <c r="M3" s="371"/>
      <c r="N3" s="372"/>
      <c r="O3" s="391" t="s">
        <v>53</v>
      </c>
      <c r="P3" s="371"/>
      <c r="Q3" s="392"/>
      <c r="R3" s="278"/>
    </row>
    <row r="4" spans="1:18" ht="24" customHeight="1" x14ac:dyDescent="0.25">
      <c r="A4" s="8"/>
      <c r="B4" s="1"/>
      <c r="C4" s="13">
        <v>2012</v>
      </c>
      <c r="D4" s="58">
        <v>2013</v>
      </c>
      <c r="E4" s="2">
        <v>2014</v>
      </c>
      <c r="F4" s="13">
        <v>2012</v>
      </c>
      <c r="G4" s="58">
        <v>2013</v>
      </c>
      <c r="H4" s="2">
        <v>2014</v>
      </c>
      <c r="I4" s="13">
        <v>2012</v>
      </c>
      <c r="J4" s="58">
        <v>2013</v>
      </c>
      <c r="K4" s="2">
        <v>2014</v>
      </c>
      <c r="L4" s="13">
        <v>2012</v>
      </c>
      <c r="M4" s="58">
        <v>2013</v>
      </c>
      <c r="N4" s="2">
        <v>2014</v>
      </c>
      <c r="O4" s="57">
        <v>2012</v>
      </c>
      <c r="P4" s="231">
        <v>2013</v>
      </c>
      <c r="Q4" s="323">
        <v>2014</v>
      </c>
    </row>
    <row r="5" spans="1:18" ht="15.75" x14ac:dyDescent="0.25">
      <c r="A5" s="108">
        <v>1</v>
      </c>
      <c r="B5" s="109" t="s">
        <v>25</v>
      </c>
      <c r="C5" s="22">
        <f>SUM(EXP!G5/EXP!K5)*100</f>
        <v>18.947849457414645</v>
      </c>
      <c r="D5" s="22">
        <f>SUM(EXP!H5/EXP!L5)*100</f>
        <v>19.299195219819659</v>
      </c>
      <c r="E5" s="22">
        <f>SUM(EXP!I5/EXP!M5)*100</f>
        <v>21.164212733622282</v>
      </c>
      <c r="F5" s="84">
        <v>1.71</v>
      </c>
      <c r="G5" s="26">
        <v>1.58</v>
      </c>
      <c r="H5" s="24">
        <v>1.44</v>
      </c>
      <c r="I5" s="225">
        <v>10.81</v>
      </c>
      <c r="J5" s="27">
        <v>11.46</v>
      </c>
      <c r="K5" s="27" t="s">
        <v>52</v>
      </c>
      <c r="L5" s="227">
        <v>12.57</v>
      </c>
      <c r="M5" s="204">
        <v>13.98</v>
      </c>
      <c r="N5" s="27">
        <v>15.11</v>
      </c>
      <c r="O5" s="27" t="s">
        <v>52</v>
      </c>
      <c r="P5" s="27" t="s">
        <v>52</v>
      </c>
      <c r="Q5" s="324">
        <v>15.01</v>
      </c>
      <c r="R5" s="308"/>
    </row>
    <row r="6" spans="1:18" ht="15.75" x14ac:dyDescent="0.25">
      <c r="A6" s="110">
        <v>2</v>
      </c>
      <c r="B6" s="111" t="s">
        <v>26</v>
      </c>
      <c r="C6" s="22">
        <f>SUM(EXP!G6/EXP!K6)*100</f>
        <v>29.53729751658155</v>
      </c>
      <c r="D6" s="22">
        <f>SUM(EXP!H6/EXP!L6)*100</f>
        <v>27.695384133469869</v>
      </c>
      <c r="E6" s="22">
        <f>SUM(EXP!I6/EXP!M6)*100</f>
        <v>30.18794937614863</v>
      </c>
      <c r="F6" s="221">
        <v>1.0900000000000001</v>
      </c>
      <c r="G6" s="27">
        <v>1.26</v>
      </c>
      <c r="H6" s="86">
        <v>1.2</v>
      </c>
      <c r="I6" s="27" t="s">
        <v>52</v>
      </c>
      <c r="J6" s="27" t="s">
        <v>52</v>
      </c>
      <c r="K6" s="27" t="s">
        <v>52</v>
      </c>
      <c r="L6" s="228">
        <v>14</v>
      </c>
      <c r="M6" s="204">
        <v>13.24</v>
      </c>
      <c r="N6" s="32">
        <v>16.760000000000002</v>
      </c>
      <c r="O6" s="26" t="s">
        <v>52</v>
      </c>
      <c r="P6" s="26" t="s">
        <v>52</v>
      </c>
      <c r="Q6" s="325">
        <v>14.63</v>
      </c>
      <c r="R6" s="308"/>
    </row>
    <row r="7" spans="1:18" ht="15.75" x14ac:dyDescent="0.25">
      <c r="A7" s="108">
        <v>3</v>
      </c>
      <c r="B7" s="111" t="s">
        <v>27</v>
      </c>
      <c r="C7" s="22">
        <f>SUM(EXP!G7/EXP!K7)*100</f>
        <v>22.076403041225312</v>
      </c>
      <c r="D7" s="22">
        <f>SUM(EXP!H7/EXP!L7)*100</f>
        <v>20.623614534583652</v>
      </c>
      <c r="E7" s="22">
        <f>SUM(EXP!I7/EXP!M7)*100</f>
        <v>21.182543885918452</v>
      </c>
      <c r="F7" s="27">
        <v>1.75</v>
      </c>
      <c r="G7" s="27">
        <v>2</v>
      </c>
      <c r="H7" s="86">
        <v>1.19</v>
      </c>
      <c r="I7" s="221">
        <v>12.75</v>
      </c>
      <c r="J7" s="221">
        <v>13.55</v>
      </c>
      <c r="K7" s="28"/>
      <c r="L7" s="204">
        <v>14.69</v>
      </c>
      <c r="M7" s="204">
        <v>15.01</v>
      </c>
      <c r="N7" s="41">
        <v>15.73</v>
      </c>
      <c r="O7" s="26" t="s">
        <v>52</v>
      </c>
      <c r="P7" s="26" t="s">
        <v>52</v>
      </c>
      <c r="Q7" s="324">
        <v>15.59</v>
      </c>
    </row>
    <row r="8" spans="1:18" ht="16.5" x14ac:dyDescent="0.3">
      <c r="A8" s="110">
        <v>4</v>
      </c>
      <c r="B8" s="111" t="s">
        <v>28</v>
      </c>
      <c r="C8" s="22">
        <f>SUM(EXP!G8/EXP!K8)*100</f>
        <v>27.990740643582985</v>
      </c>
      <c r="D8" s="22">
        <f>SUM(EXP!H8/EXP!L8)*100</f>
        <v>25.262905128796049</v>
      </c>
      <c r="E8" s="22">
        <f>SUM(EXP!I8/EXP!M8)*100</f>
        <v>26.29133292576789</v>
      </c>
      <c r="F8" s="221">
        <v>0.24</v>
      </c>
      <c r="G8" s="27">
        <v>0.25</v>
      </c>
      <c r="H8" s="86">
        <v>0.18</v>
      </c>
      <c r="I8" s="27" t="s">
        <v>52</v>
      </c>
      <c r="J8" s="27" t="s">
        <v>52</v>
      </c>
      <c r="K8" s="25"/>
      <c r="L8" s="204">
        <v>11.08</v>
      </c>
      <c r="M8" s="204">
        <v>12.29</v>
      </c>
      <c r="N8" s="32">
        <v>11.25</v>
      </c>
      <c r="O8" s="10" t="s">
        <v>52</v>
      </c>
      <c r="P8" s="10" t="s">
        <v>52</v>
      </c>
      <c r="Q8" s="326">
        <v>11</v>
      </c>
    </row>
    <row r="9" spans="1:18" ht="15.75" x14ac:dyDescent="0.25">
      <c r="A9" s="108">
        <v>5</v>
      </c>
      <c r="B9" s="112" t="s">
        <v>29</v>
      </c>
      <c r="C9" s="22">
        <f>SUM(EXP!G9/EXP!K9)*100</f>
        <v>29.90409668626533</v>
      </c>
      <c r="D9" s="22">
        <f>SUM(EXP!H9/EXP!L9)*100</f>
        <v>24.751757570841534</v>
      </c>
      <c r="E9" s="22">
        <f>SUM(EXP!I9/EXP!M9)*100</f>
        <v>25.563491330746984</v>
      </c>
      <c r="F9" s="221">
        <v>0.73</v>
      </c>
      <c r="G9" s="27">
        <v>0.02</v>
      </c>
      <c r="H9" s="63">
        <v>-1.86</v>
      </c>
      <c r="I9" s="221">
        <v>8.7899999999999991</v>
      </c>
      <c r="J9" s="27">
        <v>9.89</v>
      </c>
      <c r="K9" s="27" t="s">
        <v>52</v>
      </c>
      <c r="L9" s="204">
        <v>9.49</v>
      </c>
      <c r="M9" s="204">
        <v>11.06</v>
      </c>
      <c r="N9" s="32">
        <v>10</v>
      </c>
      <c r="O9" s="26" t="s">
        <v>52</v>
      </c>
      <c r="P9" s="26" t="s">
        <v>52</v>
      </c>
      <c r="Q9" s="324">
        <v>8.67</v>
      </c>
    </row>
    <row r="10" spans="1:18" ht="15.75" x14ac:dyDescent="0.25">
      <c r="A10" s="110">
        <v>6</v>
      </c>
      <c r="B10" s="113" t="s">
        <v>30</v>
      </c>
      <c r="C10" s="22">
        <f>SUM(EXP!G10/EXP!K10)*100</f>
        <v>21.361647997924724</v>
      </c>
      <c r="D10" s="22">
        <f>SUM(EXP!H10/EXP!L10)*100</f>
        <v>22.027887486919457</v>
      </c>
      <c r="E10" s="22">
        <f>SUM(EXP!I10/EXP!M10)*100</f>
        <v>23.412000720573666</v>
      </c>
      <c r="F10" s="221">
        <v>1.41</v>
      </c>
      <c r="G10" s="27">
        <v>1.35</v>
      </c>
      <c r="H10" s="37">
        <v>1.2</v>
      </c>
      <c r="I10" s="221">
        <v>13.83</v>
      </c>
      <c r="J10" s="221">
        <v>13.09</v>
      </c>
      <c r="K10" s="28"/>
      <c r="L10" s="204">
        <v>16.64</v>
      </c>
      <c r="M10" s="204">
        <v>14.73</v>
      </c>
      <c r="N10" s="27" t="s">
        <v>52</v>
      </c>
      <c r="O10" s="26" t="s">
        <v>52</v>
      </c>
      <c r="P10" s="26" t="s">
        <v>52</v>
      </c>
      <c r="Q10" s="324">
        <v>15.14</v>
      </c>
    </row>
    <row r="11" spans="1:18" ht="15.75" x14ac:dyDescent="0.25">
      <c r="A11" s="110">
        <v>7</v>
      </c>
      <c r="B11" s="111" t="s">
        <v>31</v>
      </c>
      <c r="C11" s="22">
        <f>SUM(EXP!G11/EXP!K11)*100</f>
        <v>21.11273690512672</v>
      </c>
      <c r="D11" s="22">
        <f>SUM(EXP!H11/EXP!L11)*100</f>
        <v>20.562618756926131</v>
      </c>
      <c r="E11" s="22">
        <f>SUM(EXP!I11/EXP!M11)*100</f>
        <v>22.348847043299291</v>
      </c>
      <c r="F11" s="221">
        <v>1.56</v>
      </c>
      <c r="G11" s="27">
        <v>1.7</v>
      </c>
      <c r="H11" s="63">
        <v>1.74</v>
      </c>
      <c r="I11" s="221">
        <v>12.53</v>
      </c>
      <c r="J11" s="221">
        <v>12.34</v>
      </c>
      <c r="K11" s="25"/>
      <c r="L11" s="204">
        <v>13.36</v>
      </c>
      <c r="M11" s="204">
        <v>12.83</v>
      </c>
      <c r="N11" s="309" t="s">
        <v>52</v>
      </c>
      <c r="O11" s="26" t="s">
        <v>52</v>
      </c>
      <c r="P11" s="26" t="s">
        <v>52</v>
      </c>
      <c r="Q11" s="324">
        <v>12.69</v>
      </c>
    </row>
    <row r="12" spans="1:18" ht="15.75" x14ac:dyDescent="0.25">
      <c r="A12" s="108">
        <v>8</v>
      </c>
      <c r="B12" s="111" t="s">
        <v>32</v>
      </c>
      <c r="C12" s="22">
        <f>SUM(EXP!G12/EXP!K12)*100</f>
        <v>19.345387519859148</v>
      </c>
      <c r="D12" s="22">
        <f>SUM(EXP!H12/EXP!L12)*100</f>
        <v>18.886102535079118</v>
      </c>
      <c r="E12" s="22">
        <f>SUM(EXP!I12/EXP!M12)*100</f>
        <v>21.824856351884357</v>
      </c>
      <c r="F12" s="221">
        <v>0.73</v>
      </c>
      <c r="G12" s="27">
        <v>0.89</v>
      </c>
      <c r="H12" s="63">
        <v>0.71</v>
      </c>
      <c r="I12" s="27" t="s">
        <v>52</v>
      </c>
      <c r="J12" s="27" t="s">
        <v>52</v>
      </c>
      <c r="K12" s="25"/>
      <c r="L12" s="204">
        <v>12.84</v>
      </c>
      <c r="M12" s="204">
        <v>13.22</v>
      </c>
      <c r="N12" s="41">
        <v>13.3</v>
      </c>
      <c r="O12" s="26" t="s">
        <v>52</v>
      </c>
      <c r="P12" s="26" t="s">
        <v>52</v>
      </c>
      <c r="Q12" s="327">
        <v>13.2</v>
      </c>
    </row>
    <row r="13" spans="1:18" ht="18" customHeight="1" x14ac:dyDescent="0.25">
      <c r="A13" s="110">
        <v>9</v>
      </c>
      <c r="B13" s="111" t="s">
        <v>33</v>
      </c>
      <c r="C13" s="22">
        <f>SUM(EXP!G13/EXP!K13)*100</f>
        <v>18.708095478048492</v>
      </c>
      <c r="D13" s="22">
        <f>SUM(EXP!H13/EXP!L13)*100</f>
        <v>19.817094929848324</v>
      </c>
      <c r="E13" s="22">
        <f>SUM(EXP!I13/EXP!M13)*100</f>
        <v>20.863952443578867</v>
      </c>
      <c r="F13" s="221">
        <v>1.56</v>
      </c>
      <c r="G13" s="27">
        <v>1.35</v>
      </c>
      <c r="H13" s="25">
        <v>0.86</v>
      </c>
      <c r="I13" s="27" t="s">
        <v>52</v>
      </c>
      <c r="J13" s="27">
        <v>13.1</v>
      </c>
      <c r="K13" s="27" t="s">
        <v>52</v>
      </c>
      <c r="L13" s="204">
        <v>14.33</v>
      </c>
      <c r="M13" s="204">
        <v>14.41</v>
      </c>
      <c r="N13" s="32">
        <v>12.77</v>
      </c>
      <c r="O13" s="10"/>
      <c r="P13" s="10"/>
      <c r="Q13" s="327">
        <v>12.6</v>
      </c>
    </row>
    <row r="14" spans="1:18" ht="18.75" customHeight="1" x14ac:dyDescent="0.25">
      <c r="A14" s="110">
        <v>10</v>
      </c>
      <c r="B14" s="111" t="s">
        <v>34</v>
      </c>
      <c r="C14" s="22">
        <f>SUM(EXP!G14/EXP!K14)*100</f>
        <v>20.371919163978834</v>
      </c>
      <c r="D14" s="22">
        <f>SUM(EXP!H14/EXP!L14)*100</f>
        <v>19.802176132859255</v>
      </c>
      <c r="E14" s="22">
        <f>SUM(EXP!I14/EXP!M14)*100</f>
        <v>20.867242358718418</v>
      </c>
      <c r="F14" s="221">
        <v>0.73</v>
      </c>
      <c r="G14" s="27">
        <v>0.54</v>
      </c>
      <c r="H14" s="63">
        <v>0.32</v>
      </c>
      <c r="I14" s="221">
        <v>12.08</v>
      </c>
      <c r="J14" s="221">
        <v>10.43</v>
      </c>
      <c r="K14" s="27" t="s">
        <v>52</v>
      </c>
      <c r="L14" s="228">
        <v>13.1</v>
      </c>
      <c r="M14" s="204">
        <v>12.32</v>
      </c>
      <c r="N14" s="32">
        <v>10.93</v>
      </c>
      <c r="O14" s="27" t="s">
        <v>52</v>
      </c>
      <c r="P14" s="26" t="s">
        <v>52</v>
      </c>
      <c r="Q14" s="327">
        <v>10.9</v>
      </c>
    </row>
    <row r="15" spans="1:18" ht="15.75" x14ac:dyDescent="0.25">
      <c r="A15" s="108">
        <v>11</v>
      </c>
      <c r="B15" s="111" t="s">
        <v>35</v>
      </c>
      <c r="C15" s="22">
        <f>SUM(EXP!G15/EXP!K15)*100</f>
        <v>26.437876576270071</v>
      </c>
      <c r="D15" s="22">
        <f>SUM(EXP!H15/EXP!L15)*100</f>
        <v>24.546397176410569</v>
      </c>
      <c r="E15" s="22">
        <f>SUM(EXP!I15/EXP!M15)*100</f>
        <v>25.699900186079695</v>
      </c>
      <c r="F15" s="221">
        <v>1.75</v>
      </c>
      <c r="G15" s="27">
        <v>1.3</v>
      </c>
      <c r="H15" s="63">
        <v>1.48</v>
      </c>
      <c r="I15" s="221">
        <v>14.23</v>
      </c>
      <c r="J15" s="28" t="s">
        <v>52</v>
      </c>
      <c r="K15" s="27" t="s">
        <v>52</v>
      </c>
      <c r="L15" s="204">
        <v>15.09</v>
      </c>
      <c r="M15" s="204">
        <v>14.34</v>
      </c>
      <c r="N15" s="27">
        <v>15.02</v>
      </c>
      <c r="O15" s="27" t="s">
        <v>52</v>
      </c>
      <c r="P15" s="26">
        <v>14.43</v>
      </c>
      <c r="Q15" s="324">
        <v>15.13</v>
      </c>
    </row>
    <row r="16" spans="1:18" ht="15.75" x14ac:dyDescent="0.25">
      <c r="A16" s="110">
        <v>12</v>
      </c>
      <c r="B16" s="111" t="s">
        <v>67</v>
      </c>
      <c r="C16" s="22">
        <f>SUM(EXP!G16/EXP!K16)*100</f>
        <v>33.325522852962436</v>
      </c>
      <c r="D16" s="22">
        <f>SUM(EXP!H16/EXP!L16)*100</f>
        <v>26.770022948651434</v>
      </c>
      <c r="E16" s="22">
        <f>SUM(EXP!I16/EXP!M16)*100</f>
        <v>29.563110872196553</v>
      </c>
      <c r="F16" s="221">
        <v>1.38</v>
      </c>
      <c r="G16" s="27">
        <v>1.06</v>
      </c>
      <c r="H16" s="63">
        <v>0.67</v>
      </c>
      <c r="I16" s="221">
        <v>22.69</v>
      </c>
      <c r="J16" s="221">
        <v>16.420000000000002</v>
      </c>
      <c r="K16" s="27" t="s">
        <v>52</v>
      </c>
      <c r="L16" s="228">
        <v>23.2</v>
      </c>
      <c r="M16" s="204">
        <v>17.11</v>
      </c>
      <c r="N16" s="27" t="s">
        <v>52</v>
      </c>
      <c r="O16" s="27" t="s">
        <v>52</v>
      </c>
      <c r="P16" s="27" t="s">
        <v>52</v>
      </c>
      <c r="Q16" s="324">
        <v>14.64</v>
      </c>
    </row>
    <row r="17" spans="1:17" ht="15.75" x14ac:dyDescent="0.25">
      <c r="A17" s="110">
        <v>13</v>
      </c>
      <c r="B17" s="144" t="s">
        <v>36</v>
      </c>
      <c r="C17" s="22">
        <f>SUM(EXP!G17/EXP!K17)*100</f>
        <v>19.417943088498447</v>
      </c>
      <c r="D17" s="22">
        <f>SUM(EXP!H17/EXP!L17)*100</f>
        <v>19.567467804306091</v>
      </c>
      <c r="E17" s="22">
        <f>SUM(EXP!I17/EXP!M17)*100</f>
        <v>19.62335587763307</v>
      </c>
      <c r="F17" s="222">
        <v>1.1200000000000001</v>
      </c>
      <c r="G17" s="223">
        <v>1.17</v>
      </c>
      <c r="H17" s="86">
        <v>1</v>
      </c>
      <c r="I17" s="221">
        <v>11.64</v>
      </c>
      <c r="J17" s="221">
        <v>11.46</v>
      </c>
      <c r="K17" s="27" t="s">
        <v>52</v>
      </c>
      <c r="L17" s="229">
        <v>14</v>
      </c>
      <c r="M17" s="204">
        <v>13.91</v>
      </c>
      <c r="N17" s="32">
        <v>12.53</v>
      </c>
      <c r="O17" s="26" t="s">
        <v>52</v>
      </c>
      <c r="P17" s="26" t="s">
        <v>52</v>
      </c>
      <c r="Q17" s="324">
        <v>12.42</v>
      </c>
    </row>
    <row r="18" spans="1:17" ht="16.5" x14ac:dyDescent="0.3">
      <c r="A18" s="147" t="s">
        <v>4</v>
      </c>
      <c r="B18" s="146" t="s">
        <v>46</v>
      </c>
      <c r="C18" s="23">
        <f>SUM(EXP!G18/EXP!K18)*100</f>
        <v>22.517205416750407</v>
      </c>
      <c r="D18" s="23">
        <f>SUM(EXP!H18/EXP!L18)*100</f>
        <v>21.76566546679144</v>
      </c>
      <c r="E18" s="23">
        <f>SUM(EXP!I18/EXP!M18)*100</f>
        <v>23.267027545518882</v>
      </c>
      <c r="F18" s="23"/>
      <c r="G18" s="25"/>
      <c r="H18" s="37"/>
      <c r="I18" s="235"/>
      <c r="J18" s="159"/>
      <c r="K18" s="25"/>
      <c r="L18" s="30"/>
      <c r="M18" s="61"/>
      <c r="N18" s="32"/>
      <c r="O18" s="10"/>
      <c r="P18" s="10"/>
      <c r="Q18" s="328"/>
    </row>
    <row r="19" spans="1:17" ht="16.5" x14ac:dyDescent="0.3">
      <c r="A19" s="9" t="s">
        <v>5</v>
      </c>
      <c r="B19" s="150" t="s">
        <v>37</v>
      </c>
      <c r="C19" s="22"/>
      <c r="D19" s="22"/>
      <c r="E19" s="22"/>
      <c r="F19" s="224"/>
      <c r="G19" s="25"/>
      <c r="H19" s="64"/>
      <c r="I19" s="27"/>
      <c r="J19" s="25"/>
      <c r="K19" s="25"/>
      <c r="L19" s="30"/>
      <c r="M19" s="25"/>
      <c r="N19" s="32"/>
      <c r="O19" s="10"/>
      <c r="P19" s="10"/>
      <c r="Q19" s="328"/>
    </row>
    <row r="20" spans="1:17" ht="15.75" x14ac:dyDescent="0.25">
      <c r="A20" s="114">
        <v>14</v>
      </c>
      <c r="B20" s="115" t="s">
        <v>38</v>
      </c>
      <c r="C20" s="22">
        <f>SUM(EXP!G20/EXP!K20)*100</f>
        <v>30.059542278166013</v>
      </c>
      <c r="D20" s="22">
        <f>SUM(EXP!H20/EXP!L20)*100</f>
        <v>28.30160555625018</v>
      </c>
      <c r="E20" s="22">
        <f>SUM(EXP!I20/EXP!M20)*100</f>
        <v>29.712997289360736</v>
      </c>
      <c r="F20" s="225">
        <v>1.68</v>
      </c>
      <c r="G20" s="26">
        <v>1.7</v>
      </c>
      <c r="H20" s="63">
        <v>1.78</v>
      </c>
      <c r="I20" s="26" t="s">
        <v>52</v>
      </c>
      <c r="J20" s="26" t="s">
        <v>52</v>
      </c>
      <c r="K20" s="26" t="s">
        <v>52</v>
      </c>
      <c r="L20" s="227">
        <v>13.66</v>
      </c>
      <c r="M20" s="230">
        <v>17</v>
      </c>
      <c r="N20" s="32">
        <v>16.97</v>
      </c>
      <c r="O20" s="26" t="s">
        <v>52</v>
      </c>
      <c r="P20" s="26" t="s">
        <v>52</v>
      </c>
      <c r="Q20" s="324">
        <v>16.07</v>
      </c>
    </row>
    <row r="21" spans="1:17" ht="15.75" x14ac:dyDescent="0.25">
      <c r="A21" s="114">
        <v>15</v>
      </c>
      <c r="B21" s="111" t="s">
        <v>39</v>
      </c>
      <c r="C21" s="22">
        <f>SUM(EXP!G21/EXP!K21)*100</f>
        <v>33.298664932564989</v>
      </c>
      <c r="D21" s="22">
        <f>SUM(EXP!H21/EXP!L21)*100</f>
        <v>30.352592874845065</v>
      </c>
      <c r="E21" s="22">
        <f>SUM(EXP!I21/EXP!M21)*100</f>
        <v>29.573618347144681</v>
      </c>
      <c r="F21" s="221">
        <v>0.68</v>
      </c>
      <c r="G21" s="27">
        <v>1.06</v>
      </c>
      <c r="H21" s="25">
        <v>1.31</v>
      </c>
      <c r="I21" s="26" t="s">
        <v>52</v>
      </c>
      <c r="J21" s="26" t="s">
        <v>52</v>
      </c>
      <c r="K21" s="26" t="s">
        <v>52</v>
      </c>
      <c r="L21" s="204">
        <v>15.41</v>
      </c>
      <c r="M21" s="204">
        <v>13.61</v>
      </c>
      <c r="N21" s="32">
        <v>13.84</v>
      </c>
      <c r="O21" s="26" t="s">
        <v>52</v>
      </c>
      <c r="P21" s="26" t="s">
        <v>52</v>
      </c>
      <c r="Q21" s="327">
        <v>13.71</v>
      </c>
    </row>
    <row r="22" spans="1:17" ht="15.75" x14ac:dyDescent="0.25">
      <c r="A22" s="114">
        <v>16</v>
      </c>
      <c r="B22" s="111" t="s">
        <v>40</v>
      </c>
      <c r="C22" s="22">
        <f>SUM(EXP!G22/EXP!K22)*100</f>
        <v>38.229535289236082</v>
      </c>
      <c r="D22" s="22">
        <f>SUM(EXP!H22/EXP!L22)*100</f>
        <v>36.8519676073645</v>
      </c>
      <c r="E22" s="22">
        <f>SUM(EXP!I22/EXP!M22)*100</f>
        <v>34.708644143331142</v>
      </c>
      <c r="F22" s="226">
        <v>1.8</v>
      </c>
      <c r="G22" s="27">
        <v>1.9</v>
      </c>
      <c r="H22" s="37">
        <v>2</v>
      </c>
      <c r="I22" s="221">
        <v>15.71</v>
      </c>
      <c r="J22" s="26" t="s">
        <v>52</v>
      </c>
      <c r="K22" s="26" t="s">
        <v>52</v>
      </c>
      <c r="L22" s="228">
        <v>16.5</v>
      </c>
      <c r="M22" s="228">
        <v>16.8</v>
      </c>
      <c r="N22" s="26" t="s">
        <v>52</v>
      </c>
      <c r="O22" s="26" t="s">
        <v>52</v>
      </c>
      <c r="P22" s="26" t="s">
        <v>52</v>
      </c>
      <c r="Q22" s="327">
        <v>16.07</v>
      </c>
    </row>
    <row r="23" spans="1:17" ht="15.75" x14ac:dyDescent="0.25">
      <c r="A23" s="114">
        <v>17</v>
      </c>
      <c r="B23" s="111" t="s">
        <v>41</v>
      </c>
      <c r="C23" s="22">
        <f>SUM(EXP!G23/EXP!K23)*100</f>
        <v>25.605723409932533</v>
      </c>
      <c r="D23" s="22">
        <f>SUM(EXP!H23/EXP!L23)*100</f>
        <v>25.588740479566098</v>
      </c>
      <c r="E23" s="22">
        <f>SUM(EXP!I23/EXP!M23)*100</f>
        <v>27.120410823580794</v>
      </c>
      <c r="F23" s="226">
        <v>1.5</v>
      </c>
      <c r="G23" s="27">
        <v>1.7</v>
      </c>
      <c r="H23" s="63">
        <v>1.78</v>
      </c>
      <c r="I23" s="221">
        <v>16.260000000000002</v>
      </c>
      <c r="J23" s="26">
        <v>16.899999999999999</v>
      </c>
      <c r="K23" s="26" t="s">
        <v>52</v>
      </c>
      <c r="L23" s="204">
        <v>18.52</v>
      </c>
      <c r="M23" s="204">
        <v>18.739999999999998</v>
      </c>
      <c r="N23" s="32">
        <v>19.079999999999998</v>
      </c>
      <c r="O23" s="26" t="s">
        <v>52</v>
      </c>
      <c r="P23" s="26" t="s">
        <v>52</v>
      </c>
      <c r="Q23" s="327">
        <v>17.7</v>
      </c>
    </row>
    <row r="24" spans="1:17" ht="15" customHeight="1" x14ac:dyDescent="0.25">
      <c r="A24" s="114">
        <v>18</v>
      </c>
      <c r="B24" s="111" t="s">
        <v>42</v>
      </c>
      <c r="C24" s="22">
        <f>SUM(EXP!G24/EXP!K24)*100</f>
        <v>26.870961339302717</v>
      </c>
      <c r="D24" s="22">
        <f>SUM(EXP!H24/EXP!L24)*100</f>
        <v>26.993021024742553</v>
      </c>
      <c r="E24" s="22">
        <f>SUM(EXP!I24/EXP!M24)*100</f>
        <v>28.951413110478963</v>
      </c>
      <c r="F24" s="221">
        <v>1.57</v>
      </c>
      <c r="G24" s="27">
        <v>1.63</v>
      </c>
      <c r="H24" s="37">
        <v>1.81</v>
      </c>
      <c r="I24" s="223" t="s">
        <v>52</v>
      </c>
      <c r="J24" s="223" t="s">
        <v>52</v>
      </c>
      <c r="K24" s="26" t="s">
        <v>52</v>
      </c>
      <c r="L24" s="204">
        <v>13.85</v>
      </c>
      <c r="M24" s="204">
        <v>15.36</v>
      </c>
      <c r="N24" s="32">
        <v>13.96</v>
      </c>
      <c r="O24" s="26" t="s">
        <v>52</v>
      </c>
      <c r="P24" s="26" t="s">
        <v>52</v>
      </c>
      <c r="Q24" s="327">
        <v>13.83</v>
      </c>
    </row>
    <row r="25" spans="1:17" ht="15.75" x14ac:dyDescent="0.25">
      <c r="A25" s="114">
        <v>19</v>
      </c>
      <c r="B25" s="111" t="s">
        <v>43</v>
      </c>
      <c r="C25" s="22">
        <f>SUM(EXP!G25/EXP!K25)*100</f>
        <v>33.344926691515511</v>
      </c>
      <c r="D25" s="22">
        <f>SUM(EXP!H25/EXP!L25)*100</f>
        <v>31.359051159976985</v>
      </c>
      <c r="E25" s="22">
        <f>SUM(EXP!I25/EXP!M25)*100</f>
        <v>33.500876328846658</v>
      </c>
      <c r="F25" s="27">
        <v>1.83</v>
      </c>
      <c r="G25" s="27">
        <v>1.81</v>
      </c>
      <c r="H25" s="303">
        <v>1.8</v>
      </c>
      <c r="I25" s="221">
        <v>16.510000000000002</v>
      </c>
      <c r="J25" s="27">
        <v>15.16</v>
      </c>
      <c r="K25" s="47"/>
      <c r="L25" s="204">
        <v>17.52</v>
      </c>
      <c r="M25" s="26">
        <v>16.05</v>
      </c>
      <c r="N25" s="61">
        <v>19.010000000000002</v>
      </c>
      <c r="O25" s="26" t="s">
        <v>52</v>
      </c>
      <c r="P25" s="26" t="s">
        <v>52</v>
      </c>
      <c r="Q25" s="325">
        <v>18.829999999999998</v>
      </c>
    </row>
    <row r="26" spans="1:17" ht="15.75" x14ac:dyDescent="0.25">
      <c r="A26" s="114">
        <v>20</v>
      </c>
      <c r="B26" s="144" t="s">
        <v>44</v>
      </c>
      <c r="C26" s="22">
        <f>SUM(EXP!G26/EXP!K26)*100</f>
        <v>16.58058208770921</v>
      </c>
      <c r="D26" s="22">
        <f>SUM(EXP!H26/EXP!L26)*100</f>
        <v>18.010559579377748</v>
      </c>
      <c r="E26" s="22">
        <f>SUM(EXP!I26/EXP!M26)*100</f>
        <v>19.410748154204992</v>
      </c>
      <c r="F26" s="222">
        <v>1.57</v>
      </c>
      <c r="G26" s="223">
        <v>1.5</v>
      </c>
      <c r="H26" s="241">
        <v>1.61</v>
      </c>
      <c r="I26" s="27" t="s">
        <v>52</v>
      </c>
      <c r="J26" s="223" t="s">
        <v>52</v>
      </c>
      <c r="K26" s="223" t="s">
        <v>52</v>
      </c>
      <c r="L26" s="229">
        <v>17.899999999999999</v>
      </c>
      <c r="M26" s="228">
        <v>18.3</v>
      </c>
      <c r="N26" s="223" t="s">
        <v>52</v>
      </c>
      <c r="O26" s="223" t="s">
        <v>52</v>
      </c>
      <c r="P26" s="223" t="s">
        <v>52</v>
      </c>
      <c r="Q26" s="327">
        <v>14.4</v>
      </c>
    </row>
    <row r="27" spans="1:17" ht="15.75" x14ac:dyDescent="0.25">
      <c r="A27" s="147" t="s">
        <v>5</v>
      </c>
      <c r="B27" s="146" t="s">
        <v>45</v>
      </c>
      <c r="C27" s="23">
        <f>SUM(EXP!G27/EXP!K27)*100</f>
        <v>29.955115527648609</v>
      </c>
      <c r="D27" s="23">
        <f>SUM(EXP!H27/EXP!L27)*100</f>
        <v>29.2281335867203</v>
      </c>
      <c r="E27" s="23">
        <f>SUM(EXP!I27/EXP!M27)*100</f>
        <v>29.751156813719138</v>
      </c>
      <c r="F27" s="27"/>
      <c r="G27" s="32"/>
      <c r="H27" s="32"/>
      <c r="I27" s="31"/>
      <c r="J27" s="15"/>
      <c r="K27" s="15"/>
      <c r="L27" s="30"/>
      <c r="M27" s="61"/>
      <c r="N27" s="32"/>
      <c r="O27" s="10"/>
      <c r="P27" s="10"/>
      <c r="Q27" s="328"/>
    </row>
    <row r="28" spans="1:17" ht="16.5" thickBot="1" x14ac:dyDescent="0.3">
      <c r="A28" s="329" t="s">
        <v>6</v>
      </c>
      <c r="B28" s="330" t="s">
        <v>47</v>
      </c>
      <c r="C28" s="331">
        <f>SUM(EXP!G28/EXP!K28)*100</f>
        <v>28.166896143018921</v>
      </c>
      <c r="D28" s="331">
        <f>SUM(EXP!H28/EXP!L28)*100</f>
        <v>27.427982631685243</v>
      </c>
      <c r="E28" s="331">
        <f>SUM(EXP!I28/EXP!M28)*100</f>
        <v>28.149201844631584</v>
      </c>
      <c r="F28" s="332"/>
      <c r="G28" s="333"/>
      <c r="H28" s="333"/>
      <c r="I28" s="334"/>
      <c r="J28" s="335"/>
      <c r="K28" s="335"/>
      <c r="L28" s="336"/>
      <c r="M28" s="333"/>
      <c r="N28" s="333"/>
      <c r="O28" s="337"/>
      <c r="P28" s="337"/>
      <c r="Q28" s="338"/>
    </row>
    <row r="29" spans="1:17" ht="15.75" x14ac:dyDescent="0.25">
      <c r="A29" s="120"/>
      <c r="B29" s="121"/>
      <c r="C29" s="166"/>
      <c r="D29" s="166"/>
      <c r="E29" s="166"/>
      <c r="F29" s="173"/>
      <c r="G29" s="64"/>
      <c r="H29" s="64"/>
      <c r="I29" s="174"/>
      <c r="J29" s="175"/>
      <c r="K29" s="175"/>
      <c r="L29" s="316"/>
      <c r="M29" s="64"/>
      <c r="N29" s="64"/>
      <c r="O29" s="46"/>
      <c r="P29" s="46"/>
      <c r="Q29" s="279"/>
    </row>
    <row r="30" spans="1:17" ht="15.75" x14ac:dyDescent="0.25">
      <c r="A30" s="120"/>
      <c r="B30" s="121"/>
      <c r="C30" s="388"/>
      <c r="D30" s="388"/>
      <c r="E30" s="389"/>
      <c r="F30" s="29"/>
      <c r="G30" s="64"/>
      <c r="H30" s="64"/>
      <c r="I30" s="174"/>
      <c r="J30" s="175"/>
      <c r="K30" s="390"/>
      <c r="L30" s="388"/>
      <c r="M30" s="389"/>
      <c r="N30" s="64"/>
    </row>
    <row r="31" spans="1:17" ht="15.75" x14ac:dyDescent="0.25">
      <c r="A31" s="120"/>
      <c r="B31" s="121"/>
      <c r="C31" s="166"/>
      <c r="D31" s="166"/>
      <c r="E31" s="166"/>
      <c r="F31" s="173"/>
      <c r="G31" s="64"/>
      <c r="H31" s="64"/>
      <c r="I31" s="174"/>
      <c r="J31" s="175"/>
      <c r="K31" s="175"/>
      <c r="L31" s="177"/>
      <c r="M31" s="64"/>
      <c r="N31" s="176"/>
    </row>
    <row r="32" spans="1:17" ht="20.25" customHeight="1" x14ac:dyDescent="0.25">
      <c r="A32" s="120"/>
      <c r="B32" s="142"/>
      <c r="C32" s="169"/>
      <c r="D32" s="169"/>
      <c r="E32" s="169"/>
      <c r="F32" s="127"/>
      <c r="G32" s="127"/>
      <c r="H32" s="127"/>
      <c r="I32" s="127"/>
      <c r="J32" s="127"/>
      <c r="K32" s="127"/>
      <c r="L32" s="178"/>
      <c r="M32" s="64"/>
      <c r="N32" s="64"/>
    </row>
    <row r="33" spans="1:14" ht="23.45" customHeight="1" x14ac:dyDescent="0.25">
      <c r="A33" s="120"/>
      <c r="B33" s="126"/>
      <c r="C33" s="169"/>
      <c r="D33" s="169"/>
      <c r="E33" s="169"/>
      <c r="F33" s="127"/>
      <c r="G33" s="127"/>
      <c r="H33" s="127"/>
      <c r="I33" s="160"/>
      <c r="J33" s="179"/>
      <c r="K33" s="179"/>
      <c r="L33" s="178"/>
      <c r="M33" s="64"/>
      <c r="N33" s="64"/>
    </row>
    <row r="34" spans="1:14" ht="20.100000000000001" customHeight="1" x14ac:dyDescent="0.25">
      <c r="A34" s="120"/>
      <c r="B34" s="126"/>
      <c r="C34" s="103"/>
      <c r="D34" s="103"/>
      <c r="E34" s="103"/>
      <c r="F34" s="46"/>
      <c r="G34" s="64"/>
      <c r="H34" s="64"/>
      <c r="I34" s="180"/>
      <c r="J34" s="175"/>
      <c r="K34" s="175"/>
      <c r="L34" s="178"/>
      <c r="M34" s="64"/>
      <c r="N34" s="64"/>
    </row>
    <row r="35" spans="1:14" ht="17.25" customHeight="1" x14ac:dyDescent="0.25">
      <c r="A35" s="130"/>
      <c r="B35" s="131"/>
      <c r="C35" s="166"/>
      <c r="D35" s="166"/>
      <c r="E35" s="166"/>
      <c r="F35" s="181"/>
      <c r="G35" s="182"/>
      <c r="H35" s="182"/>
      <c r="I35" s="183"/>
      <c r="J35" s="184"/>
      <c r="K35" s="185"/>
      <c r="L35" s="186"/>
      <c r="M35" s="187"/>
      <c r="N35" s="64"/>
    </row>
    <row r="36" spans="1:14" ht="24" customHeight="1" x14ac:dyDescent="0.3">
      <c r="A36" s="120"/>
      <c r="B36" s="126"/>
      <c r="C36" s="169"/>
      <c r="D36" s="169"/>
      <c r="E36" s="169"/>
      <c r="F36" s="160"/>
      <c r="G36" s="160"/>
      <c r="H36" s="160"/>
      <c r="I36" s="160"/>
      <c r="J36" s="160"/>
      <c r="K36" s="160"/>
      <c r="L36" s="159"/>
      <c r="M36" s="64"/>
      <c r="N36" s="46"/>
    </row>
    <row r="37" spans="1:14" ht="28.15" customHeight="1" x14ac:dyDescent="0.25">
      <c r="A37" s="70"/>
    </row>
  </sheetData>
  <mergeCells count="8">
    <mergeCell ref="C30:E30"/>
    <mergeCell ref="K30:M30"/>
    <mergeCell ref="O3:Q3"/>
    <mergeCell ref="A1:J1"/>
    <mergeCell ref="C3:E3"/>
    <mergeCell ref="F3:H3"/>
    <mergeCell ref="I3:K3"/>
    <mergeCell ref="L3:N3"/>
  </mergeCells>
  <pageMargins left="0.51181102362204722" right="0.51181102362204722" top="0.78740157480314965" bottom="0" header="0" footer="0.31496062992125984"/>
  <pageSetup paperSize="9" scale="74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5" sqref="K5:K17"/>
    </sheetView>
  </sheetViews>
  <sheetFormatPr defaultRowHeight="15" x14ac:dyDescent="0.25"/>
  <cols>
    <col min="1" max="1" width="5.85546875" customWidth="1"/>
    <col min="2" max="2" width="47.42578125" customWidth="1"/>
    <col min="3" max="4" width="10.28515625" customWidth="1"/>
    <col min="5" max="5" width="10" customWidth="1"/>
    <col min="6" max="6" width="9.85546875" customWidth="1"/>
    <col min="7" max="7" width="11.28515625" customWidth="1"/>
    <col min="8" max="8" width="10.7109375" customWidth="1"/>
    <col min="9" max="9" width="11" customWidth="1"/>
    <col min="10" max="11" width="11.28515625" customWidth="1"/>
  </cols>
  <sheetData>
    <row r="1" spans="1:12" ht="24" thickBot="1" x14ac:dyDescent="0.4">
      <c r="A1" s="356" t="s">
        <v>75</v>
      </c>
      <c r="B1" s="357"/>
      <c r="C1" s="357"/>
      <c r="D1" s="357"/>
      <c r="E1" s="357"/>
      <c r="F1" s="357"/>
      <c r="G1" s="357"/>
      <c r="H1" s="357"/>
      <c r="I1" s="357"/>
      <c r="J1" s="366"/>
      <c r="K1" s="97"/>
    </row>
    <row r="2" spans="1:12" ht="18.75" x14ac:dyDescent="0.3">
      <c r="A2" s="45" t="s">
        <v>0</v>
      </c>
      <c r="B2" s="17"/>
      <c r="C2" s="18"/>
      <c r="D2" s="18"/>
      <c r="E2" s="345" t="s">
        <v>73</v>
      </c>
      <c r="F2" s="344"/>
      <c r="G2" s="277"/>
      <c r="H2" s="315" t="s">
        <v>1</v>
      </c>
      <c r="I2" s="19"/>
      <c r="J2" s="46"/>
      <c r="K2" s="347" t="s">
        <v>24</v>
      </c>
    </row>
    <row r="3" spans="1:12" ht="18.75" x14ac:dyDescent="0.3">
      <c r="A3" s="7" t="s">
        <v>62</v>
      </c>
      <c r="B3" s="53" t="s">
        <v>7</v>
      </c>
      <c r="C3" s="397" t="s">
        <v>63</v>
      </c>
      <c r="D3" s="397"/>
      <c r="E3" s="398"/>
      <c r="F3" s="399" t="s">
        <v>64</v>
      </c>
      <c r="G3" s="399"/>
      <c r="H3" s="400"/>
      <c r="I3" s="401" t="s">
        <v>65</v>
      </c>
      <c r="J3" s="399"/>
      <c r="K3" s="402"/>
    </row>
    <row r="4" spans="1:12" ht="15.75" x14ac:dyDescent="0.25">
      <c r="A4" s="8"/>
      <c r="B4" s="1"/>
      <c r="C4" s="13">
        <v>2012</v>
      </c>
      <c r="D4" s="58">
        <v>2013</v>
      </c>
      <c r="E4" s="2">
        <v>2014</v>
      </c>
      <c r="F4" s="13">
        <v>2012</v>
      </c>
      <c r="G4" s="58">
        <v>2013</v>
      </c>
      <c r="H4" s="2">
        <v>2014</v>
      </c>
      <c r="I4" s="13">
        <v>2012</v>
      </c>
      <c r="J4" s="58">
        <v>2013</v>
      </c>
      <c r="K4" s="2">
        <v>2014</v>
      </c>
    </row>
    <row r="5" spans="1:12" ht="15.75" x14ac:dyDescent="0.25">
      <c r="A5" s="108">
        <v>1</v>
      </c>
      <c r="B5" s="109" t="s">
        <v>25</v>
      </c>
      <c r="C5" s="228">
        <v>0.44</v>
      </c>
      <c r="D5" s="219">
        <v>0.63</v>
      </c>
      <c r="E5" s="25">
        <v>1.23</v>
      </c>
      <c r="F5" s="221">
        <v>8.4700000000000006</v>
      </c>
      <c r="G5" s="221">
        <v>9.3800000000000008</v>
      </c>
      <c r="H5" s="61">
        <v>9.06</v>
      </c>
      <c r="I5" s="228">
        <v>8</v>
      </c>
      <c r="J5" s="228">
        <v>9</v>
      </c>
      <c r="K5" s="37">
        <v>8</v>
      </c>
      <c r="L5" s="308"/>
    </row>
    <row r="6" spans="1:12" ht="15.75" x14ac:dyDescent="0.25">
      <c r="A6" s="110">
        <v>2</v>
      </c>
      <c r="B6" s="111" t="s">
        <v>26</v>
      </c>
      <c r="C6" s="228">
        <v>0.18</v>
      </c>
      <c r="D6" s="219">
        <v>0.03</v>
      </c>
      <c r="E6" s="25">
        <v>0.28000000000000003</v>
      </c>
      <c r="F6" s="226">
        <v>5.5976999999999997</v>
      </c>
      <c r="G6" s="226">
        <v>6.44</v>
      </c>
      <c r="H6" s="32">
        <v>6.66</v>
      </c>
      <c r="I6" s="204">
        <v>4.5599999999999996</v>
      </c>
      <c r="J6" s="204">
        <v>6.28</v>
      </c>
      <c r="K6" s="37">
        <v>6.54</v>
      </c>
      <c r="L6" s="308"/>
    </row>
    <row r="7" spans="1:12" ht="15.75" x14ac:dyDescent="0.25">
      <c r="A7" s="108">
        <v>3</v>
      </c>
      <c r="B7" s="111" t="s">
        <v>27</v>
      </c>
      <c r="C7" s="228">
        <v>0.45</v>
      </c>
      <c r="D7" s="219" t="s">
        <v>54</v>
      </c>
      <c r="E7" s="27">
        <v>1.22</v>
      </c>
      <c r="F7" s="221">
        <v>10.68</v>
      </c>
      <c r="G7" s="226">
        <v>11.3315</v>
      </c>
      <c r="H7" s="41">
        <v>10.7471</v>
      </c>
      <c r="I7" s="204">
        <v>10.98</v>
      </c>
      <c r="J7" s="204">
        <v>13.88</v>
      </c>
      <c r="K7" s="37">
        <v>8.35</v>
      </c>
    </row>
    <row r="8" spans="1:12" ht="15.75" x14ac:dyDescent="0.25">
      <c r="A8" s="110">
        <v>4</v>
      </c>
      <c r="B8" s="111" t="s">
        <v>28</v>
      </c>
      <c r="C8" s="33">
        <v>1.1000000000000001</v>
      </c>
      <c r="D8" s="236">
        <v>1.1200000000000001</v>
      </c>
      <c r="E8" s="36">
        <v>2.2200000000000002</v>
      </c>
      <c r="F8" s="221">
        <v>6.75</v>
      </c>
      <c r="G8" s="221">
        <v>7.36</v>
      </c>
      <c r="H8" s="41">
        <v>7.71</v>
      </c>
      <c r="I8" s="204">
        <v>0.97</v>
      </c>
      <c r="J8" s="204">
        <v>1.1599999999999999</v>
      </c>
      <c r="K8" s="25">
        <v>0.94</v>
      </c>
    </row>
    <row r="9" spans="1:12" ht="15.75" x14ac:dyDescent="0.25">
      <c r="A9" s="108">
        <v>5</v>
      </c>
      <c r="B9" s="112" t="s">
        <v>29</v>
      </c>
      <c r="C9" s="228">
        <v>0.66</v>
      </c>
      <c r="D9" s="219">
        <v>3.36</v>
      </c>
      <c r="E9" s="27">
        <v>1.6</v>
      </c>
      <c r="F9" s="226">
        <v>5.9291999999999998</v>
      </c>
      <c r="G9" s="226">
        <v>6.7473999999999998</v>
      </c>
      <c r="H9" s="41">
        <v>7.7431999999999999</v>
      </c>
      <c r="I9" s="204">
        <v>-3.33</v>
      </c>
      <c r="J9" s="228">
        <v>10</v>
      </c>
      <c r="K9" s="25">
        <v>-10.37</v>
      </c>
    </row>
    <row r="10" spans="1:12" ht="16.5" x14ac:dyDescent="0.3">
      <c r="A10" s="110">
        <v>6</v>
      </c>
      <c r="B10" s="113" t="s">
        <v>30</v>
      </c>
      <c r="C10" s="228">
        <v>0.53</v>
      </c>
      <c r="D10" s="219">
        <v>0.98</v>
      </c>
      <c r="E10" s="224">
        <v>0.74</v>
      </c>
      <c r="F10" s="221">
        <v>10.11</v>
      </c>
      <c r="G10" s="221">
        <v>10.75</v>
      </c>
      <c r="H10" s="41">
        <v>9.9700000000000006</v>
      </c>
      <c r="I10" s="228">
        <v>9</v>
      </c>
      <c r="J10" s="228">
        <v>9</v>
      </c>
      <c r="K10" s="37">
        <v>8</v>
      </c>
    </row>
    <row r="11" spans="1:12" ht="15.75" x14ac:dyDescent="0.25">
      <c r="A11" s="110">
        <v>7</v>
      </c>
      <c r="B11" s="111" t="s">
        <v>31</v>
      </c>
      <c r="C11" s="27">
        <v>0.15</v>
      </c>
      <c r="D11" s="219">
        <v>0.14000000000000001</v>
      </c>
      <c r="E11" s="25">
        <v>0.22</v>
      </c>
      <c r="F11" s="221">
        <v>8.86</v>
      </c>
      <c r="G11" s="221">
        <v>10.49</v>
      </c>
      <c r="H11" s="41">
        <v>11.74</v>
      </c>
      <c r="I11" s="228">
        <v>9</v>
      </c>
      <c r="J11" s="228">
        <v>11</v>
      </c>
      <c r="K11" s="37">
        <v>13</v>
      </c>
    </row>
    <row r="12" spans="1:12" ht="16.5" x14ac:dyDescent="0.3">
      <c r="A12" s="108">
        <v>8</v>
      </c>
      <c r="B12" s="111" t="s">
        <v>32</v>
      </c>
      <c r="C12" s="228">
        <v>2.11</v>
      </c>
      <c r="D12" s="219">
        <v>1.51</v>
      </c>
      <c r="E12" s="224">
        <v>1.91</v>
      </c>
      <c r="F12" s="221">
        <v>8.59</v>
      </c>
      <c r="G12" s="226">
        <v>9.66</v>
      </c>
      <c r="H12" s="32">
        <v>9.59</v>
      </c>
      <c r="I12" s="228">
        <v>4</v>
      </c>
      <c r="J12" s="228">
        <v>5</v>
      </c>
      <c r="K12" s="37">
        <v>4</v>
      </c>
    </row>
    <row r="13" spans="1:12" ht="15.75" x14ac:dyDescent="0.25">
      <c r="A13" s="110">
        <v>9</v>
      </c>
      <c r="B13" s="111" t="s">
        <v>33</v>
      </c>
      <c r="C13" s="228">
        <v>0.33</v>
      </c>
      <c r="D13" s="219">
        <v>0.37</v>
      </c>
      <c r="E13" s="25">
        <v>0.41</v>
      </c>
      <c r="F13" s="221">
        <v>9.84</v>
      </c>
      <c r="G13" s="221">
        <v>10.14</v>
      </c>
      <c r="H13" s="32">
        <v>10.55</v>
      </c>
      <c r="I13" s="204">
        <v>8.84</v>
      </c>
      <c r="J13" s="204">
        <v>8.18</v>
      </c>
      <c r="K13" s="25">
        <v>5.85</v>
      </c>
    </row>
    <row r="14" spans="1:12" ht="18" customHeight="1" x14ac:dyDescent="0.25">
      <c r="A14" s="110">
        <v>10</v>
      </c>
      <c r="B14" s="111" t="s">
        <v>34</v>
      </c>
      <c r="C14" s="228">
        <v>1.74</v>
      </c>
      <c r="D14" s="219">
        <v>2.4300000000000002</v>
      </c>
      <c r="E14" s="25">
        <v>3.44</v>
      </c>
      <c r="F14" s="221">
        <v>7.87</v>
      </c>
      <c r="G14" s="221">
        <v>8.6300000000000008</v>
      </c>
      <c r="H14" s="88">
        <v>9.23</v>
      </c>
      <c r="I14" s="228">
        <v>3.5</v>
      </c>
      <c r="J14" s="204">
        <v>2.91</v>
      </c>
      <c r="K14" s="283">
        <v>1.81</v>
      </c>
    </row>
    <row r="15" spans="1:12" ht="15.75" x14ac:dyDescent="0.25">
      <c r="A15" s="108">
        <v>11</v>
      </c>
      <c r="B15" s="111" t="s">
        <v>35</v>
      </c>
      <c r="C15" s="27">
        <v>0</v>
      </c>
      <c r="D15" s="219">
        <v>0</v>
      </c>
      <c r="E15" s="219">
        <v>0</v>
      </c>
      <c r="F15" s="221">
        <v>6.56</v>
      </c>
      <c r="G15" s="242">
        <v>7.48</v>
      </c>
      <c r="H15" s="88">
        <v>5.82</v>
      </c>
      <c r="I15" s="228">
        <v>8</v>
      </c>
      <c r="J15" s="228">
        <v>7</v>
      </c>
      <c r="K15" s="301">
        <v>9</v>
      </c>
    </row>
    <row r="16" spans="1:12" ht="15.75" x14ac:dyDescent="0.25">
      <c r="A16" s="110">
        <v>12</v>
      </c>
      <c r="B16" s="111" t="s">
        <v>67</v>
      </c>
      <c r="C16" s="228">
        <v>0.2</v>
      </c>
      <c r="D16" s="219">
        <v>0.11</v>
      </c>
      <c r="E16" s="25">
        <v>0.31</v>
      </c>
      <c r="F16" s="221">
        <v>6.69</v>
      </c>
      <c r="G16" s="221">
        <v>7.39</v>
      </c>
      <c r="H16" s="41">
        <v>6.97</v>
      </c>
      <c r="I16" s="228">
        <v>5</v>
      </c>
      <c r="J16" s="228">
        <v>5</v>
      </c>
      <c r="K16" s="37">
        <v>3</v>
      </c>
    </row>
    <row r="17" spans="1:11" ht="16.5" x14ac:dyDescent="0.3">
      <c r="A17" s="110">
        <v>13</v>
      </c>
      <c r="B17" s="144" t="s">
        <v>36</v>
      </c>
      <c r="C17" s="228">
        <v>0.28000000000000003</v>
      </c>
      <c r="D17" s="219">
        <v>0.78</v>
      </c>
      <c r="E17" s="224">
        <v>0.78</v>
      </c>
      <c r="F17" s="222">
        <v>10.79</v>
      </c>
      <c r="G17" s="222">
        <v>12.01</v>
      </c>
      <c r="H17" s="41">
        <v>11.99</v>
      </c>
      <c r="I17" s="229">
        <v>7</v>
      </c>
      <c r="J17" s="228">
        <v>8</v>
      </c>
      <c r="K17" s="37">
        <v>7</v>
      </c>
    </row>
    <row r="18" spans="1:11" ht="15.75" x14ac:dyDescent="0.25">
      <c r="A18" s="147" t="s">
        <v>4</v>
      </c>
      <c r="B18" s="146" t="s">
        <v>56</v>
      </c>
      <c r="C18" s="240">
        <f>SUM(Assets!K18/DEPO!I18)*100</f>
        <v>0.58051718035384658</v>
      </c>
      <c r="D18" s="85">
        <f>SUM(Assets!L18/DEPO!J18)*100</f>
        <v>0.77293837147676225</v>
      </c>
      <c r="E18" s="85">
        <f>SUM(Assets!M18/DEPO!K18)*100</f>
        <v>0.95595238264145521</v>
      </c>
      <c r="F18" s="85"/>
      <c r="G18" s="85"/>
      <c r="H18" s="85"/>
      <c r="I18" s="85"/>
      <c r="J18" s="85"/>
      <c r="K18" s="85"/>
    </row>
    <row r="19" spans="1:11" ht="15.75" x14ac:dyDescent="0.25">
      <c r="A19" s="9" t="s">
        <v>5</v>
      </c>
      <c r="B19" s="150" t="s">
        <v>37</v>
      </c>
      <c r="C19" s="238"/>
      <c r="D19" s="237"/>
      <c r="E19" s="238"/>
      <c r="F19" s="35"/>
      <c r="G19" s="37"/>
      <c r="H19" s="41"/>
      <c r="I19" s="34"/>
      <c r="J19" s="25"/>
      <c r="K19" s="25"/>
    </row>
    <row r="20" spans="1:11" ht="15.75" x14ac:dyDescent="0.25">
      <c r="A20" s="114">
        <v>14</v>
      </c>
      <c r="B20" s="115" t="s">
        <v>38</v>
      </c>
      <c r="C20" s="228">
        <v>0.27</v>
      </c>
      <c r="D20" s="228">
        <v>0.36</v>
      </c>
      <c r="E20" s="228">
        <v>0.44</v>
      </c>
      <c r="F20" s="225">
        <v>12.76</v>
      </c>
      <c r="G20" s="225">
        <v>12.15</v>
      </c>
      <c r="H20" s="41">
        <v>12.3</v>
      </c>
      <c r="I20" s="26">
        <v>14</v>
      </c>
      <c r="J20" s="230">
        <v>15</v>
      </c>
      <c r="K20" s="230">
        <v>15</v>
      </c>
    </row>
    <row r="21" spans="1:11" ht="15.75" x14ac:dyDescent="0.25">
      <c r="A21" s="114">
        <v>15</v>
      </c>
      <c r="B21" s="111" t="s">
        <v>39</v>
      </c>
      <c r="C21" s="228">
        <v>0.56999999999999995</v>
      </c>
      <c r="D21" s="27">
        <v>0.75</v>
      </c>
      <c r="E21" s="27">
        <v>0.91</v>
      </c>
      <c r="F21" s="221">
        <v>5.14</v>
      </c>
      <c r="G21" s="221">
        <v>6.74</v>
      </c>
      <c r="H21" s="32">
        <v>6.89</v>
      </c>
      <c r="I21" s="228">
        <v>2</v>
      </c>
      <c r="J21" s="228">
        <v>5</v>
      </c>
      <c r="K21" s="37">
        <v>6</v>
      </c>
    </row>
    <row r="22" spans="1:11" ht="15.75" x14ac:dyDescent="0.25">
      <c r="A22" s="114">
        <v>16</v>
      </c>
      <c r="B22" s="111" t="s">
        <v>40</v>
      </c>
      <c r="C22" s="228">
        <v>0.18</v>
      </c>
      <c r="D22" s="27">
        <v>0.2</v>
      </c>
      <c r="E22" s="27">
        <v>0.27</v>
      </c>
      <c r="F22" s="221">
        <v>6.54</v>
      </c>
      <c r="G22" s="226">
        <v>7.5</v>
      </c>
      <c r="H22" s="41">
        <v>8.9</v>
      </c>
      <c r="I22" s="228">
        <v>8</v>
      </c>
      <c r="J22" s="228">
        <v>10</v>
      </c>
      <c r="K22" s="37">
        <v>12</v>
      </c>
    </row>
    <row r="23" spans="1:11" ht="15.75" x14ac:dyDescent="0.25">
      <c r="A23" s="114">
        <v>17</v>
      </c>
      <c r="B23" s="111" t="s">
        <v>41</v>
      </c>
      <c r="C23" s="228">
        <v>0.73</v>
      </c>
      <c r="D23" s="27">
        <v>0.77</v>
      </c>
      <c r="E23" s="27">
        <v>0.97</v>
      </c>
      <c r="F23" s="226">
        <v>7.08</v>
      </c>
      <c r="G23" s="226">
        <v>7.35</v>
      </c>
      <c r="H23" s="41">
        <v>7.47</v>
      </c>
      <c r="I23" s="228">
        <v>11</v>
      </c>
      <c r="J23" s="228">
        <v>14</v>
      </c>
      <c r="K23" s="228">
        <v>14</v>
      </c>
    </row>
    <row r="24" spans="1:11" ht="13.5" customHeight="1" x14ac:dyDescent="0.25">
      <c r="A24" s="114">
        <v>18</v>
      </c>
      <c r="B24" s="111" t="s">
        <v>42</v>
      </c>
      <c r="C24" s="228">
        <v>0.27</v>
      </c>
      <c r="D24" s="27">
        <v>0.31</v>
      </c>
      <c r="E24" s="219">
        <v>0.33</v>
      </c>
      <c r="F24" s="27">
        <v>7.8841999999999999</v>
      </c>
      <c r="G24" s="27">
        <v>8.4052000000000007</v>
      </c>
      <c r="H24" s="299">
        <v>7.1711999999999998</v>
      </c>
      <c r="I24" s="204">
        <v>8.57</v>
      </c>
      <c r="J24" s="204">
        <v>9.2200000000000006</v>
      </c>
      <c r="K24" s="25">
        <v>9.0299999999999994</v>
      </c>
    </row>
    <row r="25" spans="1:11" ht="15.75" x14ac:dyDescent="0.25">
      <c r="A25" s="114">
        <v>19</v>
      </c>
      <c r="B25" s="111" t="s">
        <v>43</v>
      </c>
      <c r="C25" s="228">
        <v>0.61</v>
      </c>
      <c r="D25" s="27">
        <v>0.64</v>
      </c>
      <c r="E25" s="219">
        <v>1.08</v>
      </c>
      <c r="F25" s="221">
        <v>6.13</v>
      </c>
      <c r="G25" s="221">
        <v>6.86</v>
      </c>
      <c r="H25" s="89">
        <v>6.78</v>
      </c>
      <c r="I25" s="228">
        <v>9</v>
      </c>
      <c r="J25" s="228">
        <v>10</v>
      </c>
      <c r="K25" s="304">
        <v>10</v>
      </c>
    </row>
    <row r="26" spans="1:11" ht="15.75" x14ac:dyDescent="0.25">
      <c r="A26" s="114">
        <v>20</v>
      </c>
      <c r="B26" s="111" t="s">
        <v>44</v>
      </c>
      <c r="C26" s="229">
        <v>0.05</v>
      </c>
      <c r="D26" s="223">
        <v>0.01</v>
      </c>
      <c r="E26" s="300">
        <v>0.05</v>
      </c>
      <c r="F26" s="226">
        <v>17.476500000000001</v>
      </c>
      <c r="G26" s="243">
        <v>17.741900000000001</v>
      </c>
      <c r="H26" s="41">
        <v>15.581</v>
      </c>
      <c r="I26" s="244">
        <v>20.420000000000002</v>
      </c>
      <c r="J26" s="204">
        <v>21.02</v>
      </c>
      <c r="K26" s="25">
        <v>20.45</v>
      </c>
    </row>
    <row r="27" spans="1:11" ht="15.75" x14ac:dyDescent="0.25">
      <c r="A27" s="147" t="s">
        <v>5</v>
      </c>
      <c r="B27" s="146" t="s">
        <v>55</v>
      </c>
      <c r="C27" s="85">
        <f>SUM(Assets!K27/DEPO!I27)*100</f>
        <v>0.41626542000819899</v>
      </c>
      <c r="D27" s="85">
        <f>SUM(Assets!L27/DEPO!J27)*100</f>
        <v>0.44748429219876784</v>
      </c>
      <c r="E27" s="85">
        <f>SUM(Assets!M27/DEPO!K27)*100</f>
        <v>0.57491968746286248</v>
      </c>
      <c r="F27" s="85"/>
      <c r="G27" s="85"/>
      <c r="H27" s="85"/>
      <c r="I27" s="85"/>
      <c r="J27" s="85"/>
      <c r="K27" s="85"/>
    </row>
    <row r="28" spans="1:11" ht="15.75" x14ac:dyDescent="0.25">
      <c r="A28" s="147" t="s">
        <v>6</v>
      </c>
      <c r="B28" s="145" t="s">
        <v>57</v>
      </c>
      <c r="C28" s="85">
        <f>SUM(Assets!K28/DEPO!I28)*100</f>
        <v>0.45537018397429008</v>
      </c>
      <c r="D28" s="85">
        <f>SUM(Assets!L28/DEPO!J28)*100</f>
        <v>0.52432864426348214</v>
      </c>
      <c r="E28" s="85">
        <f>SUM(Assets!M28/DEPO!K28)*100</f>
        <v>0.65982979745794001</v>
      </c>
      <c r="F28" s="85"/>
      <c r="G28" s="85"/>
      <c r="H28" s="85"/>
      <c r="I28" s="85"/>
      <c r="J28" s="85"/>
      <c r="K28" s="85"/>
    </row>
    <row r="29" spans="1:11" ht="15.75" x14ac:dyDescent="0.25">
      <c r="A29" s="136"/>
      <c r="B29" s="137"/>
      <c r="C29" s="239"/>
      <c r="D29" s="239"/>
      <c r="E29" s="239"/>
      <c r="F29" s="188"/>
      <c r="G29" s="65"/>
      <c r="H29" s="65"/>
      <c r="I29" s="188"/>
      <c r="J29" s="172"/>
      <c r="K29" s="189"/>
    </row>
    <row r="30" spans="1:11" ht="15.75" x14ac:dyDescent="0.25">
      <c r="A30" s="120"/>
      <c r="B30" s="197"/>
      <c r="C30" s="190"/>
      <c r="D30" s="191"/>
      <c r="E30" s="191"/>
      <c r="F30" s="192"/>
      <c r="G30" s="176"/>
      <c r="H30" s="176"/>
      <c r="I30" s="192"/>
      <c r="J30" s="175"/>
      <c r="K30" s="64"/>
    </row>
    <row r="31" spans="1:11" ht="15.75" x14ac:dyDescent="0.25">
      <c r="A31" s="120"/>
      <c r="B31" s="121"/>
      <c r="C31" s="190"/>
      <c r="D31" s="191"/>
      <c r="E31" s="64"/>
      <c r="F31" s="192"/>
      <c r="G31" s="64"/>
      <c r="H31" s="64"/>
      <c r="I31" s="192"/>
      <c r="J31" s="175"/>
      <c r="K31" s="176"/>
    </row>
    <row r="32" spans="1:11" ht="21.75" customHeight="1" x14ac:dyDescent="0.25">
      <c r="A32" s="120"/>
      <c r="B32" s="126"/>
      <c r="C32" s="193"/>
      <c r="D32" s="193"/>
      <c r="E32" s="193"/>
      <c r="F32" s="127"/>
      <c r="G32" s="127"/>
      <c r="H32" s="127"/>
      <c r="I32" s="194"/>
      <c r="J32" s="127"/>
      <c r="K32" s="64"/>
    </row>
    <row r="33" spans="1:11" ht="23.45" customHeight="1" x14ac:dyDescent="0.25">
      <c r="A33" s="120"/>
      <c r="B33" s="126"/>
      <c r="C33" s="193"/>
      <c r="D33" s="193"/>
      <c r="E33" s="193"/>
      <c r="F33" s="127"/>
      <c r="G33" s="127"/>
      <c r="H33" s="127"/>
      <c r="I33" s="194"/>
      <c r="J33" s="179"/>
      <c r="K33" s="64"/>
    </row>
    <row r="34" spans="1:11" ht="23.45" customHeight="1" x14ac:dyDescent="0.3">
      <c r="A34" s="120"/>
      <c r="B34" s="126"/>
      <c r="C34" s="159"/>
      <c r="D34" s="64"/>
      <c r="E34" s="64"/>
      <c r="F34" s="159"/>
      <c r="G34" s="64"/>
      <c r="H34" s="64"/>
      <c r="I34" s="194"/>
      <c r="J34" s="175"/>
      <c r="K34" s="64"/>
    </row>
    <row r="35" spans="1:11" ht="19.5" customHeight="1" x14ac:dyDescent="0.25">
      <c r="A35" s="130"/>
      <c r="B35" s="131"/>
      <c r="C35" s="166"/>
      <c r="D35" s="195"/>
      <c r="E35" s="195"/>
      <c r="F35" s="166"/>
      <c r="G35" s="196"/>
      <c r="H35" s="196"/>
      <c r="I35" s="195"/>
      <c r="J35" s="184"/>
      <c r="K35" s="64"/>
    </row>
    <row r="36" spans="1:11" ht="25.5" customHeight="1" x14ac:dyDescent="0.25">
      <c r="A36" s="120"/>
      <c r="B36" s="126"/>
      <c r="C36" s="193"/>
      <c r="D36" s="193"/>
      <c r="E36" s="193"/>
      <c r="F36" s="160"/>
      <c r="G36" s="160"/>
      <c r="H36" s="160"/>
      <c r="I36" s="160"/>
      <c r="J36" s="160"/>
      <c r="K36" s="46"/>
    </row>
    <row r="37" spans="1:11" ht="28.15" customHeight="1" x14ac:dyDescent="0.25">
      <c r="A37" s="70"/>
    </row>
    <row r="38" spans="1:11" ht="15.75" x14ac:dyDescent="0.25">
      <c r="G38" s="42"/>
      <c r="H38" s="42"/>
      <c r="J38" s="42"/>
    </row>
    <row r="39" spans="1:11" ht="15.75" x14ac:dyDescent="0.25">
      <c r="G39" s="42"/>
      <c r="H39" s="42"/>
      <c r="J39" s="42"/>
    </row>
    <row r="40" spans="1:11" ht="15.75" x14ac:dyDescent="0.25">
      <c r="G40" s="42"/>
      <c r="H40" s="42"/>
      <c r="J40" s="42"/>
    </row>
  </sheetData>
  <mergeCells count="4">
    <mergeCell ref="A1:J1"/>
    <mergeCell ref="C3:E3"/>
    <mergeCell ref="F3:H3"/>
    <mergeCell ref="I3:K3"/>
  </mergeCells>
  <pageMargins left="0.70866141732283472" right="0.31496062992125984" top="0.39370078740157483" bottom="0.19685039370078741" header="0" footer="0.31496062992125984"/>
  <pageSetup paperSize="9" scale="9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DEPO</vt:lpstr>
      <vt:lpstr>Assets</vt:lpstr>
      <vt:lpstr>INCOME</vt:lpstr>
      <vt:lpstr>EXP</vt:lpstr>
      <vt:lpstr>Profit</vt:lpstr>
      <vt:lpstr>CDRatio</vt:lpstr>
      <vt:lpstr>CRAR</vt:lpstr>
      <vt:lpstr>NetNPAtoNetADV</vt:lpstr>
      <vt:lpstr>Sheet1</vt:lpstr>
      <vt:lpstr>Assets!Print_Area</vt:lpstr>
      <vt:lpstr>CRAR!Print_Area</vt:lpstr>
      <vt:lpstr>DEPO!Print_Area</vt:lpstr>
    </vt:vector>
  </TitlesOfParts>
  <Company>Wipro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Economics</dc:creator>
  <cp:lastModifiedBy>Bhutada</cp:lastModifiedBy>
  <cp:lastPrinted>2014-07-30T06:04:57Z</cp:lastPrinted>
  <dcterms:created xsi:type="dcterms:W3CDTF">2012-04-25T08:23:48Z</dcterms:created>
  <dcterms:modified xsi:type="dcterms:W3CDTF">2016-03-20T21:45:33Z</dcterms:modified>
</cp:coreProperties>
</file>