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eno\Desktop\"/>
    </mc:Choice>
  </mc:AlternateContent>
  <xr:revisionPtr revIDLastSave="0" documentId="13_ncr:1_{09D4262D-D4CF-412D-83C2-40CBAD32DA0D}" xr6:coauthVersionLast="47" xr6:coauthVersionMax="47" xr10:uidLastSave="{00000000-0000-0000-0000-000000000000}"/>
  <bookViews>
    <workbookView xWindow="-110" yWindow="-110" windowWidth="38620" windowHeight="21100" activeTab="1" xr2:uid="{7061AF3F-14DE-4D6A-8A83-53BB1E58DE4F}"/>
  </bookViews>
  <sheets>
    <sheet name="마진계산기" sheetId="1" r:id="rId1"/>
    <sheet name="로켓그로스 수수료율" sheetId="2" r:id="rId2"/>
    <sheet name="할인쿠폰 ROAS 계산기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R10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4" i="1"/>
  <c r="M2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4" i="1"/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Q5" i="1"/>
  <c r="S5" i="1" s="1"/>
  <c r="Q6" i="1"/>
  <c r="S6" i="1" s="1"/>
  <c r="Q7" i="1"/>
  <c r="S7" i="1" s="1"/>
  <c r="Q8" i="1"/>
  <c r="U8" i="1" s="1"/>
  <c r="Q9" i="1"/>
  <c r="U9" i="1" s="1"/>
  <c r="Q10" i="1"/>
  <c r="U10" i="1" s="1"/>
  <c r="Q11" i="1"/>
  <c r="S11" i="1" s="1"/>
  <c r="Q12" i="1"/>
  <c r="S12" i="1" s="1"/>
  <c r="Q13" i="1"/>
  <c r="S13" i="1" s="1"/>
  <c r="Q14" i="1"/>
  <c r="U14" i="1" s="1"/>
  <c r="Q15" i="1"/>
  <c r="U15" i="1" s="1"/>
  <c r="Q16" i="1"/>
  <c r="U16" i="1" s="1"/>
  <c r="Q17" i="1"/>
  <c r="S17" i="1" s="1"/>
  <c r="Q18" i="1"/>
  <c r="S18" i="1" s="1"/>
  <c r="Q19" i="1"/>
  <c r="S19" i="1" s="1"/>
  <c r="Q20" i="1"/>
  <c r="U20" i="1" s="1"/>
  <c r="Q21" i="1"/>
  <c r="U21" i="1" s="1"/>
  <c r="Q22" i="1"/>
  <c r="U22" i="1" s="1"/>
  <c r="Q23" i="1"/>
  <c r="S23" i="1" s="1"/>
  <c r="Q24" i="1"/>
  <c r="S24" i="1" s="1"/>
  <c r="Q25" i="1"/>
  <c r="S25" i="1" s="1"/>
  <c r="Q26" i="1"/>
  <c r="U26" i="1" s="1"/>
  <c r="Q27" i="1"/>
  <c r="U27" i="1" s="1"/>
  <c r="Q28" i="1"/>
  <c r="U28" i="1" s="1"/>
  <c r="Q29" i="1"/>
  <c r="S29" i="1" s="1"/>
  <c r="Q30" i="1"/>
  <c r="S30" i="1" s="1"/>
  <c r="Q31" i="1"/>
  <c r="S31" i="1" s="1"/>
  <c r="Q32" i="1"/>
  <c r="U32" i="1" s="1"/>
  <c r="Q33" i="1"/>
  <c r="U33" i="1" s="1"/>
  <c r="Q34" i="1"/>
  <c r="U34" i="1" s="1"/>
  <c r="Q35" i="1"/>
  <c r="S35" i="1" s="1"/>
  <c r="Q36" i="1"/>
  <c r="S36" i="1" s="1"/>
  <c r="Q37" i="1"/>
  <c r="S37" i="1" s="1"/>
  <c r="Q38" i="1"/>
  <c r="U38" i="1" s="1"/>
  <c r="Q39" i="1"/>
  <c r="U39" i="1" s="1"/>
  <c r="Q40" i="1"/>
  <c r="U40" i="1" s="1"/>
  <c r="Q41" i="1"/>
  <c r="S41" i="1" s="1"/>
  <c r="Q42" i="1"/>
  <c r="S42" i="1" s="1"/>
  <c r="Q43" i="1"/>
  <c r="S43" i="1" s="1"/>
  <c r="Q44" i="1"/>
  <c r="U44" i="1" s="1"/>
  <c r="Q45" i="1"/>
  <c r="U45" i="1" s="1"/>
  <c r="Q46" i="1"/>
  <c r="U46" i="1" s="1"/>
  <c r="Q47" i="1"/>
  <c r="S47" i="1" s="1"/>
  <c r="Q48" i="1"/>
  <c r="S48" i="1" s="1"/>
  <c r="Q49" i="1"/>
  <c r="S49" i="1" s="1"/>
  <c r="Q50" i="1"/>
  <c r="U50" i="1" s="1"/>
  <c r="Q51" i="1"/>
  <c r="U51" i="1" s="1"/>
  <c r="Q52" i="1"/>
  <c r="U52" i="1" s="1"/>
  <c r="Q53" i="1"/>
  <c r="S53" i="1" s="1"/>
  <c r="Q54" i="1"/>
  <c r="S54" i="1" s="1"/>
  <c r="Q55" i="1"/>
  <c r="S55" i="1" s="1"/>
  <c r="Q56" i="1"/>
  <c r="U56" i="1" s="1"/>
  <c r="Q57" i="1"/>
  <c r="U57" i="1" s="1"/>
  <c r="Q58" i="1"/>
  <c r="U58" i="1" s="1"/>
  <c r="Q59" i="1"/>
  <c r="S59" i="1" s="1"/>
  <c r="Q60" i="1"/>
  <c r="S60" i="1" s="1"/>
  <c r="Q61" i="1"/>
  <c r="S61" i="1" s="1"/>
  <c r="Q62" i="1"/>
  <c r="U62" i="1" s="1"/>
  <c r="Q63" i="1"/>
  <c r="U63" i="1" s="1"/>
  <c r="Q64" i="1"/>
  <c r="U64" i="1" s="1"/>
  <c r="Q65" i="1"/>
  <c r="S65" i="1" s="1"/>
  <c r="Q66" i="1"/>
  <c r="S66" i="1" s="1"/>
  <c r="Q67" i="1"/>
  <c r="S67" i="1" s="1"/>
  <c r="Q68" i="1"/>
  <c r="U68" i="1" s="1"/>
  <c r="Q69" i="1"/>
  <c r="U69" i="1" s="1"/>
  <c r="Q70" i="1"/>
  <c r="U70" i="1" s="1"/>
  <c r="Q71" i="1"/>
  <c r="S71" i="1" s="1"/>
  <c r="Q72" i="1"/>
  <c r="S72" i="1" s="1"/>
  <c r="Q73" i="1"/>
  <c r="S73" i="1" s="1"/>
  <c r="Q74" i="1"/>
  <c r="U74" i="1" s="1"/>
  <c r="Q75" i="1"/>
  <c r="U75" i="1" s="1"/>
  <c r="Q76" i="1"/>
  <c r="U76" i="1" s="1"/>
  <c r="Q77" i="1"/>
  <c r="S77" i="1" s="1"/>
  <c r="Q78" i="1"/>
  <c r="S78" i="1" s="1"/>
  <c r="Q79" i="1"/>
  <c r="S79" i="1" s="1"/>
  <c r="Q80" i="1"/>
  <c r="U80" i="1" s="1"/>
  <c r="Q81" i="1"/>
  <c r="U81" i="1" s="1"/>
  <c r="Q82" i="1"/>
  <c r="U82" i="1" s="1"/>
  <c r="Q83" i="1"/>
  <c r="S83" i="1" s="1"/>
  <c r="Q84" i="1"/>
  <c r="S84" i="1" s="1"/>
  <c r="Q85" i="1"/>
  <c r="S85" i="1" s="1"/>
  <c r="Q86" i="1"/>
  <c r="U86" i="1" s="1"/>
  <c r="Q87" i="1"/>
  <c r="U87" i="1" s="1"/>
  <c r="Q88" i="1"/>
  <c r="U88" i="1" s="1"/>
  <c r="Q89" i="1"/>
  <c r="S89" i="1" s="1"/>
  <c r="Q90" i="1"/>
  <c r="S90" i="1" s="1"/>
  <c r="Q91" i="1"/>
  <c r="S91" i="1" s="1"/>
  <c r="Q92" i="1"/>
  <c r="U92" i="1" s="1"/>
  <c r="Q93" i="1"/>
  <c r="U93" i="1" s="1"/>
  <c r="Q94" i="1"/>
  <c r="U94" i="1" s="1"/>
  <c r="Q95" i="1"/>
  <c r="S95" i="1" s="1"/>
  <c r="Q96" i="1"/>
  <c r="S96" i="1" s="1"/>
  <c r="Q97" i="1"/>
  <c r="S97" i="1" s="1"/>
  <c r="Q98" i="1"/>
  <c r="U98" i="1" s="1"/>
  <c r="Q99" i="1"/>
  <c r="U99" i="1" s="1"/>
  <c r="Q100" i="1"/>
  <c r="U100" i="1" s="1"/>
  <c r="Q101" i="1"/>
  <c r="S101" i="1" s="1"/>
  <c r="Q102" i="1"/>
  <c r="S102" i="1" s="1"/>
  <c r="Q103" i="1"/>
  <c r="S103" i="1" s="1"/>
  <c r="N7" i="1"/>
  <c r="N8" i="1"/>
  <c r="N9" i="1"/>
  <c r="N10" i="1"/>
  <c r="N11" i="1"/>
  <c r="N12" i="1"/>
  <c r="N13" i="1"/>
  <c r="N14" i="1"/>
  <c r="N15" i="1"/>
  <c r="N20" i="1"/>
  <c r="N21" i="1"/>
  <c r="N22" i="1"/>
  <c r="N23" i="1"/>
  <c r="N24" i="1"/>
  <c r="N25" i="1"/>
  <c r="N26" i="1"/>
  <c r="N27" i="1"/>
  <c r="N28" i="1"/>
  <c r="N32" i="1"/>
  <c r="N33" i="1"/>
  <c r="N34" i="1"/>
  <c r="N35" i="1"/>
  <c r="N36" i="1"/>
  <c r="N37" i="1"/>
  <c r="N38" i="1"/>
  <c r="N39" i="1"/>
  <c r="N40" i="1"/>
  <c r="N44" i="1"/>
  <c r="N45" i="1"/>
  <c r="N46" i="1"/>
  <c r="N47" i="1"/>
  <c r="N48" i="1"/>
  <c r="N49" i="1"/>
  <c r="N50" i="1"/>
  <c r="N51" i="1"/>
  <c r="N52" i="1"/>
  <c r="N56" i="1"/>
  <c r="N57" i="1"/>
  <c r="N58" i="1"/>
  <c r="N59" i="1"/>
  <c r="N60" i="1"/>
  <c r="N61" i="1"/>
  <c r="N62" i="1"/>
  <c r="N63" i="1"/>
  <c r="N64" i="1"/>
  <c r="N68" i="1"/>
  <c r="N69" i="1"/>
  <c r="N70" i="1"/>
  <c r="N71" i="1"/>
  <c r="N72" i="1"/>
  <c r="N73" i="1"/>
  <c r="N74" i="1"/>
  <c r="N75" i="1"/>
  <c r="N76" i="1"/>
  <c r="N80" i="1"/>
  <c r="N81" i="1"/>
  <c r="N82" i="1"/>
  <c r="N83" i="1"/>
  <c r="N84" i="1"/>
  <c r="N85" i="1"/>
  <c r="N86" i="1"/>
  <c r="N87" i="1"/>
  <c r="N88" i="1"/>
  <c r="N92" i="1"/>
  <c r="N93" i="1"/>
  <c r="N94" i="1"/>
  <c r="N95" i="1"/>
  <c r="N96" i="1"/>
  <c r="N97" i="1"/>
  <c r="N98" i="1"/>
  <c r="N99" i="1"/>
  <c r="N100" i="1"/>
  <c r="N5" i="1"/>
  <c r="N6" i="1"/>
  <c r="N16" i="1"/>
  <c r="N17" i="1"/>
  <c r="N18" i="1"/>
  <c r="N19" i="1"/>
  <c r="N29" i="1"/>
  <c r="N30" i="1"/>
  <c r="N31" i="1"/>
  <c r="N41" i="1"/>
  <c r="N42" i="1"/>
  <c r="N43" i="1"/>
  <c r="N53" i="1"/>
  <c r="N54" i="1"/>
  <c r="N55" i="1"/>
  <c r="N65" i="1"/>
  <c r="N66" i="1"/>
  <c r="N67" i="1"/>
  <c r="N77" i="1"/>
  <c r="N78" i="1"/>
  <c r="N79" i="1"/>
  <c r="N89" i="1"/>
  <c r="N90" i="1"/>
  <c r="N91" i="1"/>
  <c r="N101" i="1"/>
  <c r="N102" i="1"/>
  <c r="N10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C8" i="3"/>
  <c r="G4" i="1"/>
  <c r="N4" i="1"/>
  <c r="C11" i="3" l="1"/>
  <c r="C15" i="3" s="1"/>
  <c r="C14" i="3"/>
  <c r="S52" i="1"/>
  <c r="S99" i="1"/>
  <c r="S51" i="1"/>
  <c r="S100" i="1"/>
  <c r="S98" i="1"/>
  <c r="S50" i="1"/>
  <c r="S88" i="1"/>
  <c r="S40" i="1"/>
  <c r="S87" i="1"/>
  <c r="S39" i="1"/>
  <c r="S86" i="1"/>
  <c r="S38" i="1"/>
  <c r="S76" i="1"/>
  <c r="S28" i="1"/>
  <c r="S75" i="1"/>
  <c r="S27" i="1"/>
  <c r="S74" i="1"/>
  <c r="S26" i="1"/>
  <c r="S64" i="1"/>
  <c r="S16" i="1"/>
  <c r="S63" i="1"/>
  <c r="S15" i="1"/>
  <c r="S62" i="1"/>
  <c r="S14" i="1"/>
  <c r="U72" i="1"/>
  <c r="S94" i="1"/>
  <c r="S82" i="1"/>
  <c r="S70" i="1"/>
  <c r="S58" i="1"/>
  <c r="S46" i="1"/>
  <c r="S34" i="1"/>
  <c r="S22" i="1"/>
  <c r="S10" i="1"/>
  <c r="U103" i="1"/>
  <c r="U91" i="1"/>
  <c r="U79" i="1"/>
  <c r="U67" i="1"/>
  <c r="U55" i="1"/>
  <c r="U43" i="1"/>
  <c r="U31" i="1"/>
  <c r="U19" i="1"/>
  <c r="U7" i="1"/>
  <c r="S93" i="1"/>
  <c r="S81" i="1"/>
  <c r="S69" i="1"/>
  <c r="S57" i="1"/>
  <c r="S45" i="1"/>
  <c r="S33" i="1"/>
  <c r="S21" i="1"/>
  <c r="S9" i="1"/>
  <c r="U102" i="1"/>
  <c r="U90" i="1"/>
  <c r="U78" i="1"/>
  <c r="U66" i="1"/>
  <c r="U54" i="1"/>
  <c r="U42" i="1"/>
  <c r="U30" i="1"/>
  <c r="U18" i="1"/>
  <c r="U6" i="1"/>
  <c r="U60" i="1"/>
  <c r="S92" i="1"/>
  <c r="S80" i="1"/>
  <c r="S68" i="1"/>
  <c r="S56" i="1"/>
  <c r="S44" i="1"/>
  <c r="S32" i="1"/>
  <c r="S20" i="1"/>
  <c r="S8" i="1"/>
  <c r="U101" i="1"/>
  <c r="U89" i="1"/>
  <c r="U77" i="1"/>
  <c r="U65" i="1"/>
  <c r="U53" i="1"/>
  <c r="U41" i="1"/>
  <c r="U29" i="1"/>
  <c r="U17" i="1"/>
  <c r="U5" i="1"/>
  <c r="U36" i="1"/>
  <c r="U97" i="1"/>
  <c r="U85" i="1"/>
  <c r="U73" i="1"/>
  <c r="U61" i="1"/>
  <c r="U49" i="1"/>
  <c r="U37" i="1"/>
  <c r="U25" i="1"/>
  <c r="U13" i="1"/>
  <c r="U96" i="1"/>
  <c r="U24" i="1"/>
  <c r="U12" i="1"/>
  <c r="U95" i="1"/>
  <c r="U83" i="1"/>
  <c r="U71" i="1"/>
  <c r="U59" i="1"/>
  <c r="U47" i="1"/>
  <c r="U35" i="1"/>
  <c r="U23" i="1"/>
  <c r="U11" i="1"/>
  <c r="U84" i="1"/>
  <c r="U48" i="1"/>
  <c r="Q4" i="1"/>
  <c r="C18" i="3" l="1"/>
  <c r="C19" i="3" s="1"/>
  <c r="C16" i="3"/>
  <c r="S4" i="1"/>
  <c r="U4" i="1"/>
</calcChain>
</file>

<file path=xl/sharedStrings.xml><?xml version="1.0" encoding="utf-8"?>
<sst xmlns="http://schemas.openxmlformats.org/spreadsheetml/2006/main" count="249" uniqueCount="203">
  <si>
    <t>적정원가 계산</t>
    <phoneticPr fontId="2" type="noConversion"/>
  </si>
  <si>
    <t>국내사입</t>
    <phoneticPr fontId="2" type="noConversion"/>
  </si>
  <si>
    <t>판매가격</t>
    <phoneticPr fontId="2" type="noConversion"/>
  </si>
  <si>
    <t>쿠팡
판매수수료</t>
    <phoneticPr fontId="2" type="noConversion"/>
  </si>
  <si>
    <t>물류수수료
(입출고+택배)</t>
    <phoneticPr fontId="2" type="noConversion"/>
  </si>
  <si>
    <t>적정원가</t>
    <phoneticPr fontId="2" type="noConversion"/>
  </si>
  <si>
    <t>상품
링크</t>
    <phoneticPr fontId="2" type="noConversion"/>
  </si>
  <si>
    <t>원가</t>
    <phoneticPr fontId="2" type="noConversion"/>
  </si>
  <si>
    <t>마진</t>
    <phoneticPr fontId="2" type="noConversion"/>
  </si>
  <si>
    <t>제로
ROAS</t>
    <phoneticPr fontId="2" type="noConversion"/>
  </si>
  <si>
    <t>원가(CN)</t>
    <phoneticPr fontId="2" type="noConversion"/>
  </si>
  <si>
    <t>원가(KR)</t>
    <phoneticPr fontId="2" type="noConversion"/>
  </si>
  <si>
    <t>상품 키워드</t>
    <phoneticPr fontId="2" type="noConversion"/>
  </si>
  <si>
    <t>털모자</t>
    <phoneticPr fontId="2" type="noConversion"/>
  </si>
  <si>
    <t>쿠팡 판매 수수료</t>
    <phoneticPr fontId="2" type="noConversion"/>
  </si>
  <si>
    <t>대분류</t>
  </si>
  <si>
    <t>중분류</t>
  </si>
  <si>
    <t>소분류</t>
  </si>
  <si>
    <t>기준 수수료</t>
  </si>
  <si>
    <t>가전디지털</t>
  </si>
  <si>
    <t>기본 수수료</t>
  </si>
  <si>
    <t>-</t>
  </si>
  <si>
    <t>기저귀</t>
  </si>
  <si>
    <t>게임</t>
  </si>
  <si>
    <t>성인용게임(19)</t>
  </si>
  <si>
    <t>휴대용게임</t>
  </si>
  <si>
    <t>PC게임</t>
  </si>
  <si>
    <t>분유</t>
  </si>
  <si>
    <t>TV/비디오게임</t>
  </si>
  <si>
    <t>냉난방가전</t>
  </si>
  <si>
    <t>냉난방에어컨</t>
  </si>
  <si>
    <t>냉방가전</t>
  </si>
  <si>
    <t>멀티형에어컨</t>
  </si>
  <si>
    <t>벽걸이형에어컨</t>
  </si>
  <si>
    <t>스탠드형에어컨</t>
  </si>
  <si>
    <t>이동식 스탠드형에어컨</t>
  </si>
  <si>
    <t>카메라/카메라용품</t>
  </si>
  <si>
    <t>기타카메라</t>
  </si>
  <si>
    <t>디지털카메라</t>
  </si>
  <si>
    <t>초소형/히든카메라</t>
  </si>
  <si>
    <t>카메라렌즈</t>
  </si>
  <si>
    <t>캠코더/비디오카메라</t>
  </si>
  <si>
    <t>DSLR/SLR카메라</t>
  </si>
  <si>
    <t>태블릿PC/액세서리</t>
  </si>
  <si>
    <t>태블릿PC</t>
  </si>
  <si>
    <t>생활가전</t>
  </si>
  <si>
    <t>냉장고</t>
  </si>
  <si>
    <t>세탁기</t>
  </si>
  <si>
    <t>뷰티</t>
  </si>
  <si>
    <t>빔/스크린</t>
  </si>
  <si>
    <t>빔/프로젝터</t>
  </si>
  <si>
    <t>영상가전</t>
  </si>
  <si>
    <t>영상액세서리</t>
  </si>
  <si>
    <t>TV</t>
  </si>
  <si>
    <t>VTR/DVD플레이어</t>
  </si>
  <si>
    <t>컴퓨터/게임</t>
  </si>
  <si>
    <t>컴퓨터</t>
  </si>
  <si>
    <t>컴퓨터주변기기</t>
  </si>
  <si>
    <t>3D프린터</t>
  </si>
  <si>
    <t>기타프린터</t>
  </si>
  <si>
    <t>레이져복합기</t>
  </si>
  <si>
    <t>레이져프린터</t>
  </si>
  <si>
    <t>모니터</t>
  </si>
  <si>
    <t>복사기</t>
  </si>
  <si>
    <t>스캐너</t>
  </si>
  <si>
    <t>잉크젯복합기</t>
  </si>
  <si>
    <t>잉크젯프린터</t>
  </si>
  <si>
    <t>포토프린터</t>
  </si>
  <si>
    <t>마우스/키보드</t>
  </si>
  <si>
    <t>유무선공유기</t>
  </si>
  <si>
    <t>태블릿/노트북악세사리</t>
  </si>
  <si>
    <t>기타</t>
  </si>
  <si>
    <t>가구/홈인테리어</t>
  </si>
  <si>
    <t>도서</t>
  </si>
  <si>
    <t>음반</t>
  </si>
  <si>
    <t>문구/사무용품</t>
  </si>
  <si>
    <t>문구/팬시용품</t>
  </si>
  <si>
    <t>광학용품</t>
  </si>
  <si>
    <t>사무용지류</t>
  </si>
  <si>
    <t>포토전용지</t>
  </si>
  <si>
    <t>출산/유아</t>
  </si>
  <si>
    <t>기저귀/물티슈</t>
  </si>
  <si>
    <t>기저귀크림/파우더</t>
  </si>
  <si>
    <t>영유아물티슈</t>
  </si>
  <si>
    <t>영유아식품</t>
  </si>
  <si>
    <t>유아분유</t>
  </si>
  <si>
    <t>배변훈련팬티</t>
  </si>
  <si>
    <t>수영장기저귀</t>
  </si>
  <si>
    <t>일회용기저귀</t>
  </si>
  <si>
    <t>천기저귀</t>
  </si>
  <si>
    <t>스포츠/레저용품</t>
  </si>
  <si>
    <t>골프용품</t>
  </si>
  <si>
    <t>골프거리측정기/GPS</t>
  </si>
  <si>
    <t>골프클럽</t>
  </si>
  <si>
    <t>골프풀세트</t>
  </si>
  <si>
    <t>자전거용품</t>
  </si>
  <si>
    <t>성인용자전거</t>
  </si>
  <si>
    <t>아동용자전거</t>
  </si>
  <si>
    <t>스포츠의류</t>
  </si>
  <si>
    <t>스포츠신발</t>
  </si>
  <si>
    <t>생활용품</t>
  </si>
  <si>
    <t>의료위생/보조용품</t>
  </si>
  <si>
    <t>금연용품(19)</t>
  </si>
  <si>
    <t>기타금연/흡연용품</t>
  </si>
  <si>
    <t>환자보조용품</t>
  </si>
  <si>
    <t>흡연용품(19)</t>
  </si>
  <si>
    <t>공구/철물/DIY</t>
  </si>
  <si>
    <t>건전지/충전기</t>
  </si>
  <si>
    <t>건축/도장재료</t>
  </si>
  <si>
    <t>공구/철물</t>
  </si>
  <si>
    <t>가스부품</t>
  </si>
  <si>
    <t>공구세트</t>
  </si>
  <si>
    <t>공구함</t>
  </si>
  <si>
    <t>기타공구및철물용품</t>
  </si>
  <si>
    <t>대공용품</t>
  </si>
  <si>
    <t>목장갑</t>
  </si>
  <si>
    <t>보호복/작업복</t>
  </si>
  <si>
    <t>수공구</t>
  </si>
  <si>
    <t>수도부품</t>
  </si>
  <si>
    <t>안전용품</t>
  </si>
  <si>
    <t>자물쇠/보조키/도어락</t>
  </si>
  <si>
    <t>철물용품</t>
  </si>
  <si>
    <t>측적용공구</t>
  </si>
  <si>
    <t>조명/배선/전기코드류</t>
  </si>
  <si>
    <t>손전등</t>
  </si>
  <si>
    <t>전구</t>
  </si>
  <si>
    <t>전선/브라켓</t>
  </si>
  <si>
    <t>LED패널</t>
  </si>
  <si>
    <t>방향/탈취/살충제</t>
  </si>
  <si>
    <t>모기퇴치용품</t>
  </si>
  <si>
    <t>수납/정리잡화</t>
  </si>
  <si>
    <t>기타가정용품</t>
  </si>
  <si>
    <t>수납/정리용품</t>
  </si>
  <si>
    <t>압축팩/커버</t>
  </si>
  <si>
    <t>옷걸이/벽걸이</t>
  </si>
  <si>
    <t>가정/생활안전용품</t>
  </si>
  <si>
    <t>안전사고방지용품</t>
  </si>
  <si>
    <t>청소/세탁/욕실용품</t>
  </si>
  <si>
    <t>해충퇴치용품</t>
  </si>
  <si>
    <t>살충/방충용품</t>
  </si>
  <si>
    <t>성인용품(19)</t>
  </si>
  <si>
    <t>전자담배(19)</t>
  </si>
  <si>
    <t>식품</t>
  </si>
  <si>
    <t>영양제</t>
  </si>
  <si>
    <t>유아건강식품</t>
  </si>
  <si>
    <t>채소류</t>
  </si>
  <si>
    <t>감자/고구마</t>
  </si>
  <si>
    <t>신선식품</t>
  </si>
  <si>
    <t>쌀/잡곡류</t>
  </si>
  <si>
    <t>면/라면</t>
  </si>
  <si>
    <t>완구/취미</t>
  </si>
  <si>
    <t>RC완구</t>
  </si>
  <si>
    <t>RC드론/쿼드콥터</t>
  </si>
  <si>
    <t>자동차용품</t>
  </si>
  <si>
    <t>차량정비용품</t>
  </si>
  <si>
    <t>타이어용품</t>
  </si>
  <si>
    <t>휠/휠악세서리</t>
  </si>
  <si>
    <t>차량용전자기기</t>
  </si>
  <si>
    <t>경보기/스마트키</t>
  </si>
  <si>
    <t>스마트기기용품</t>
  </si>
  <si>
    <t>차량용음향기기</t>
  </si>
  <si>
    <t>후방카메라/감지기</t>
  </si>
  <si>
    <t>오토바이용품</t>
  </si>
  <si>
    <t>방향제/디퓨저</t>
  </si>
  <si>
    <t>차량용방향제</t>
  </si>
  <si>
    <t>공기청정/방향/탈취</t>
  </si>
  <si>
    <t>세정제/세정티슈</t>
  </si>
  <si>
    <t>탈취제/세정제</t>
  </si>
  <si>
    <t>차량가전용품</t>
  </si>
  <si>
    <t>내비게이션</t>
  </si>
  <si>
    <t>블랙박스</t>
  </si>
  <si>
    <t>하이패스</t>
  </si>
  <si>
    <t>주방용품</t>
  </si>
  <si>
    <t>조리보조도구</t>
  </si>
  <si>
    <t>제면기</t>
  </si>
  <si>
    <t>패션</t>
  </si>
  <si>
    <t>쥬얼리</t>
  </si>
  <si>
    <t>순금/골드바/돌반지</t>
  </si>
  <si>
    <t>패션의류</t>
  </si>
  <si>
    <t>패션잡화</t>
  </si>
  <si>
    <t>반려/애완용품</t>
  </si>
  <si>
    <t>해외수입</t>
    <phoneticPr fontId="2" type="noConversion"/>
  </si>
  <si>
    <t>국내최종원가</t>
    <phoneticPr fontId="2" type="noConversion"/>
  </si>
  <si>
    <t>해외최종원가</t>
    <phoneticPr fontId="2" type="noConversion"/>
  </si>
  <si>
    <t>제품원가</t>
    <phoneticPr fontId="2" type="noConversion"/>
  </si>
  <si>
    <t>쿠폰적용시</t>
  </si>
  <si>
    <t>할인쿠폰</t>
  </si>
  <si>
    <t>쿠폰적용가</t>
  </si>
  <si>
    <t>판매가격</t>
  </si>
  <si>
    <t>마켓 수수료율 (%)</t>
  </si>
  <si>
    <t>마켓 수수료</t>
  </si>
  <si>
    <t>순수익</t>
  </si>
  <si>
    <t>마진률(%)</t>
  </si>
  <si>
    <t>제로마진 집행 광고비(부가세별도)</t>
  </si>
  <si>
    <t>제로마진 광고 효율 (%)</t>
  </si>
  <si>
    <t>https://wing.coupang.com/tenants/rfm/settlements/fee-information?utm_source=previousfeepage</t>
    <phoneticPr fontId="2" type="noConversion"/>
  </si>
  <si>
    <t>변경된 풀필먼트 서비스 요금 계산기 바로가기</t>
    <phoneticPr fontId="2" type="noConversion"/>
  </si>
  <si>
    <r>
      <t xml:space="preserve">위의 링크를 통해 접속하신 후 , 우측 하단에 </t>
    </r>
    <r>
      <rPr>
        <b/>
        <sz val="14"/>
        <color theme="1"/>
        <rFont val="맑은 고딕"/>
        <family val="3"/>
        <charset val="129"/>
        <scheme val="minor"/>
      </rPr>
      <t>입출고 / 배송 비용 계산기</t>
    </r>
    <r>
      <rPr>
        <sz val="14"/>
        <color theme="1"/>
        <rFont val="맑은 고딕"/>
        <family val="3"/>
        <charset val="129"/>
        <scheme val="minor"/>
      </rPr>
      <t xml:space="preserve">에
카테고리, 사이즈(mm), 무게, 판매가격을 넣고 계산하기를 눌러주시면
변경된 풀필먼트 서비스 요금이 조회됩니다.
이때, 사이즈는 바코드가 부착된 1개의 상품 포장 사이즈입니다 </t>
    </r>
    <phoneticPr fontId="2" type="noConversion"/>
  </si>
  <si>
    <t>파란색 칸만 수정하시기 바랍니다!</t>
    <phoneticPr fontId="2" type="noConversion"/>
  </si>
  <si>
    <t>반품금액</t>
    <phoneticPr fontId="2" type="noConversion"/>
  </si>
  <si>
    <t>반품회수비</t>
    <phoneticPr fontId="2" type="noConversion"/>
  </si>
  <si>
    <t>반품재입고비</t>
    <phoneticPr fontId="2" type="noConversion"/>
  </si>
  <si>
    <t>반품률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</si>
</sst>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ajor"/>
    </font>
    <font>
      <b/>
      <sz val="11"/>
      <color rgb="FF333333"/>
      <name val="맑은 고딕"/>
      <family val="3"/>
      <charset val="129"/>
      <scheme val="major"/>
    </font>
    <font>
      <sz val="11"/>
      <color rgb="FF333333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7"/>
      <color theme="1"/>
      <name val="Arial"/>
      <family val="2"/>
    </font>
    <font>
      <b/>
      <sz val="12"/>
      <color theme="1"/>
      <name val="맑은 고딕"/>
      <family val="3"/>
      <charset val="129"/>
    </font>
    <font>
      <b/>
      <sz val="11"/>
      <color rgb="FFFFC0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sz val="14"/>
      <color theme="1"/>
      <name val="맑은 고딕"/>
      <family val="3"/>
      <charset val="129"/>
      <scheme val="minor"/>
    </font>
    <font>
      <b/>
      <sz val="12"/>
      <color theme="0"/>
      <name val="맑은 고딕"/>
      <family val="2"/>
      <charset val="129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000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thin">
        <color indexed="64"/>
      </right>
      <top/>
      <bottom style="medium">
        <color rgb="FFDDDDDD"/>
      </bottom>
      <diagonal/>
    </border>
    <border>
      <left style="thin">
        <color indexed="64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thin">
        <color indexed="64"/>
      </right>
      <top style="medium">
        <color rgb="FFDDDDDD"/>
      </top>
      <bottom style="thick">
        <color rgb="FFDDDDDD"/>
      </bottom>
      <diagonal/>
    </border>
    <border>
      <left style="thin">
        <color indexed="64"/>
      </left>
      <right style="medium">
        <color rgb="FFDDDDDD"/>
      </right>
      <top style="thick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thin">
        <color indexed="64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medium">
        <color rgb="FFDDDDDD"/>
      </right>
      <top style="medium">
        <color rgb="FFDDDDDD"/>
      </top>
      <bottom/>
      <diagonal/>
    </border>
    <border>
      <left style="thin">
        <color indexed="64"/>
      </left>
      <right style="medium">
        <color rgb="FFDDDDDD"/>
      </right>
      <top style="medium">
        <color rgb="FFDDDDDD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n">
        <color indexed="64"/>
      </bottom>
      <diagonal/>
    </border>
    <border>
      <left style="medium">
        <color rgb="FFDDDDDD"/>
      </left>
      <right style="thin">
        <color indexed="64"/>
      </right>
      <top style="medium">
        <color rgb="FFDDDDDD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41" fontId="0" fillId="4" borderId="16" xfId="1" applyFont="1" applyFill="1" applyBorder="1" applyAlignment="1">
      <alignment horizontal="center" vertical="center"/>
    </xf>
    <xf numFmtId="176" fontId="0" fillId="4" borderId="16" xfId="1" applyNumberFormat="1" applyFont="1" applyFill="1" applyBorder="1" applyAlignment="1">
      <alignment horizontal="center" vertical="center"/>
    </xf>
    <xf numFmtId="41" fontId="0" fillId="0" borderId="17" xfId="1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41" fontId="0" fillId="0" borderId="16" xfId="1" applyFont="1" applyBorder="1" applyAlignment="1">
      <alignment horizontal="center" vertical="center"/>
    </xf>
    <xf numFmtId="41" fontId="0" fillId="0" borderId="16" xfId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41" fontId="0" fillId="4" borderId="19" xfId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176" fontId="0" fillId="5" borderId="0" xfId="1" applyNumberFormat="1" applyFont="1" applyFill="1" applyBorder="1" applyAlignment="1">
      <alignment horizontal="center" vertical="center"/>
    </xf>
    <xf numFmtId="41" fontId="0" fillId="5" borderId="0" xfId="1" applyFont="1" applyFill="1" applyBorder="1" applyAlignment="1">
      <alignment horizontal="center" vertical="center"/>
    </xf>
    <xf numFmtId="9" fontId="0" fillId="5" borderId="0" xfId="2" applyFont="1" applyFill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 wrapText="1"/>
    </xf>
    <xf numFmtId="0" fontId="8" fillId="9" borderId="27" xfId="0" applyFont="1" applyFill="1" applyBorder="1" applyAlignment="1">
      <alignment horizontal="center" vertical="center" wrapText="1"/>
    </xf>
    <xf numFmtId="0" fontId="8" fillId="9" borderId="28" xfId="0" applyFont="1" applyFill="1" applyBorder="1" applyAlignment="1">
      <alignment horizontal="center" vertical="center" wrapText="1"/>
    </xf>
    <xf numFmtId="0" fontId="9" fillId="11" borderId="30" xfId="0" applyFont="1" applyFill="1" applyBorder="1" applyAlignment="1">
      <alignment horizontal="center" vertical="center" wrapText="1"/>
    </xf>
    <xf numFmtId="176" fontId="9" fillId="11" borderId="31" xfId="0" applyNumberFormat="1" applyFont="1" applyFill="1" applyBorder="1" applyAlignment="1">
      <alignment horizontal="center" vertical="center" wrapText="1"/>
    </xf>
    <xf numFmtId="0" fontId="9" fillId="11" borderId="37" xfId="0" applyFont="1" applyFill="1" applyBorder="1" applyAlignment="1">
      <alignment horizontal="center" vertical="center" wrapText="1"/>
    </xf>
    <xf numFmtId="0" fontId="9" fillId="11" borderId="39" xfId="0" applyFont="1" applyFill="1" applyBorder="1" applyAlignment="1">
      <alignment horizontal="center" vertical="center" wrapText="1"/>
    </xf>
    <xf numFmtId="0" fontId="9" fillId="11" borderId="40" xfId="0" applyFont="1" applyFill="1" applyBorder="1" applyAlignment="1">
      <alignment horizontal="center" vertical="center" wrapText="1"/>
    </xf>
    <xf numFmtId="176" fontId="9" fillId="11" borderId="4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1" fontId="0" fillId="0" borderId="13" xfId="0" applyNumberFormat="1" applyBorder="1" applyAlignment="1">
      <alignment horizontal="center" vertical="center"/>
    </xf>
    <xf numFmtId="41" fontId="0" fillId="0" borderId="14" xfId="0" applyNumberFormat="1" applyBorder="1" applyAlignment="1">
      <alignment horizontal="center" vertical="center"/>
    </xf>
    <xf numFmtId="9" fontId="12" fillId="0" borderId="16" xfId="2" applyFont="1" applyBorder="1" applyAlignment="1">
      <alignment horizontal="center" vertical="center"/>
    </xf>
    <xf numFmtId="9" fontId="12" fillId="0" borderId="13" xfId="2" applyFont="1" applyBorder="1" applyAlignment="1">
      <alignment horizontal="center" vertical="center"/>
    </xf>
    <xf numFmtId="0" fontId="14" fillId="13" borderId="51" xfId="0" applyFont="1" applyFill="1" applyBorder="1" applyAlignment="1">
      <alignment horizontal="center" wrapText="1"/>
    </xf>
    <xf numFmtId="0" fontId="15" fillId="14" borderId="52" xfId="0" applyFont="1" applyFill="1" applyBorder="1" applyAlignment="1">
      <alignment horizontal="center" wrapText="1"/>
    </xf>
    <xf numFmtId="0" fontId="16" fillId="13" borderId="51" xfId="0" applyFont="1" applyFill="1" applyBorder="1" applyAlignment="1">
      <alignment horizontal="center" wrapText="1"/>
    </xf>
    <xf numFmtId="0" fontId="17" fillId="11" borderId="52" xfId="0" applyFont="1" applyFill="1" applyBorder="1" applyAlignment="1">
      <alignment horizontal="center" wrapText="1"/>
    </xf>
    <xf numFmtId="1" fontId="17" fillId="0" borderId="52" xfId="0" applyNumberFormat="1" applyFont="1" applyBorder="1" applyAlignment="1">
      <alignment horizontal="center" wrapText="1"/>
    </xf>
    <xf numFmtId="9" fontId="17" fillId="0" borderId="52" xfId="0" applyNumberFormat="1" applyFont="1" applyBorder="1" applyAlignment="1">
      <alignment horizontal="center" wrapText="1"/>
    </xf>
    <xf numFmtId="0" fontId="18" fillId="15" borderId="51" xfId="0" applyFont="1" applyFill="1" applyBorder="1" applyAlignment="1">
      <alignment wrapText="1"/>
    </xf>
    <xf numFmtId="0" fontId="18" fillId="15" borderId="52" xfId="0" applyFont="1" applyFill="1" applyBorder="1" applyAlignment="1">
      <alignment wrapText="1"/>
    </xf>
    <xf numFmtId="1" fontId="19" fillId="0" borderId="52" xfId="0" applyNumberFormat="1" applyFont="1" applyBorder="1" applyAlignment="1">
      <alignment horizontal="center" wrapText="1"/>
    </xf>
    <xf numFmtId="9" fontId="19" fillId="0" borderId="52" xfId="2" applyFont="1" applyBorder="1" applyAlignment="1">
      <alignment horizontal="center" wrapText="1"/>
    </xf>
    <xf numFmtId="176" fontId="15" fillId="14" borderId="52" xfId="0" applyNumberFormat="1" applyFont="1" applyFill="1" applyBorder="1" applyAlignment="1">
      <alignment horizontal="center" wrapText="1"/>
    </xf>
    <xf numFmtId="0" fontId="3" fillId="8" borderId="42" xfId="0" applyFont="1" applyFill="1" applyBorder="1" applyAlignment="1">
      <alignment horizontal="center" vertical="center"/>
    </xf>
    <xf numFmtId="0" fontId="3" fillId="8" borderId="46" xfId="0" applyFont="1" applyFill="1" applyBorder="1" applyAlignment="1">
      <alignment horizontal="center" vertical="center"/>
    </xf>
    <xf numFmtId="0" fontId="3" fillId="12" borderId="47" xfId="0" applyFont="1" applyFill="1" applyBorder="1" applyAlignment="1">
      <alignment horizontal="center" vertical="center"/>
    </xf>
    <xf numFmtId="0" fontId="3" fillId="12" borderId="48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9" fillId="11" borderId="38" xfId="0" applyFont="1" applyFill="1" applyBorder="1" applyAlignment="1">
      <alignment horizontal="center" vertical="center" wrapText="1"/>
    </xf>
    <xf numFmtId="0" fontId="9" fillId="11" borderId="36" xfId="0" applyFont="1" applyFill="1" applyBorder="1" applyAlignment="1">
      <alignment horizontal="center" vertical="center" wrapText="1"/>
    </xf>
    <xf numFmtId="0" fontId="9" fillId="11" borderId="32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1" fillId="10" borderId="43" xfId="3" applyFill="1" applyBorder="1" applyAlignment="1">
      <alignment horizontal="center" vertical="center"/>
    </xf>
    <xf numFmtId="0" fontId="11" fillId="10" borderId="44" xfId="3" applyFill="1" applyBorder="1" applyAlignment="1">
      <alignment horizontal="center" vertical="center"/>
    </xf>
    <xf numFmtId="0" fontId="11" fillId="10" borderId="45" xfId="3" applyFill="1" applyBorder="1" applyAlignment="1">
      <alignment horizontal="center" vertical="center"/>
    </xf>
    <xf numFmtId="0" fontId="9" fillId="11" borderId="33" xfId="0" applyFont="1" applyFill="1" applyBorder="1" applyAlignment="1">
      <alignment horizontal="center" vertical="center" wrapText="1"/>
    </xf>
    <xf numFmtId="0" fontId="9" fillId="11" borderId="35" xfId="0" applyFont="1" applyFill="1" applyBorder="1" applyAlignment="1">
      <alignment horizontal="center" vertical="center" wrapText="1"/>
    </xf>
    <xf numFmtId="0" fontId="9" fillId="11" borderId="34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9" fillId="11" borderId="29" xfId="0" applyFont="1" applyFill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41" fontId="0" fillId="0" borderId="53" xfId="1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4" fillId="16" borderId="10" xfId="0" applyFont="1" applyFill="1" applyBorder="1" applyAlignment="1">
      <alignment horizontal="center" vertical="center" wrapText="1"/>
    </xf>
    <xf numFmtId="0" fontId="5" fillId="16" borderId="21" xfId="0" applyFont="1" applyFill="1" applyBorder="1" applyAlignment="1">
      <alignment horizontal="center" vertical="center"/>
    </xf>
    <xf numFmtId="0" fontId="21" fillId="16" borderId="51" xfId="0" applyFont="1" applyFill="1" applyBorder="1" applyAlignment="1">
      <alignment horizontal="center" wrapText="1"/>
    </xf>
    <xf numFmtId="176" fontId="15" fillId="14" borderId="52" xfId="2" applyNumberFormat="1" applyFont="1" applyFill="1" applyBorder="1" applyAlignment="1">
      <alignment horizontal="center" wrapText="1"/>
    </xf>
  </cellXfs>
  <cellStyles count="4">
    <cellStyle name="백분율" xfId="2" builtinId="5"/>
    <cellStyle name="쉼표 [0]" xfId="1" builtinId="6"/>
    <cellStyle name="표준" xfId="0" builtinId="0"/>
    <cellStyle name="하이퍼링크" xfId="3" builtinId="8"/>
  </cellStyles>
  <dxfs count="1"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653143</xdr:colOff>
      <xdr:row>6</xdr:row>
      <xdr:rowOff>52614</xdr:rowOff>
    </xdr:from>
    <xdr:to>
      <xdr:col>6</xdr:col>
      <xdr:colOff>136586</xdr:colOff>
      <xdr:row>24</xdr:row>
      <xdr:rowOff>9072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16F14E0-6881-B83D-BFAB-B66119AF9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357" y="1377043"/>
          <a:ext cx="6722443" cy="4873172"/>
        </a:xfrm>
        <a:prstGeom prst="rect">
          <a:avLst/>
        </a:prstGeom>
      </xdr:spPr>
    </xdr:pic>
    <xdr:clientData/>
  </xdr:twoCellAnchor>
  <xdr:twoCellAnchor>
    <xdr:from>
      <xdr:col>5</xdr:col>
      <xdr:colOff>426358</xdr:colOff>
      <xdr:row>16</xdr:row>
      <xdr:rowOff>199571</xdr:rowOff>
    </xdr:from>
    <xdr:to>
      <xdr:col>6</xdr:col>
      <xdr:colOff>117929</xdr:colOff>
      <xdr:row>24</xdr:row>
      <xdr:rowOff>18142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5853078E-8641-DDD3-B5AD-CD641D86E673}"/>
            </a:ext>
          </a:extLst>
        </xdr:cNvPr>
        <xdr:cNvSpPr/>
      </xdr:nvSpPr>
      <xdr:spPr>
        <a:xfrm>
          <a:off x="5315858" y="4000500"/>
          <a:ext cx="2703285" cy="225878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ing.coupang.com/tenants/rfm/settlements/fee-information?utm_source=previousfeep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A8F5-18BC-4F41-A448-244A2DEC4AA2}">
  <dimension ref="A1:W119"/>
  <sheetViews>
    <sheetView zoomScaleNormal="100" workbookViewId="0">
      <selection activeCell="M24" sqref="M24"/>
    </sheetView>
  </sheetViews>
  <sheetFormatPr defaultRowHeight="17" x14ac:dyDescent="0.45"/>
  <cols>
    <col min="3" max="3" width="16.9140625" customWidth="1"/>
    <col min="5" max="5" width="14.9140625" customWidth="1"/>
    <col min="6" max="6" width="14.58203125" customWidth="1"/>
    <col min="9" max="9" width="11.6640625" customWidth="1"/>
    <col min="10" max="10" width="12.5" bestFit="1" customWidth="1"/>
    <col min="13" max="13" width="35" customWidth="1"/>
    <col min="14" max="14" width="20.5" customWidth="1"/>
    <col min="20" max="21" width="19.25" customWidth="1"/>
    <col min="23" max="24" width="8.6640625" customWidth="1"/>
  </cols>
  <sheetData>
    <row r="1" spans="2:21" ht="17.5" thickBot="1" x14ac:dyDescent="0.5">
      <c r="C1" s="1"/>
      <c r="D1" s="1"/>
      <c r="E1" s="1"/>
      <c r="F1" s="1"/>
      <c r="G1" s="1"/>
      <c r="H1" s="1"/>
      <c r="I1" s="1"/>
      <c r="J1" s="1"/>
    </row>
    <row r="2" spans="2:21" ht="21" x14ac:dyDescent="0.45">
      <c r="B2" s="59"/>
      <c r="C2" s="61" t="s">
        <v>12</v>
      </c>
      <c r="D2" s="63" t="s">
        <v>0</v>
      </c>
      <c r="E2" s="63"/>
      <c r="F2" s="63"/>
      <c r="G2" s="64"/>
      <c r="H2" s="96" t="s">
        <v>199</v>
      </c>
      <c r="I2" s="97"/>
      <c r="J2" s="98"/>
      <c r="K2" s="65" t="s">
        <v>1</v>
      </c>
      <c r="L2" s="66"/>
      <c r="M2" s="66"/>
      <c r="N2" s="67"/>
      <c r="O2" s="68" t="s">
        <v>181</v>
      </c>
      <c r="P2" s="69"/>
      <c r="Q2" s="69"/>
      <c r="R2" s="69"/>
      <c r="S2" s="70"/>
      <c r="T2" s="55" t="s">
        <v>182</v>
      </c>
      <c r="U2" s="57" t="s">
        <v>183</v>
      </c>
    </row>
    <row r="3" spans="2:21" ht="34" x14ac:dyDescent="0.45">
      <c r="B3" s="60"/>
      <c r="C3" s="62"/>
      <c r="D3" s="18" t="s">
        <v>2</v>
      </c>
      <c r="E3" s="19" t="s">
        <v>3</v>
      </c>
      <c r="F3" s="19" t="s">
        <v>4</v>
      </c>
      <c r="G3" s="20" t="s">
        <v>5</v>
      </c>
      <c r="H3" s="99" t="s">
        <v>202</v>
      </c>
      <c r="I3" s="99" t="s">
        <v>200</v>
      </c>
      <c r="J3" s="100" t="s">
        <v>201</v>
      </c>
      <c r="K3" s="21" t="s">
        <v>6</v>
      </c>
      <c r="L3" s="22" t="s">
        <v>7</v>
      </c>
      <c r="M3" s="23" t="s">
        <v>8</v>
      </c>
      <c r="N3" s="24" t="s">
        <v>9</v>
      </c>
      <c r="O3" s="4" t="s">
        <v>6</v>
      </c>
      <c r="P3" s="4" t="s">
        <v>10</v>
      </c>
      <c r="Q3" s="2" t="s">
        <v>11</v>
      </c>
      <c r="R3" s="3" t="s">
        <v>8</v>
      </c>
      <c r="S3" s="5" t="s">
        <v>9</v>
      </c>
      <c r="T3" s="56"/>
      <c r="U3" s="58"/>
    </row>
    <row r="4" spans="2:21" x14ac:dyDescent="0.45">
      <c r="B4" s="6">
        <v>1</v>
      </c>
      <c r="C4" s="7" t="s">
        <v>13</v>
      </c>
      <c r="D4" s="8">
        <v>20000</v>
      </c>
      <c r="E4" s="9">
        <v>0.108</v>
      </c>
      <c r="F4" s="8">
        <v>2150</v>
      </c>
      <c r="G4" s="10">
        <f>ROUNDDOWN(D4-(D4*E4+F4+D4*40%)*1.1,-2)</f>
        <v>6400</v>
      </c>
      <c r="H4" s="9">
        <v>0.1</v>
      </c>
      <c r="I4" s="8">
        <v>975</v>
      </c>
      <c r="J4" s="95">
        <f>IF(D4&lt;5000,300,IF(D4&lt;10000,400,IF(D4&lt;15000,600,IF(D4&lt;20000,800,IF(D4&gt;-20000,1000,"ERROR")))))</f>
        <v>1000</v>
      </c>
      <c r="K4" s="11"/>
      <c r="L4" s="8">
        <v>4900</v>
      </c>
      <c r="M4" s="12">
        <f>D4-(D4*E4+F4)*1.1-L4-H4*((I4+J4)*1.1)</f>
        <v>10141.75</v>
      </c>
      <c r="N4" s="42">
        <f>(D4/M4)*1.1</f>
        <v>2.1692508689328767</v>
      </c>
      <c r="O4" s="7"/>
      <c r="P4" s="7">
        <v>5.9</v>
      </c>
      <c r="Q4" s="13">
        <f>P4*300</f>
        <v>1770</v>
      </c>
      <c r="R4" s="12">
        <f>D4-(D4*E4+F4)*1.1-Q4-H4*((I4+J4)*1.1)</f>
        <v>13271.75</v>
      </c>
      <c r="S4" s="43">
        <f>IFERROR(D4/R4*1.1,"-")</f>
        <v>1.6576563000357902</v>
      </c>
      <c r="T4" s="40">
        <f>L4+(F4*1.1)</f>
        <v>7265</v>
      </c>
      <c r="U4" s="41">
        <f>Q4+(F4*1.1)</f>
        <v>4135</v>
      </c>
    </row>
    <row r="5" spans="2:21" x14ac:dyDescent="0.45">
      <c r="B5" s="6">
        <v>2</v>
      </c>
      <c r="C5" s="7"/>
      <c r="D5" s="8"/>
      <c r="E5" s="9"/>
      <c r="F5" s="8"/>
      <c r="G5" s="10">
        <f t="shared" ref="G5:G68" si="0">ROUNDDOWN(D5-(D5*E5+F5+D5*40%)*1.1,-2)</f>
        <v>0</v>
      </c>
      <c r="H5" s="9"/>
      <c r="I5" s="8"/>
      <c r="J5" s="95">
        <f>IF(D5&lt;5000,300,IF(D5&lt;10000,400,IF(D5&lt;15000,600,IF(D5&lt;20000,800,IF(D5&gt;-20000,1000,"ERROR")))))</f>
        <v>300</v>
      </c>
      <c r="K5" s="11"/>
      <c r="L5" s="8"/>
      <c r="M5" s="12">
        <f t="shared" ref="M5:M68" si="1">D5-(D5*E5+F5)*1.1-L5-H5*((I5+J5)*1.1)</f>
        <v>0</v>
      </c>
      <c r="N5" s="42" t="e">
        <f>(D5/M5)*1.1</f>
        <v>#DIV/0!</v>
      </c>
      <c r="O5" s="7"/>
      <c r="P5" s="7"/>
      <c r="Q5" s="13">
        <f t="shared" ref="Q5:Q68" si="2">P5*300</f>
        <v>0</v>
      </c>
      <c r="R5" s="12">
        <f t="shared" ref="R5:R68" si="3">D5-(D5*E5+F5)*1.1-Q5-H5*((I5+J5)*1.1)</f>
        <v>0</v>
      </c>
      <c r="S5" s="43" t="str">
        <f>IFERROR(D5/R5*1.1,"-")</f>
        <v>-</v>
      </c>
      <c r="T5" s="40">
        <f>L5+(F5*1.1)</f>
        <v>0</v>
      </c>
      <c r="U5" s="41">
        <f>Q5+(F5*1.1)</f>
        <v>0</v>
      </c>
    </row>
    <row r="6" spans="2:21" x14ac:dyDescent="0.45">
      <c r="B6" s="6">
        <v>3</v>
      </c>
      <c r="C6" s="7"/>
      <c r="D6" s="8"/>
      <c r="E6" s="9"/>
      <c r="F6" s="8"/>
      <c r="G6" s="10">
        <f t="shared" si="0"/>
        <v>0</v>
      </c>
      <c r="H6" s="9"/>
      <c r="I6" s="8"/>
      <c r="J6" s="95">
        <f>IF(D6&lt;5000,300,IF(D6&lt;10000,400,IF(D6&lt;15000,600,IF(D6&lt;20000,800,IF(D6&gt;-20000,1000,"ERROR")))))</f>
        <v>300</v>
      </c>
      <c r="K6" s="11"/>
      <c r="L6" s="8"/>
      <c r="M6" s="12">
        <f t="shared" si="1"/>
        <v>0</v>
      </c>
      <c r="N6" s="42" t="e">
        <f>(D6/M6)*1.1</f>
        <v>#DIV/0!</v>
      </c>
      <c r="O6" s="7"/>
      <c r="P6" s="7"/>
      <c r="Q6" s="13">
        <f t="shared" si="2"/>
        <v>0</v>
      </c>
      <c r="R6" s="12">
        <f t="shared" si="3"/>
        <v>0</v>
      </c>
      <c r="S6" s="43" t="str">
        <f>IFERROR(D6/R6*1.1,"-")</f>
        <v>-</v>
      </c>
      <c r="T6" s="40">
        <f>L6+(F6*1.1)</f>
        <v>0</v>
      </c>
      <c r="U6" s="41">
        <f>Q6+(F6*1.1)</f>
        <v>0</v>
      </c>
    </row>
    <row r="7" spans="2:21" x14ac:dyDescent="0.45">
      <c r="B7" s="6">
        <v>4</v>
      </c>
      <c r="C7" s="7"/>
      <c r="D7" s="8"/>
      <c r="E7" s="9"/>
      <c r="F7" s="8"/>
      <c r="G7" s="10">
        <f t="shared" si="0"/>
        <v>0</v>
      </c>
      <c r="H7" s="9"/>
      <c r="I7" s="8"/>
      <c r="J7" s="95">
        <f>IF(D7&lt;5000,300,IF(D7&lt;10000,400,IF(D7&lt;15000,600,IF(D7&lt;20000,800,IF(D7&gt;-20000,1000,"ERROR")))))</f>
        <v>300</v>
      </c>
      <c r="K7" s="11"/>
      <c r="L7" s="8"/>
      <c r="M7" s="12">
        <f t="shared" si="1"/>
        <v>0</v>
      </c>
      <c r="N7" s="42" t="e">
        <f>(D7/M7)*1.1</f>
        <v>#DIV/0!</v>
      </c>
      <c r="O7" s="7"/>
      <c r="P7" s="7"/>
      <c r="Q7" s="13">
        <f t="shared" si="2"/>
        <v>0</v>
      </c>
      <c r="R7" s="12">
        <f t="shared" si="3"/>
        <v>0</v>
      </c>
      <c r="S7" s="43" t="str">
        <f>IFERROR(D7/R7*1.1,"-")</f>
        <v>-</v>
      </c>
      <c r="T7" s="40">
        <f>L7+(F7*1.1)</f>
        <v>0</v>
      </c>
      <c r="U7" s="41">
        <f>Q7+(F7*1.1)</f>
        <v>0</v>
      </c>
    </row>
    <row r="8" spans="2:21" x14ac:dyDescent="0.45">
      <c r="B8" s="6">
        <v>5</v>
      </c>
      <c r="C8" s="7"/>
      <c r="D8" s="8"/>
      <c r="E8" s="9"/>
      <c r="F8" s="8"/>
      <c r="G8" s="10">
        <f t="shared" si="0"/>
        <v>0</v>
      </c>
      <c r="H8" s="9"/>
      <c r="I8" s="8"/>
      <c r="J8" s="95">
        <f>IF(D8&lt;5000,300,IF(D8&lt;10000,400,IF(D8&lt;15000,600,IF(D8&lt;20000,800,IF(D8&gt;-20000,1000,"ERROR")))))</f>
        <v>300</v>
      </c>
      <c r="K8" s="11"/>
      <c r="L8" s="8"/>
      <c r="M8" s="12">
        <f t="shared" si="1"/>
        <v>0</v>
      </c>
      <c r="N8" s="42" t="e">
        <f>(D8/M8)*1.1</f>
        <v>#DIV/0!</v>
      </c>
      <c r="O8" s="7"/>
      <c r="P8" s="7"/>
      <c r="Q8" s="13">
        <f t="shared" si="2"/>
        <v>0</v>
      </c>
      <c r="R8" s="12">
        <f t="shared" si="3"/>
        <v>0</v>
      </c>
      <c r="S8" s="43" t="str">
        <f>IFERROR(D8/R8*1.1,"-")</f>
        <v>-</v>
      </c>
      <c r="T8" s="40">
        <f>L8+(F8*1.1)</f>
        <v>0</v>
      </c>
      <c r="U8" s="41">
        <f>Q8+(F8*1.1)</f>
        <v>0</v>
      </c>
    </row>
    <row r="9" spans="2:21" x14ac:dyDescent="0.45">
      <c r="B9" s="6">
        <v>6</v>
      </c>
      <c r="C9" s="7"/>
      <c r="D9" s="7"/>
      <c r="E9" s="9"/>
      <c r="F9" s="7"/>
      <c r="G9" s="10">
        <f t="shared" si="0"/>
        <v>0</v>
      </c>
      <c r="H9" s="9"/>
      <c r="I9" s="8"/>
      <c r="J9" s="95">
        <f>IF(D9&lt;5000,300,IF(D9&lt;10000,400,IF(D9&lt;15000,600,IF(D9&lt;20000,800,IF(D9&gt;-20000,1000,"ERROR")))))</f>
        <v>300</v>
      </c>
      <c r="K9" s="11"/>
      <c r="L9" s="8"/>
      <c r="M9" s="12">
        <f t="shared" si="1"/>
        <v>0</v>
      </c>
      <c r="N9" s="42" t="e">
        <f>(D9/M9)*1.1</f>
        <v>#DIV/0!</v>
      </c>
      <c r="O9" s="7"/>
      <c r="P9" s="7"/>
      <c r="Q9" s="13">
        <f t="shared" si="2"/>
        <v>0</v>
      </c>
      <c r="R9" s="12">
        <f t="shared" si="3"/>
        <v>0</v>
      </c>
      <c r="S9" s="43" t="str">
        <f>IFERROR(D9/R9*1.1,"-")</f>
        <v>-</v>
      </c>
      <c r="T9" s="40">
        <f>L9+(F9*1.1)</f>
        <v>0</v>
      </c>
      <c r="U9" s="41">
        <f>Q9+(F9*1.1)</f>
        <v>0</v>
      </c>
    </row>
    <row r="10" spans="2:21" x14ac:dyDescent="0.45">
      <c r="B10" s="6">
        <v>7</v>
      </c>
      <c r="C10" s="7"/>
      <c r="D10" s="7"/>
      <c r="E10" s="9"/>
      <c r="F10" s="7"/>
      <c r="G10" s="10">
        <f t="shared" si="0"/>
        <v>0</v>
      </c>
      <c r="H10" s="9"/>
      <c r="I10" s="8"/>
      <c r="J10" s="95">
        <f>IF(D10&lt;5000,300,IF(D10&lt;10000,400,IF(D10&lt;15000,600,IF(D10&lt;20000,800,IF(D10&gt;-20000,1000,"ERROR")))))</f>
        <v>300</v>
      </c>
      <c r="K10" s="11"/>
      <c r="L10" s="8"/>
      <c r="M10" s="12">
        <f t="shared" si="1"/>
        <v>0</v>
      </c>
      <c r="N10" s="42" t="e">
        <f>(D10/M10)*1.1</f>
        <v>#DIV/0!</v>
      </c>
      <c r="O10" s="7"/>
      <c r="P10" s="7"/>
      <c r="Q10" s="13">
        <f t="shared" si="2"/>
        <v>0</v>
      </c>
      <c r="R10" s="12">
        <f t="shared" si="3"/>
        <v>0</v>
      </c>
      <c r="S10" s="43" t="str">
        <f>IFERROR(D10/R10*1.1,"-")</f>
        <v>-</v>
      </c>
      <c r="T10" s="40">
        <f>L10+(F10*1.1)</f>
        <v>0</v>
      </c>
      <c r="U10" s="41">
        <f>Q10+(F10*1.1)</f>
        <v>0</v>
      </c>
    </row>
    <row r="11" spans="2:21" x14ac:dyDescent="0.45">
      <c r="B11" s="6">
        <v>8</v>
      </c>
      <c r="C11" s="7"/>
      <c r="D11" s="7"/>
      <c r="E11" s="9"/>
      <c r="F11" s="7"/>
      <c r="G11" s="10">
        <f t="shared" si="0"/>
        <v>0</v>
      </c>
      <c r="H11" s="9"/>
      <c r="I11" s="8"/>
      <c r="J11" s="95">
        <f>IF(D11&lt;5000,300,IF(D11&lt;10000,400,IF(D11&lt;15000,600,IF(D11&lt;20000,800,IF(D11&gt;-20000,1000,"ERROR")))))</f>
        <v>300</v>
      </c>
      <c r="K11" s="11"/>
      <c r="L11" s="8"/>
      <c r="M11" s="12">
        <f t="shared" si="1"/>
        <v>0</v>
      </c>
      <c r="N11" s="42" t="e">
        <f>(D11/M11)*1.1</f>
        <v>#DIV/0!</v>
      </c>
      <c r="O11" s="7"/>
      <c r="P11" s="7"/>
      <c r="Q11" s="13">
        <f t="shared" si="2"/>
        <v>0</v>
      </c>
      <c r="R11" s="12">
        <f t="shared" si="3"/>
        <v>0</v>
      </c>
      <c r="S11" s="43" t="str">
        <f>IFERROR(D11/R11*1.1,"-")</f>
        <v>-</v>
      </c>
      <c r="T11" s="40">
        <f>L11+(F11*1.1)</f>
        <v>0</v>
      </c>
      <c r="U11" s="41">
        <f>Q11+(F11*1.1)</f>
        <v>0</v>
      </c>
    </row>
    <row r="12" spans="2:21" x14ac:dyDescent="0.45">
      <c r="B12" s="6">
        <v>9</v>
      </c>
      <c r="C12" s="7"/>
      <c r="D12" s="7"/>
      <c r="E12" s="9"/>
      <c r="F12" s="7"/>
      <c r="G12" s="10">
        <f t="shared" si="0"/>
        <v>0</v>
      </c>
      <c r="H12" s="9"/>
      <c r="I12" s="8"/>
      <c r="J12" s="95">
        <f>IF(D12&lt;5000,300,IF(D12&lt;10000,400,IF(D12&lt;15000,600,IF(D12&lt;20000,800,IF(D12&gt;-20000,1000,"ERROR")))))</f>
        <v>300</v>
      </c>
      <c r="K12" s="11"/>
      <c r="L12" s="8"/>
      <c r="M12" s="12">
        <f t="shared" si="1"/>
        <v>0</v>
      </c>
      <c r="N12" s="42" t="e">
        <f>(D12/M12)*1.1</f>
        <v>#DIV/0!</v>
      </c>
      <c r="O12" s="7"/>
      <c r="P12" s="7"/>
      <c r="Q12" s="13">
        <f t="shared" si="2"/>
        <v>0</v>
      </c>
      <c r="R12" s="12">
        <f t="shared" si="3"/>
        <v>0</v>
      </c>
      <c r="S12" s="43" t="str">
        <f>IFERROR(D12/R12*1.1,"-")</f>
        <v>-</v>
      </c>
      <c r="T12" s="40">
        <f>L12+(F12*1.1)</f>
        <v>0</v>
      </c>
      <c r="U12" s="41">
        <f>Q12+(F12*1.1)</f>
        <v>0</v>
      </c>
    </row>
    <row r="13" spans="2:21" x14ac:dyDescent="0.45">
      <c r="B13" s="6">
        <v>10</v>
      </c>
      <c r="C13" s="7"/>
      <c r="D13" s="8"/>
      <c r="E13" s="9"/>
      <c r="F13" s="8"/>
      <c r="G13" s="10">
        <f t="shared" si="0"/>
        <v>0</v>
      </c>
      <c r="H13" s="9"/>
      <c r="I13" s="8"/>
      <c r="J13" s="95">
        <f>IF(D13&lt;5000,300,IF(D13&lt;10000,400,IF(D13&lt;15000,600,IF(D13&lt;20000,800,IF(D13&gt;-20000,1000,"ERROR")))))</f>
        <v>300</v>
      </c>
      <c r="K13" s="11"/>
      <c r="L13" s="8"/>
      <c r="M13" s="12">
        <f t="shared" si="1"/>
        <v>0</v>
      </c>
      <c r="N13" s="42" t="e">
        <f>(D13/M13)*1.1</f>
        <v>#DIV/0!</v>
      </c>
      <c r="O13" s="7"/>
      <c r="P13" s="7"/>
      <c r="Q13" s="13">
        <f t="shared" si="2"/>
        <v>0</v>
      </c>
      <c r="R13" s="12">
        <f t="shared" si="3"/>
        <v>0</v>
      </c>
      <c r="S13" s="43" t="str">
        <f>IFERROR(D13/R13*1.1,"-")</f>
        <v>-</v>
      </c>
      <c r="T13" s="40">
        <f>L13+(F13*1.1)</f>
        <v>0</v>
      </c>
      <c r="U13" s="41">
        <f>Q13+(F13*1.1)</f>
        <v>0</v>
      </c>
    </row>
    <row r="14" spans="2:21" x14ac:dyDescent="0.45">
      <c r="B14" s="6">
        <v>11</v>
      </c>
      <c r="C14" s="7"/>
      <c r="D14" s="7"/>
      <c r="E14" s="9"/>
      <c r="F14" s="7"/>
      <c r="G14" s="10">
        <f t="shared" si="0"/>
        <v>0</v>
      </c>
      <c r="H14" s="9"/>
      <c r="I14" s="8"/>
      <c r="J14" s="95">
        <f>IF(D14&lt;5000,300,IF(D14&lt;10000,400,IF(D14&lt;15000,600,IF(D14&lt;20000,800,IF(D14&gt;-20000,1000,"ERROR")))))</f>
        <v>300</v>
      </c>
      <c r="K14" s="11"/>
      <c r="L14" s="8"/>
      <c r="M14" s="12">
        <f t="shared" si="1"/>
        <v>0</v>
      </c>
      <c r="N14" s="42" t="e">
        <f>(D14/M14)*1.1</f>
        <v>#DIV/0!</v>
      </c>
      <c r="O14" s="7"/>
      <c r="P14" s="7"/>
      <c r="Q14" s="13">
        <f t="shared" si="2"/>
        <v>0</v>
      </c>
      <c r="R14" s="12">
        <f t="shared" si="3"/>
        <v>0</v>
      </c>
      <c r="S14" s="43" t="str">
        <f>IFERROR(D14/R14*1.1,"-")</f>
        <v>-</v>
      </c>
      <c r="T14" s="40">
        <f>L14+(F14*1.1)</f>
        <v>0</v>
      </c>
      <c r="U14" s="41">
        <f>Q14+(F14*1.1)</f>
        <v>0</v>
      </c>
    </row>
    <row r="15" spans="2:21" x14ac:dyDescent="0.45">
      <c r="B15" s="6">
        <v>12</v>
      </c>
      <c r="C15" s="7"/>
      <c r="D15" s="7"/>
      <c r="E15" s="9"/>
      <c r="F15" s="7"/>
      <c r="G15" s="10">
        <f t="shared" si="0"/>
        <v>0</v>
      </c>
      <c r="H15" s="9"/>
      <c r="I15" s="8"/>
      <c r="J15" s="95">
        <f>IF(D15&lt;5000,300,IF(D15&lt;10000,400,IF(D15&lt;15000,600,IF(D15&lt;20000,800,IF(D15&gt;-20000,1000,"ERROR")))))</f>
        <v>300</v>
      </c>
      <c r="K15" s="11"/>
      <c r="L15" s="8"/>
      <c r="M15" s="12">
        <f t="shared" si="1"/>
        <v>0</v>
      </c>
      <c r="N15" s="42" t="e">
        <f>(D15/M15)*1.1</f>
        <v>#DIV/0!</v>
      </c>
      <c r="O15" s="7"/>
      <c r="P15" s="7"/>
      <c r="Q15" s="13">
        <f t="shared" si="2"/>
        <v>0</v>
      </c>
      <c r="R15" s="12">
        <f t="shared" si="3"/>
        <v>0</v>
      </c>
      <c r="S15" s="43" t="str">
        <f>IFERROR(D15/R15*1.1,"-")</f>
        <v>-</v>
      </c>
      <c r="T15" s="40">
        <f>L15+(F15*1.1)</f>
        <v>0</v>
      </c>
      <c r="U15" s="41">
        <f>Q15+(F15*1.1)</f>
        <v>0</v>
      </c>
    </row>
    <row r="16" spans="2:21" x14ac:dyDescent="0.45">
      <c r="B16" s="6">
        <v>13</v>
      </c>
      <c r="C16" s="7"/>
      <c r="D16" s="7"/>
      <c r="E16" s="9"/>
      <c r="F16" s="7"/>
      <c r="G16" s="10">
        <f t="shared" si="0"/>
        <v>0</v>
      </c>
      <c r="H16" s="9"/>
      <c r="I16" s="8"/>
      <c r="J16" s="95">
        <f>IF(D16&lt;5000,300,IF(D16&lt;10000,400,IF(D16&lt;15000,600,IF(D16&lt;20000,800,IF(D16&gt;-20000,1000,"ERROR")))))</f>
        <v>300</v>
      </c>
      <c r="K16" s="11"/>
      <c r="L16" s="8"/>
      <c r="M16" s="12">
        <f t="shared" si="1"/>
        <v>0</v>
      </c>
      <c r="N16" s="42" t="e">
        <f>(D16/M16)*1.1</f>
        <v>#DIV/0!</v>
      </c>
      <c r="O16" s="7"/>
      <c r="P16" s="7"/>
      <c r="Q16" s="13">
        <f t="shared" si="2"/>
        <v>0</v>
      </c>
      <c r="R16" s="12">
        <f t="shared" si="3"/>
        <v>0</v>
      </c>
      <c r="S16" s="43" t="str">
        <f>IFERROR(D16/R16*1.1,"-")</f>
        <v>-</v>
      </c>
      <c r="T16" s="40">
        <f>L16+(F16*1.1)</f>
        <v>0</v>
      </c>
      <c r="U16" s="41">
        <f>Q16+(F16*1.1)</f>
        <v>0</v>
      </c>
    </row>
    <row r="17" spans="2:21" ht="22" customHeight="1" x14ac:dyDescent="0.45">
      <c r="B17" s="6">
        <v>14</v>
      </c>
      <c r="C17" s="7"/>
      <c r="D17" s="7"/>
      <c r="E17" s="9"/>
      <c r="F17" s="7"/>
      <c r="G17" s="10">
        <f t="shared" si="0"/>
        <v>0</v>
      </c>
      <c r="H17" s="9"/>
      <c r="I17" s="8"/>
      <c r="J17" s="95">
        <f>IF(D17&lt;5000,300,IF(D17&lt;10000,400,IF(D17&lt;15000,600,IF(D17&lt;20000,800,IF(D17&gt;-20000,1000,"ERROR")))))</f>
        <v>300</v>
      </c>
      <c r="K17" s="11"/>
      <c r="L17" s="8"/>
      <c r="M17" s="12">
        <f t="shared" si="1"/>
        <v>0</v>
      </c>
      <c r="N17" s="42" t="e">
        <f>(D17/M17)*1.1</f>
        <v>#DIV/0!</v>
      </c>
      <c r="O17" s="7"/>
      <c r="P17" s="7"/>
      <c r="Q17" s="13">
        <f t="shared" si="2"/>
        <v>0</v>
      </c>
      <c r="R17" s="12">
        <f t="shared" si="3"/>
        <v>0</v>
      </c>
      <c r="S17" s="43" t="str">
        <f>IFERROR(D17/R17*1.1,"-")</f>
        <v>-</v>
      </c>
      <c r="T17" s="40">
        <f>L17+(F17*1.1)</f>
        <v>0</v>
      </c>
      <c r="U17" s="41">
        <f>Q17+(F17*1.1)</f>
        <v>0</v>
      </c>
    </row>
    <row r="18" spans="2:21" x14ac:dyDescent="0.45">
      <c r="B18" s="6">
        <v>15</v>
      </c>
      <c r="C18" s="7"/>
      <c r="D18" s="8"/>
      <c r="E18" s="9"/>
      <c r="F18" s="8"/>
      <c r="G18" s="10">
        <f t="shared" si="0"/>
        <v>0</v>
      </c>
      <c r="H18" s="9"/>
      <c r="I18" s="8"/>
      <c r="J18" s="95">
        <f>IF(D18&lt;5000,300,IF(D18&lt;10000,400,IF(D18&lt;15000,600,IF(D18&lt;20000,800,IF(D18&gt;-20000,1000,"ERROR")))))</f>
        <v>300</v>
      </c>
      <c r="K18" s="11"/>
      <c r="L18" s="8"/>
      <c r="M18" s="12">
        <f t="shared" si="1"/>
        <v>0</v>
      </c>
      <c r="N18" s="42" t="e">
        <f>(D18/M18)*1.1</f>
        <v>#DIV/0!</v>
      </c>
      <c r="O18" s="7"/>
      <c r="P18" s="7"/>
      <c r="Q18" s="13">
        <f t="shared" si="2"/>
        <v>0</v>
      </c>
      <c r="R18" s="12">
        <f t="shared" si="3"/>
        <v>0</v>
      </c>
      <c r="S18" s="43" t="str">
        <f>IFERROR(D18/R18*1.1,"-")</f>
        <v>-</v>
      </c>
      <c r="T18" s="40">
        <f>L18+(F18*1.1)</f>
        <v>0</v>
      </c>
      <c r="U18" s="41">
        <f>Q18+(F18*1.1)</f>
        <v>0</v>
      </c>
    </row>
    <row r="19" spans="2:21" x14ac:dyDescent="0.45">
      <c r="B19" s="6">
        <v>16</v>
      </c>
      <c r="C19" s="7"/>
      <c r="D19" s="7"/>
      <c r="E19" s="9"/>
      <c r="F19" s="7"/>
      <c r="G19" s="10">
        <f t="shared" si="0"/>
        <v>0</v>
      </c>
      <c r="H19" s="9"/>
      <c r="I19" s="8"/>
      <c r="J19" s="95">
        <f>IF(D19&lt;5000,300,IF(D19&lt;10000,400,IF(D19&lt;15000,600,IF(D19&lt;20000,800,IF(D19&gt;-20000,1000,"ERROR")))))</f>
        <v>300</v>
      </c>
      <c r="K19" s="11"/>
      <c r="L19" s="8"/>
      <c r="M19" s="12">
        <f t="shared" si="1"/>
        <v>0</v>
      </c>
      <c r="N19" s="42" t="e">
        <f>(D19/M19)*1.1</f>
        <v>#DIV/0!</v>
      </c>
      <c r="O19" s="7"/>
      <c r="P19" s="7"/>
      <c r="Q19" s="13">
        <f t="shared" si="2"/>
        <v>0</v>
      </c>
      <c r="R19" s="12">
        <f t="shared" si="3"/>
        <v>0</v>
      </c>
      <c r="S19" s="43" t="str">
        <f>IFERROR(D19/R19*1.1,"-")</f>
        <v>-</v>
      </c>
      <c r="T19" s="40">
        <f>L19+(F19*1.1)</f>
        <v>0</v>
      </c>
      <c r="U19" s="41">
        <f>Q19+(F19*1.1)</f>
        <v>0</v>
      </c>
    </row>
    <row r="20" spans="2:21" x14ac:dyDescent="0.45">
      <c r="B20" s="6">
        <v>17</v>
      </c>
      <c r="C20" s="7"/>
      <c r="D20" s="7"/>
      <c r="E20" s="9"/>
      <c r="F20" s="7"/>
      <c r="G20" s="10">
        <f t="shared" si="0"/>
        <v>0</v>
      </c>
      <c r="H20" s="9"/>
      <c r="I20" s="8"/>
      <c r="J20" s="95">
        <f>IF(D20&lt;5000,300,IF(D20&lt;10000,400,IF(D20&lt;15000,600,IF(D20&lt;20000,800,IF(D20&gt;-20000,1000,"ERROR")))))</f>
        <v>300</v>
      </c>
      <c r="K20" s="11"/>
      <c r="L20" s="8"/>
      <c r="M20" s="12">
        <f t="shared" si="1"/>
        <v>0</v>
      </c>
      <c r="N20" s="42" t="e">
        <f>(D20/M20)*1.1</f>
        <v>#DIV/0!</v>
      </c>
      <c r="O20" s="7"/>
      <c r="P20" s="7"/>
      <c r="Q20" s="13">
        <f t="shared" si="2"/>
        <v>0</v>
      </c>
      <c r="R20" s="12">
        <f t="shared" si="3"/>
        <v>0</v>
      </c>
      <c r="S20" s="43" t="str">
        <f>IFERROR(D20/R20*1.1,"-")</f>
        <v>-</v>
      </c>
      <c r="T20" s="40">
        <f>L20+(F20*1.1)</f>
        <v>0</v>
      </c>
      <c r="U20" s="41">
        <f>Q20+(F20*1.1)</f>
        <v>0</v>
      </c>
    </row>
    <row r="21" spans="2:21" x14ac:dyDescent="0.45">
      <c r="B21" s="6">
        <v>18</v>
      </c>
      <c r="C21" s="7"/>
      <c r="D21" s="7"/>
      <c r="E21" s="9"/>
      <c r="F21" s="7"/>
      <c r="G21" s="10">
        <f t="shared" si="0"/>
        <v>0</v>
      </c>
      <c r="H21" s="9"/>
      <c r="I21" s="8"/>
      <c r="J21" s="95">
        <f>IF(D21&lt;5000,300,IF(D21&lt;10000,400,IF(D21&lt;15000,600,IF(D21&lt;20000,800,IF(D21&gt;-20000,1000,"ERROR")))))</f>
        <v>300</v>
      </c>
      <c r="K21" s="11"/>
      <c r="L21" s="8"/>
      <c r="M21" s="12">
        <f t="shared" si="1"/>
        <v>0</v>
      </c>
      <c r="N21" s="42" t="e">
        <f>(D21/M21)*1.1</f>
        <v>#DIV/0!</v>
      </c>
      <c r="O21" s="7"/>
      <c r="P21" s="7"/>
      <c r="Q21" s="13">
        <f t="shared" si="2"/>
        <v>0</v>
      </c>
      <c r="R21" s="12">
        <f t="shared" si="3"/>
        <v>0</v>
      </c>
      <c r="S21" s="43" t="str">
        <f>IFERROR(D21/R21*1.1,"-")</f>
        <v>-</v>
      </c>
      <c r="T21" s="40">
        <f>L21+(F21*1.1)</f>
        <v>0</v>
      </c>
      <c r="U21" s="41">
        <f>Q21+(F21*1.1)</f>
        <v>0</v>
      </c>
    </row>
    <row r="22" spans="2:21" x14ac:dyDescent="0.45">
      <c r="B22" s="6">
        <v>19</v>
      </c>
      <c r="C22" s="7"/>
      <c r="D22" s="7"/>
      <c r="E22" s="9"/>
      <c r="F22" s="7"/>
      <c r="G22" s="10">
        <f t="shared" si="0"/>
        <v>0</v>
      </c>
      <c r="H22" s="9"/>
      <c r="I22" s="8"/>
      <c r="J22" s="95">
        <f>IF(D22&lt;5000,300,IF(D22&lt;10000,400,IF(D22&lt;15000,600,IF(D22&lt;20000,800,IF(D22&gt;-20000,1000,"ERROR")))))</f>
        <v>300</v>
      </c>
      <c r="K22" s="11"/>
      <c r="L22" s="8"/>
      <c r="M22" s="12">
        <f t="shared" si="1"/>
        <v>0</v>
      </c>
      <c r="N22" s="42" t="e">
        <f>(D22/M22)*1.1</f>
        <v>#DIV/0!</v>
      </c>
      <c r="O22" s="7"/>
      <c r="P22" s="7"/>
      <c r="Q22" s="13">
        <f t="shared" si="2"/>
        <v>0</v>
      </c>
      <c r="R22" s="12">
        <f t="shared" si="3"/>
        <v>0</v>
      </c>
      <c r="S22" s="43" t="str">
        <f>IFERROR(D22/R22*1.1,"-")</f>
        <v>-</v>
      </c>
      <c r="T22" s="40">
        <f>L22+(F22*1.1)</f>
        <v>0</v>
      </c>
      <c r="U22" s="41">
        <f>Q22+(F22*1.1)</f>
        <v>0</v>
      </c>
    </row>
    <row r="23" spans="2:21" x14ac:dyDescent="0.45">
      <c r="B23" s="6">
        <v>20</v>
      </c>
      <c r="C23" s="7"/>
      <c r="D23" s="8"/>
      <c r="E23" s="9"/>
      <c r="F23" s="8"/>
      <c r="G23" s="10">
        <f t="shared" si="0"/>
        <v>0</v>
      </c>
      <c r="H23" s="9"/>
      <c r="I23" s="8"/>
      <c r="J23" s="95">
        <f>IF(D23&lt;5000,300,IF(D23&lt;10000,400,IF(D23&lt;15000,600,IF(D23&lt;20000,800,IF(D23&gt;-20000,1000,"ERROR")))))</f>
        <v>300</v>
      </c>
      <c r="K23" s="11"/>
      <c r="L23" s="8"/>
      <c r="M23" s="12">
        <f t="shared" si="1"/>
        <v>0</v>
      </c>
      <c r="N23" s="42" t="e">
        <f>(D23/M23)*1.1</f>
        <v>#DIV/0!</v>
      </c>
      <c r="O23" s="7"/>
      <c r="P23" s="7"/>
      <c r="Q23" s="13">
        <f t="shared" si="2"/>
        <v>0</v>
      </c>
      <c r="R23" s="12">
        <f t="shared" si="3"/>
        <v>0</v>
      </c>
      <c r="S23" s="43" t="str">
        <f>IFERROR(D23/R23*1.1,"-")</f>
        <v>-</v>
      </c>
      <c r="T23" s="40">
        <f>L23+(F23*1.1)</f>
        <v>0</v>
      </c>
      <c r="U23" s="41">
        <f>Q23+(F23*1.1)</f>
        <v>0</v>
      </c>
    </row>
    <row r="24" spans="2:21" x14ac:dyDescent="0.45">
      <c r="B24" s="6">
        <v>21</v>
      </c>
      <c r="C24" s="7"/>
      <c r="D24" s="7"/>
      <c r="E24" s="9"/>
      <c r="F24" s="7"/>
      <c r="G24" s="10">
        <f t="shared" si="0"/>
        <v>0</v>
      </c>
      <c r="H24" s="9"/>
      <c r="I24" s="8"/>
      <c r="J24" s="95">
        <f>IF(D24&lt;5000,300,IF(D24&lt;10000,400,IF(D24&lt;15000,600,IF(D24&lt;20000,800,IF(D24&gt;-20000,1000,"ERROR")))))</f>
        <v>300</v>
      </c>
      <c r="K24" s="11"/>
      <c r="L24" s="8"/>
      <c r="M24" s="12">
        <f>D24-(D24*E24+F24)*1.1-L24-H24*((I24+J24)*1.1)</f>
        <v>0</v>
      </c>
      <c r="N24" s="42" t="e">
        <f>(D24/M24)*1.1</f>
        <v>#DIV/0!</v>
      </c>
      <c r="O24" s="7"/>
      <c r="P24" s="7"/>
      <c r="Q24" s="13">
        <f t="shared" si="2"/>
        <v>0</v>
      </c>
      <c r="R24" s="12">
        <f t="shared" si="3"/>
        <v>0</v>
      </c>
      <c r="S24" s="43" t="str">
        <f>IFERROR(D24/R24*1.1,"-")</f>
        <v>-</v>
      </c>
      <c r="T24" s="40">
        <f>L24+(F24*1.1)</f>
        <v>0</v>
      </c>
      <c r="U24" s="41">
        <f>Q24+(F24*1.1)</f>
        <v>0</v>
      </c>
    </row>
    <row r="25" spans="2:21" x14ac:dyDescent="0.45">
      <c r="B25" s="6">
        <v>22</v>
      </c>
      <c r="C25" s="7"/>
      <c r="D25" s="7"/>
      <c r="E25" s="9"/>
      <c r="F25" s="7"/>
      <c r="G25" s="10">
        <f t="shared" si="0"/>
        <v>0</v>
      </c>
      <c r="H25" s="9"/>
      <c r="I25" s="8"/>
      <c r="J25" s="95">
        <f>IF(D25&lt;5000,300,IF(D25&lt;10000,400,IF(D25&lt;15000,600,IF(D25&lt;20000,800,IF(D25&gt;-20000,1000,"ERROR")))))</f>
        <v>300</v>
      </c>
      <c r="K25" s="11"/>
      <c r="L25" s="8"/>
      <c r="M25" s="12">
        <f t="shared" si="1"/>
        <v>0</v>
      </c>
      <c r="N25" s="42" t="e">
        <f>(D25/M25)*1.1</f>
        <v>#DIV/0!</v>
      </c>
      <c r="O25" s="7"/>
      <c r="P25" s="7"/>
      <c r="Q25" s="13">
        <f t="shared" si="2"/>
        <v>0</v>
      </c>
      <c r="R25" s="12">
        <f t="shared" si="3"/>
        <v>0</v>
      </c>
      <c r="S25" s="43" t="str">
        <f>IFERROR(D25/R25*1.1,"-")</f>
        <v>-</v>
      </c>
      <c r="T25" s="40">
        <f>L25+(F25*1.1)</f>
        <v>0</v>
      </c>
      <c r="U25" s="41">
        <f>Q25+(F25*1.1)</f>
        <v>0</v>
      </c>
    </row>
    <row r="26" spans="2:21" x14ac:dyDescent="0.45">
      <c r="B26" s="6">
        <v>23</v>
      </c>
      <c r="C26" s="7"/>
      <c r="D26" s="7"/>
      <c r="E26" s="9"/>
      <c r="F26" s="7"/>
      <c r="G26" s="10">
        <f t="shared" si="0"/>
        <v>0</v>
      </c>
      <c r="H26" s="9"/>
      <c r="I26" s="8"/>
      <c r="J26" s="95">
        <f>IF(D26&lt;5000,300,IF(D26&lt;10000,400,IF(D26&lt;15000,600,IF(D26&lt;20000,800,IF(D26&gt;-20000,1000,"ERROR")))))</f>
        <v>300</v>
      </c>
      <c r="K26" s="11"/>
      <c r="L26" s="8"/>
      <c r="M26" s="12">
        <f t="shared" si="1"/>
        <v>0</v>
      </c>
      <c r="N26" s="42" t="e">
        <f>(D26/M26)*1.1</f>
        <v>#DIV/0!</v>
      </c>
      <c r="O26" s="7"/>
      <c r="P26" s="7"/>
      <c r="Q26" s="13">
        <f t="shared" si="2"/>
        <v>0</v>
      </c>
      <c r="R26" s="12">
        <f t="shared" si="3"/>
        <v>0</v>
      </c>
      <c r="S26" s="43" t="str">
        <f>IFERROR(D26/R26*1.1,"-")</f>
        <v>-</v>
      </c>
      <c r="T26" s="40">
        <f>L26+(F26*1.1)</f>
        <v>0</v>
      </c>
      <c r="U26" s="41">
        <f>Q26+(F26*1.1)</f>
        <v>0</v>
      </c>
    </row>
    <row r="27" spans="2:21" x14ac:dyDescent="0.45">
      <c r="B27" s="6">
        <v>24</v>
      </c>
      <c r="C27" s="7"/>
      <c r="D27" s="7"/>
      <c r="E27" s="9"/>
      <c r="F27" s="7"/>
      <c r="G27" s="10">
        <f t="shared" si="0"/>
        <v>0</v>
      </c>
      <c r="H27" s="9"/>
      <c r="I27" s="8"/>
      <c r="J27" s="95">
        <f>IF(D27&lt;5000,300,IF(D27&lt;10000,400,IF(D27&lt;15000,600,IF(D27&lt;20000,800,IF(D27&gt;-20000,1000,"ERROR")))))</f>
        <v>300</v>
      </c>
      <c r="K27" s="11"/>
      <c r="L27" s="8"/>
      <c r="M27" s="12">
        <f t="shared" si="1"/>
        <v>0</v>
      </c>
      <c r="N27" s="42" t="e">
        <f>(D27/M27)*1.1</f>
        <v>#DIV/0!</v>
      </c>
      <c r="O27" s="7"/>
      <c r="P27" s="7"/>
      <c r="Q27" s="13">
        <f t="shared" si="2"/>
        <v>0</v>
      </c>
      <c r="R27" s="12">
        <f t="shared" si="3"/>
        <v>0</v>
      </c>
      <c r="S27" s="43" t="str">
        <f>IFERROR(D27/R27*1.1,"-")</f>
        <v>-</v>
      </c>
      <c r="T27" s="40">
        <f>L27+(F27*1.1)</f>
        <v>0</v>
      </c>
      <c r="U27" s="41">
        <f>Q27+(F27*1.1)</f>
        <v>0</v>
      </c>
    </row>
    <row r="28" spans="2:21" x14ac:dyDescent="0.45">
      <c r="B28" s="6">
        <v>25</v>
      </c>
      <c r="C28" s="7"/>
      <c r="D28" s="8"/>
      <c r="E28" s="9"/>
      <c r="F28" s="8"/>
      <c r="G28" s="10">
        <f t="shared" si="0"/>
        <v>0</v>
      </c>
      <c r="H28" s="9"/>
      <c r="I28" s="8"/>
      <c r="J28" s="95">
        <f>IF(D28&lt;5000,300,IF(D28&lt;10000,400,IF(D28&lt;15000,600,IF(D28&lt;20000,800,IF(D28&gt;-20000,1000,"ERROR")))))</f>
        <v>300</v>
      </c>
      <c r="K28" s="11"/>
      <c r="L28" s="8"/>
      <c r="M28" s="12">
        <f t="shared" si="1"/>
        <v>0</v>
      </c>
      <c r="N28" s="42" t="e">
        <f>(D28/M28)*1.1</f>
        <v>#DIV/0!</v>
      </c>
      <c r="O28" s="7"/>
      <c r="P28" s="7"/>
      <c r="Q28" s="13">
        <f t="shared" si="2"/>
        <v>0</v>
      </c>
      <c r="R28" s="12">
        <f t="shared" si="3"/>
        <v>0</v>
      </c>
      <c r="S28" s="43" t="str">
        <f>IFERROR(D28/R28*1.1,"-")</f>
        <v>-</v>
      </c>
      <c r="T28" s="40">
        <f>L28+(F28*1.1)</f>
        <v>0</v>
      </c>
      <c r="U28" s="41">
        <f>Q28+(F28*1.1)</f>
        <v>0</v>
      </c>
    </row>
    <row r="29" spans="2:21" x14ac:dyDescent="0.45">
      <c r="B29" s="6">
        <v>26</v>
      </c>
      <c r="C29" s="7"/>
      <c r="D29" s="7"/>
      <c r="E29" s="9"/>
      <c r="F29" s="7"/>
      <c r="G29" s="10">
        <f t="shared" si="0"/>
        <v>0</v>
      </c>
      <c r="H29" s="9"/>
      <c r="I29" s="8"/>
      <c r="J29" s="95">
        <f>IF(D29&lt;5000,300,IF(D29&lt;10000,400,IF(D29&lt;15000,600,IF(D29&lt;20000,800,IF(D29&gt;-20000,1000,"ERROR")))))</f>
        <v>300</v>
      </c>
      <c r="K29" s="11"/>
      <c r="L29" s="8"/>
      <c r="M29" s="12">
        <f t="shared" si="1"/>
        <v>0</v>
      </c>
      <c r="N29" s="42" t="e">
        <f>(D29/M29)*1.1</f>
        <v>#DIV/0!</v>
      </c>
      <c r="O29" s="7"/>
      <c r="P29" s="7"/>
      <c r="Q29" s="13">
        <f t="shared" si="2"/>
        <v>0</v>
      </c>
      <c r="R29" s="12">
        <f t="shared" si="3"/>
        <v>0</v>
      </c>
      <c r="S29" s="43" t="str">
        <f>IFERROR(D29/R29*1.1,"-")</f>
        <v>-</v>
      </c>
      <c r="T29" s="40">
        <f>L29+(F29*1.1)</f>
        <v>0</v>
      </c>
      <c r="U29" s="41">
        <f>Q29+(F29*1.1)</f>
        <v>0</v>
      </c>
    </row>
    <row r="30" spans="2:21" x14ac:dyDescent="0.45">
      <c r="B30" s="6">
        <v>27</v>
      </c>
      <c r="C30" s="7"/>
      <c r="D30" s="7"/>
      <c r="E30" s="9"/>
      <c r="F30" s="7"/>
      <c r="G30" s="10">
        <f t="shared" si="0"/>
        <v>0</v>
      </c>
      <c r="H30" s="9"/>
      <c r="I30" s="8"/>
      <c r="J30" s="95">
        <f>IF(D30&lt;5000,300,IF(D30&lt;10000,400,IF(D30&lt;15000,600,IF(D30&lt;20000,800,IF(D30&gt;-20000,1000,"ERROR")))))</f>
        <v>300</v>
      </c>
      <c r="K30" s="11"/>
      <c r="L30" s="8"/>
      <c r="M30" s="12">
        <f t="shared" si="1"/>
        <v>0</v>
      </c>
      <c r="N30" s="42" t="e">
        <f>(D30/M30)*1.1</f>
        <v>#DIV/0!</v>
      </c>
      <c r="O30" s="7"/>
      <c r="P30" s="7"/>
      <c r="Q30" s="13">
        <f t="shared" si="2"/>
        <v>0</v>
      </c>
      <c r="R30" s="12">
        <f t="shared" si="3"/>
        <v>0</v>
      </c>
      <c r="S30" s="43" t="str">
        <f>IFERROR(D30/R30*1.1,"-")</f>
        <v>-</v>
      </c>
      <c r="T30" s="40">
        <f>L30+(F30*1.1)</f>
        <v>0</v>
      </c>
      <c r="U30" s="41">
        <f>Q30+(F30*1.1)</f>
        <v>0</v>
      </c>
    </row>
    <row r="31" spans="2:21" x14ac:dyDescent="0.45">
      <c r="B31" s="6">
        <v>28</v>
      </c>
      <c r="C31" s="7"/>
      <c r="D31" s="7"/>
      <c r="E31" s="9"/>
      <c r="F31" s="7"/>
      <c r="G31" s="10">
        <f t="shared" si="0"/>
        <v>0</v>
      </c>
      <c r="H31" s="9"/>
      <c r="I31" s="8"/>
      <c r="J31" s="95">
        <f>IF(D31&lt;5000,300,IF(D31&lt;10000,400,IF(D31&lt;15000,600,IF(D31&lt;20000,800,IF(D31&gt;-20000,1000,"ERROR")))))</f>
        <v>300</v>
      </c>
      <c r="K31" s="11"/>
      <c r="L31" s="8"/>
      <c r="M31" s="12">
        <f t="shared" si="1"/>
        <v>0</v>
      </c>
      <c r="N31" s="42" t="e">
        <f>(D31/M31)*1.1</f>
        <v>#DIV/0!</v>
      </c>
      <c r="O31" s="7"/>
      <c r="P31" s="7"/>
      <c r="Q31" s="13">
        <f t="shared" si="2"/>
        <v>0</v>
      </c>
      <c r="R31" s="12">
        <f t="shared" si="3"/>
        <v>0</v>
      </c>
      <c r="S31" s="43" t="str">
        <f>IFERROR(D31/R31*1.1,"-")</f>
        <v>-</v>
      </c>
      <c r="T31" s="40">
        <f>L31+(F31*1.1)</f>
        <v>0</v>
      </c>
      <c r="U31" s="41">
        <f>Q31+(F31*1.1)</f>
        <v>0</v>
      </c>
    </row>
    <row r="32" spans="2:21" x14ac:dyDescent="0.45">
      <c r="B32" s="6">
        <v>29</v>
      </c>
      <c r="C32" s="7"/>
      <c r="D32" s="7"/>
      <c r="E32" s="9"/>
      <c r="F32" s="7"/>
      <c r="G32" s="10">
        <f t="shared" si="0"/>
        <v>0</v>
      </c>
      <c r="H32" s="9"/>
      <c r="I32" s="8"/>
      <c r="J32" s="95">
        <f>IF(D32&lt;5000,300,IF(D32&lt;10000,400,IF(D32&lt;15000,600,IF(D32&lt;20000,800,IF(D32&gt;-20000,1000,"ERROR")))))</f>
        <v>300</v>
      </c>
      <c r="K32" s="11"/>
      <c r="L32" s="8"/>
      <c r="M32" s="12">
        <f t="shared" si="1"/>
        <v>0</v>
      </c>
      <c r="N32" s="42" t="e">
        <f>(D32/M32)*1.1</f>
        <v>#DIV/0!</v>
      </c>
      <c r="O32" s="7"/>
      <c r="P32" s="7"/>
      <c r="Q32" s="13">
        <f t="shared" si="2"/>
        <v>0</v>
      </c>
      <c r="R32" s="12">
        <f t="shared" si="3"/>
        <v>0</v>
      </c>
      <c r="S32" s="43" t="str">
        <f>IFERROR(D32/R32*1.1,"-")</f>
        <v>-</v>
      </c>
      <c r="T32" s="40">
        <f>L32+(F32*1.1)</f>
        <v>0</v>
      </c>
      <c r="U32" s="41">
        <f>Q32+(F32*1.1)</f>
        <v>0</v>
      </c>
    </row>
    <row r="33" spans="2:21" x14ac:dyDescent="0.45">
      <c r="B33" s="6">
        <v>30</v>
      </c>
      <c r="C33" s="7"/>
      <c r="D33" s="8"/>
      <c r="E33" s="9"/>
      <c r="F33" s="8"/>
      <c r="G33" s="10">
        <f t="shared" si="0"/>
        <v>0</v>
      </c>
      <c r="H33" s="9"/>
      <c r="I33" s="8"/>
      <c r="J33" s="95">
        <f>IF(D33&lt;5000,300,IF(D33&lt;10000,400,IF(D33&lt;15000,600,IF(D33&lt;20000,800,IF(D33&gt;-20000,1000,"ERROR")))))</f>
        <v>300</v>
      </c>
      <c r="K33" s="11"/>
      <c r="L33" s="8"/>
      <c r="M33" s="12">
        <f t="shared" si="1"/>
        <v>0</v>
      </c>
      <c r="N33" s="42" t="e">
        <f>(D33/M33)*1.1</f>
        <v>#DIV/0!</v>
      </c>
      <c r="O33" s="7"/>
      <c r="P33" s="7"/>
      <c r="Q33" s="13">
        <f t="shared" si="2"/>
        <v>0</v>
      </c>
      <c r="R33" s="12">
        <f t="shared" si="3"/>
        <v>0</v>
      </c>
      <c r="S33" s="43" t="str">
        <f>IFERROR(D33/R33*1.1,"-")</f>
        <v>-</v>
      </c>
      <c r="T33" s="40">
        <f>L33+(F33*1.1)</f>
        <v>0</v>
      </c>
      <c r="U33" s="41">
        <f>Q33+(F33*1.1)</f>
        <v>0</v>
      </c>
    </row>
    <row r="34" spans="2:21" x14ac:dyDescent="0.45">
      <c r="B34" s="6">
        <v>31</v>
      </c>
      <c r="C34" s="7"/>
      <c r="D34" s="7"/>
      <c r="E34" s="9"/>
      <c r="F34" s="7"/>
      <c r="G34" s="10">
        <f t="shared" si="0"/>
        <v>0</v>
      </c>
      <c r="H34" s="9"/>
      <c r="I34" s="8"/>
      <c r="J34" s="95">
        <f>IF(D34&lt;5000,300,IF(D34&lt;10000,400,IF(D34&lt;15000,600,IF(D34&lt;20000,800,IF(D34&gt;-20000,1000,"ERROR")))))</f>
        <v>300</v>
      </c>
      <c r="K34" s="11"/>
      <c r="L34" s="8"/>
      <c r="M34" s="12">
        <f t="shared" si="1"/>
        <v>0</v>
      </c>
      <c r="N34" s="42" t="e">
        <f>(D34/M34)*1.1</f>
        <v>#DIV/0!</v>
      </c>
      <c r="O34" s="7"/>
      <c r="P34" s="7"/>
      <c r="Q34" s="13">
        <f t="shared" si="2"/>
        <v>0</v>
      </c>
      <c r="R34" s="12">
        <f t="shared" si="3"/>
        <v>0</v>
      </c>
      <c r="S34" s="43" t="str">
        <f>IFERROR(D34/R34*1.1,"-")</f>
        <v>-</v>
      </c>
      <c r="T34" s="40">
        <f>L34+(F34*1.1)</f>
        <v>0</v>
      </c>
      <c r="U34" s="41">
        <f>Q34+(F34*1.1)</f>
        <v>0</v>
      </c>
    </row>
    <row r="35" spans="2:21" x14ac:dyDescent="0.45">
      <c r="B35" s="6">
        <v>32</v>
      </c>
      <c r="C35" s="7"/>
      <c r="D35" s="7"/>
      <c r="E35" s="9"/>
      <c r="F35" s="7"/>
      <c r="G35" s="10">
        <f t="shared" si="0"/>
        <v>0</v>
      </c>
      <c r="H35" s="9"/>
      <c r="I35" s="8"/>
      <c r="J35" s="95">
        <f>IF(D35&lt;5000,300,IF(D35&lt;10000,400,IF(D35&lt;15000,600,IF(D35&lt;20000,800,IF(D35&gt;-20000,1000,"ERROR")))))</f>
        <v>300</v>
      </c>
      <c r="K35" s="11"/>
      <c r="L35" s="8"/>
      <c r="M35" s="12">
        <f t="shared" si="1"/>
        <v>0</v>
      </c>
      <c r="N35" s="42" t="e">
        <f>(D35/M35)*1.1</f>
        <v>#DIV/0!</v>
      </c>
      <c r="O35" s="7"/>
      <c r="P35" s="7"/>
      <c r="Q35" s="13">
        <f t="shared" si="2"/>
        <v>0</v>
      </c>
      <c r="R35" s="12">
        <f t="shared" si="3"/>
        <v>0</v>
      </c>
      <c r="S35" s="43" t="str">
        <f>IFERROR(D35/R35*1.1,"-")</f>
        <v>-</v>
      </c>
      <c r="T35" s="40">
        <f>L35+(F35*1.1)</f>
        <v>0</v>
      </c>
      <c r="U35" s="41">
        <f>Q35+(F35*1.1)</f>
        <v>0</v>
      </c>
    </row>
    <row r="36" spans="2:21" x14ac:dyDescent="0.45">
      <c r="B36" s="6">
        <v>33</v>
      </c>
      <c r="C36" s="7"/>
      <c r="D36" s="8"/>
      <c r="E36" s="9"/>
      <c r="F36" s="8"/>
      <c r="G36" s="10">
        <f t="shared" si="0"/>
        <v>0</v>
      </c>
      <c r="H36" s="9"/>
      <c r="I36" s="8"/>
      <c r="J36" s="95">
        <f>IF(D36&lt;5000,300,IF(D36&lt;10000,400,IF(D36&lt;15000,600,IF(D36&lt;20000,800,IF(D36&gt;-20000,1000,"ERROR")))))</f>
        <v>300</v>
      </c>
      <c r="K36" s="11"/>
      <c r="L36" s="8"/>
      <c r="M36" s="12">
        <f t="shared" si="1"/>
        <v>0</v>
      </c>
      <c r="N36" s="42" t="e">
        <f>(D36/M36)*1.1</f>
        <v>#DIV/0!</v>
      </c>
      <c r="O36" s="7"/>
      <c r="P36" s="7"/>
      <c r="Q36" s="13">
        <f t="shared" si="2"/>
        <v>0</v>
      </c>
      <c r="R36" s="12">
        <f t="shared" si="3"/>
        <v>0</v>
      </c>
      <c r="S36" s="43" t="str">
        <f>IFERROR(D36/R36*1.1,"-")</f>
        <v>-</v>
      </c>
      <c r="T36" s="40">
        <f>L36+(F36*1.1)</f>
        <v>0</v>
      </c>
      <c r="U36" s="41">
        <f>Q36+(F36*1.1)</f>
        <v>0</v>
      </c>
    </row>
    <row r="37" spans="2:21" x14ac:dyDescent="0.45">
      <c r="B37" s="6">
        <v>34</v>
      </c>
      <c r="C37" s="7"/>
      <c r="D37" s="7"/>
      <c r="E37" s="9"/>
      <c r="F37" s="7"/>
      <c r="G37" s="10">
        <f t="shared" si="0"/>
        <v>0</v>
      </c>
      <c r="H37" s="9"/>
      <c r="I37" s="8"/>
      <c r="J37" s="95">
        <f>IF(D37&lt;5000,300,IF(D37&lt;10000,400,IF(D37&lt;15000,600,IF(D37&lt;20000,800,IF(D37&gt;-20000,1000,"ERROR")))))</f>
        <v>300</v>
      </c>
      <c r="K37" s="11"/>
      <c r="L37" s="8"/>
      <c r="M37" s="12">
        <f t="shared" si="1"/>
        <v>0</v>
      </c>
      <c r="N37" s="42" t="e">
        <f>(D37/M37)*1.1</f>
        <v>#DIV/0!</v>
      </c>
      <c r="O37" s="7"/>
      <c r="P37" s="7"/>
      <c r="Q37" s="13">
        <f t="shared" si="2"/>
        <v>0</v>
      </c>
      <c r="R37" s="12">
        <f t="shared" si="3"/>
        <v>0</v>
      </c>
      <c r="S37" s="43" t="str">
        <f>IFERROR(D37/R37*1.1,"-")</f>
        <v>-</v>
      </c>
      <c r="T37" s="40">
        <f>L37+(F37*1.1)</f>
        <v>0</v>
      </c>
      <c r="U37" s="41">
        <f>Q37+(F37*1.1)</f>
        <v>0</v>
      </c>
    </row>
    <row r="38" spans="2:21" x14ac:dyDescent="0.45">
      <c r="B38" s="6">
        <v>35</v>
      </c>
      <c r="C38" s="7"/>
      <c r="D38" s="7"/>
      <c r="E38" s="9"/>
      <c r="F38" s="7"/>
      <c r="G38" s="10">
        <f t="shared" si="0"/>
        <v>0</v>
      </c>
      <c r="H38" s="9"/>
      <c r="I38" s="8"/>
      <c r="J38" s="95">
        <f>IF(D38&lt;5000,300,IF(D38&lt;10000,400,IF(D38&lt;15000,600,IF(D38&lt;20000,800,IF(D38&gt;-20000,1000,"ERROR")))))</f>
        <v>300</v>
      </c>
      <c r="K38" s="11"/>
      <c r="L38" s="8"/>
      <c r="M38" s="12">
        <f t="shared" si="1"/>
        <v>0</v>
      </c>
      <c r="N38" s="42" t="e">
        <f>(D38/M38)*1.1</f>
        <v>#DIV/0!</v>
      </c>
      <c r="O38" s="7"/>
      <c r="P38" s="7"/>
      <c r="Q38" s="13">
        <f t="shared" si="2"/>
        <v>0</v>
      </c>
      <c r="R38" s="12">
        <f t="shared" si="3"/>
        <v>0</v>
      </c>
      <c r="S38" s="43" t="str">
        <f>IFERROR(D38/R38*1.1,"-")</f>
        <v>-</v>
      </c>
      <c r="T38" s="40">
        <f>L38+(F38*1.1)</f>
        <v>0</v>
      </c>
      <c r="U38" s="41">
        <f>Q38+(F38*1.1)</f>
        <v>0</v>
      </c>
    </row>
    <row r="39" spans="2:21" x14ac:dyDescent="0.45">
      <c r="B39" s="6">
        <v>36</v>
      </c>
      <c r="C39" s="7"/>
      <c r="D39" s="7"/>
      <c r="E39" s="9"/>
      <c r="F39" s="7"/>
      <c r="G39" s="10">
        <f t="shared" si="0"/>
        <v>0</v>
      </c>
      <c r="H39" s="9"/>
      <c r="I39" s="8"/>
      <c r="J39" s="95">
        <f>IF(D39&lt;5000,300,IF(D39&lt;10000,400,IF(D39&lt;15000,600,IF(D39&lt;20000,800,IF(D39&gt;-20000,1000,"ERROR")))))</f>
        <v>300</v>
      </c>
      <c r="K39" s="11"/>
      <c r="L39" s="8"/>
      <c r="M39" s="12">
        <f t="shared" si="1"/>
        <v>0</v>
      </c>
      <c r="N39" s="42" t="e">
        <f>(D39/M39)*1.1</f>
        <v>#DIV/0!</v>
      </c>
      <c r="O39" s="7"/>
      <c r="P39" s="7"/>
      <c r="Q39" s="13">
        <f t="shared" si="2"/>
        <v>0</v>
      </c>
      <c r="R39" s="12">
        <f t="shared" si="3"/>
        <v>0</v>
      </c>
      <c r="S39" s="43" t="str">
        <f>IFERROR(D39/R39*1.1,"-")</f>
        <v>-</v>
      </c>
      <c r="T39" s="40">
        <f>L39+(F39*1.1)</f>
        <v>0</v>
      </c>
      <c r="U39" s="41">
        <f>Q39+(F39*1.1)</f>
        <v>0</v>
      </c>
    </row>
    <row r="40" spans="2:21" x14ac:dyDescent="0.45">
      <c r="B40" s="6">
        <v>37</v>
      </c>
      <c r="C40" s="7"/>
      <c r="D40" s="7"/>
      <c r="E40" s="9"/>
      <c r="F40" s="7"/>
      <c r="G40" s="10">
        <f t="shared" si="0"/>
        <v>0</v>
      </c>
      <c r="H40" s="9"/>
      <c r="I40" s="8"/>
      <c r="J40" s="95">
        <f>IF(D40&lt;5000,300,IF(D40&lt;10000,400,IF(D40&lt;15000,600,IF(D40&lt;20000,800,IF(D40&gt;-20000,1000,"ERROR")))))</f>
        <v>300</v>
      </c>
      <c r="K40" s="11"/>
      <c r="L40" s="8"/>
      <c r="M40" s="12">
        <f t="shared" si="1"/>
        <v>0</v>
      </c>
      <c r="N40" s="42" t="e">
        <f>(D40/M40)*1.1</f>
        <v>#DIV/0!</v>
      </c>
      <c r="O40" s="7"/>
      <c r="P40" s="7"/>
      <c r="Q40" s="13">
        <f t="shared" si="2"/>
        <v>0</v>
      </c>
      <c r="R40" s="12">
        <f t="shared" si="3"/>
        <v>0</v>
      </c>
      <c r="S40" s="43" t="str">
        <f>IFERROR(D40/R40*1.1,"-")</f>
        <v>-</v>
      </c>
      <c r="T40" s="40">
        <f>L40+(F40*1.1)</f>
        <v>0</v>
      </c>
      <c r="U40" s="41">
        <f>Q40+(F40*1.1)</f>
        <v>0</v>
      </c>
    </row>
    <row r="41" spans="2:21" x14ac:dyDescent="0.45">
      <c r="B41" s="6">
        <v>38</v>
      </c>
      <c r="C41" s="7"/>
      <c r="D41" s="8"/>
      <c r="E41" s="9"/>
      <c r="F41" s="8"/>
      <c r="G41" s="10">
        <f t="shared" si="0"/>
        <v>0</v>
      </c>
      <c r="H41" s="9"/>
      <c r="I41" s="8"/>
      <c r="J41" s="95">
        <f>IF(D41&lt;5000,300,IF(D41&lt;10000,400,IF(D41&lt;15000,600,IF(D41&lt;20000,800,IF(D41&gt;-20000,1000,"ERROR")))))</f>
        <v>300</v>
      </c>
      <c r="K41" s="11"/>
      <c r="L41" s="8"/>
      <c r="M41" s="12">
        <f t="shared" si="1"/>
        <v>0</v>
      </c>
      <c r="N41" s="42" t="e">
        <f>(D41/M41)*1.1</f>
        <v>#DIV/0!</v>
      </c>
      <c r="O41" s="7"/>
      <c r="P41" s="7"/>
      <c r="Q41" s="13">
        <f t="shared" si="2"/>
        <v>0</v>
      </c>
      <c r="R41" s="12">
        <f t="shared" si="3"/>
        <v>0</v>
      </c>
      <c r="S41" s="43" t="str">
        <f>IFERROR(D41/R41*1.1,"-")</f>
        <v>-</v>
      </c>
      <c r="T41" s="40">
        <f>L41+(F41*1.1)</f>
        <v>0</v>
      </c>
      <c r="U41" s="41">
        <f>Q41+(F41*1.1)</f>
        <v>0</v>
      </c>
    </row>
    <row r="42" spans="2:21" x14ac:dyDescent="0.45">
      <c r="B42" s="6">
        <v>39</v>
      </c>
      <c r="C42" s="7"/>
      <c r="D42" s="7"/>
      <c r="E42" s="9"/>
      <c r="F42" s="7"/>
      <c r="G42" s="10">
        <f t="shared" si="0"/>
        <v>0</v>
      </c>
      <c r="H42" s="9"/>
      <c r="I42" s="8"/>
      <c r="J42" s="95">
        <f>IF(D42&lt;5000,300,IF(D42&lt;10000,400,IF(D42&lt;15000,600,IF(D42&lt;20000,800,IF(D42&gt;-20000,1000,"ERROR")))))</f>
        <v>300</v>
      </c>
      <c r="K42" s="11"/>
      <c r="L42" s="8"/>
      <c r="M42" s="12">
        <f t="shared" si="1"/>
        <v>0</v>
      </c>
      <c r="N42" s="42" t="e">
        <f>(D42/M42)*1.1</f>
        <v>#DIV/0!</v>
      </c>
      <c r="O42" s="7"/>
      <c r="P42" s="7"/>
      <c r="Q42" s="13">
        <f t="shared" si="2"/>
        <v>0</v>
      </c>
      <c r="R42" s="12">
        <f t="shared" si="3"/>
        <v>0</v>
      </c>
      <c r="S42" s="43" t="str">
        <f>IFERROR(D42/R42*1.1,"-")</f>
        <v>-</v>
      </c>
      <c r="T42" s="40">
        <f>L42+(F42*1.1)</f>
        <v>0</v>
      </c>
      <c r="U42" s="41">
        <f>Q42+(F42*1.1)</f>
        <v>0</v>
      </c>
    </row>
    <row r="43" spans="2:21" x14ac:dyDescent="0.45">
      <c r="B43" s="6">
        <v>40</v>
      </c>
      <c r="C43" s="7"/>
      <c r="D43" s="7"/>
      <c r="E43" s="9"/>
      <c r="F43" s="7"/>
      <c r="G43" s="10">
        <f t="shared" si="0"/>
        <v>0</v>
      </c>
      <c r="H43" s="9"/>
      <c r="I43" s="8"/>
      <c r="J43" s="95">
        <f>IF(D43&lt;5000,300,IF(D43&lt;10000,400,IF(D43&lt;15000,600,IF(D43&lt;20000,800,IF(D43&gt;-20000,1000,"ERROR")))))</f>
        <v>300</v>
      </c>
      <c r="K43" s="11"/>
      <c r="L43" s="8"/>
      <c r="M43" s="12">
        <f t="shared" si="1"/>
        <v>0</v>
      </c>
      <c r="N43" s="42" t="e">
        <f>(D43/M43)*1.1</f>
        <v>#DIV/0!</v>
      </c>
      <c r="O43" s="7"/>
      <c r="P43" s="7"/>
      <c r="Q43" s="13">
        <f t="shared" si="2"/>
        <v>0</v>
      </c>
      <c r="R43" s="12">
        <f t="shared" si="3"/>
        <v>0</v>
      </c>
      <c r="S43" s="43" t="str">
        <f>IFERROR(D43/R43*1.1,"-")</f>
        <v>-</v>
      </c>
      <c r="T43" s="40">
        <f>L43+(F43*1.1)</f>
        <v>0</v>
      </c>
      <c r="U43" s="41">
        <f>Q43+(F43*1.1)</f>
        <v>0</v>
      </c>
    </row>
    <row r="44" spans="2:21" x14ac:dyDescent="0.45">
      <c r="B44" s="6">
        <v>41</v>
      </c>
      <c r="C44" s="7"/>
      <c r="D44" s="7"/>
      <c r="E44" s="9"/>
      <c r="F44" s="7"/>
      <c r="G44" s="10">
        <f t="shared" si="0"/>
        <v>0</v>
      </c>
      <c r="H44" s="9"/>
      <c r="I44" s="8"/>
      <c r="J44" s="95">
        <f>IF(D44&lt;5000,300,IF(D44&lt;10000,400,IF(D44&lt;15000,600,IF(D44&lt;20000,800,IF(D44&gt;-20000,1000,"ERROR")))))</f>
        <v>300</v>
      </c>
      <c r="K44" s="11"/>
      <c r="L44" s="8"/>
      <c r="M44" s="12">
        <f t="shared" si="1"/>
        <v>0</v>
      </c>
      <c r="N44" s="42" t="e">
        <f>(D44/M44)*1.1</f>
        <v>#DIV/0!</v>
      </c>
      <c r="O44" s="7"/>
      <c r="P44" s="7"/>
      <c r="Q44" s="13">
        <f t="shared" si="2"/>
        <v>0</v>
      </c>
      <c r="R44" s="12">
        <f t="shared" si="3"/>
        <v>0</v>
      </c>
      <c r="S44" s="43" t="str">
        <f>IFERROR(D44/R44*1.1,"-")</f>
        <v>-</v>
      </c>
      <c r="T44" s="40">
        <f>L44+(F44*1.1)</f>
        <v>0</v>
      </c>
      <c r="U44" s="41">
        <f>Q44+(F44*1.1)</f>
        <v>0</v>
      </c>
    </row>
    <row r="45" spans="2:21" x14ac:dyDescent="0.45">
      <c r="B45" s="6">
        <v>42</v>
      </c>
      <c r="C45" s="7"/>
      <c r="D45" s="7"/>
      <c r="E45" s="9"/>
      <c r="F45" s="7"/>
      <c r="G45" s="10">
        <f t="shared" si="0"/>
        <v>0</v>
      </c>
      <c r="H45" s="9"/>
      <c r="I45" s="8"/>
      <c r="J45" s="95">
        <f>IF(D45&lt;5000,300,IF(D45&lt;10000,400,IF(D45&lt;15000,600,IF(D45&lt;20000,800,IF(D45&gt;-20000,1000,"ERROR")))))</f>
        <v>300</v>
      </c>
      <c r="K45" s="11"/>
      <c r="L45" s="8"/>
      <c r="M45" s="12">
        <f t="shared" si="1"/>
        <v>0</v>
      </c>
      <c r="N45" s="42" t="e">
        <f>(D45/M45)*1.1</f>
        <v>#DIV/0!</v>
      </c>
      <c r="O45" s="7"/>
      <c r="P45" s="7"/>
      <c r="Q45" s="13">
        <f t="shared" si="2"/>
        <v>0</v>
      </c>
      <c r="R45" s="12">
        <f t="shared" si="3"/>
        <v>0</v>
      </c>
      <c r="S45" s="43" t="str">
        <f>IFERROR(D45/R45*1.1,"-")</f>
        <v>-</v>
      </c>
      <c r="T45" s="40">
        <f>L45+(F45*1.1)</f>
        <v>0</v>
      </c>
      <c r="U45" s="41">
        <f>Q45+(F45*1.1)</f>
        <v>0</v>
      </c>
    </row>
    <row r="46" spans="2:21" x14ac:dyDescent="0.45">
      <c r="B46" s="6">
        <v>43</v>
      </c>
      <c r="C46" s="7"/>
      <c r="D46" s="8"/>
      <c r="E46" s="9"/>
      <c r="F46" s="8"/>
      <c r="G46" s="10">
        <f t="shared" si="0"/>
        <v>0</v>
      </c>
      <c r="H46" s="9"/>
      <c r="I46" s="8"/>
      <c r="J46" s="95">
        <f>IF(D46&lt;5000,300,IF(D46&lt;10000,400,IF(D46&lt;15000,600,IF(D46&lt;20000,800,IF(D46&gt;-20000,1000,"ERROR")))))</f>
        <v>300</v>
      </c>
      <c r="K46" s="11"/>
      <c r="L46" s="8"/>
      <c r="M46" s="12">
        <f t="shared" si="1"/>
        <v>0</v>
      </c>
      <c r="N46" s="42" t="e">
        <f>(D46/M46)*1.1</f>
        <v>#DIV/0!</v>
      </c>
      <c r="O46" s="7"/>
      <c r="P46" s="7"/>
      <c r="Q46" s="13">
        <f t="shared" si="2"/>
        <v>0</v>
      </c>
      <c r="R46" s="12">
        <f t="shared" si="3"/>
        <v>0</v>
      </c>
      <c r="S46" s="43" t="str">
        <f>IFERROR(D46/R46*1.1,"-")</f>
        <v>-</v>
      </c>
      <c r="T46" s="40">
        <f>L46+(F46*1.1)</f>
        <v>0</v>
      </c>
      <c r="U46" s="41">
        <f>Q46+(F46*1.1)</f>
        <v>0</v>
      </c>
    </row>
    <row r="47" spans="2:21" x14ac:dyDescent="0.45">
      <c r="B47" s="6">
        <v>44</v>
      </c>
      <c r="C47" s="7"/>
      <c r="D47" s="7"/>
      <c r="E47" s="9"/>
      <c r="F47" s="7"/>
      <c r="G47" s="10">
        <f t="shared" si="0"/>
        <v>0</v>
      </c>
      <c r="H47" s="9"/>
      <c r="I47" s="8"/>
      <c r="J47" s="95">
        <f>IF(D47&lt;5000,300,IF(D47&lt;10000,400,IF(D47&lt;15000,600,IF(D47&lt;20000,800,IF(D47&gt;-20000,1000,"ERROR")))))</f>
        <v>300</v>
      </c>
      <c r="K47" s="11"/>
      <c r="L47" s="8"/>
      <c r="M47" s="12">
        <f t="shared" si="1"/>
        <v>0</v>
      </c>
      <c r="N47" s="42" t="e">
        <f>(D47/M47)*1.1</f>
        <v>#DIV/0!</v>
      </c>
      <c r="O47" s="7"/>
      <c r="P47" s="7"/>
      <c r="Q47" s="13">
        <f t="shared" si="2"/>
        <v>0</v>
      </c>
      <c r="R47" s="12">
        <f t="shared" si="3"/>
        <v>0</v>
      </c>
      <c r="S47" s="43" t="str">
        <f>IFERROR(D47/R47*1.1,"-")</f>
        <v>-</v>
      </c>
      <c r="T47" s="40">
        <f>L47+(F47*1.1)</f>
        <v>0</v>
      </c>
      <c r="U47" s="41">
        <f>Q47+(F47*1.1)</f>
        <v>0</v>
      </c>
    </row>
    <row r="48" spans="2:21" x14ac:dyDescent="0.45">
      <c r="B48" s="6">
        <v>45</v>
      </c>
      <c r="C48" s="7"/>
      <c r="D48" s="7"/>
      <c r="E48" s="9"/>
      <c r="F48" s="7"/>
      <c r="G48" s="10">
        <f t="shared" si="0"/>
        <v>0</v>
      </c>
      <c r="H48" s="9"/>
      <c r="I48" s="8"/>
      <c r="J48" s="95">
        <f>IF(D48&lt;5000,300,IF(D48&lt;10000,400,IF(D48&lt;15000,600,IF(D48&lt;20000,800,IF(D48&gt;-20000,1000,"ERROR")))))</f>
        <v>300</v>
      </c>
      <c r="K48" s="11"/>
      <c r="L48" s="8"/>
      <c r="M48" s="12">
        <f t="shared" si="1"/>
        <v>0</v>
      </c>
      <c r="N48" s="42" t="e">
        <f>(D48/M48)*1.1</f>
        <v>#DIV/0!</v>
      </c>
      <c r="O48" s="7"/>
      <c r="P48" s="7"/>
      <c r="Q48" s="13">
        <f t="shared" si="2"/>
        <v>0</v>
      </c>
      <c r="R48" s="12">
        <f t="shared" si="3"/>
        <v>0</v>
      </c>
      <c r="S48" s="43" t="str">
        <f>IFERROR(D48/R48*1.1,"-")</f>
        <v>-</v>
      </c>
      <c r="T48" s="40">
        <f>L48+(F48*1.1)</f>
        <v>0</v>
      </c>
      <c r="U48" s="41">
        <f>Q48+(F48*1.1)</f>
        <v>0</v>
      </c>
    </row>
    <row r="49" spans="2:21" x14ac:dyDescent="0.45">
      <c r="B49" s="6">
        <v>46</v>
      </c>
      <c r="C49" s="7"/>
      <c r="D49" s="7"/>
      <c r="E49" s="9"/>
      <c r="F49" s="7"/>
      <c r="G49" s="10">
        <f t="shared" si="0"/>
        <v>0</v>
      </c>
      <c r="H49" s="9"/>
      <c r="I49" s="8"/>
      <c r="J49" s="95">
        <f>IF(D49&lt;5000,300,IF(D49&lt;10000,400,IF(D49&lt;15000,600,IF(D49&lt;20000,800,IF(D49&gt;-20000,1000,"ERROR")))))</f>
        <v>300</v>
      </c>
      <c r="K49" s="11"/>
      <c r="L49" s="8"/>
      <c r="M49" s="12">
        <f t="shared" si="1"/>
        <v>0</v>
      </c>
      <c r="N49" s="42" t="e">
        <f>(D49/M49)*1.1</f>
        <v>#DIV/0!</v>
      </c>
      <c r="O49" s="7"/>
      <c r="P49" s="7"/>
      <c r="Q49" s="13">
        <f t="shared" si="2"/>
        <v>0</v>
      </c>
      <c r="R49" s="12">
        <f t="shared" si="3"/>
        <v>0</v>
      </c>
      <c r="S49" s="43" t="str">
        <f>IFERROR(D49/R49*1.1,"-")</f>
        <v>-</v>
      </c>
      <c r="T49" s="40">
        <f>L49+(F49*1.1)</f>
        <v>0</v>
      </c>
      <c r="U49" s="41">
        <f>Q49+(F49*1.1)</f>
        <v>0</v>
      </c>
    </row>
    <row r="50" spans="2:21" x14ac:dyDescent="0.45">
      <c r="B50" s="6">
        <v>47</v>
      </c>
      <c r="C50" s="7"/>
      <c r="D50" s="7"/>
      <c r="E50" s="9"/>
      <c r="F50" s="7"/>
      <c r="G50" s="10">
        <f t="shared" si="0"/>
        <v>0</v>
      </c>
      <c r="H50" s="9"/>
      <c r="I50" s="8"/>
      <c r="J50" s="95">
        <f>IF(D50&lt;5000,300,IF(D50&lt;10000,400,IF(D50&lt;15000,600,IF(D50&lt;20000,800,IF(D50&gt;-20000,1000,"ERROR")))))</f>
        <v>300</v>
      </c>
      <c r="K50" s="11"/>
      <c r="L50" s="8"/>
      <c r="M50" s="12">
        <f t="shared" si="1"/>
        <v>0</v>
      </c>
      <c r="N50" s="42" t="e">
        <f>(D50/M50)*1.1</f>
        <v>#DIV/0!</v>
      </c>
      <c r="O50" s="7"/>
      <c r="P50" s="7"/>
      <c r="Q50" s="13">
        <f t="shared" si="2"/>
        <v>0</v>
      </c>
      <c r="R50" s="12">
        <f t="shared" si="3"/>
        <v>0</v>
      </c>
      <c r="S50" s="43" t="str">
        <f>IFERROR(D50/R50*1.1,"-")</f>
        <v>-</v>
      </c>
      <c r="T50" s="40">
        <f>L50+(F50*1.1)</f>
        <v>0</v>
      </c>
      <c r="U50" s="41">
        <f>Q50+(F50*1.1)</f>
        <v>0</v>
      </c>
    </row>
    <row r="51" spans="2:21" x14ac:dyDescent="0.45">
      <c r="B51" s="6">
        <v>48</v>
      </c>
      <c r="C51" s="7"/>
      <c r="D51" s="8"/>
      <c r="E51" s="9"/>
      <c r="F51" s="8"/>
      <c r="G51" s="10">
        <f t="shared" si="0"/>
        <v>0</v>
      </c>
      <c r="H51" s="9"/>
      <c r="I51" s="8"/>
      <c r="J51" s="95">
        <f>IF(D51&lt;5000,300,IF(D51&lt;10000,400,IF(D51&lt;15000,600,IF(D51&lt;20000,800,IF(D51&gt;-20000,1000,"ERROR")))))</f>
        <v>300</v>
      </c>
      <c r="K51" s="11"/>
      <c r="L51" s="8"/>
      <c r="M51" s="12">
        <f t="shared" si="1"/>
        <v>0</v>
      </c>
      <c r="N51" s="42" t="e">
        <f>(D51/M51)*1.1</f>
        <v>#DIV/0!</v>
      </c>
      <c r="O51" s="7"/>
      <c r="P51" s="7"/>
      <c r="Q51" s="13">
        <f t="shared" si="2"/>
        <v>0</v>
      </c>
      <c r="R51" s="12">
        <f t="shared" si="3"/>
        <v>0</v>
      </c>
      <c r="S51" s="43" t="str">
        <f>IFERROR(D51/R51*1.1,"-")</f>
        <v>-</v>
      </c>
      <c r="T51" s="40">
        <f>L51+(F51*1.1)</f>
        <v>0</v>
      </c>
      <c r="U51" s="41">
        <f>Q51+(F51*1.1)</f>
        <v>0</v>
      </c>
    </row>
    <row r="52" spans="2:21" x14ac:dyDescent="0.45">
      <c r="B52" s="6">
        <v>49</v>
      </c>
      <c r="C52" s="7"/>
      <c r="D52" s="7"/>
      <c r="E52" s="9"/>
      <c r="F52" s="7"/>
      <c r="G52" s="10">
        <f t="shared" si="0"/>
        <v>0</v>
      </c>
      <c r="H52" s="9"/>
      <c r="I52" s="8"/>
      <c r="J52" s="95">
        <f>IF(D52&lt;5000,300,IF(D52&lt;10000,400,IF(D52&lt;15000,600,IF(D52&lt;20000,800,IF(D52&gt;-20000,1000,"ERROR")))))</f>
        <v>300</v>
      </c>
      <c r="K52" s="11"/>
      <c r="L52" s="8"/>
      <c r="M52" s="12">
        <f t="shared" si="1"/>
        <v>0</v>
      </c>
      <c r="N52" s="42" t="e">
        <f>(D52/M52)*1.1</f>
        <v>#DIV/0!</v>
      </c>
      <c r="O52" s="7"/>
      <c r="P52" s="7"/>
      <c r="Q52" s="13">
        <f t="shared" si="2"/>
        <v>0</v>
      </c>
      <c r="R52" s="12">
        <f t="shared" si="3"/>
        <v>0</v>
      </c>
      <c r="S52" s="43" t="str">
        <f>IFERROR(D52/R52*1.1,"-")</f>
        <v>-</v>
      </c>
      <c r="T52" s="40">
        <f>L52+(F52*1.1)</f>
        <v>0</v>
      </c>
      <c r="U52" s="41">
        <f>Q52+(F52*1.1)</f>
        <v>0</v>
      </c>
    </row>
    <row r="53" spans="2:21" x14ac:dyDescent="0.45">
      <c r="B53" s="6">
        <v>50</v>
      </c>
      <c r="C53" s="7"/>
      <c r="D53" s="7"/>
      <c r="E53" s="9"/>
      <c r="F53" s="7"/>
      <c r="G53" s="10">
        <f t="shared" si="0"/>
        <v>0</v>
      </c>
      <c r="H53" s="9"/>
      <c r="I53" s="8"/>
      <c r="J53" s="95">
        <f>IF(D53&lt;5000,300,IF(D53&lt;10000,400,IF(D53&lt;15000,600,IF(D53&lt;20000,800,IF(D53&gt;-20000,1000,"ERROR")))))</f>
        <v>300</v>
      </c>
      <c r="K53" s="11"/>
      <c r="L53" s="8"/>
      <c r="M53" s="12">
        <f t="shared" si="1"/>
        <v>0</v>
      </c>
      <c r="N53" s="42" t="e">
        <f>(D53/M53)*1.1</f>
        <v>#DIV/0!</v>
      </c>
      <c r="O53" s="7"/>
      <c r="P53" s="7"/>
      <c r="Q53" s="13">
        <f t="shared" si="2"/>
        <v>0</v>
      </c>
      <c r="R53" s="12">
        <f t="shared" si="3"/>
        <v>0</v>
      </c>
      <c r="S53" s="43" t="str">
        <f>IFERROR(D53/R53*1.1,"-")</f>
        <v>-</v>
      </c>
      <c r="T53" s="40">
        <f>L53+(F53*1.1)</f>
        <v>0</v>
      </c>
      <c r="U53" s="41">
        <f>Q53+(F53*1.1)</f>
        <v>0</v>
      </c>
    </row>
    <row r="54" spans="2:21" x14ac:dyDescent="0.45">
      <c r="B54" s="6">
        <v>51</v>
      </c>
      <c r="C54" s="7"/>
      <c r="D54" s="7"/>
      <c r="E54" s="9"/>
      <c r="F54" s="7"/>
      <c r="G54" s="10">
        <f t="shared" si="0"/>
        <v>0</v>
      </c>
      <c r="H54" s="9"/>
      <c r="I54" s="8"/>
      <c r="J54" s="95">
        <f>IF(D54&lt;5000,300,IF(D54&lt;10000,400,IF(D54&lt;15000,600,IF(D54&lt;20000,800,IF(D54&gt;-20000,1000,"ERROR")))))</f>
        <v>300</v>
      </c>
      <c r="K54" s="11"/>
      <c r="L54" s="8"/>
      <c r="M54" s="12">
        <f t="shared" si="1"/>
        <v>0</v>
      </c>
      <c r="N54" s="42" t="e">
        <f>(D54/M54)*1.1</f>
        <v>#DIV/0!</v>
      </c>
      <c r="O54" s="7"/>
      <c r="P54" s="7"/>
      <c r="Q54" s="13">
        <f t="shared" si="2"/>
        <v>0</v>
      </c>
      <c r="R54" s="12">
        <f t="shared" si="3"/>
        <v>0</v>
      </c>
      <c r="S54" s="43" t="str">
        <f>IFERROR(D54/R54*1.1,"-")</f>
        <v>-</v>
      </c>
      <c r="T54" s="40">
        <f>L54+(F54*1.1)</f>
        <v>0</v>
      </c>
      <c r="U54" s="41">
        <f>Q54+(F54*1.1)</f>
        <v>0</v>
      </c>
    </row>
    <row r="55" spans="2:21" x14ac:dyDescent="0.45">
      <c r="B55" s="6">
        <v>52</v>
      </c>
      <c r="C55" s="7"/>
      <c r="D55" s="7"/>
      <c r="E55" s="9"/>
      <c r="F55" s="7"/>
      <c r="G55" s="10">
        <f t="shared" si="0"/>
        <v>0</v>
      </c>
      <c r="H55" s="9"/>
      <c r="I55" s="8"/>
      <c r="J55" s="95">
        <f>IF(D55&lt;5000,300,IF(D55&lt;10000,400,IF(D55&lt;15000,600,IF(D55&lt;20000,800,IF(D55&gt;-20000,1000,"ERROR")))))</f>
        <v>300</v>
      </c>
      <c r="K55" s="11"/>
      <c r="L55" s="8"/>
      <c r="M55" s="12">
        <f t="shared" si="1"/>
        <v>0</v>
      </c>
      <c r="N55" s="42" t="e">
        <f>(D55/M55)*1.1</f>
        <v>#DIV/0!</v>
      </c>
      <c r="O55" s="7"/>
      <c r="P55" s="7"/>
      <c r="Q55" s="13">
        <f t="shared" si="2"/>
        <v>0</v>
      </c>
      <c r="R55" s="12">
        <f t="shared" si="3"/>
        <v>0</v>
      </c>
      <c r="S55" s="43" t="str">
        <f>IFERROR(D55/R55*1.1,"-")</f>
        <v>-</v>
      </c>
      <c r="T55" s="40">
        <f>L55+(F55*1.1)</f>
        <v>0</v>
      </c>
      <c r="U55" s="41">
        <f>Q55+(F55*1.1)</f>
        <v>0</v>
      </c>
    </row>
    <row r="56" spans="2:21" x14ac:dyDescent="0.45">
      <c r="B56" s="6">
        <v>53</v>
      </c>
      <c r="C56" s="7"/>
      <c r="D56" s="8"/>
      <c r="E56" s="9"/>
      <c r="F56" s="8"/>
      <c r="G56" s="10">
        <f t="shared" si="0"/>
        <v>0</v>
      </c>
      <c r="H56" s="9"/>
      <c r="I56" s="8"/>
      <c r="J56" s="95">
        <f>IF(D56&lt;5000,300,IF(D56&lt;10000,400,IF(D56&lt;15000,600,IF(D56&lt;20000,800,IF(D56&gt;-20000,1000,"ERROR")))))</f>
        <v>300</v>
      </c>
      <c r="K56" s="11"/>
      <c r="L56" s="8"/>
      <c r="M56" s="12">
        <f t="shared" si="1"/>
        <v>0</v>
      </c>
      <c r="N56" s="42" t="e">
        <f>(D56/M56)*1.1</f>
        <v>#DIV/0!</v>
      </c>
      <c r="O56" s="7"/>
      <c r="P56" s="7"/>
      <c r="Q56" s="13">
        <f t="shared" si="2"/>
        <v>0</v>
      </c>
      <c r="R56" s="12">
        <f t="shared" si="3"/>
        <v>0</v>
      </c>
      <c r="S56" s="43" t="str">
        <f>IFERROR(D56/R56*1.1,"-")</f>
        <v>-</v>
      </c>
      <c r="T56" s="40">
        <f>L56+(F56*1.1)</f>
        <v>0</v>
      </c>
      <c r="U56" s="41">
        <f>Q56+(F56*1.1)</f>
        <v>0</v>
      </c>
    </row>
    <row r="57" spans="2:21" x14ac:dyDescent="0.45">
      <c r="B57" s="6">
        <v>54</v>
      </c>
      <c r="C57" s="7"/>
      <c r="D57" s="7"/>
      <c r="E57" s="9"/>
      <c r="F57" s="7"/>
      <c r="G57" s="10">
        <f t="shared" si="0"/>
        <v>0</v>
      </c>
      <c r="H57" s="9"/>
      <c r="I57" s="8"/>
      <c r="J57" s="95">
        <f>IF(D57&lt;5000,300,IF(D57&lt;10000,400,IF(D57&lt;15000,600,IF(D57&lt;20000,800,IF(D57&gt;-20000,1000,"ERROR")))))</f>
        <v>300</v>
      </c>
      <c r="K57" s="11"/>
      <c r="L57" s="8"/>
      <c r="M57" s="12">
        <f t="shared" si="1"/>
        <v>0</v>
      </c>
      <c r="N57" s="42" t="e">
        <f>(D57/M57)*1.1</f>
        <v>#DIV/0!</v>
      </c>
      <c r="O57" s="7"/>
      <c r="P57" s="7"/>
      <c r="Q57" s="13">
        <f t="shared" si="2"/>
        <v>0</v>
      </c>
      <c r="R57" s="12">
        <f t="shared" si="3"/>
        <v>0</v>
      </c>
      <c r="S57" s="43" t="str">
        <f>IFERROR(D57/R57*1.1,"-")</f>
        <v>-</v>
      </c>
      <c r="T57" s="40">
        <f>L57+(F57*1.1)</f>
        <v>0</v>
      </c>
      <c r="U57" s="41">
        <f>Q57+(F57*1.1)</f>
        <v>0</v>
      </c>
    </row>
    <row r="58" spans="2:21" x14ac:dyDescent="0.45">
      <c r="B58" s="6">
        <v>55</v>
      </c>
      <c r="C58" s="7"/>
      <c r="D58" s="7"/>
      <c r="E58" s="9"/>
      <c r="F58" s="7"/>
      <c r="G58" s="10">
        <f t="shared" si="0"/>
        <v>0</v>
      </c>
      <c r="H58" s="9"/>
      <c r="I58" s="8"/>
      <c r="J58" s="95">
        <f>IF(D58&lt;5000,300,IF(D58&lt;10000,400,IF(D58&lt;15000,600,IF(D58&lt;20000,800,IF(D58&gt;-20000,1000,"ERROR")))))</f>
        <v>300</v>
      </c>
      <c r="K58" s="11"/>
      <c r="L58" s="8"/>
      <c r="M58" s="12">
        <f t="shared" si="1"/>
        <v>0</v>
      </c>
      <c r="N58" s="42" t="e">
        <f>(D58/M58)*1.1</f>
        <v>#DIV/0!</v>
      </c>
      <c r="O58" s="7"/>
      <c r="P58" s="7"/>
      <c r="Q58" s="13">
        <f t="shared" si="2"/>
        <v>0</v>
      </c>
      <c r="R58" s="12">
        <f t="shared" si="3"/>
        <v>0</v>
      </c>
      <c r="S58" s="43" t="str">
        <f>IFERROR(D58/R58*1.1,"-")</f>
        <v>-</v>
      </c>
      <c r="T58" s="40">
        <f>L58+(F58*1.1)</f>
        <v>0</v>
      </c>
      <c r="U58" s="41">
        <f>Q58+(F58*1.1)</f>
        <v>0</v>
      </c>
    </row>
    <row r="59" spans="2:21" x14ac:dyDescent="0.45">
      <c r="B59" s="6">
        <v>56</v>
      </c>
      <c r="C59" s="7"/>
      <c r="D59" s="7"/>
      <c r="E59" s="9"/>
      <c r="F59" s="7"/>
      <c r="G59" s="10">
        <f t="shared" si="0"/>
        <v>0</v>
      </c>
      <c r="H59" s="9"/>
      <c r="I59" s="8"/>
      <c r="J59" s="95">
        <f>IF(D59&lt;5000,300,IF(D59&lt;10000,400,IF(D59&lt;15000,600,IF(D59&lt;20000,800,IF(D59&gt;-20000,1000,"ERROR")))))</f>
        <v>300</v>
      </c>
      <c r="K59" s="11"/>
      <c r="L59" s="8"/>
      <c r="M59" s="12">
        <f t="shared" si="1"/>
        <v>0</v>
      </c>
      <c r="N59" s="42" t="e">
        <f>(D59/M59)*1.1</f>
        <v>#DIV/0!</v>
      </c>
      <c r="O59" s="7"/>
      <c r="P59" s="7"/>
      <c r="Q59" s="13">
        <f t="shared" si="2"/>
        <v>0</v>
      </c>
      <c r="R59" s="12">
        <f t="shared" si="3"/>
        <v>0</v>
      </c>
      <c r="S59" s="43" t="str">
        <f>IFERROR(D59/R59*1.1,"-")</f>
        <v>-</v>
      </c>
      <c r="T59" s="40">
        <f>L59+(F59*1.1)</f>
        <v>0</v>
      </c>
      <c r="U59" s="41">
        <f>Q59+(F59*1.1)</f>
        <v>0</v>
      </c>
    </row>
    <row r="60" spans="2:21" x14ac:dyDescent="0.45">
      <c r="B60" s="6">
        <v>57</v>
      </c>
      <c r="C60" s="7"/>
      <c r="D60" s="7"/>
      <c r="E60" s="9"/>
      <c r="F60" s="7"/>
      <c r="G60" s="10">
        <f t="shared" si="0"/>
        <v>0</v>
      </c>
      <c r="H60" s="9"/>
      <c r="I60" s="8"/>
      <c r="J60" s="95">
        <f>IF(D60&lt;5000,300,IF(D60&lt;10000,400,IF(D60&lt;15000,600,IF(D60&lt;20000,800,IF(D60&gt;-20000,1000,"ERROR")))))</f>
        <v>300</v>
      </c>
      <c r="K60" s="11"/>
      <c r="L60" s="8"/>
      <c r="M60" s="12">
        <f t="shared" si="1"/>
        <v>0</v>
      </c>
      <c r="N60" s="42" t="e">
        <f>(D60/M60)*1.1</f>
        <v>#DIV/0!</v>
      </c>
      <c r="O60" s="7"/>
      <c r="P60" s="7"/>
      <c r="Q60" s="13">
        <f t="shared" si="2"/>
        <v>0</v>
      </c>
      <c r="R60" s="12">
        <f t="shared" si="3"/>
        <v>0</v>
      </c>
      <c r="S60" s="43" t="str">
        <f>IFERROR(D60/R60*1.1,"-")</f>
        <v>-</v>
      </c>
      <c r="T60" s="40">
        <f>L60+(F60*1.1)</f>
        <v>0</v>
      </c>
      <c r="U60" s="41">
        <f>Q60+(F60*1.1)</f>
        <v>0</v>
      </c>
    </row>
    <row r="61" spans="2:21" x14ac:dyDescent="0.45">
      <c r="B61" s="6">
        <v>58</v>
      </c>
      <c r="C61" s="7"/>
      <c r="D61" s="8"/>
      <c r="E61" s="9"/>
      <c r="F61" s="8"/>
      <c r="G61" s="10">
        <f t="shared" si="0"/>
        <v>0</v>
      </c>
      <c r="H61" s="9"/>
      <c r="I61" s="8"/>
      <c r="J61" s="95">
        <f>IF(D61&lt;5000,300,IF(D61&lt;10000,400,IF(D61&lt;15000,600,IF(D61&lt;20000,800,IF(D61&gt;-20000,1000,"ERROR")))))</f>
        <v>300</v>
      </c>
      <c r="K61" s="11"/>
      <c r="L61" s="8"/>
      <c r="M61" s="12">
        <f t="shared" si="1"/>
        <v>0</v>
      </c>
      <c r="N61" s="42" t="e">
        <f>(D61/M61)*1.1</f>
        <v>#DIV/0!</v>
      </c>
      <c r="O61" s="7"/>
      <c r="P61" s="7"/>
      <c r="Q61" s="13">
        <f t="shared" si="2"/>
        <v>0</v>
      </c>
      <c r="R61" s="12">
        <f t="shared" si="3"/>
        <v>0</v>
      </c>
      <c r="S61" s="43" t="str">
        <f>IFERROR(D61/R61*1.1,"-")</f>
        <v>-</v>
      </c>
      <c r="T61" s="40">
        <f>L61+(F61*1.1)</f>
        <v>0</v>
      </c>
      <c r="U61" s="41">
        <f>Q61+(F61*1.1)</f>
        <v>0</v>
      </c>
    </row>
    <row r="62" spans="2:21" x14ac:dyDescent="0.45">
      <c r="B62" s="6">
        <v>59</v>
      </c>
      <c r="C62" s="7"/>
      <c r="D62" s="7"/>
      <c r="E62" s="9"/>
      <c r="F62" s="7"/>
      <c r="G62" s="10">
        <f t="shared" si="0"/>
        <v>0</v>
      </c>
      <c r="H62" s="9"/>
      <c r="I62" s="8"/>
      <c r="J62" s="95">
        <f>IF(D62&lt;5000,300,IF(D62&lt;10000,400,IF(D62&lt;15000,600,IF(D62&lt;20000,800,IF(D62&gt;-20000,1000,"ERROR")))))</f>
        <v>300</v>
      </c>
      <c r="K62" s="11"/>
      <c r="L62" s="8"/>
      <c r="M62" s="12">
        <f t="shared" si="1"/>
        <v>0</v>
      </c>
      <c r="N62" s="42" t="e">
        <f>(D62/M62)*1.1</f>
        <v>#DIV/0!</v>
      </c>
      <c r="O62" s="7"/>
      <c r="P62" s="7"/>
      <c r="Q62" s="13">
        <f t="shared" si="2"/>
        <v>0</v>
      </c>
      <c r="R62" s="12">
        <f t="shared" si="3"/>
        <v>0</v>
      </c>
      <c r="S62" s="43" t="str">
        <f>IFERROR(D62/R62*1.1,"-")</f>
        <v>-</v>
      </c>
      <c r="T62" s="40">
        <f>L62+(F62*1.1)</f>
        <v>0</v>
      </c>
      <c r="U62" s="41">
        <f>Q62+(F62*1.1)</f>
        <v>0</v>
      </c>
    </row>
    <row r="63" spans="2:21" x14ac:dyDescent="0.45">
      <c r="B63" s="6">
        <v>60</v>
      </c>
      <c r="C63" s="7"/>
      <c r="D63" s="7"/>
      <c r="E63" s="9"/>
      <c r="F63" s="7"/>
      <c r="G63" s="10">
        <f t="shared" si="0"/>
        <v>0</v>
      </c>
      <c r="H63" s="9"/>
      <c r="I63" s="8"/>
      <c r="J63" s="95">
        <f>IF(D63&lt;5000,300,IF(D63&lt;10000,400,IF(D63&lt;15000,600,IF(D63&lt;20000,800,IF(D63&gt;-20000,1000,"ERROR")))))</f>
        <v>300</v>
      </c>
      <c r="K63" s="11"/>
      <c r="L63" s="8"/>
      <c r="M63" s="12">
        <f t="shared" si="1"/>
        <v>0</v>
      </c>
      <c r="N63" s="42" t="e">
        <f>(D63/M63)*1.1</f>
        <v>#DIV/0!</v>
      </c>
      <c r="O63" s="7"/>
      <c r="P63" s="7"/>
      <c r="Q63" s="13">
        <f t="shared" si="2"/>
        <v>0</v>
      </c>
      <c r="R63" s="12">
        <f t="shared" si="3"/>
        <v>0</v>
      </c>
      <c r="S63" s="43" t="str">
        <f>IFERROR(D63/R63*1.1,"-")</f>
        <v>-</v>
      </c>
      <c r="T63" s="40">
        <f>L63+(F63*1.1)</f>
        <v>0</v>
      </c>
      <c r="U63" s="41">
        <f>Q63+(F63*1.1)</f>
        <v>0</v>
      </c>
    </row>
    <row r="64" spans="2:21" x14ac:dyDescent="0.45">
      <c r="B64" s="6">
        <v>61</v>
      </c>
      <c r="C64" s="7"/>
      <c r="D64" s="8"/>
      <c r="E64" s="9"/>
      <c r="F64" s="8"/>
      <c r="G64" s="10">
        <f t="shared" si="0"/>
        <v>0</v>
      </c>
      <c r="H64" s="9"/>
      <c r="I64" s="8"/>
      <c r="J64" s="95">
        <f>IF(D64&lt;5000,300,IF(D64&lt;10000,400,IF(D64&lt;15000,600,IF(D64&lt;20000,800,IF(D64&gt;-20000,1000,"ERROR")))))</f>
        <v>300</v>
      </c>
      <c r="K64" s="11"/>
      <c r="L64" s="8"/>
      <c r="M64" s="12">
        <f t="shared" si="1"/>
        <v>0</v>
      </c>
      <c r="N64" s="42" t="e">
        <f>(D64/M64)*1.1</f>
        <v>#DIV/0!</v>
      </c>
      <c r="O64" s="7"/>
      <c r="P64" s="7"/>
      <c r="Q64" s="13">
        <f t="shared" si="2"/>
        <v>0</v>
      </c>
      <c r="R64" s="12">
        <f t="shared" si="3"/>
        <v>0</v>
      </c>
      <c r="S64" s="43" t="str">
        <f>IFERROR(D64/R64*1.1,"-")</f>
        <v>-</v>
      </c>
      <c r="T64" s="40">
        <f>L64+(F64*1.1)</f>
        <v>0</v>
      </c>
      <c r="U64" s="41">
        <f>Q64+(F64*1.1)</f>
        <v>0</v>
      </c>
    </row>
    <row r="65" spans="2:21" x14ac:dyDescent="0.45">
      <c r="B65" s="6">
        <v>62</v>
      </c>
      <c r="C65" s="7"/>
      <c r="D65" s="7"/>
      <c r="E65" s="9"/>
      <c r="F65" s="7"/>
      <c r="G65" s="10">
        <f t="shared" si="0"/>
        <v>0</v>
      </c>
      <c r="H65" s="9"/>
      <c r="I65" s="8"/>
      <c r="J65" s="95">
        <f>IF(D65&lt;5000,300,IF(D65&lt;10000,400,IF(D65&lt;15000,600,IF(D65&lt;20000,800,IF(D65&gt;-20000,1000,"ERROR")))))</f>
        <v>300</v>
      </c>
      <c r="K65" s="11"/>
      <c r="L65" s="8"/>
      <c r="M65" s="12">
        <f t="shared" si="1"/>
        <v>0</v>
      </c>
      <c r="N65" s="42" t="e">
        <f>(D65/M65)*1.1</f>
        <v>#DIV/0!</v>
      </c>
      <c r="O65" s="7"/>
      <c r="P65" s="7"/>
      <c r="Q65" s="13">
        <f t="shared" si="2"/>
        <v>0</v>
      </c>
      <c r="R65" s="12">
        <f t="shared" si="3"/>
        <v>0</v>
      </c>
      <c r="S65" s="43" t="str">
        <f>IFERROR(D65/R65*1.1,"-")</f>
        <v>-</v>
      </c>
      <c r="T65" s="40">
        <f>L65+(F65*1.1)</f>
        <v>0</v>
      </c>
      <c r="U65" s="41">
        <f>Q65+(F65*1.1)</f>
        <v>0</v>
      </c>
    </row>
    <row r="66" spans="2:21" x14ac:dyDescent="0.45">
      <c r="B66" s="6">
        <v>63</v>
      </c>
      <c r="C66" s="7"/>
      <c r="D66" s="7"/>
      <c r="E66" s="9"/>
      <c r="F66" s="7"/>
      <c r="G66" s="10">
        <f t="shared" si="0"/>
        <v>0</v>
      </c>
      <c r="H66" s="9"/>
      <c r="I66" s="8"/>
      <c r="J66" s="95">
        <f>IF(D66&lt;5000,300,IF(D66&lt;10000,400,IF(D66&lt;15000,600,IF(D66&lt;20000,800,IF(D66&gt;-20000,1000,"ERROR")))))</f>
        <v>300</v>
      </c>
      <c r="K66" s="11"/>
      <c r="L66" s="8"/>
      <c r="M66" s="12">
        <f t="shared" si="1"/>
        <v>0</v>
      </c>
      <c r="N66" s="42" t="e">
        <f>(D66/M66)*1.1</f>
        <v>#DIV/0!</v>
      </c>
      <c r="O66" s="7"/>
      <c r="P66" s="7"/>
      <c r="Q66" s="13">
        <f t="shared" si="2"/>
        <v>0</v>
      </c>
      <c r="R66" s="12">
        <f t="shared" si="3"/>
        <v>0</v>
      </c>
      <c r="S66" s="43" t="str">
        <f>IFERROR(D66/R66*1.1,"-")</f>
        <v>-</v>
      </c>
      <c r="T66" s="40">
        <f>L66+(F66*1.1)</f>
        <v>0</v>
      </c>
      <c r="U66" s="41">
        <f>Q66+(F66*1.1)</f>
        <v>0</v>
      </c>
    </row>
    <row r="67" spans="2:21" x14ac:dyDescent="0.45">
      <c r="B67" s="6">
        <v>64</v>
      </c>
      <c r="C67" s="7"/>
      <c r="D67" s="7"/>
      <c r="E67" s="9"/>
      <c r="F67" s="7"/>
      <c r="G67" s="10">
        <f t="shared" si="0"/>
        <v>0</v>
      </c>
      <c r="H67" s="9"/>
      <c r="I67" s="8"/>
      <c r="J67" s="95">
        <f>IF(D67&lt;5000,300,IF(D67&lt;10000,400,IF(D67&lt;15000,600,IF(D67&lt;20000,800,IF(D67&gt;-20000,1000,"ERROR")))))</f>
        <v>300</v>
      </c>
      <c r="K67" s="11"/>
      <c r="L67" s="8"/>
      <c r="M67" s="12">
        <f t="shared" si="1"/>
        <v>0</v>
      </c>
      <c r="N67" s="42" t="e">
        <f>(D67/M67)*1.1</f>
        <v>#DIV/0!</v>
      </c>
      <c r="O67" s="7"/>
      <c r="P67" s="7"/>
      <c r="Q67" s="13">
        <f t="shared" si="2"/>
        <v>0</v>
      </c>
      <c r="R67" s="12">
        <f t="shared" si="3"/>
        <v>0</v>
      </c>
      <c r="S67" s="43" t="str">
        <f>IFERROR(D67/R67*1.1,"-")</f>
        <v>-</v>
      </c>
      <c r="T67" s="40">
        <f>L67+(F67*1.1)</f>
        <v>0</v>
      </c>
      <c r="U67" s="41">
        <f>Q67+(F67*1.1)</f>
        <v>0</v>
      </c>
    </row>
    <row r="68" spans="2:21" x14ac:dyDescent="0.45">
      <c r="B68" s="6">
        <v>65</v>
      </c>
      <c r="C68" s="7"/>
      <c r="D68" s="7"/>
      <c r="E68" s="9"/>
      <c r="F68" s="7"/>
      <c r="G68" s="10">
        <f t="shared" si="0"/>
        <v>0</v>
      </c>
      <c r="H68" s="9"/>
      <c r="I68" s="8"/>
      <c r="J68" s="95">
        <f>IF(D68&lt;5000,300,IF(D68&lt;10000,400,IF(D68&lt;15000,600,IF(D68&lt;20000,800,IF(D68&gt;-20000,1000,"ERROR")))))</f>
        <v>300</v>
      </c>
      <c r="K68" s="11"/>
      <c r="L68" s="8"/>
      <c r="M68" s="12">
        <f t="shared" si="1"/>
        <v>0</v>
      </c>
      <c r="N68" s="42" t="e">
        <f>(D68/M68)*1.1</f>
        <v>#DIV/0!</v>
      </c>
      <c r="O68" s="7"/>
      <c r="P68" s="7"/>
      <c r="Q68" s="13">
        <f t="shared" si="2"/>
        <v>0</v>
      </c>
      <c r="R68" s="12">
        <f t="shared" si="3"/>
        <v>0</v>
      </c>
      <c r="S68" s="43" t="str">
        <f>IFERROR(D68/R68*1.1,"-")</f>
        <v>-</v>
      </c>
      <c r="T68" s="40">
        <f>L68+(F68*1.1)</f>
        <v>0</v>
      </c>
      <c r="U68" s="41">
        <f>Q68+(F68*1.1)</f>
        <v>0</v>
      </c>
    </row>
    <row r="69" spans="2:21" x14ac:dyDescent="0.45">
      <c r="B69" s="6">
        <v>66</v>
      </c>
      <c r="C69" s="7"/>
      <c r="D69" s="8"/>
      <c r="E69" s="9"/>
      <c r="F69" s="8"/>
      <c r="G69" s="10">
        <f t="shared" ref="G69:G103" si="4">ROUNDDOWN(D69-(D69*E69+F69+D69*40%)*1.1,-2)</f>
        <v>0</v>
      </c>
      <c r="H69" s="9"/>
      <c r="I69" s="8"/>
      <c r="J69" s="95">
        <f>IF(D69&lt;5000,300,IF(D69&lt;10000,400,IF(D69&lt;15000,600,IF(D69&lt;20000,800,IF(D69&gt;-20000,1000,"ERROR")))))</f>
        <v>300</v>
      </c>
      <c r="K69" s="11"/>
      <c r="L69" s="8"/>
      <c r="M69" s="12">
        <f t="shared" ref="M69:M103" si="5">D69-(D69*E69+F69)*1.1-L69-H69*((I69+J69)*1.1)</f>
        <v>0</v>
      </c>
      <c r="N69" s="42" t="e">
        <f>(D69/M69)*1.1</f>
        <v>#DIV/0!</v>
      </c>
      <c r="O69" s="7"/>
      <c r="P69" s="7"/>
      <c r="Q69" s="13">
        <f t="shared" ref="Q69:Q103" si="6">P69*300</f>
        <v>0</v>
      </c>
      <c r="R69" s="12">
        <f t="shared" ref="R69:R102" si="7">D69-(D69*E69+F69)*1.1-Q69-H69*((I69+J69)*1.1)</f>
        <v>0</v>
      </c>
      <c r="S69" s="43" t="str">
        <f>IFERROR(D69/R69*1.1,"-")</f>
        <v>-</v>
      </c>
      <c r="T69" s="40">
        <f>L69+(F69*1.1)</f>
        <v>0</v>
      </c>
      <c r="U69" s="41">
        <f>Q69+(F69*1.1)</f>
        <v>0</v>
      </c>
    </row>
    <row r="70" spans="2:21" x14ac:dyDescent="0.45">
      <c r="B70" s="6">
        <v>67</v>
      </c>
      <c r="C70" s="7"/>
      <c r="D70" s="7"/>
      <c r="E70" s="9"/>
      <c r="F70" s="7"/>
      <c r="G70" s="10">
        <f t="shared" si="4"/>
        <v>0</v>
      </c>
      <c r="H70" s="9"/>
      <c r="I70" s="8"/>
      <c r="J70" s="95">
        <f>IF(D70&lt;5000,300,IF(D70&lt;10000,400,IF(D70&lt;15000,600,IF(D70&lt;20000,800,IF(D70&gt;-20000,1000,"ERROR")))))</f>
        <v>300</v>
      </c>
      <c r="K70" s="11"/>
      <c r="L70" s="8"/>
      <c r="M70" s="12">
        <f t="shared" si="5"/>
        <v>0</v>
      </c>
      <c r="N70" s="42" t="e">
        <f>(D70/M70)*1.1</f>
        <v>#DIV/0!</v>
      </c>
      <c r="O70" s="7"/>
      <c r="P70" s="7"/>
      <c r="Q70" s="13">
        <f t="shared" si="6"/>
        <v>0</v>
      </c>
      <c r="R70" s="12">
        <f t="shared" si="7"/>
        <v>0</v>
      </c>
      <c r="S70" s="43" t="str">
        <f>IFERROR(D70/R70*1.1,"-")</f>
        <v>-</v>
      </c>
      <c r="T70" s="40">
        <f>L70+(F70*1.1)</f>
        <v>0</v>
      </c>
      <c r="U70" s="41">
        <f>Q70+(F70*1.1)</f>
        <v>0</v>
      </c>
    </row>
    <row r="71" spans="2:21" x14ac:dyDescent="0.45">
      <c r="B71" s="6">
        <v>68</v>
      </c>
      <c r="C71" s="7"/>
      <c r="D71" s="7"/>
      <c r="E71" s="9"/>
      <c r="F71" s="7"/>
      <c r="G71" s="10">
        <f t="shared" si="4"/>
        <v>0</v>
      </c>
      <c r="H71" s="9"/>
      <c r="I71" s="8"/>
      <c r="J71" s="95">
        <f>IF(D71&lt;5000,300,IF(D71&lt;10000,400,IF(D71&lt;15000,600,IF(D71&lt;20000,800,IF(D71&gt;-20000,1000,"ERROR")))))</f>
        <v>300</v>
      </c>
      <c r="K71" s="11"/>
      <c r="L71" s="8"/>
      <c r="M71" s="12">
        <f t="shared" si="5"/>
        <v>0</v>
      </c>
      <c r="N71" s="42" t="e">
        <f>(D71/M71)*1.1</f>
        <v>#DIV/0!</v>
      </c>
      <c r="O71" s="7"/>
      <c r="P71" s="7"/>
      <c r="Q71" s="13">
        <f t="shared" si="6"/>
        <v>0</v>
      </c>
      <c r="R71" s="12">
        <f t="shared" si="7"/>
        <v>0</v>
      </c>
      <c r="S71" s="43" t="str">
        <f>IFERROR(D71/R71*1.1,"-")</f>
        <v>-</v>
      </c>
      <c r="T71" s="40">
        <f>L71+(F71*1.1)</f>
        <v>0</v>
      </c>
      <c r="U71" s="41">
        <f>Q71+(F71*1.1)</f>
        <v>0</v>
      </c>
    </row>
    <row r="72" spans="2:21" x14ac:dyDescent="0.45">
      <c r="B72" s="6">
        <v>69</v>
      </c>
      <c r="C72" s="7"/>
      <c r="D72" s="7"/>
      <c r="E72" s="9"/>
      <c r="F72" s="7"/>
      <c r="G72" s="10">
        <f t="shared" si="4"/>
        <v>0</v>
      </c>
      <c r="H72" s="9"/>
      <c r="I72" s="8"/>
      <c r="J72" s="95">
        <f>IF(D72&lt;5000,300,IF(D72&lt;10000,400,IF(D72&lt;15000,600,IF(D72&lt;20000,800,IF(D72&gt;-20000,1000,"ERROR")))))</f>
        <v>300</v>
      </c>
      <c r="K72" s="11"/>
      <c r="L72" s="8"/>
      <c r="M72" s="12">
        <f t="shared" si="5"/>
        <v>0</v>
      </c>
      <c r="N72" s="42" t="e">
        <f>(D72/M72)*1.1</f>
        <v>#DIV/0!</v>
      </c>
      <c r="O72" s="7"/>
      <c r="P72" s="7"/>
      <c r="Q72" s="13">
        <f t="shared" si="6"/>
        <v>0</v>
      </c>
      <c r="R72" s="12">
        <f t="shared" si="7"/>
        <v>0</v>
      </c>
      <c r="S72" s="43" t="str">
        <f>IFERROR(D72/R72*1.1,"-")</f>
        <v>-</v>
      </c>
      <c r="T72" s="40">
        <f>L72+(F72*1.1)</f>
        <v>0</v>
      </c>
      <c r="U72" s="41">
        <f>Q72+(F72*1.1)</f>
        <v>0</v>
      </c>
    </row>
    <row r="73" spans="2:21" x14ac:dyDescent="0.45">
      <c r="B73" s="6">
        <v>70</v>
      </c>
      <c r="C73" s="7"/>
      <c r="D73" s="7"/>
      <c r="E73" s="9"/>
      <c r="F73" s="7"/>
      <c r="G73" s="10">
        <f t="shared" si="4"/>
        <v>0</v>
      </c>
      <c r="H73" s="9"/>
      <c r="I73" s="8"/>
      <c r="J73" s="95">
        <f>IF(D73&lt;5000,300,IF(D73&lt;10000,400,IF(D73&lt;15000,600,IF(D73&lt;20000,800,IF(D73&gt;-20000,1000,"ERROR")))))</f>
        <v>300</v>
      </c>
      <c r="K73" s="11"/>
      <c r="L73" s="8"/>
      <c r="M73" s="12">
        <f t="shared" si="5"/>
        <v>0</v>
      </c>
      <c r="N73" s="42" t="e">
        <f>(D73/M73)*1.1</f>
        <v>#DIV/0!</v>
      </c>
      <c r="O73" s="7"/>
      <c r="P73" s="7"/>
      <c r="Q73" s="13">
        <f t="shared" si="6"/>
        <v>0</v>
      </c>
      <c r="R73" s="12">
        <f t="shared" si="7"/>
        <v>0</v>
      </c>
      <c r="S73" s="43" t="str">
        <f>IFERROR(D73/R73*1.1,"-")</f>
        <v>-</v>
      </c>
      <c r="T73" s="40">
        <f>L73+(F73*1.1)</f>
        <v>0</v>
      </c>
      <c r="U73" s="41">
        <f>Q73+(F73*1.1)</f>
        <v>0</v>
      </c>
    </row>
    <row r="74" spans="2:21" x14ac:dyDescent="0.45">
      <c r="B74" s="6">
        <v>71</v>
      </c>
      <c r="C74" s="7"/>
      <c r="D74" s="8"/>
      <c r="E74" s="9"/>
      <c r="F74" s="8"/>
      <c r="G74" s="10">
        <f t="shared" si="4"/>
        <v>0</v>
      </c>
      <c r="H74" s="9"/>
      <c r="I74" s="8"/>
      <c r="J74" s="95">
        <f>IF(D74&lt;5000,300,IF(D74&lt;10000,400,IF(D74&lt;15000,600,IF(D74&lt;20000,800,IF(D74&gt;-20000,1000,"ERROR")))))</f>
        <v>300</v>
      </c>
      <c r="K74" s="11"/>
      <c r="L74" s="8"/>
      <c r="M74" s="12">
        <f t="shared" si="5"/>
        <v>0</v>
      </c>
      <c r="N74" s="42" t="e">
        <f>(D74/M74)*1.1</f>
        <v>#DIV/0!</v>
      </c>
      <c r="O74" s="7"/>
      <c r="P74" s="7"/>
      <c r="Q74" s="13">
        <f t="shared" si="6"/>
        <v>0</v>
      </c>
      <c r="R74" s="12">
        <f t="shared" si="7"/>
        <v>0</v>
      </c>
      <c r="S74" s="43" t="str">
        <f>IFERROR(D74/R74*1.1,"-")</f>
        <v>-</v>
      </c>
      <c r="T74" s="40">
        <f>L74+(F74*1.1)</f>
        <v>0</v>
      </c>
      <c r="U74" s="41">
        <f>Q74+(F74*1.1)</f>
        <v>0</v>
      </c>
    </row>
    <row r="75" spans="2:21" x14ac:dyDescent="0.45">
      <c r="B75" s="6">
        <v>72</v>
      </c>
      <c r="C75" s="7"/>
      <c r="D75" s="7"/>
      <c r="E75" s="9"/>
      <c r="F75" s="7"/>
      <c r="G75" s="10">
        <f t="shared" si="4"/>
        <v>0</v>
      </c>
      <c r="H75" s="9"/>
      <c r="I75" s="8"/>
      <c r="J75" s="95">
        <f>IF(D75&lt;5000,300,IF(D75&lt;10000,400,IF(D75&lt;15000,600,IF(D75&lt;20000,800,IF(D75&gt;-20000,1000,"ERROR")))))</f>
        <v>300</v>
      </c>
      <c r="K75" s="11"/>
      <c r="L75" s="8"/>
      <c r="M75" s="12">
        <f t="shared" si="5"/>
        <v>0</v>
      </c>
      <c r="N75" s="42" t="e">
        <f>(D75/M75)*1.1</f>
        <v>#DIV/0!</v>
      </c>
      <c r="O75" s="7"/>
      <c r="P75" s="7"/>
      <c r="Q75" s="13">
        <f t="shared" si="6"/>
        <v>0</v>
      </c>
      <c r="R75" s="12">
        <f t="shared" si="7"/>
        <v>0</v>
      </c>
      <c r="S75" s="43" t="str">
        <f>IFERROR(D75/R75*1.1,"-")</f>
        <v>-</v>
      </c>
      <c r="T75" s="40">
        <f>L75+(F75*1.1)</f>
        <v>0</v>
      </c>
      <c r="U75" s="41">
        <f>Q75+(F75*1.1)</f>
        <v>0</v>
      </c>
    </row>
    <row r="76" spans="2:21" x14ac:dyDescent="0.45">
      <c r="B76" s="6">
        <v>73</v>
      </c>
      <c r="C76" s="7"/>
      <c r="D76" s="7"/>
      <c r="E76" s="9"/>
      <c r="F76" s="7"/>
      <c r="G76" s="10">
        <f t="shared" si="4"/>
        <v>0</v>
      </c>
      <c r="H76" s="9"/>
      <c r="I76" s="8"/>
      <c r="J76" s="95">
        <f>IF(D76&lt;5000,300,IF(D76&lt;10000,400,IF(D76&lt;15000,600,IF(D76&lt;20000,800,IF(D76&gt;-20000,1000,"ERROR")))))</f>
        <v>300</v>
      </c>
      <c r="K76" s="11"/>
      <c r="L76" s="8"/>
      <c r="M76" s="12">
        <f t="shared" si="5"/>
        <v>0</v>
      </c>
      <c r="N76" s="42" t="e">
        <f>(D76/M76)*1.1</f>
        <v>#DIV/0!</v>
      </c>
      <c r="O76" s="7"/>
      <c r="P76" s="7"/>
      <c r="Q76" s="13">
        <f t="shared" si="6"/>
        <v>0</v>
      </c>
      <c r="R76" s="12">
        <f t="shared" si="7"/>
        <v>0</v>
      </c>
      <c r="S76" s="43" t="str">
        <f>IFERROR(D76/R76*1.1,"-")</f>
        <v>-</v>
      </c>
      <c r="T76" s="40">
        <f>L76+(F76*1.1)</f>
        <v>0</v>
      </c>
      <c r="U76" s="41">
        <f>Q76+(F76*1.1)</f>
        <v>0</v>
      </c>
    </row>
    <row r="77" spans="2:21" x14ac:dyDescent="0.45">
      <c r="B77" s="6">
        <v>74</v>
      </c>
      <c r="C77" s="7"/>
      <c r="D77" s="7"/>
      <c r="E77" s="9"/>
      <c r="F77" s="7"/>
      <c r="G77" s="10">
        <f t="shared" si="4"/>
        <v>0</v>
      </c>
      <c r="H77" s="9"/>
      <c r="I77" s="8"/>
      <c r="J77" s="95">
        <f>IF(D77&lt;5000,300,IF(D77&lt;10000,400,IF(D77&lt;15000,600,IF(D77&lt;20000,800,IF(D77&gt;-20000,1000,"ERROR")))))</f>
        <v>300</v>
      </c>
      <c r="K77" s="11"/>
      <c r="L77" s="8"/>
      <c r="M77" s="12">
        <f t="shared" si="5"/>
        <v>0</v>
      </c>
      <c r="N77" s="42" t="e">
        <f>(D77/M77)*1.1</f>
        <v>#DIV/0!</v>
      </c>
      <c r="O77" s="7"/>
      <c r="P77" s="7"/>
      <c r="Q77" s="13">
        <f t="shared" si="6"/>
        <v>0</v>
      </c>
      <c r="R77" s="12">
        <f t="shared" si="7"/>
        <v>0</v>
      </c>
      <c r="S77" s="43" t="str">
        <f>IFERROR(D77/R77*1.1,"-")</f>
        <v>-</v>
      </c>
      <c r="T77" s="40">
        <f>L77+(F77*1.1)</f>
        <v>0</v>
      </c>
      <c r="U77" s="41">
        <f>Q77+(F77*1.1)</f>
        <v>0</v>
      </c>
    </row>
    <row r="78" spans="2:21" x14ac:dyDescent="0.45">
      <c r="B78" s="6">
        <v>75</v>
      </c>
      <c r="C78" s="7"/>
      <c r="D78" s="7"/>
      <c r="E78" s="9"/>
      <c r="F78" s="7"/>
      <c r="G78" s="10">
        <f t="shared" si="4"/>
        <v>0</v>
      </c>
      <c r="H78" s="9"/>
      <c r="I78" s="8"/>
      <c r="J78" s="95">
        <f>IF(D78&lt;5000,300,IF(D78&lt;10000,400,IF(D78&lt;15000,600,IF(D78&lt;20000,800,IF(D78&gt;-20000,1000,"ERROR")))))</f>
        <v>300</v>
      </c>
      <c r="K78" s="11"/>
      <c r="L78" s="8"/>
      <c r="M78" s="12">
        <f t="shared" si="5"/>
        <v>0</v>
      </c>
      <c r="N78" s="42" t="e">
        <f>(D78/M78)*1.1</f>
        <v>#DIV/0!</v>
      </c>
      <c r="O78" s="7"/>
      <c r="P78" s="7"/>
      <c r="Q78" s="13">
        <f t="shared" si="6"/>
        <v>0</v>
      </c>
      <c r="R78" s="12">
        <f t="shared" si="7"/>
        <v>0</v>
      </c>
      <c r="S78" s="43" t="str">
        <f>IFERROR(D78/R78*1.1,"-")</f>
        <v>-</v>
      </c>
      <c r="T78" s="40">
        <f>L78+(F78*1.1)</f>
        <v>0</v>
      </c>
      <c r="U78" s="41">
        <f>Q78+(F78*1.1)</f>
        <v>0</v>
      </c>
    </row>
    <row r="79" spans="2:21" x14ac:dyDescent="0.45">
      <c r="B79" s="6">
        <v>76</v>
      </c>
      <c r="C79" s="7"/>
      <c r="D79" s="8"/>
      <c r="E79" s="9"/>
      <c r="F79" s="8"/>
      <c r="G79" s="10">
        <f t="shared" si="4"/>
        <v>0</v>
      </c>
      <c r="H79" s="9"/>
      <c r="I79" s="8"/>
      <c r="J79" s="95">
        <f>IF(D79&lt;5000,300,IF(D79&lt;10000,400,IF(D79&lt;15000,600,IF(D79&lt;20000,800,IF(D79&gt;-20000,1000,"ERROR")))))</f>
        <v>300</v>
      </c>
      <c r="K79" s="11"/>
      <c r="L79" s="8"/>
      <c r="M79" s="12">
        <f t="shared" si="5"/>
        <v>0</v>
      </c>
      <c r="N79" s="42" t="e">
        <f>(D79/M79)*1.1</f>
        <v>#DIV/0!</v>
      </c>
      <c r="O79" s="7"/>
      <c r="P79" s="7"/>
      <c r="Q79" s="13">
        <f t="shared" si="6"/>
        <v>0</v>
      </c>
      <c r="R79" s="12">
        <f t="shared" si="7"/>
        <v>0</v>
      </c>
      <c r="S79" s="43" t="str">
        <f>IFERROR(D79/R79*1.1,"-")</f>
        <v>-</v>
      </c>
      <c r="T79" s="40">
        <f>L79+(F79*1.1)</f>
        <v>0</v>
      </c>
      <c r="U79" s="41">
        <f>Q79+(F79*1.1)</f>
        <v>0</v>
      </c>
    </row>
    <row r="80" spans="2:21" x14ac:dyDescent="0.45">
      <c r="B80" s="6">
        <v>77</v>
      </c>
      <c r="C80" s="7"/>
      <c r="D80" s="7"/>
      <c r="E80" s="9"/>
      <c r="F80" s="7"/>
      <c r="G80" s="10">
        <f t="shared" si="4"/>
        <v>0</v>
      </c>
      <c r="H80" s="9"/>
      <c r="I80" s="8"/>
      <c r="J80" s="95">
        <f>IF(D80&lt;5000,300,IF(D80&lt;10000,400,IF(D80&lt;15000,600,IF(D80&lt;20000,800,IF(D80&gt;-20000,1000,"ERROR")))))</f>
        <v>300</v>
      </c>
      <c r="K80" s="11"/>
      <c r="L80" s="8"/>
      <c r="M80" s="12">
        <f t="shared" si="5"/>
        <v>0</v>
      </c>
      <c r="N80" s="42" t="e">
        <f>(D80/M80)*1.1</f>
        <v>#DIV/0!</v>
      </c>
      <c r="O80" s="7"/>
      <c r="P80" s="7"/>
      <c r="Q80" s="13">
        <f t="shared" si="6"/>
        <v>0</v>
      </c>
      <c r="R80" s="12">
        <f t="shared" si="7"/>
        <v>0</v>
      </c>
      <c r="S80" s="43" t="str">
        <f>IFERROR(D80/R80*1.1,"-")</f>
        <v>-</v>
      </c>
      <c r="T80" s="40">
        <f>L80+(F80*1.1)</f>
        <v>0</v>
      </c>
      <c r="U80" s="41">
        <f>Q80+(F80*1.1)</f>
        <v>0</v>
      </c>
    </row>
    <row r="81" spans="2:21" x14ac:dyDescent="0.45">
      <c r="B81" s="6">
        <v>78</v>
      </c>
      <c r="C81" s="7"/>
      <c r="D81" s="7"/>
      <c r="E81" s="9"/>
      <c r="F81" s="7"/>
      <c r="G81" s="10">
        <f t="shared" si="4"/>
        <v>0</v>
      </c>
      <c r="H81" s="9"/>
      <c r="I81" s="8"/>
      <c r="J81" s="95">
        <f>IF(D81&lt;5000,300,IF(D81&lt;10000,400,IF(D81&lt;15000,600,IF(D81&lt;20000,800,IF(D81&gt;-20000,1000,"ERROR")))))</f>
        <v>300</v>
      </c>
      <c r="K81" s="11"/>
      <c r="L81" s="8"/>
      <c r="M81" s="12">
        <f t="shared" si="5"/>
        <v>0</v>
      </c>
      <c r="N81" s="42" t="e">
        <f>(D81/M81)*1.1</f>
        <v>#DIV/0!</v>
      </c>
      <c r="O81" s="7"/>
      <c r="P81" s="7"/>
      <c r="Q81" s="13">
        <f t="shared" si="6"/>
        <v>0</v>
      </c>
      <c r="R81" s="12">
        <f t="shared" si="7"/>
        <v>0</v>
      </c>
      <c r="S81" s="43" t="str">
        <f>IFERROR(D81/R81*1.1,"-")</f>
        <v>-</v>
      </c>
      <c r="T81" s="40">
        <f>L81+(F81*1.1)</f>
        <v>0</v>
      </c>
      <c r="U81" s="41">
        <f>Q81+(F81*1.1)</f>
        <v>0</v>
      </c>
    </row>
    <row r="82" spans="2:21" x14ac:dyDescent="0.45">
      <c r="B82" s="6">
        <v>79</v>
      </c>
      <c r="C82" s="7"/>
      <c r="D82" s="7"/>
      <c r="E82" s="9"/>
      <c r="F82" s="7"/>
      <c r="G82" s="10">
        <f t="shared" si="4"/>
        <v>0</v>
      </c>
      <c r="H82" s="9"/>
      <c r="I82" s="8"/>
      <c r="J82" s="95">
        <f>IF(D82&lt;5000,300,IF(D82&lt;10000,400,IF(D82&lt;15000,600,IF(D82&lt;20000,800,IF(D82&gt;-20000,1000,"ERROR")))))</f>
        <v>300</v>
      </c>
      <c r="K82" s="11"/>
      <c r="L82" s="8"/>
      <c r="M82" s="12">
        <f t="shared" si="5"/>
        <v>0</v>
      </c>
      <c r="N82" s="42" t="e">
        <f>(D82/M82)*1.1</f>
        <v>#DIV/0!</v>
      </c>
      <c r="O82" s="7"/>
      <c r="P82" s="7"/>
      <c r="Q82" s="13">
        <f t="shared" si="6"/>
        <v>0</v>
      </c>
      <c r="R82" s="12">
        <f t="shared" si="7"/>
        <v>0</v>
      </c>
      <c r="S82" s="43" t="str">
        <f>IFERROR(D82/R82*1.1,"-")</f>
        <v>-</v>
      </c>
      <c r="T82" s="40">
        <f>L82+(F82*1.1)</f>
        <v>0</v>
      </c>
      <c r="U82" s="41">
        <f>Q82+(F82*1.1)</f>
        <v>0</v>
      </c>
    </row>
    <row r="83" spans="2:21" x14ac:dyDescent="0.45">
      <c r="B83" s="6">
        <v>80</v>
      </c>
      <c r="C83" s="7"/>
      <c r="D83" s="7"/>
      <c r="E83" s="9"/>
      <c r="F83" s="7"/>
      <c r="G83" s="10">
        <f t="shared" si="4"/>
        <v>0</v>
      </c>
      <c r="H83" s="9"/>
      <c r="I83" s="8"/>
      <c r="J83" s="95">
        <f>IF(D83&lt;5000,300,IF(D83&lt;10000,400,IF(D83&lt;15000,600,IF(D83&lt;20000,800,IF(D83&gt;-20000,1000,"ERROR")))))</f>
        <v>300</v>
      </c>
      <c r="K83" s="11"/>
      <c r="L83" s="8"/>
      <c r="M83" s="12">
        <f t="shared" si="5"/>
        <v>0</v>
      </c>
      <c r="N83" s="42" t="e">
        <f>(D83/M83)*1.1</f>
        <v>#DIV/0!</v>
      </c>
      <c r="O83" s="7"/>
      <c r="P83" s="7"/>
      <c r="Q83" s="13">
        <f t="shared" si="6"/>
        <v>0</v>
      </c>
      <c r="R83" s="12">
        <f t="shared" si="7"/>
        <v>0</v>
      </c>
      <c r="S83" s="43" t="str">
        <f>IFERROR(D83/R83*1.1,"-")</f>
        <v>-</v>
      </c>
      <c r="T83" s="40">
        <f>L83+(F83*1.1)</f>
        <v>0</v>
      </c>
      <c r="U83" s="41">
        <f>Q83+(F83*1.1)</f>
        <v>0</v>
      </c>
    </row>
    <row r="84" spans="2:21" x14ac:dyDescent="0.45">
      <c r="B84" s="6">
        <v>81</v>
      </c>
      <c r="C84" s="7"/>
      <c r="D84" s="8"/>
      <c r="E84" s="9"/>
      <c r="F84" s="8"/>
      <c r="G84" s="10">
        <f t="shared" si="4"/>
        <v>0</v>
      </c>
      <c r="H84" s="9"/>
      <c r="I84" s="8"/>
      <c r="J84" s="95">
        <f>IF(D84&lt;5000,300,IF(D84&lt;10000,400,IF(D84&lt;15000,600,IF(D84&lt;20000,800,IF(D84&gt;-20000,1000,"ERROR")))))</f>
        <v>300</v>
      </c>
      <c r="K84" s="11"/>
      <c r="L84" s="8"/>
      <c r="M84" s="12">
        <f t="shared" si="5"/>
        <v>0</v>
      </c>
      <c r="N84" s="42" t="e">
        <f>(D84/M84)*1.1</f>
        <v>#DIV/0!</v>
      </c>
      <c r="O84" s="7"/>
      <c r="P84" s="7"/>
      <c r="Q84" s="13">
        <f t="shared" si="6"/>
        <v>0</v>
      </c>
      <c r="R84" s="12">
        <f t="shared" si="7"/>
        <v>0</v>
      </c>
      <c r="S84" s="43" t="str">
        <f>IFERROR(D84/R84*1.1,"-")</f>
        <v>-</v>
      </c>
      <c r="T84" s="40">
        <f>L84+(F84*1.1)</f>
        <v>0</v>
      </c>
      <c r="U84" s="41">
        <f>Q84+(F84*1.1)</f>
        <v>0</v>
      </c>
    </row>
    <row r="85" spans="2:21" x14ac:dyDescent="0.45">
      <c r="B85" s="6">
        <v>82</v>
      </c>
      <c r="C85" s="7"/>
      <c r="D85" s="7"/>
      <c r="E85" s="9"/>
      <c r="F85" s="7"/>
      <c r="G85" s="10">
        <f t="shared" si="4"/>
        <v>0</v>
      </c>
      <c r="H85" s="9"/>
      <c r="I85" s="8"/>
      <c r="J85" s="95">
        <f>IF(D85&lt;5000,300,IF(D85&lt;10000,400,IF(D85&lt;15000,600,IF(D85&lt;20000,800,IF(D85&gt;-20000,1000,"ERROR")))))</f>
        <v>300</v>
      </c>
      <c r="K85" s="11"/>
      <c r="L85" s="8"/>
      <c r="M85" s="12">
        <f t="shared" si="5"/>
        <v>0</v>
      </c>
      <c r="N85" s="42" t="e">
        <f>(D85/M85)*1.1</f>
        <v>#DIV/0!</v>
      </c>
      <c r="O85" s="7"/>
      <c r="P85" s="7"/>
      <c r="Q85" s="13">
        <f t="shared" si="6"/>
        <v>0</v>
      </c>
      <c r="R85" s="12">
        <f t="shared" si="7"/>
        <v>0</v>
      </c>
      <c r="S85" s="43" t="str">
        <f>IFERROR(D85/R85*1.1,"-")</f>
        <v>-</v>
      </c>
      <c r="T85" s="40">
        <f>L85+(F85*1.1)</f>
        <v>0</v>
      </c>
      <c r="U85" s="41">
        <f>Q85+(F85*1.1)</f>
        <v>0</v>
      </c>
    </row>
    <row r="86" spans="2:21" x14ac:dyDescent="0.45">
      <c r="B86" s="6">
        <v>83</v>
      </c>
      <c r="C86" s="7"/>
      <c r="D86" s="7"/>
      <c r="E86" s="9"/>
      <c r="F86" s="7"/>
      <c r="G86" s="10">
        <f t="shared" si="4"/>
        <v>0</v>
      </c>
      <c r="H86" s="9"/>
      <c r="I86" s="8"/>
      <c r="J86" s="95">
        <f>IF(D86&lt;5000,300,IF(D86&lt;10000,400,IF(D86&lt;15000,600,IF(D86&lt;20000,800,IF(D86&gt;-20000,1000,"ERROR")))))</f>
        <v>300</v>
      </c>
      <c r="K86" s="11"/>
      <c r="L86" s="8"/>
      <c r="M86" s="12">
        <f t="shared" si="5"/>
        <v>0</v>
      </c>
      <c r="N86" s="42" t="e">
        <f>(D86/M86)*1.1</f>
        <v>#DIV/0!</v>
      </c>
      <c r="O86" s="7"/>
      <c r="P86" s="7"/>
      <c r="Q86" s="13">
        <f t="shared" si="6"/>
        <v>0</v>
      </c>
      <c r="R86" s="12">
        <f t="shared" si="7"/>
        <v>0</v>
      </c>
      <c r="S86" s="43" t="str">
        <f>IFERROR(D86/R86*1.1,"-")</f>
        <v>-</v>
      </c>
      <c r="T86" s="40">
        <f>L86+(F86*1.1)</f>
        <v>0</v>
      </c>
      <c r="U86" s="41">
        <f>Q86+(F86*1.1)</f>
        <v>0</v>
      </c>
    </row>
    <row r="87" spans="2:21" x14ac:dyDescent="0.45">
      <c r="B87" s="6">
        <v>84</v>
      </c>
      <c r="C87" s="7"/>
      <c r="D87" s="7"/>
      <c r="E87" s="9"/>
      <c r="F87" s="7"/>
      <c r="G87" s="10">
        <f t="shared" si="4"/>
        <v>0</v>
      </c>
      <c r="H87" s="9"/>
      <c r="I87" s="8"/>
      <c r="J87" s="95">
        <f>IF(D87&lt;5000,300,IF(D87&lt;10000,400,IF(D87&lt;15000,600,IF(D87&lt;20000,800,IF(D87&gt;-20000,1000,"ERROR")))))</f>
        <v>300</v>
      </c>
      <c r="K87" s="11"/>
      <c r="L87" s="8"/>
      <c r="M87" s="12">
        <f t="shared" si="5"/>
        <v>0</v>
      </c>
      <c r="N87" s="42" t="e">
        <f>(D87/M87)*1.1</f>
        <v>#DIV/0!</v>
      </c>
      <c r="O87" s="7"/>
      <c r="P87" s="7"/>
      <c r="Q87" s="13">
        <f t="shared" si="6"/>
        <v>0</v>
      </c>
      <c r="R87" s="12">
        <f t="shared" si="7"/>
        <v>0</v>
      </c>
      <c r="S87" s="43" t="str">
        <f>IFERROR(D87/R87*1.1,"-")</f>
        <v>-</v>
      </c>
      <c r="T87" s="40">
        <f>L87+(F87*1.1)</f>
        <v>0</v>
      </c>
      <c r="U87" s="41">
        <f>Q87+(F87*1.1)</f>
        <v>0</v>
      </c>
    </row>
    <row r="88" spans="2:21" x14ac:dyDescent="0.45">
      <c r="B88" s="6">
        <v>85</v>
      </c>
      <c r="C88" s="7"/>
      <c r="D88" s="7"/>
      <c r="E88" s="9"/>
      <c r="F88" s="7"/>
      <c r="G88" s="10">
        <f t="shared" si="4"/>
        <v>0</v>
      </c>
      <c r="H88" s="9"/>
      <c r="I88" s="8"/>
      <c r="J88" s="95">
        <f>IF(D88&lt;5000,300,IF(D88&lt;10000,400,IF(D88&lt;15000,600,IF(D88&lt;20000,800,IF(D88&gt;-20000,1000,"ERROR")))))</f>
        <v>300</v>
      </c>
      <c r="K88" s="11"/>
      <c r="L88" s="8"/>
      <c r="M88" s="12">
        <f t="shared" si="5"/>
        <v>0</v>
      </c>
      <c r="N88" s="42" t="e">
        <f>(D88/M88)*1.1</f>
        <v>#DIV/0!</v>
      </c>
      <c r="O88" s="7"/>
      <c r="P88" s="7"/>
      <c r="Q88" s="13">
        <f t="shared" si="6"/>
        <v>0</v>
      </c>
      <c r="R88" s="12">
        <f t="shared" si="7"/>
        <v>0</v>
      </c>
      <c r="S88" s="43" t="str">
        <f>IFERROR(D88/R88*1.1,"-")</f>
        <v>-</v>
      </c>
      <c r="T88" s="40">
        <f>L88+(F88*1.1)</f>
        <v>0</v>
      </c>
      <c r="U88" s="41">
        <f>Q88+(F88*1.1)</f>
        <v>0</v>
      </c>
    </row>
    <row r="89" spans="2:21" x14ac:dyDescent="0.45">
      <c r="B89" s="6">
        <v>86</v>
      </c>
      <c r="C89" s="7"/>
      <c r="D89" s="8"/>
      <c r="E89" s="9"/>
      <c r="F89" s="8"/>
      <c r="G89" s="10">
        <f t="shared" si="4"/>
        <v>0</v>
      </c>
      <c r="H89" s="9"/>
      <c r="I89" s="8"/>
      <c r="J89" s="95">
        <f>IF(D89&lt;5000,300,IF(D89&lt;10000,400,IF(D89&lt;15000,600,IF(D89&lt;20000,800,IF(D89&gt;-20000,1000,"ERROR")))))</f>
        <v>300</v>
      </c>
      <c r="K89" s="11"/>
      <c r="L89" s="8"/>
      <c r="M89" s="12">
        <f t="shared" si="5"/>
        <v>0</v>
      </c>
      <c r="N89" s="42" t="e">
        <f>(D89/M89)*1.1</f>
        <v>#DIV/0!</v>
      </c>
      <c r="O89" s="7"/>
      <c r="P89" s="7"/>
      <c r="Q89" s="13">
        <f t="shared" si="6"/>
        <v>0</v>
      </c>
      <c r="R89" s="12">
        <f t="shared" si="7"/>
        <v>0</v>
      </c>
      <c r="S89" s="43" t="str">
        <f>IFERROR(D89/R89*1.1,"-")</f>
        <v>-</v>
      </c>
      <c r="T89" s="40">
        <f>L89+(F89*1.1)</f>
        <v>0</v>
      </c>
      <c r="U89" s="41">
        <f>Q89+(F89*1.1)</f>
        <v>0</v>
      </c>
    </row>
    <row r="90" spans="2:21" x14ac:dyDescent="0.45">
      <c r="B90" s="6">
        <v>87</v>
      </c>
      <c r="C90" s="7"/>
      <c r="D90" s="7"/>
      <c r="E90" s="9"/>
      <c r="F90" s="7"/>
      <c r="G90" s="10">
        <f t="shared" si="4"/>
        <v>0</v>
      </c>
      <c r="H90" s="9"/>
      <c r="I90" s="8"/>
      <c r="J90" s="95">
        <f>IF(D90&lt;5000,300,IF(D90&lt;10000,400,IF(D90&lt;15000,600,IF(D90&lt;20000,800,IF(D90&gt;-20000,1000,"ERROR")))))</f>
        <v>300</v>
      </c>
      <c r="K90" s="11"/>
      <c r="L90" s="8"/>
      <c r="M90" s="12">
        <f t="shared" si="5"/>
        <v>0</v>
      </c>
      <c r="N90" s="42" t="e">
        <f>(D90/M90)*1.1</f>
        <v>#DIV/0!</v>
      </c>
      <c r="O90" s="7"/>
      <c r="P90" s="7"/>
      <c r="Q90" s="13">
        <f t="shared" si="6"/>
        <v>0</v>
      </c>
      <c r="R90" s="12">
        <f t="shared" si="7"/>
        <v>0</v>
      </c>
      <c r="S90" s="43" t="str">
        <f>IFERROR(D90/R90*1.1,"-")</f>
        <v>-</v>
      </c>
      <c r="T90" s="40">
        <f>L90+(F90*1.1)</f>
        <v>0</v>
      </c>
      <c r="U90" s="41">
        <f>Q90+(F90*1.1)</f>
        <v>0</v>
      </c>
    </row>
    <row r="91" spans="2:21" x14ac:dyDescent="0.45">
      <c r="B91" s="6">
        <v>88</v>
      </c>
      <c r="C91" s="7"/>
      <c r="D91" s="7"/>
      <c r="E91" s="9"/>
      <c r="F91" s="7"/>
      <c r="G91" s="10">
        <f t="shared" si="4"/>
        <v>0</v>
      </c>
      <c r="H91" s="9"/>
      <c r="I91" s="8"/>
      <c r="J91" s="95">
        <f>IF(D91&lt;5000,300,IF(D91&lt;10000,400,IF(D91&lt;15000,600,IF(D91&lt;20000,800,IF(D91&gt;-20000,1000,"ERROR")))))</f>
        <v>300</v>
      </c>
      <c r="K91" s="11"/>
      <c r="L91" s="8"/>
      <c r="M91" s="12">
        <f t="shared" si="5"/>
        <v>0</v>
      </c>
      <c r="N91" s="42" t="e">
        <f>(D91/M91)*1.1</f>
        <v>#DIV/0!</v>
      </c>
      <c r="O91" s="7"/>
      <c r="P91" s="7"/>
      <c r="Q91" s="13">
        <f t="shared" si="6"/>
        <v>0</v>
      </c>
      <c r="R91" s="12">
        <f t="shared" si="7"/>
        <v>0</v>
      </c>
      <c r="S91" s="43" t="str">
        <f>IFERROR(D91/R91*1.1,"-")</f>
        <v>-</v>
      </c>
      <c r="T91" s="40">
        <f>L91+(F91*1.1)</f>
        <v>0</v>
      </c>
      <c r="U91" s="41">
        <f>Q91+(F91*1.1)</f>
        <v>0</v>
      </c>
    </row>
    <row r="92" spans="2:21" x14ac:dyDescent="0.45">
      <c r="B92" s="6">
        <v>89</v>
      </c>
      <c r="C92" s="7"/>
      <c r="D92" s="8"/>
      <c r="E92" s="9"/>
      <c r="F92" s="8"/>
      <c r="G92" s="10">
        <f t="shared" si="4"/>
        <v>0</v>
      </c>
      <c r="H92" s="9"/>
      <c r="I92" s="8"/>
      <c r="J92" s="95">
        <f>IF(D92&lt;5000,300,IF(D92&lt;10000,400,IF(D92&lt;15000,600,IF(D92&lt;20000,800,IF(D92&gt;-20000,1000,"ERROR")))))</f>
        <v>300</v>
      </c>
      <c r="K92" s="11"/>
      <c r="L92" s="8"/>
      <c r="M92" s="12">
        <f t="shared" si="5"/>
        <v>0</v>
      </c>
      <c r="N92" s="42" t="e">
        <f>(D92/M92)*1.1</f>
        <v>#DIV/0!</v>
      </c>
      <c r="O92" s="7"/>
      <c r="P92" s="7"/>
      <c r="Q92" s="13">
        <f t="shared" si="6"/>
        <v>0</v>
      </c>
      <c r="R92" s="12">
        <f t="shared" si="7"/>
        <v>0</v>
      </c>
      <c r="S92" s="43" t="str">
        <f>IFERROR(D92/R92*1.1,"-")</f>
        <v>-</v>
      </c>
      <c r="T92" s="40">
        <f>L92+(F92*1.1)</f>
        <v>0</v>
      </c>
      <c r="U92" s="41">
        <f>Q92+(F92*1.1)</f>
        <v>0</v>
      </c>
    </row>
    <row r="93" spans="2:21" x14ac:dyDescent="0.45">
      <c r="B93" s="6">
        <v>90</v>
      </c>
      <c r="C93" s="7"/>
      <c r="D93" s="7"/>
      <c r="E93" s="9"/>
      <c r="F93" s="7"/>
      <c r="G93" s="10">
        <f t="shared" si="4"/>
        <v>0</v>
      </c>
      <c r="H93" s="9"/>
      <c r="I93" s="8"/>
      <c r="J93" s="95">
        <f>IF(D93&lt;5000,300,IF(D93&lt;10000,400,IF(D93&lt;15000,600,IF(D93&lt;20000,800,IF(D93&gt;-20000,1000,"ERROR")))))</f>
        <v>300</v>
      </c>
      <c r="K93" s="11"/>
      <c r="L93" s="8"/>
      <c r="M93" s="12">
        <f t="shared" si="5"/>
        <v>0</v>
      </c>
      <c r="N93" s="42" t="e">
        <f>(D93/M93)*1.1</f>
        <v>#DIV/0!</v>
      </c>
      <c r="O93" s="7"/>
      <c r="P93" s="7"/>
      <c r="Q93" s="13">
        <f t="shared" si="6"/>
        <v>0</v>
      </c>
      <c r="R93" s="12">
        <f t="shared" si="7"/>
        <v>0</v>
      </c>
      <c r="S93" s="43" t="str">
        <f>IFERROR(D93/R93*1.1,"-")</f>
        <v>-</v>
      </c>
      <c r="T93" s="40">
        <f>L93+(F93*1.1)</f>
        <v>0</v>
      </c>
      <c r="U93" s="41">
        <f>Q93+(F93*1.1)</f>
        <v>0</v>
      </c>
    </row>
    <row r="94" spans="2:21" x14ac:dyDescent="0.45">
      <c r="B94" s="6">
        <v>91</v>
      </c>
      <c r="C94" s="7"/>
      <c r="D94" s="7"/>
      <c r="E94" s="9"/>
      <c r="F94" s="7"/>
      <c r="G94" s="10">
        <f t="shared" si="4"/>
        <v>0</v>
      </c>
      <c r="H94" s="9"/>
      <c r="I94" s="8"/>
      <c r="J94" s="95">
        <f>IF(D94&lt;5000,300,IF(D94&lt;10000,400,IF(D94&lt;15000,600,IF(D94&lt;20000,800,IF(D94&gt;-20000,1000,"ERROR")))))</f>
        <v>300</v>
      </c>
      <c r="K94" s="11"/>
      <c r="L94" s="8"/>
      <c r="M94" s="12">
        <f t="shared" si="5"/>
        <v>0</v>
      </c>
      <c r="N94" s="42" t="e">
        <f>(D94/M94)*1.1</f>
        <v>#DIV/0!</v>
      </c>
      <c r="O94" s="7"/>
      <c r="P94" s="7"/>
      <c r="Q94" s="13">
        <f t="shared" si="6"/>
        <v>0</v>
      </c>
      <c r="R94" s="12">
        <f t="shared" si="7"/>
        <v>0</v>
      </c>
      <c r="S94" s="43" t="str">
        <f>IFERROR(D94/R94*1.1,"-")</f>
        <v>-</v>
      </c>
      <c r="T94" s="40">
        <f>L94+(F94*1.1)</f>
        <v>0</v>
      </c>
      <c r="U94" s="41">
        <f>Q94+(F94*1.1)</f>
        <v>0</v>
      </c>
    </row>
    <row r="95" spans="2:21" x14ac:dyDescent="0.45">
      <c r="B95" s="6">
        <v>92</v>
      </c>
      <c r="C95" s="7"/>
      <c r="D95" s="7"/>
      <c r="E95" s="9"/>
      <c r="F95" s="7"/>
      <c r="G95" s="10">
        <f t="shared" si="4"/>
        <v>0</v>
      </c>
      <c r="H95" s="9"/>
      <c r="I95" s="8"/>
      <c r="J95" s="95">
        <f>IF(D95&lt;5000,300,IF(D95&lt;10000,400,IF(D95&lt;15000,600,IF(D95&lt;20000,800,IF(D95&gt;-20000,1000,"ERROR")))))</f>
        <v>300</v>
      </c>
      <c r="K95" s="11"/>
      <c r="L95" s="8"/>
      <c r="M95" s="12">
        <f t="shared" si="5"/>
        <v>0</v>
      </c>
      <c r="N95" s="42" t="e">
        <f>(D95/M95)*1.1</f>
        <v>#DIV/0!</v>
      </c>
      <c r="O95" s="7"/>
      <c r="P95" s="7"/>
      <c r="Q95" s="13">
        <f t="shared" si="6"/>
        <v>0</v>
      </c>
      <c r="R95" s="12">
        <f t="shared" si="7"/>
        <v>0</v>
      </c>
      <c r="S95" s="43" t="str">
        <f>IFERROR(D95/R95*1.1,"-")</f>
        <v>-</v>
      </c>
      <c r="T95" s="40">
        <f>L95+(F95*1.1)</f>
        <v>0</v>
      </c>
      <c r="U95" s="41">
        <f>Q95+(F95*1.1)</f>
        <v>0</v>
      </c>
    </row>
    <row r="96" spans="2:21" x14ac:dyDescent="0.45">
      <c r="B96" s="6">
        <v>93</v>
      </c>
      <c r="C96" s="7"/>
      <c r="D96" s="7"/>
      <c r="E96" s="9"/>
      <c r="F96" s="7"/>
      <c r="G96" s="10">
        <f t="shared" si="4"/>
        <v>0</v>
      </c>
      <c r="H96" s="9"/>
      <c r="I96" s="8"/>
      <c r="J96" s="95">
        <f>IF(D96&lt;5000,300,IF(D96&lt;10000,400,IF(D96&lt;15000,600,IF(D96&lt;20000,800,IF(D96&gt;-20000,1000,"ERROR")))))</f>
        <v>300</v>
      </c>
      <c r="K96" s="11"/>
      <c r="L96" s="8"/>
      <c r="M96" s="12">
        <f t="shared" si="5"/>
        <v>0</v>
      </c>
      <c r="N96" s="42" t="e">
        <f>(D96/M96)*1.1</f>
        <v>#DIV/0!</v>
      </c>
      <c r="O96" s="7"/>
      <c r="P96" s="7"/>
      <c r="Q96" s="13">
        <f t="shared" si="6"/>
        <v>0</v>
      </c>
      <c r="R96" s="12">
        <f t="shared" si="7"/>
        <v>0</v>
      </c>
      <c r="S96" s="43" t="str">
        <f>IFERROR(D96/R96*1.1,"-")</f>
        <v>-</v>
      </c>
      <c r="T96" s="40">
        <f>L96+(F96*1.1)</f>
        <v>0</v>
      </c>
      <c r="U96" s="41">
        <f>Q96+(F96*1.1)</f>
        <v>0</v>
      </c>
    </row>
    <row r="97" spans="1:23" x14ac:dyDescent="0.45">
      <c r="B97" s="6">
        <v>94</v>
      </c>
      <c r="C97" s="7"/>
      <c r="D97" s="8"/>
      <c r="E97" s="9"/>
      <c r="F97" s="8"/>
      <c r="G97" s="10">
        <f t="shared" si="4"/>
        <v>0</v>
      </c>
      <c r="H97" s="9"/>
      <c r="I97" s="8"/>
      <c r="J97" s="95">
        <f>IF(D97&lt;5000,300,IF(D97&lt;10000,400,IF(D97&lt;15000,600,IF(D97&lt;20000,800,IF(D97&gt;-20000,1000,"ERROR")))))</f>
        <v>300</v>
      </c>
      <c r="K97" s="11"/>
      <c r="L97" s="8"/>
      <c r="M97" s="12">
        <f t="shared" si="5"/>
        <v>0</v>
      </c>
      <c r="N97" s="42" t="e">
        <f>(D97/M97)*1.1</f>
        <v>#DIV/0!</v>
      </c>
      <c r="O97" s="7"/>
      <c r="P97" s="7"/>
      <c r="Q97" s="13">
        <f t="shared" si="6"/>
        <v>0</v>
      </c>
      <c r="R97" s="12">
        <f t="shared" si="7"/>
        <v>0</v>
      </c>
      <c r="S97" s="43" t="str">
        <f>IFERROR(D97/R97*1.1,"-")</f>
        <v>-</v>
      </c>
      <c r="T97" s="40">
        <f>L97+(F97*1.1)</f>
        <v>0</v>
      </c>
      <c r="U97" s="41">
        <f>Q97+(F97*1.1)</f>
        <v>0</v>
      </c>
    </row>
    <row r="98" spans="1:23" x14ac:dyDescent="0.45">
      <c r="B98" s="6">
        <v>95</v>
      </c>
      <c r="C98" s="7"/>
      <c r="D98" s="7"/>
      <c r="E98" s="9"/>
      <c r="F98" s="7"/>
      <c r="G98" s="10">
        <f t="shared" si="4"/>
        <v>0</v>
      </c>
      <c r="H98" s="9"/>
      <c r="I98" s="8"/>
      <c r="J98" s="95">
        <f>IF(D98&lt;5000,300,IF(D98&lt;10000,400,IF(D98&lt;15000,600,IF(D98&lt;20000,800,IF(D98&gt;-20000,1000,"ERROR")))))</f>
        <v>300</v>
      </c>
      <c r="K98" s="11"/>
      <c r="L98" s="8"/>
      <c r="M98" s="12">
        <f t="shared" si="5"/>
        <v>0</v>
      </c>
      <c r="N98" s="42" t="e">
        <f>(D98/M98)*1.1</f>
        <v>#DIV/0!</v>
      </c>
      <c r="O98" s="7"/>
      <c r="P98" s="7"/>
      <c r="Q98" s="13">
        <f t="shared" si="6"/>
        <v>0</v>
      </c>
      <c r="R98" s="12">
        <f t="shared" si="7"/>
        <v>0</v>
      </c>
      <c r="S98" s="43" t="str">
        <f>IFERROR(D98/R98*1.1,"-")</f>
        <v>-</v>
      </c>
      <c r="T98" s="40">
        <f>L98+(F98*1.1)</f>
        <v>0</v>
      </c>
      <c r="U98" s="41">
        <f>Q98+(F98*1.1)</f>
        <v>0</v>
      </c>
    </row>
    <row r="99" spans="1:23" x14ac:dyDescent="0.45">
      <c r="B99" s="6">
        <v>96</v>
      </c>
      <c r="C99" s="7"/>
      <c r="D99" s="7"/>
      <c r="E99" s="9"/>
      <c r="F99" s="7"/>
      <c r="G99" s="10">
        <f t="shared" si="4"/>
        <v>0</v>
      </c>
      <c r="H99" s="9"/>
      <c r="I99" s="8"/>
      <c r="J99" s="95">
        <f>IF(D99&lt;5000,300,IF(D99&lt;10000,400,IF(D99&lt;15000,600,IF(D99&lt;20000,800,IF(D99&gt;-20000,1000,"ERROR")))))</f>
        <v>300</v>
      </c>
      <c r="K99" s="11"/>
      <c r="L99" s="8"/>
      <c r="M99" s="12">
        <f t="shared" si="5"/>
        <v>0</v>
      </c>
      <c r="N99" s="42" t="e">
        <f>(D99/M99)*1.1</f>
        <v>#DIV/0!</v>
      </c>
      <c r="O99" s="7"/>
      <c r="P99" s="7"/>
      <c r="Q99" s="13">
        <f t="shared" si="6"/>
        <v>0</v>
      </c>
      <c r="R99" s="12">
        <f t="shared" si="7"/>
        <v>0</v>
      </c>
      <c r="S99" s="43" t="str">
        <f>IFERROR(D99/R99*1.1,"-")</f>
        <v>-</v>
      </c>
      <c r="T99" s="40">
        <f>L99+(F99*1.1)</f>
        <v>0</v>
      </c>
      <c r="U99" s="41">
        <f>Q99+(F99*1.1)</f>
        <v>0</v>
      </c>
    </row>
    <row r="100" spans="1:23" x14ac:dyDescent="0.45">
      <c r="B100" s="6">
        <v>97</v>
      </c>
      <c r="C100" s="7"/>
      <c r="D100" s="7"/>
      <c r="E100" s="9"/>
      <c r="F100" s="7"/>
      <c r="G100" s="10">
        <f t="shared" si="4"/>
        <v>0</v>
      </c>
      <c r="H100" s="9"/>
      <c r="I100" s="8"/>
      <c r="J100" s="95">
        <f>IF(D100&lt;5000,300,IF(D100&lt;10000,400,IF(D100&lt;15000,600,IF(D100&lt;20000,800,IF(D100&gt;-20000,1000,"ERROR")))))</f>
        <v>300</v>
      </c>
      <c r="K100" s="11"/>
      <c r="L100" s="8"/>
      <c r="M100" s="12">
        <f t="shared" si="5"/>
        <v>0</v>
      </c>
      <c r="N100" s="42" t="e">
        <f>(D100/M100)*1.1</f>
        <v>#DIV/0!</v>
      </c>
      <c r="O100" s="7"/>
      <c r="P100" s="7"/>
      <c r="Q100" s="13">
        <f t="shared" si="6"/>
        <v>0</v>
      </c>
      <c r="R100" s="12">
        <f t="shared" si="7"/>
        <v>0</v>
      </c>
      <c r="S100" s="43" t="str">
        <f>IFERROR(D100/R100*1.1,"-")</f>
        <v>-</v>
      </c>
      <c r="T100" s="40">
        <f>L100+(F100*1.1)</f>
        <v>0</v>
      </c>
      <c r="U100" s="41">
        <f>Q100+(F100*1.1)</f>
        <v>0</v>
      </c>
    </row>
    <row r="101" spans="1:23" x14ac:dyDescent="0.45">
      <c r="B101" s="6">
        <v>98</v>
      </c>
      <c r="C101" s="7"/>
      <c r="D101" s="7"/>
      <c r="E101" s="9"/>
      <c r="F101" s="7"/>
      <c r="G101" s="10">
        <f t="shared" si="4"/>
        <v>0</v>
      </c>
      <c r="H101" s="9"/>
      <c r="I101" s="8"/>
      <c r="J101" s="95">
        <f>IF(D101&lt;5000,300,IF(D101&lt;10000,400,IF(D101&lt;15000,600,IF(D101&lt;20000,800,IF(D101&gt;-20000,1000,"ERROR")))))</f>
        <v>300</v>
      </c>
      <c r="K101" s="11"/>
      <c r="L101" s="8"/>
      <c r="M101" s="12">
        <f t="shared" si="5"/>
        <v>0</v>
      </c>
      <c r="N101" s="42" t="e">
        <f>(D101/M101)*1.1</f>
        <v>#DIV/0!</v>
      </c>
      <c r="O101" s="7"/>
      <c r="P101" s="7"/>
      <c r="Q101" s="13">
        <f t="shared" si="6"/>
        <v>0</v>
      </c>
      <c r="R101" s="12">
        <f t="shared" si="7"/>
        <v>0</v>
      </c>
      <c r="S101" s="43" t="str">
        <f>IFERROR(D101/R101*1.1,"-")</f>
        <v>-</v>
      </c>
      <c r="T101" s="40">
        <f>L101+(F101*1.1)</f>
        <v>0</v>
      </c>
      <c r="U101" s="41">
        <f>Q101+(F101*1.1)</f>
        <v>0</v>
      </c>
    </row>
    <row r="102" spans="1:23" x14ac:dyDescent="0.45">
      <c r="B102" s="6">
        <v>99</v>
      </c>
      <c r="C102" s="7"/>
      <c r="D102" s="8"/>
      <c r="E102" s="9"/>
      <c r="F102" s="8"/>
      <c r="G102" s="10">
        <f t="shared" si="4"/>
        <v>0</v>
      </c>
      <c r="H102" s="9"/>
      <c r="I102" s="8"/>
      <c r="J102" s="95">
        <f>IF(D102&lt;5000,300,IF(D102&lt;10000,400,IF(D102&lt;15000,600,IF(D102&lt;20000,800,IF(D102&gt;-20000,1000,"ERROR")))))</f>
        <v>300</v>
      </c>
      <c r="K102" s="11"/>
      <c r="L102" s="8"/>
      <c r="M102" s="12">
        <f t="shared" si="5"/>
        <v>0</v>
      </c>
      <c r="N102" s="42" t="e">
        <f>(D102/M102)*1.1</f>
        <v>#DIV/0!</v>
      </c>
      <c r="O102" s="7"/>
      <c r="P102" s="7"/>
      <c r="Q102" s="13">
        <f t="shared" si="6"/>
        <v>0</v>
      </c>
      <c r="R102" s="12">
        <f t="shared" si="7"/>
        <v>0</v>
      </c>
      <c r="S102" s="43" t="str">
        <f>IFERROR(D102/R102*1.1,"-")</f>
        <v>-</v>
      </c>
      <c r="T102" s="40">
        <f>L102+(F102*1.1)</f>
        <v>0</v>
      </c>
      <c r="U102" s="41">
        <f>Q102+(F102*1.1)</f>
        <v>0</v>
      </c>
    </row>
    <row r="103" spans="1:23" ht="17.5" thickBot="1" x14ac:dyDescent="0.5">
      <c r="B103" s="14">
        <v>100</v>
      </c>
      <c r="C103" s="15"/>
      <c r="D103" s="15"/>
      <c r="E103" s="9"/>
      <c r="F103" s="15"/>
      <c r="G103" s="10">
        <f t="shared" si="4"/>
        <v>0</v>
      </c>
      <c r="H103" s="9"/>
      <c r="I103" s="8"/>
      <c r="J103" s="95">
        <f>IF(D103&lt;5000,300,IF(D103&lt;10000,400,IF(D103&lt;15000,600,IF(D103&lt;20000,800,IF(D103&gt;-20000,1000,"ERROR")))))</f>
        <v>300</v>
      </c>
      <c r="K103" s="16"/>
      <c r="L103" s="17"/>
      <c r="M103" s="12">
        <f t="shared" si="5"/>
        <v>0</v>
      </c>
      <c r="N103" s="42" t="e">
        <f>(D103/M103)*1.1</f>
        <v>#DIV/0!</v>
      </c>
      <c r="O103" s="15"/>
      <c r="P103" s="15"/>
      <c r="Q103" s="13">
        <f t="shared" si="6"/>
        <v>0</v>
      </c>
      <c r="R103" s="12">
        <f>D103-(D103*E103+F103)*1.1-Q103-H103*((I103+J103)*1.1)</f>
        <v>0</v>
      </c>
      <c r="S103" s="43" t="str">
        <f>IFERROR(D103/R103*1.1,"-")</f>
        <v>-</v>
      </c>
      <c r="T103" s="40">
        <f>L103+(F103*1.1)</f>
        <v>0</v>
      </c>
      <c r="U103" s="41">
        <f>Q103+(F103*1.1)</f>
        <v>0</v>
      </c>
    </row>
    <row r="104" spans="1:23" x14ac:dyDescent="0.45">
      <c r="A104" s="25"/>
      <c r="B104" s="26"/>
      <c r="C104" s="26"/>
      <c r="D104" s="26"/>
      <c r="E104" s="27"/>
      <c r="F104" s="26"/>
      <c r="G104" s="28"/>
      <c r="H104" s="28"/>
      <c r="I104" s="28"/>
      <c r="J104" s="28"/>
      <c r="K104" s="26"/>
      <c r="L104" s="28"/>
      <c r="M104" s="28"/>
      <c r="N104" s="29"/>
      <c r="O104" s="26"/>
      <c r="P104" s="26"/>
      <c r="Q104" s="28"/>
      <c r="R104" s="28"/>
      <c r="S104" s="29"/>
      <c r="T104" s="25"/>
      <c r="U104" s="25"/>
      <c r="V104" s="25"/>
      <c r="W104" s="25"/>
    </row>
    <row r="105" spans="1:23" x14ac:dyDescent="0.45">
      <c r="A105" s="25"/>
      <c r="B105" s="26"/>
      <c r="C105" s="26"/>
      <c r="D105" s="26"/>
      <c r="E105" s="27"/>
      <c r="F105" s="26"/>
      <c r="G105" s="28"/>
      <c r="H105" s="28"/>
      <c r="I105" s="28"/>
      <c r="J105" s="28"/>
      <c r="K105" s="26"/>
      <c r="L105" s="28"/>
      <c r="M105" s="28"/>
      <c r="N105" s="29"/>
      <c r="O105" s="26"/>
      <c r="P105" s="26"/>
      <c r="Q105" s="28"/>
      <c r="R105" s="28"/>
      <c r="S105" s="29"/>
      <c r="T105" s="25"/>
      <c r="U105" s="25"/>
      <c r="V105" s="25"/>
      <c r="W105" s="25"/>
    </row>
    <row r="106" spans="1:23" x14ac:dyDescent="0.45">
      <c r="A106" s="25"/>
      <c r="B106" s="26"/>
      <c r="C106" s="26"/>
      <c r="D106" s="26"/>
      <c r="E106" s="27"/>
      <c r="F106" s="26"/>
      <c r="G106" s="28"/>
      <c r="H106" s="28"/>
      <c r="I106" s="28"/>
      <c r="J106" s="28"/>
      <c r="K106" s="26"/>
      <c r="L106" s="28"/>
      <c r="M106" s="28"/>
      <c r="N106" s="29"/>
      <c r="O106" s="26"/>
      <c r="P106" s="26"/>
      <c r="Q106" s="28"/>
      <c r="R106" s="28"/>
      <c r="S106" s="29"/>
      <c r="T106" s="25"/>
      <c r="U106" s="25"/>
      <c r="V106" s="25"/>
      <c r="W106" s="25"/>
    </row>
    <row r="107" spans="1:23" x14ac:dyDescent="0.45">
      <c r="A107" s="25"/>
      <c r="B107" s="26"/>
      <c r="C107" s="26"/>
      <c r="D107" s="28"/>
      <c r="E107" s="27"/>
      <c r="F107" s="28"/>
      <c r="G107" s="28"/>
      <c r="H107" s="28"/>
      <c r="I107" s="28"/>
      <c r="J107" s="28"/>
      <c r="K107" s="26"/>
      <c r="L107" s="28"/>
      <c r="M107" s="28"/>
      <c r="N107" s="29"/>
      <c r="O107" s="26"/>
      <c r="P107" s="26"/>
      <c r="Q107" s="28"/>
      <c r="R107" s="28"/>
      <c r="S107" s="29"/>
      <c r="T107" s="25"/>
      <c r="U107" s="25"/>
      <c r="V107" s="25"/>
      <c r="W107" s="25"/>
    </row>
    <row r="108" spans="1:23" x14ac:dyDescent="0.45">
      <c r="A108" s="25"/>
      <c r="B108" s="26"/>
      <c r="C108" s="26"/>
      <c r="D108" s="26"/>
      <c r="E108" s="27"/>
      <c r="F108" s="26"/>
      <c r="G108" s="28"/>
      <c r="H108" s="28"/>
      <c r="I108" s="28"/>
      <c r="J108" s="28"/>
      <c r="K108" s="26"/>
      <c r="L108" s="28"/>
      <c r="M108" s="28"/>
      <c r="N108" s="29"/>
      <c r="O108" s="26"/>
      <c r="P108" s="26"/>
      <c r="Q108" s="28"/>
      <c r="R108" s="28"/>
      <c r="S108" s="29"/>
      <c r="T108" s="25"/>
      <c r="U108" s="25"/>
      <c r="V108" s="25"/>
      <c r="W108" s="25"/>
    </row>
    <row r="109" spans="1:23" x14ac:dyDescent="0.45">
      <c r="A109" s="25"/>
      <c r="B109" s="26"/>
      <c r="C109" s="26"/>
      <c r="D109" s="26"/>
      <c r="E109" s="27"/>
      <c r="F109" s="26"/>
      <c r="G109" s="28"/>
      <c r="H109" s="28"/>
      <c r="I109" s="28"/>
      <c r="J109" s="28"/>
      <c r="K109" s="26"/>
      <c r="L109" s="28"/>
      <c r="M109" s="28"/>
      <c r="N109" s="29"/>
      <c r="O109" s="26"/>
      <c r="P109" s="26"/>
      <c r="Q109" s="28"/>
      <c r="R109" s="28"/>
      <c r="S109" s="29"/>
      <c r="T109" s="25"/>
      <c r="U109" s="25"/>
      <c r="V109" s="25"/>
      <c r="W109" s="25"/>
    </row>
    <row r="110" spans="1:23" x14ac:dyDescent="0.45">
      <c r="A110" s="25"/>
      <c r="B110" s="26"/>
      <c r="C110" s="26"/>
      <c r="D110" s="26"/>
      <c r="E110" s="27"/>
      <c r="F110" s="26"/>
      <c r="G110" s="28"/>
      <c r="H110" s="28"/>
      <c r="I110" s="28"/>
      <c r="J110" s="28"/>
      <c r="K110" s="26"/>
      <c r="L110" s="28"/>
      <c r="M110" s="28"/>
      <c r="N110" s="29"/>
      <c r="O110" s="26"/>
      <c r="P110" s="26"/>
      <c r="Q110" s="28"/>
      <c r="R110" s="28"/>
      <c r="S110" s="29"/>
      <c r="T110" s="25"/>
      <c r="U110" s="25"/>
      <c r="V110" s="25"/>
      <c r="W110" s="25"/>
    </row>
    <row r="111" spans="1:23" x14ac:dyDescent="0.4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</row>
    <row r="112" spans="1:23" x14ac:dyDescent="0.4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</row>
    <row r="113" spans="1:23" x14ac:dyDescent="0.4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</row>
    <row r="114" spans="1:23" x14ac:dyDescent="0.4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</row>
    <row r="115" spans="1:23" x14ac:dyDescent="0.4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</row>
    <row r="116" spans="1:23" x14ac:dyDescent="0.4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</row>
    <row r="117" spans="1:23" x14ac:dyDescent="0.4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</row>
    <row r="118" spans="1:23" x14ac:dyDescent="0.4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</row>
    <row r="119" spans="1:23" x14ac:dyDescent="0.4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</row>
  </sheetData>
  <mergeCells count="8">
    <mergeCell ref="T2:T3"/>
    <mergeCell ref="U2:U3"/>
    <mergeCell ref="B2:B3"/>
    <mergeCell ref="C2:C3"/>
    <mergeCell ref="D2:G2"/>
    <mergeCell ref="K2:N2"/>
    <mergeCell ref="O2:S2"/>
    <mergeCell ref="H2:J2"/>
  </mergeCells>
  <phoneticPr fontId="2" type="noConversion"/>
  <conditionalFormatting sqref="N1:N110 S1:S110">
    <cfRule type="cellIs" dxfId="0" priority="1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9239-1D07-4DEE-B06C-02E00A1A7FCE}">
  <dimension ref="C1:K266"/>
  <sheetViews>
    <sheetView tabSelected="1" zoomScale="70" zoomScaleNormal="70" workbookViewId="0">
      <selection activeCell="G46" sqref="G46"/>
    </sheetView>
  </sheetViews>
  <sheetFormatPr defaultRowHeight="17" x14ac:dyDescent="0.45"/>
  <cols>
    <col min="1" max="2" width="8.6640625" customWidth="1"/>
    <col min="3" max="3" width="16.75" customWidth="1"/>
    <col min="4" max="4" width="21.33203125" customWidth="1"/>
    <col min="5" max="5" width="8.6640625" customWidth="1"/>
    <col min="6" max="6" width="39.5" customWidth="1"/>
    <col min="9" max="9" width="13.33203125" customWidth="1"/>
    <col min="10" max="10" width="14.83203125" customWidth="1"/>
    <col min="11" max="11" width="7.5" bestFit="1" customWidth="1"/>
  </cols>
  <sheetData>
    <row r="1" spans="3:11" ht="17.5" thickBot="1" x14ac:dyDescent="0.5"/>
    <row r="2" spans="3:11" x14ac:dyDescent="0.45">
      <c r="C2" s="74" t="s">
        <v>196</v>
      </c>
      <c r="D2" s="75"/>
      <c r="E2" s="75"/>
      <c r="F2" s="76"/>
    </row>
    <row r="3" spans="3:11" ht="17.5" thickBot="1" x14ac:dyDescent="0.5">
      <c r="C3" s="77" t="s">
        <v>195</v>
      </c>
      <c r="D3" s="78"/>
      <c r="E3" s="78"/>
      <c r="F3" s="79"/>
    </row>
    <row r="6" spans="3:11" x14ac:dyDescent="0.45">
      <c r="H6" s="85" t="s">
        <v>14</v>
      </c>
      <c r="I6" s="86"/>
      <c r="J6" s="86"/>
      <c r="K6" s="87"/>
    </row>
    <row r="7" spans="3:11" ht="17.5" thickBot="1" x14ac:dyDescent="0.5">
      <c r="H7" s="88"/>
      <c r="I7" s="89"/>
      <c r="J7" s="89"/>
      <c r="K7" s="90"/>
    </row>
    <row r="8" spans="3:11" ht="34.5" thickBot="1" x14ac:dyDescent="0.5">
      <c r="H8" s="30" t="s">
        <v>15</v>
      </c>
      <c r="I8" s="31" t="s">
        <v>16</v>
      </c>
      <c r="J8" s="31" t="s">
        <v>17</v>
      </c>
      <c r="K8" s="32" t="s">
        <v>18</v>
      </c>
    </row>
    <row r="9" spans="3:11" ht="18" thickTop="1" thickBot="1" x14ac:dyDescent="0.5">
      <c r="H9" s="91" t="s">
        <v>19</v>
      </c>
      <c r="I9" s="33" t="s">
        <v>20</v>
      </c>
      <c r="J9" s="33" t="s">
        <v>21</v>
      </c>
      <c r="K9" s="34">
        <v>7.8E-2</v>
      </c>
    </row>
    <row r="10" spans="3:11" ht="17.5" thickBot="1" x14ac:dyDescent="0.5">
      <c r="H10" s="73"/>
      <c r="I10" s="80" t="s">
        <v>23</v>
      </c>
      <c r="J10" s="33" t="s">
        <v>24</v>
      </c>
      <c r="K10" s="34">
        <v>6.8000000000000005E-2</v>
      </c>
    </row>
    <row r="11" spans="3:11" ht="17.5" thickBot="1" x14ac:dyDescent="0.5">
      <c r="H11" s="73"/>
      <c r="I11" s="82"/>
      <c r="J11" s="33" t="s">
        <v>25</v>
      </c>
      <c r="K11" s="34">
        <v>6.8000000000000005E-2</v>
      </c>
    </row>
    <row r="12" spans="3:11" ht="17.5" thickBot="1" x14ac:dyDescent="0.5">
      <c r="H12" s="73"/>
      <c r="I12" s="82"/>
      <c r="J12" s="33" t="s">
        <v>26</v>
      </c>
      <c r="K12" s="34">
        <v>6.8000000000000005E-2</v>
      </c>
    </row>
    <row r="13" spans="3:11" ht="17.5" thickBot="1" x14ac:dyDescent="0.5">
      <c r="H13" s="73"/>
      <c r="I13" s="81"/>
      <c r="J13" s="33" t="s">
        <v>28</v>
      </c>
      <c r="K13" s="34">
        <v>6.8000000000000005E-2</v>
      </c>
    </row>
    <row r="14" spans="3:11" ht="17.5" thickBot="1" x14ac:dyDescent="0.5">
      <c r="H14" s="73"/>
      <c r="I14" s="33" t="s">
        <v>29</v>
      </c>
      <c r="J14" s="33" t="s">
        <v>30</v>
      </c>
      <c r="K14" s="34">
        <v>5.8000000000000003E-2</v>
      </c>
    </row>
    <row r="15" spans="3:11" ht="17.5" thickBot="1" x14ac:dyDescent="0.5">
      <c r="H15" s="73"/>
      <c r="I15" s="80" t="s">
        <v>31</v>
      </c>
      <c r="J15" s="33" t="s">
        <v>32</v>
      </c>
      <c r="K15" s="34">
        <v>5.8000000000000003E-2</v>
      </c>
    </row>
    <row r="16" spans="3:11" ht="17.5" thickBot="1" x14ac:dyDescent="0.5">
      <c r="H16" s="73"/>
      <c r="I16" s="82"/>
      <c r="J16" s="33" t="s">
        <v>33</v>
      </c>
      <c r="K16" s="34">
        <v>5.8000000000000003E-2</v>
      </c>
    </row>
    <row r="17" spans="3:11" ht="17.5" thickBot="1" x14ac:dyDescent="0.5">
      <c r="H17" s="73"/>
      <c r="I17" s="82"/>
      <c r="J17" s="33" t="s">
        <v>34</v>
      </c>
      <c r="K17" s="34">
        <v>5.8000000000000003E-2</v>
      </c>
    </row>
    <row r="18" spans="3:11" ht="34.5" thickBot="1" x14ac:dyDescent="0.5">
      <c r="H18" s="73"/>
      <c r="I18" s="81"/>
      <c r="J18" s="33" t="s">
        <v>35</v>
      </c>
      <c r="K18" s="34">
        <v>5.8000000000000003E-2</v>
      </c>
    </row>
    <row r="19" spans="3:11" ht="17.5" thickBot="1" x14ac:dyDescent="0.5">
      <c r="H19" s="73"/>
      <c r="I19" s="80" t="s">
        <v>36</v>
      </c>
      <c r="J19" s="33" t="s">
        <v>37</v>
      </c>
      <c r="K19" s="34">
        <v>0.06</v>
      </c>
    </row>
    <row r="20" spans="3:11" ht="17.5" thickBot="1" x14ac:dyDescent="0.5">
      <c r="H20" s="73"/>
      <c r="I20" s="82"/>
      <c r="J20" s="33" t="s">
        <v>38</v>
      </c>
      <c r="K20" s="34">
        <v>5.8000000000000003E-2</v>
      </c>
    </row>
    <row r="21" spans="3:11" ht="34.5" thickBot="1" x14ac:dyDescent="0.5">
      <c r="H21" s="73"/>
      <c r="I21" s="82"/>
      <c r="J21" s="33" t="s">
        <v>39</v>
      </c>
      <c r="K21" s="34">
        <v>0.06</v>
      </c>
    </row>
    <row r="22" spans="3:11" ht="17.5" thickBot="1" x14ac:dyDescent="0.5">
      <c r="H22" s="73"/>
      <c r="I22" s="82"/>
      <c r="J22" s="33" t="s">
        <v>40</v>
      </c>
      <c r="K22" s="34">
        <v>5.8000000000000003E-2</v>
      </c>
    </row>
    <row r="23" spans="3:11" ht="34.5" thickBot="1" x14ac:dyDescent="0.5">
      <c r="H23" s="73"/>
      <c r="I23" s="82"/>
      <c r="J23" s="33" t="s">
        <v>41</v>
      </c>
      <c r="K23" s="34">
        <v>0.06</v>
      </c>
    </row>
    <row r="24" spans="3:11" ht="17.5" thickBot="1" x14ac:dyDescent="0.5">
      <c r="H24" s="73"/>
      <c r="I24" s="81"/>
      <c r="J24" s="33" t="s">
        <v>42</v>
      </c>
      <c r="K24" s="34">
        <v>5.8000000000000003E-2</v>
      </c>
    </row>
    <row r="25" spans="3:11" ht="34.5" thickBot="1" x14ac:dyDescent="0.5">
      <c r="H25" s="73"/>
      <c r="I25" s="33" t="s">
        <v>43</v>
      </c>
      <c r="J25" s="33" t="s">
        <v>44</v>
      </c>
      <c r="K25" s="34">
        <v>0.05</v>
      </c>
    </row>
    <row r="26" spans="3:11" ht="17.5" thickBot="1" x14ac:dyDescent="0.5">
      <c r="H26" s="73"/>
      <c r="I26" s="80" t="s">
        <v>45</v>
      </c>
      <c r="J26" s="33" t="s">
        <v>46</v>
      </c>
      <c r="K26" s="34">
        <v>5.8000000000000003E-2</v>
      </c>
    </row>
    <row r="27" spans="3:11" ht="17.5" thickBot="1" x14ac:dyDescent="0.5">
      <c r="C27" s="83" t="s">
        <v>197</v>
      </c>
      <c r="D27" s="84"/>
      <c r="E27" s="84"/>
      <c r="F27" s="84"/>
      <c r="H27" s="73"/>
      <c r="I27" s="81"/>
      <c r="J27" s="33" t="s">
        <v>47</v>
      </c>
      <c r="K27" s="34">
        <v>5.8000000000000003E-2</v>
      </c>
    </row>
    <row r="28" spans="3:11" ht="17.5" thickBot="1" x14ac:dyDescent="0.5">
      <c r="C28" s="84"/>
      <c r="D28" s="84"/>
      <c r="E28" s="84"/>
      <c r="F28" s="84"/>
      <c r="H28" s="73"/>
      <c r="I28" s="33" t="s">
        <v>49</v>
      </c>
      <c r="J28" s="33" t="s">
        <v>50</v>
      </c>
      <c r="K28" s="34">
        <v>5.8000000000000003E-2</v>
      </c>
    </row>
    <row r="29" spans="3:11" ht="17.5" thickBot="1" x14ac:dyDescent="0.5">
      <c r="C29" s="84"/>
      <c r="D29" s="84"/>
      <c r="E29" s="84"/>
      <c r="F29" s="84"/>
      <c r="H29" s="73"/>
      <c r="I29" s="80" t="s">
        <v>51</v>
      </c>
      <c r="J29" s="33" t="s">
        <v>52</v>
      </c>
      <c r="K29" s="34">
        <v>5.8000000000000003E-2</v>
      </c>
    </row>
    <row r="30" spans="3:11" ht="17.5" thickBot="1" x14ac:dyDescent="0.5">
      <c r="C30" s="84"/>
      <c r="D30" s="84"/>
      <c r="E30" s="84"/>
      <c r="F30" s="84"/>
      <c r="H30" s="73"/>
      <c r="I30" s="82"/>
      <c r="J30" s="33" t="s">
        <v>53</v>
      </c>
      <c r="K30" s="34">
        <v>5.8000000000000003E-2</v>
      </c>
    </row>
    <row r="31" spans="3:11" ht="34.5" thickBot="1" x14ac:dyDescent="0.5">
      <c r="C31" s="84"/>
      <c r="D31" s="84"/>
      <c r="E31" s="84"/>
      <c r="F31" s="84"/>
      <c r="H31" s="73"/>
      <c r="I31" s="81"/>
      <c r="J31" s="33" t="s">
        <v>54</v>
      </c>
      <c r="K31" s="34">
        <v>5.8000000000000003E-2</v>
      </c>
    </row>
    <row r="32" spans="3:11" ht="17.5" thickBot="1" x14ac:dyDescent="0.5">
      <c r="C32" s="84"/>
      <c r="D32" s="84"/>
      <c r="E32" s="84"/>
      <c r="F32" s="84"/>
      <c r="H32" s="73"/>
      <c r="I32" s="33" t="s">
        <v>55</v>
      </c>
      <c r="J32" s="33" t="s">
        <v>56</v>
      </c>
      <c r="K32" s="34">
        <v>0.05</v>
      </c>
    </row>
    <row r="33" spans="8:11" ht="17.5" thickBot="1" x14ac:dyDescent="0.5">
      <c r="H33" s="73"/>
      <c r="I33" s="80" t="s">
        <v>57</v>
      </c>
      <c r="J33" s="33" t="s">
        <v>58</v>
      </c>
      <c r="K33" s="34">
        <v>5.8000000000000003E-2</v>
      </c>
    </row>
    <row r="34" spans="8:11" ht="17.5" thickBot="1" x14ac:dyDescent="0.5">
      <c r="H34" s="73"/>
      <c r="I34" s="82"/>
      <c r="J34" s="33" t="s">
        <v>59</v>
      </c>
      <c r="K34" s="34">
        <v>5.8000000000000003E-2</v>
      </c>
    </row>
    <row r="35" spans="8:11" ht="17.5" thickBot="1" x14ac:dyDescent="0.5">
      <c r="H35" s="73"/>
      <c r="I35" s="82"/>
      <c r="J35" s="33" t="s">
        <v>60</v>
      </c>
      <c r="K35" s="34">
        <v>5.8000000000000003E-2</v>
      </c>
    </row>
    <row r="36" spans="8:11" ht="17.5" thickBot="1" x14ac:dyDescent="0.5">
      <c r="H36" s="73"/>
      <c r="I36" s="82"/>
      <c r="J36" s="33" t="s">
        <v>61</v>
      </c>
      <c r="K36" s="34">
        <v>5.8000000000000003E-2</v>
      </c>
    </row>
    <row r="37" spans="8:11" ht="17.5" thickBot="1" x14ac:dyDescent="0.5">
      <c r="H37" s="73"/>
      <c r="I37" s="82"/>
      <c r="J37" s="33" t="s">
        <v>62</v>
      </c>
      <c r="K37" s="34">
        <v>4.4999999999999998E-2</v>
      </c>
    </row>
    <row r="38" spans="8:11" ht="17.5" thickBot="1" x14ac:dyDescent="0.5">
      <c r="H38" s="73"/>
      <c r="I38" s="82"/>
      <c r="J38" s="33" t="s">
        <v>63</v>
      </c>
      <c r="K38" s="34">
        <v>5.8000000000000003E-2</v>
      </c>
    </row>
    <row r="39" spans="8:11" ht="17.5" thickBot="1" x14ac:dyDescent="0.5">
      <c r="H39" s="73"/>
      <c r="I39" s="82"/>
      <c r="J39" s="33" t="s">
        <v>64</v>
      </c>
      <c r="K39" s="34">
        <v>5.8000000000000003E-2</v>
      </c>
    </row>
    <row r="40" spans="8:11" ht="17.5" thickBot="1" x14ac:dyDescent="0.5">
      <c r="H40" s="73"/>
      <c r="I40" s="82"/>
      <c r="J40" s="33" t="s">
        <v>65</v>
      </c>
      <c r="K40" s="34">
        <v>5.8000000000000003E-2</v>
      </c>
    </row>
    <row r="41" spans="8:11" ht="17.5" thickBot="1" x14ac:dyDescent="0.5">
      <c r="H41" s="73"/>
      <c r="I41" s="82"/>
      <c r="J41" s="33" t="s">
        <v>66</v>
      </c>
      <c r="K41" s="34">
        <v>5.8000000000000003E-2</v>
      </c>
    </row>
    <row r="42" spans="8:11" ht="17.5" thickBot="1" x14ac:dyDescent="0.5">
      <c r="H42" s="73"/>
      <c r="I42" s="82"/>
      <c r="J42" s="33" t="s">
        <v>67</v>
      </c>
      <c r="K42" s="34">
        <v>5.8000000000000003E-2</v>
      </c>
    </row>
    <row r="43" spans="8:11" ht="17.5" thickBot="1" x14ac:dyDescent="0.5">
      <c r="H43" s="73"/>
      <c r="I43" s="82"/>
      <c r="J43" s="33" t="s">
        <v>68</v>
      </c>
      <c r="K43" s="34">
        <v>6.5000000000000002E-2</v>
      </c>
    </row>
    <row r="44" spans="8:11" ht="17.5" thickBot="1" x14ac:dyDescent="0.5">
      <c r="H44" s="73"/>
      <c r="I44" s="82"/>
      <c r="J44" s="33" t="s">
        <v>69</v>
      </c>
      <c r="K44" s="34">
        <v>6.5000000000000002E-2</v>
      </c>
    </row>
    <row r="45" spans="8:11" ht="34.5" thickBot="1" x14ac:dyDescent="0.5">
      <c r="H45" s="73"/>
      <c r="I45" s="82"/>
      <c r="J45" s="33" t="s">
        <v>70</v>
      </c>
      <c r="K45" s="34">
        <v>6.4000000000000001E-2</v>
      </c>
    </row>
    <row r="46" spans="8:11" ht="17.5" thickBot="1" x14ac:dyDescent="0.5">
      <c r="H46" s="72"/>
      <c r="I46" s="81"/>
      <c r="J46" s="33" t="s">
        <v>71</v>
      </c>
      <c r="K46" s="34">
        <v>6.4000000000000001E-2</v>
      </c>
    </row>
    <row r="47" spans="8:11" ht="34.5" thickBot="1" x14ac:dyDescent="0.5">
      <c r="H47" s="35" t="s">
        <v>72</v>
      </c>
      <c r="I47" s="33" t="s">
        <v>20</v>
      </c>
      <c r="J47" s="33" t="s">
        <v>21</v>
      </c>
      <c r="K47" s="34">
        <v>0.108</v>
      </c>
    </row>
    <row r="48" spans="8:11" ht="17.5" thickBot="1" x14ac:dyDescent="0.5">
      <c r="H48" s="35" t="s">
        <v>73</v>
      </c>
      <c r="I48" s="33" t="s">
        <v>20</v>
      </c>
      <c r="J48" s="33" t="s">
        <v>21</v>
      </c>
      <c r="K48" s="34">
        <v>0.108</v>
      </c>
    </row>
    <row r="49" spans="8:11" ht="17.5" thickBot="1" x14ac:dyDescent="0.5">
      <c r="H49" s="35" t="s">
        <v>74</v>
      </c>
      <c r="I49" s="33" t="s">
        <v>20</v>
      </c>
      <c r="J49" s="33" t="s">
        <v>21</v>
      </c>
      <c r="K49" s="34">
        <v>0.108</v>
      </c>
    </row>
    <row r="50" spans="8:11" ht="17.5" thickBot="1" x14ac:dyDescent="0.5">
      <c r="H50" s="71" t="s">
        <v>75</v>
      </c>
      <c r="I50" s="33" t="s">
        <v>20</v>
      </c>
      <c r="J50" s="33" t="s">
        <v>21</v>
      </c>
      <c r="K50" s="34">
        <v>0.108</v>
      </c>
    </row>
    <row r="51" spans="8:11" ht="17.5" thickBot="1" x14ac:dyDescent="0.5">
      <c r="H51" s="73"/>
      <c r="I51" s="33" t="s">
        <v>76</v>
      </c>
      <c r="J51" s="33" t="s">
        <v>77</v>
      </c>
      <c r="K51" s="34">
        <v>8.7999999999999995E-2</v>
      </c>
    </row>
    <row r="52" spans="8:11" ht="17.5" thickBot="1" x14ac:dyDescent="0.5">
      <c r="H52" s="72"/>
      <c r="I52" s="33" t="s">
        <v>78</v>
      </c>
      <c r="J52" s="33" t="s">
        <v>79</v>
      </c>
      <c r="K52" s="34">
        <v>7.8E-2</v>
      </c>
    </row>
    <row r="53" spans="8:11" ht="17.5" thickBot="1" x14ac:dyDescent="0.5">
      <c r="H53" s="71" t="s">
        <v>80</v>
      </c>
      <c r="I53" s="33" t="s">
        <v>20</v>
      </c>
      <c r="J53" s="33" t="s">
        <v>21</v>
      </c>
      <c r="K53" s="34">
        <v>0.1</v>
      </c>
    </row>
    <row r="54" spans="8:11" ht="34.5" thickBot="1" x14ac:dyDescent="0.5">
      <c r="H54" s="73"/>
      <c r="I54" s="33" t="s">
        <v>81</v>
      </c>
      <c r="J54" s="33" t="s">
        <v>82</v>
      </c>
      <c r="K54" s="34">
        <v>9.8000000000000004E-2</v>
      </c>
    </row>
    <row r="55" spans="8:11" ht="17.5" thickBot="1" x14ac:dyDescent="0.5">
      <c r="H55" s="73"/>
      <c r="I55" s="33" t="s">
        <v>83</v>
      </c>
      <c r="J55" s="33" t="s">
        <v>83</v>
      </c>
      <c r="K55" s="34">
        <v>8.2000000000000003E-2</v>
      </c>
    </row>
    <row r="56" spans="8:11" ht="17.5" thickBot="1" x14ac:dyDescent="0.5">
      <c r="H56" s="73"/>
      <c r="I56" s="33" t="s">
        <v>84</v>
      </c>
      <c r="J56" s="33" t="s">
        <v>21</v>
      </c>
      <c r="K56" s="34">
        <v>7.8E-2</v>
      </c>
    </row>
    <row r="57" spans="8:11" ht="17.5" thickBot="1" x14ac:dyDescent="0.5">
      <c r="H57" s="73"/>
      <c r="I57" s="33" t="s">
        <v>27</v>
      </c>
      <c r="J57" s="33" t="s">
        <v>85</v>
      </c>
      <c r="K57" s="34">
        <v>6.4000000000000001E-2</v>
      </c>
    </row>
    <row r="58" spans="8:11" ht="17.5" thickBot="1" x14ac:dyDescent="0.5">
      <c r="H58" s="73"/>
      <c r="I58" s="80" t="s">
        <v>22</v>
      </c>
      <c r="J58" s="33" t="s">
        <v>86</v>
      </c>
      <c r="K58" s="34">
        <v>6.4000000000000001E-2</v>
      </c>
    </row>
    <row r="59" spans="8:11" ht="17.5" thickBot="1" x14ac:dyDescent="0.5">
      <c r="H59" s="73"/>
      <c r="I59" s="82"/>
      <c r="J59" s="33" t="s">
        <v>87</v>
      </c>
      <c r="K59" s="34">
        <v>6.4000000000000001E-2</v>
      </c>
    </row>
    <row r="60" spans="8:11" ht="17.5" thickBot="1" x14ac:dyDescent="0.5">
      <c r="H60" s="73"/>
      <c r="I60" s="82"/>
      <c r="J60" s="33" t="s">
        <v>88</v>
      </c>
      <c r="K60" s="34">
        <v>6.4000000000000001E-2</v>
      </c>
    </row>
    <row r="61" spans="8:11" ht="17.5" thickBot="1" x14ac:dyDescent="0.5">
      <c r="H61" s="72"/>
      <c r="I61" s="81"/>
      <c r="J61" s="33" t="s">
        <v>89</v>
      </c>
      <c r="K61" s="34">
        <v>6.4000000000000001E-2</v>
      </c>
    </row>
    <row r="62" spans="8:11" ht="17.5" thickBot="1" x14ac:dyDescent="0.5">
      <c r="H62" s="71" t="s">
        <v>90</v>
      </c>
      <c r="I62" s="33" t="s">
        <v>20</v>
      </c>
      <c r="J62" s="33" t="s">
        <v>21</v>
      </c>
      <c r="K62" s="34">
        <v>0.108</v>
      </c>
    </row>
    <row r="63" spans="8:11" ht="34.5" thickBot="1" x14ac:dyDescent="0.5">
      <c r="H63" s="73"/>
      <c r="I63" s="80" t="s">
        <v>91</v>
      </c>
      <c r="J63" s="33" t="s">
        <v>92</v>
      </c>
      <c r="K63" s="34">
        <v>7.5999999999999998E-2</v>
      </c>
    </row>
    <row r="64" spans="8:11" ht="17.5" thickBot="1" x14ac:dyDescent="0.5">
      <c r="H64" s="73"/>
      <c r="I64" s="82"/>
      <c r="J64" s="33" t="s">
        <v>93</v>
      </c>
      <c r="K64" s="34">
        <v>7.5999999999999998E-2</v>
      </c>
    </row>
    <row r="65" spans="8:11" ht="17.5" thickBot="1" x14ac:dyDescent="0.5">
      <c r="H65" s="73"/>
      <c r="I65" s="81"/>
      <c r="J65" s="33" t="s">
        <v>94</v>
      </c>
      <c r="K65" s="34">
        <v>7.5999999999999998E-2</v>
      </c>
    </row>
    <row r="66" spans="8:11" ht="17.5" thickBot="1" x14ac:dyDescent="0.5">
      <c r="H66" s="73"/>
      <c r="I66" s="80" t="s">
        <v>95</v>
      </c>
      <c r="J66" s="33" t="s">
        <v>96</v>
      </c>
      <c r="K66" s="34">
        <v>7.5999999999999998E-2</v>
      </c>
    </row>
    <row r="67" spans="8:11" ht="17.5" thickBot="1" x14ac:dyDescent="0.5">
      <c r="H67" s="73"/>
      <c r="I67" s="81"/>
      <c r="J67" s="33" t="s">
        <v>97</v>
      </c>
      <c r="K67" s="34">
        <v>7.5999999999999998E-2</v>
      </c>
    </row>
    <row r="68" spans="8:11" ht="17.5" thickBot="1" x14ac:dyDescent="0.5">
      <c r="H68" s="73"/>
      <c r="I68" s="33" t="s">
        <v>98</v>
      </c>
      <c r="J68" s="33" t="s">
        <v>21</v>
      </c>
      <c r="K68" s="34">
        <v>0.105</v>
      </c>
    </row>
    <row r="69" spans="8:11" ht="17.5" thickBot="1" x14ac:dyDescent="0.5">
      <c r="H69" s="72"/>
      <c r="I69" s="33" t="s">
        <v>99</v>
      </c>
      <c r="J69" s="33" t="s">
        <v>21</v>
      </c>
      <c r="K69" s="34">
        <v>0.105</v>
      </c>
    </row>
    <row r="70" spans="8:11" ht="17.5" thickBot="1" x14ac:dyDescent="0.5">
      <c r="H70" s="35" t="s">
        <v>48</v>
      </c>
      <c r="I70" s="33" t="s">
        <v>20</v>
      </c>
      <c r="J70" s="33" t="s">
        <v>21</v>
      </c>
      <c r="K70" s="34">
        <v>9.6000000000000002E-2</v>
      </c>
    </row>
    <row r="71" spans="8:11" ht="17.5" thickBot="1" x14ac:dyDescent="0.5">
      <c r="H71" s="71" t="s">
        <v>100</v>
      </c>
      <c r="I71" s="33" t="s">
        <v>20</v>
      </c>
      <c r="J71" s="33" t="s">
        <v>21</v>
      </c>
      <c r="K71" s="34">
        <v>7.8E-2</v>
      </c>
    </row>
    <row r="72" spans="8:11" ht="17.5" thickBot="1" x14ac:dyDescent="0.5">
      <c r="H72" s="73"/>
      <c r="I72" s="80" t="s">
        <v>101</v>
      </c>
      <c r="J72" s="33" t="s">
        <v>102</v>
      </c>
      <c r="K72" s="34">
        <v>0.108</v>
      </c>
    </row>
    <row r="73" spans="8:11" ht="34.5" thickBot="1" x14ac:dyDescent="0.5">
      <c r="H73" s="73"/>
      <c r="I73" s="82"/>
      <c r="J73" s="33" t="s">
        <v>103</v>
      </c>
      <c r="K73" s="34">
        <v>0.108</v>
      </c>
    </row>
    <row r="74" spans="8:11" ht="17.5" thickBot="1" x14ac:dyDescent="0.5">
      <c r="H74" s="73"/>
      <c r="I74" s="82"/>
      <c r="J74" s="33" t="s">
        <v>104</v>
      </c>
      <c r="K74" s="34">
        <v>0.1</v>
      </c>
    </row>
    <row r="75" spans="8:11" ht="17.5" thickBot="1" x14ac:dyDescent="0.5">
      <c r="H75" s="73"/>
      <c r="I75" s="81"/>
      <c r="J75" s="33" t="s">
        <v>105</v>
      </c>
      <c r="K75" s="34">
        <v>0.108</v>
      </c>
    </row>
    <row r="76" spans="8:11" ht="17.5" thickBot="1" x14ac:dyDescent="0.5">
      <c r="H76" s="73"/>
      <c r="I76" s="80" t="s">
        <v>106</v>
      </c>
      <c r="J76" s="33" t="s">
        <v>107</v>
      </c>
      <c r="K76" s="34">
        <v>0.108</v>
      </c>
    </row>
    <row r="77" spans="8:11" ht="17.5" thickBot="1" x14ac:dyDescent="0.5">
      <c r="H77" s="73"/>
      <c r="I77" s="81"/>
      <c r="J77" s="33" t="s">
        <v>108</v>
      </c>
      <c r="K77" s="34">
        <v>0.108</v>
      </c>
    </row>
    <row r="78" spans="8:11" ht="17.5" thickBot="1" x14ac:dyDescent="0.5">
      <c r="H78" s="73"/>
      <c r="I78" s="80" t="s">
        <v>109</v>
      </c>
      <c r="J78" s="33" t="s">
        <v>110</v>
      </c>
      <c r="K78" s="34">
        <v>0.108</v>
      </c>
    </row>
    <row r="79" spans="8:11" ht="17.5" thickBot="1" x14ac:dyDescent="0.5">
      <c r="H79" s="73"/>
      <c r="I79" s="82"/>
      <c r="J79" s="33" t="s">
        <v>111</v>
      </c>
      <c r="K79" s="34">
        <v>0.108</v>
      </c>
    </row>
    <row r="80" spans="8:11" ht="17.5" thickBot="1" x14ac:dyDescent="0.5">
      <c r="H80" s="73"/>
      <c r="I80" s="82"/>
      <c r="J80" s="33" t="s">
        <v>112</v>
      </c>
      <c r="K80" s="34">
        <v>0.108</v>
      </c>
    </row>
    <row r="81" spans="8:11" ht="34.5" thickBot="1" x14ac:dyDescent="0.5">
      <c r="H81" s="73"/>
      <c r="I81" s="82"/>
      <c r="J81" s="33" t="s">
        <v>113</v>
      </c>
      <c r="K81" s="34">
        <v>0.108</v>
      </c>
    </row>
    <row r="82" spans="8:11" ht="17.5" thickBot="1" x14ac:dyDescent="0.5">
      <c r="H82" s="73"/>
      <c r="I82" s="82"/>
      <c r="J82" s="33" t="s">
        <v>114</v>
      </c>
      <c r="K82" s="34">
        <v>0.108</v>
      </c>
    </row>
    <row r="83" spans="8:11" ht="17.5" thickBot="1" x14ac:dyDescent="0.5">
      <c r="H83" s="73"/>
      <c r="I83" s="82"/>
      <c r="J83" s="33" t="s">
        <v>115</v>
      </c>
      <c r="K83" s="34">
        <v>0.108</v>
      </c>
    </row>
    <row r="84" spans="8:11" ht="17.5" thickBot="1" x14ac:dyDescent="0.5">
      <c r="H84" s="73"/>
      <c r="I84" s="82"/>
      <c r="J84" s="33" t="s">
        <v>116</v>
      </c>
      <c r="K84" s="34">
        <v>0.108</v>
      </c>
    </row>
    <row r="85" spans="8:11" ht="17.5" thickBot="1" x14ac:dyDescent="0.5">
      <c r="H85" s="73"/>
      <c r="I85" s="82"/>
      <c r="J85" s="33" t="s">
        <v>117</v>
      </c>
      <c r="K85" s="34">
        <v>0.108</v>
      </c>
    </row>
    <row r="86" spans="8:11" ht="17.5" thickBot="1" x14ac:dyDescent="0.5">
      <c r="H86" s="73"/>
      <c r="I86" s="82"/>
      <c r="J86" s="33" t="s">
        <v>118</v>
      </c>
      <c r="K86" s="34">
        <v>0.108</v>
      </c>
    </row>
    <row r="87" spans="8:11" ht="17.5" thickBot="1" x14ac:dyDescent="0.5">
      <c r="H87" s="73"/>
      <c r="I87" s="82"/>
      <c r="J87" s="33" t="s">
        <v>119</v>
      </c>
      <c r="K87" s="34">
        <v>0.108</v>
      </c>
    </row>
    <row r="88" spans="8:11" ht="34.5" thickBot="1" x14ac:dyDescent="0.5">
      <c r="H88" s="73"/>
      <c r="I88" s="82"/>
      <c r="J88" s="33" t="s">
        <v>120</v>
      </c>
      <c r="K88" s="34">
        <v>0.108</v>
      </c>
    </row>
    <row r="89" spans="8:11" ht="17.5" thickBot="1" x14ac:dyDescent="0.5">
      <c r="H89" s="73"/>
      <c r="I89" s="82"/>
      <c r="J89" s="33" t="s">
        <v>121</v>
      </c>
      <c r="K89" s="34">
        <v>0.108</v>
      </c>
    </row>
    <row r="90" spans="8:11" ht="17.5" thickBot="1" x14ac:dyDescent="0.5">
      <c r="H90" s="73"/>
      <c r="I90" s="81"/>
      <c r="J90" s="33" t="s">
        <v>122</v>
      </c>
      <c r="K90" s="34">
        <v>0.108</v>
      </c>
    </row>
    <row r="91" spans="8:11" ht="17.5" thickBot="1" x14ac:dyDescent="0.5">
      <c r="H91" s="73"/>
      <c r="I91" s="80" t="s">
        <v>123</v>
      </c>
      <c r="J91" s="33" t="s">
        <v>124</v>
      </c>
      <c r="K91" s="34">
        <v>0.108</v>
      </c>
    </row>
    <row r="92" spans="8:11" ht="17.5" thickBot="1" x14ac:dyDescent="0.5">
      <c r="H92" s="73"/>
      <c r="I92" s="82"/>
      <c r="J92" s="33" t="s">
        <v>125</v>
      </c>
      <c r="K92" s="34">
        <v>0.108</v>
      </c>
    </row>
    <row r="93" spans="8:11" ht="17.5" thickBot="1" x14ac:dyDescent="0.5">
      <c r="H93" s="73"/>
      <c r="I93" s="82"/>
      <c r="J93" s="33" t="s">
        <v>126</v>
      </c>
      <c r="K93" s="34">
        <v>0.108</v>
      </c>
    </row>
    <row r="94" spans="8:11" ht="17.5" thickBot="1" x14ac:dyDescent="0.5">
      <c r="H94" s="73"/>
      <c r="I94" s="81"/>
      <c r="J94" s="33" t="s">
        <v>127</v>
      </c>
      <c r="K94" s="34">
        <v>0.108</v>
      </c>
    </row>
    <row r="95" spans="8:11" ht="34.5" thickBot="1" x14ac:dyDescent="0.5">
      <c r="H95" s="73"/>
      <c r="I95" s="33" t="s">
        <v>128</v>
      </c>
      <c r="J95" s="33" t="s">
        <v>129</v>
      </c>
      <c r="K95" s="34">
        <v>0.1</v>
      </c>
    </row>
    <row r="96" spans="8:11" ht="17.5" thickBot="1" x14ac:dyDescent="0.5">
      <c r="H96" s="73"/>
      <c r="I96" s="80" t="s">
        <v>130</v>
      </c>
      <c r="J96" s="33" t="s">
        <v>131</v>
      </c>
      <c r="K96" s="34">
        <v>0.108</v>
      </c>
    </row>
    <row r="97" spans="8:11" ht="17.5" thickBot="1" x14ac:dyDescent="0.5">
      <c r="H97" s="73"/>
      <c r="I97" s="82"/>
      <c r="J97" s="33" t="s">
        <v>132</v>
      </c>
      <c r="K97" s="34">
        <v>0.108</v>
      </c>
    </row>
    <row r="98" spans="8:11" ht="17.5" thickBot="1" x14ac:dyDescent="0.5">
      <c r="H98" s="73"/>
      <c r="I98" s="82"/>
      <c r="J98" s="33" t="s">
        <v>133</v>
      </c>
      <c r="K98" s="34">
        <v>0.108</v>
      </c>
    </row>
    <row r="99" spans="8:11" ht="17.5" thickBot="1" x14ac:dyDescent="0.5">
      <c r="H99" s="73"/>
      <c r="I99" s="81"/>
      <c r="J99" s="33" t="s">
        <v>134</v>
      </c>
      <c r="K99" s="34">
        <v>0.108</v>
      </c>
    </row>
    <row r="100" spans="8:11" ht="34.5" thickBot="1" x14ac:dyDescent="0.5">
      <c r="H100" s="73"/>
      <c r="I100" s="80" t="s">
        <v>119</v>
      </c>
      <c r="J100" s="33" t="s">
        <v>135</v>
      </c>
      <c r="K100" s="34">
        <v>0.108</v>
      </c>
    </row>
    <row r="101" spans="8:11" ht="34.5" thickBot="1" x14ac:dyDescent="0.5">
      <c r="H101" s="73"/>
      <c r="I101" s="81"/>
      <c r="J101" s="33" t="s">
        <v>136</v>
      </c>
      <c r="K101" s="34">
        <v>0.108</v>
      </c>
    </row>
    <row r="102" spans="8:11" ht="34.5" thickBot="1" x14ac:dyDescent="0.5">
      <c r="H102" s="73"/>
      <c r="I102" s="33" t="s">
        <v>137</v>
      </c>
      <c r="J102" s="33" t="s">
        <v>21</v>
      </c>
      <c r="K102" s="34">
        <v>0.108</v>
      </c>
    </row>
    <row r="103" spans="8:11" ht="17.5" thickBot="1" x14ac:dyDescent="0.5">
      <c r="H103" s="73"/>
      <c r="I103" s="33" t="s">
        <v>138</v>
      </c>
      <c r="J103" s="33" t="s">
        <v>139</v>
      </c>
      <c r="K103" s="34">
        <v>0.1</v>
      </c>
    </row>
    <row r="104" spans="8:11" ht="17.5" thickBot="1" x14ac:dyDescent="0.5">
      <c r="H104" s="73"/>
      <c r="I104" s="33" t="s">
        <v>140</v>
      </c>
      <c r="J104" s="33" t="s">
        <v>21</v>
      </c>
      <c r="K104" s="34">
        <v>9.6000000000000002E-2</v>
      </c>
    </row>
    <row r="105" spans="8:11" ht="34.5" thickBot="1" x14ac:dyDescent="0.5">
      <c r="H105" s="72"/>
      <c r="I105" s="33" t="s">
        <v>101</v>
      </c>
      <c r="J105" s="33" t="s">
        <v>141</v>
      </c>
      <c r="K105" s="34">
        <v>0.108</v>
      </c>
    </row>
    <row r="106" spans="8:11" ht="17.5" thickBot="1" x14ac:dyDescent="0.5">
      <c r="H106" s="71" t="s">
        <v>142</v>
      </c>
      <c r="I106" s="33" t="s">
        <v>20</v>
      </c>
      <c r="J106" s="33" t="s">
        <v>21</v>
      </c>
      <c r="K106" s="34">
        <v>0.106</v>
      </c>
    </row>
    <row r="107" spans="8:11" ht="17.5" thickBot="1" x14ac:dyDescent="0.5">
      <c r="H107" s="73"/>
      <c r="I107" s="33" t="s">
        <v>143</v>
      </c>
      <c r="J107" s="33" t="s">
        <v>144</v>
      </c>
      <c r="K107" s="34">
        <v>7.5999999999999998E-2</v>
      </c>
    </row>
    <row r="108" spans="8:11" ht="17.5" thickBot="1" x14ac:dyDescent="0.5">
      <c r="H108" s="73"/>
      <c r="I108" s="33" t="s">
        <v>145</v>
      </c>
      <c r="J108" s="33" t="s">
        <v>146</v>
      </c>
      <c r="K108" s="34">
        <v>7.5999999999999998E-2</v>
      </c>
    </row>
    <row r="109" spans="8:11" ht="17.5" thickBot="1" x14ac:dyDescent="0.5">
      <c r="H109" s="73"/>
      <c r="I109" s="33" t="s">
        <v>147</v>
      </c>
      <c r="J109" s="33" t="s">
        <v>148</v>
      </c>
      <c r="K109" s="34">
        <v>5.8000000000000003E-2</v>
      </c>
    </row>
    <row r="110" spans="8:11" ht="17.5" thickBot="1" x14ac:dyDescent="0.5">
      <c r="H110" s="72"/>
      <c r="I110" s="33" t="s">
        <v>149</v>
      </c>
      <c r="J110" s="33" t="s">
        <v>21</v>
      </c>
      <c r="K110" s="34">
        <v>0.109</v>
      </c>
    </row>
    <row r="111" spans="8:11" ht="17.5" thickBot="1" x14ac:dyDescent="0.5">
      <c r="H111" s="71" t="s">
        <v>150</v>
      </c>
      <c r="I111" s="33" t="s">
        <v>20</v>
      </c>
      <c r="J111" s="33" t="s">
        <v>21</v>
      </c>
      <c r="K111" s="34">
        <v>0.108</v>
      </c>
    </row>
    <row r="112" spans="8:11" ht="17.5" thickBot="1" x14ac:dyDescent="0.5">
      <c r="H112" s="72"/>
      <c r="I112" s="33" t="s">
        <v>151</v>
      </c>
      <c r="J112" s="33" t="s">
        <v>152</v>
      </c>
      <c r="K112" s="34">
        <v>7.8E-2</v>
      </c>
    </row>
    <row r="113" spans="8:11" ht="17.5" thickBot="1" x14ac:dyDescent="0.5">
      <c r="H113" s="71" t="s">
        <v>153</v>
      </c>
      <c r="I113" s="33" t="s">
        <v>20</v>
      </c>
      <c r="J113" s="33" t="s">
        <v>21</v>
      </c>
      <c r="K113" s="34">
        <v>0.1</v>
      </c>
    </row>
    <row r="114" spans="8:11" ht="17.5" thickBot="1" x14ac:dyDescent="0.5">
      <c r="H114" s="73"/>
      <c r="I114" s="80" t="s">
        <v>154</v>
      </c>
      <c r="J114" s="33" t="s">
        <v>155</v>
      </c>
      <c r="K114" s="34">
        <v>9.6000000000000002E-2</v>
      </c>
    </row>
    <row r="115" spans="8:11" ht="17.5" thickBot="1" x14ac:dyDescent="0.5">
      <c r="H115" s="73"/>
      <c r="I115" s="81"/>
      <c r="J115" s="33" t="s">
        <v>156</v>
      </c>
      <c r="K115" s="34">
        <v>9.6000000000000002E-2</v>
      </c>
    </row>
    <row r="116" spans="8:11" ht="17.5" thickBot="1" x14ac:dyDescent="0.5">
      <c r="H116" s="73"/>
      <c r="I116" s="80" t="s">
        <v>157</v>
      </c>
      <c r="J116" s="33" t="s">
        <v>158</v>
      </c>
      <c r="K116" s="34">
        <v>7.8E-2</v>
      </c>
    </row>
    <row r="117" spans="8:11" ht="17.5" thickBot="1" x14ac:dyDescent="0.5">
      <c r="H117" s="73"/>
      <c r="I117" s="82"/>
      <c r="J117" s="33" t="s">
        <v>159</v>
      </c>
      <c r="K117" s="34">
        <v>7.8E-2</v>
      </c>
    </row>
    <row r="118" spans="8:11" ht="17.5" thickBot="1" x14ac:dyDescent="0.5">
      <c r="H118" s="73"/>
      <c r="I118" s="82"/>
      <c r="J118" s="33" t="s">
        <v>160</v>
      </c>
      <c r="K118" s="34">
        <v>7.8E-2</v>
      </c>
    </row>
    <row r="119" spans="8:11" ht="34.5" thickBot="1" x14ac:dyDescent="0.5">
      <c r="H119" s="73"/>
      <c r="I119" s="81"/>
      <c r="J119" s="33" t="s">
        <v>161</v>
      </c>
      <c r="K119" s="34">
        <v>7.8E-2</v>
      </c>
    </row>
    <row r="120" spans="8:11" ht="17.5" thickBot="1" x14ac:dyDescent="0.5">
      <c r="H120" s="73"/>
      <c r="I120" s="33" t="s">
        <v>162</v>
      </c>
      <c r="J120" s="33" t="s">
        <v>21</v>
      </c>
      <c r="K120" s="34">
        <v>7.5999999999999998E-2</v>
      </c>
    </row>
    <row r="121" spans="8:11" ht="17.5" thickBot="1" x14ac:dyDescent="0.5">
      <c r="H121" s="73"/>
      <c r="I121" s="33" t="s">
        <v>163</v>
      </c>
      <c r="J121" s="33" t="s">
        <v>164</v>
      </c>
      <c r="K121" s="34">
        <v>7.8E-2</v>
      </c>
    </row>
    <row r="122" spans="8:11" ht="17.5" thickBot="1" x14ac:dyDescent="0.5">
      <c r="H122" s="73"/>
      <c r="I122" s="80" t="s">
        <v>165</v>
      </c>
      <c r="J122" s="33" t="s">
        <v>166</v>
      </c>
      <c r="K122" s="34">
        <v>7.8E-2</v>
      </c>
    </row>
    <row r="123" spans="8:11" ht="17.5" thickBot="1" x14ac:dyDescent="0.5">
      <c r="H123" s="73"/>
      <c r="I123" s="81"/>
      <c r="J123" s="33" t="s">
        <v>167</v>
      </c>
      <c r="K123" s="34">
        <v>7.8E-2</v>
      </c>
    </row>
    <row r="124" spans="8:11" ht="17.5" thickBot="1" x14ac:dyDescent="0.5">
      <c r="H124" s="73"/>
      <c r="I124" s="80" t="s">
        <v>168</v>
      </c>
      <c r="J124" s="33" t="s">
        <v>169</v>
      </c>
      <c r="K124" s="34">
        <v>6.8000000000000005E-2</v>
      </c>
    </row>
    <row r="125" spans="8:11" ht="17.5" thickBot="1" x14ac:dyDescent="0.5">
      <c r="H125" s="73"/>
      <c r="I125" s="82"/>
      <c r="J125" s="33" t="s">
        <v>170</v>
      </c>
      <c r="K125" s="34">
        <v>6.8000000000000005E-2</v>
      </c>
    </row>
    <row r="126" spans="8:11" ht="17.5" thickBot="1" x14ac:dyDescent="0.5">
      <c r="H126" s="72"/>
      <c r="I126" s="81"/>
      <c r="J126" s="33" t="s">
        <v>171</v>
      </c>
      <c r="K126" s="34">
        <v>6.8000000000000005E-2</v>
      </c>
    </row>
    <row r="127" spans="8:11" ht="17.5" thickBot="1" x14ac:dyDescent="0.5">
      <c r="H127" s="71" t="s">
        <v>172</v>
      </c>
      <c r="I127" s="33" t="s">
        <v>20</v>
      </c>
      <c r="J127" s="33" t="s">
        <v>21</v>
      </c>
      <c r="K127" s="34">
        <v>0.108</v>
      </c>
    </row>
    <row r="128" spans="8:11" ht="17.5" thickBot="1" x14ac:dyDescent="0.5">
      <c r="H128" s="72"/>
      <c r="I128" s="33" t="s">
        <v>173</v>
      </c>
      <c r="J128" s="33" t="s">
        <v>174</v>
      </c>
      <c r="K128" s="34">
        <v>7.8E-2</v>
      </c>
    </row>
    <row r="129" spans="8:11" ht="17.5" thickBot="1" x14ac:dyDescent="0.5">
      <c r="H129" s="71" t="s">
        <v>175</v>
      </c>
      <c r="I129" s="33" t="s">
        <v>20</v>
      </c>
      <c r="J129" s="33" t="s">
        <v>21</v>
      </c>
      <c r="K129" s="34">
        <v>0.105</v>
      </c>
    </row>
    <row r="130" spans="8:11" ht="34.5" thickBot="1" x14ac:dyDescent="0.5">
      <c r="H130" s="73"/>
      <c r="I130" s="33" t="s">
        <v>176</v>
      </c>
      <c r="J130" s="33" t="s">
        <v>177</v>
      </c>
      <c r="K130" s="34">
        <v>0.04</v>
      </c>
    </row>
    <row r="131" spans="8:11" ht="17.5" thickBot="1" x14ac:dyDescent="0.5">
      <c r="H131" s="73"/>
      <c r="I131" s="33" t="s">
        <v>178</v>
      </c>
      <c r="J131" s="33" t="s">
        <v>21</v>
      </c>
      <c r="K131" s="34">
        <v>0.105</v>
      </c>
    </row>
    <row r="132" spans="8:11" ht="17.5" thickBot="1" x14ac:dyDescent="0.5">
      <c r="H132" s="72"/>
      <c r="I132" s="33" t="s">
        <v>179</v>
      </c>
      <c r="J132" s="33" t="s">
        <v>21</v>
      </c>
      <c r="K132" s="34">
        <v>0.105</v>
      </c>
    </row>
    <row r="133" spans="8:11" ht="34" x14ac:dyDescent="0.45">
      <c r="H133" s="36" t="s">
        <v>180</v>
      </c>
      <c r="I133" s="37" t="s">
        <v>20</v>
      </c>
      <c r="J133" s="37" t="s">
        <v>21</v>
      </c>
      <c r="K133" s="38">
        <v>0.108</v>
      </c>
    </row>
    <row r="134" spans="8:11" x14ac:dyDescent="0.45">
      <c r="H134" s="39"/>
      <c r="I134" s="39"/>
      <c r="J134" s="39"/>
      <c r="K134" s="39"/>
    </row>
    <row r="135" spans="8:11" x14ac:dyDescent="0.45">
      <c r="H135" s="39"/>
      <c r="I135" s="39"/>
      <c r="J135" s="39"/>
      <c r="K135" s="39"/>
    </row>
    <row r="136" spans="8:11" x14ac:dyDescent="0.45">
      <c r="H136" s="39"/>
      <c r="I136" s="39"/>
      <c r="J136" s="39"/>
      <c r="K136" s="39"/>
    </row>
    <row r="137" spans="8:11" x14ac:dyDescent="0.45">
      <c r="H137" s="39"/>
      <c r="I137" s="39"/>
      <c r="J137" s="39"/>
      <c r="K137" s="39"/>
    </row>
    <row r="138" spans="8:11" x14ac:dyDescent="0.45">
      <c r="H138" s="39"/>
      <c r="I138" s="39"/>
      <c r="J138" s="39"/>
      <c r="K138" s="39"/>
    </row>
    <row r="139" spans="8:11" x14ac:dyDescent="0.45">
      <c r="H139" s="39"/>
      <c r="I139" s="39"/>
      <c r="J139" s="39"/>
      <c r="K139" s="39"/>
    </row>
    <row r="140" spans="8:11" x14ac:dyDescent="0.45">
      <c r="H140" s="39"/>
      <c r="I140" s="39"/>
      <c r="J140" s="39"/>
      <c r="K140" s="39"/>
    </row>
    <row r="141" spans="8:11" x14ac:dyDescent="0.45">
      <c r="H141" s="39"/>
      <c r="I141" s="39"/>
      <c r="J141" s="39"/>
      <c r="K141" s="39"/>
    </row>
    <row r="142" spans="8:11" x14ac:dyDescent="0.45">
      <c r="H142" s="39"/>
      <c r="I142" s="39"/>
      <c r="J142" s="39"/>
      <c r="K142" s="39"/>
    </row>
    <row r="143" spans="8:11" x14ac:dyDescent="0.45">
      <c r="H143" s="39"/>
      <c r="I143" s="39"/>
      <c r="J143" s="39"/>
      <c r="K143" s="39"/>
    </row>
    <row r="144" spans="8:11" x14ac:dyDescent="0.45">
      <c r="H144" s="39"/>
      <c r="I144" s="39"/>
      <c r="J144" s="39"/>
      <c r="K144" s="39"/>
    </row>
    <row r="145" spans="8:11" x14ac:dyDescent="0.45">
      <c r="H145" s="39"/>
      <c r="I145" s="39"/>
      <c r="J145" s="39"/>
      <c r="K145" s="39"/>
    </row>
    <row r="146" spans="8:11" x14ac:dyDescent="0.45">
      <c r="H146" s="39"/>
      <c r="I146" s="39"/>
      <c r="J146" s="39"/>
      <c r="K146" s="39"/>
    </row>
    <row r="147" spans="8:11" x14ac:dyDescent="0.45">
      <c r="H147" s="39"/>
      <c r="I147" s="39"/>
      <c r="J147" s="39"/>
      <c r="K147" s="39"/>
    </row>
    <row r="148" spans="8:11" x14ac:dyDescent="0.45">
      <c r="H148" s="39"/>
      <c r="I148" s="39"/>
      <c r="J148" s="39"/>
      <c r="K148" s="39"/>
    </row>
    <row r="149" spans="8:11" x14ac:dyDescent="0.45">
      <c r="H149" s="39"/>
      <c r="I149" s="39"/>
      <c r="J149" s="39"/>
      <c r="K149" s="39"/>
    </row>
    <row r="150" spans="8:11" x14ac:dyDescent="0.45">
      <c r="H150" s="39"/>
      <c r="I150" s="39"/>
      <c r="J150" s="39"/>
      <c r="K150" s="39"/>
    </row>
    <row r="151" spans="8:11" x14ac:dyDescent="0.45">
      <c r="H151" s="39"/>
      <c r="I151" s="39"/>
      <c r="J151" s="39"/>
      <c r="K151" s="39"/>
    </row>
    <row r="152" spans="8:11" x14ac:dyDescent="0.45">
      <c r="H152" s="39"/>
      <c r="I152" s="39"/>
      <c r="J152" s="39"/>
      <c r="K152" s="39"/>
    </row>
    <row r="153" spans="8:11" x14ac:dyDescent="0.45">
      <c r="H153" s="39"/>
      <c r="I153" s="39"/>
      <c r="J153" s="39"/>
      <c r="K153" s="39"/>
    </row>
    <row r="154" spans="8:11" x14ac:dyDescent="0.45">
      <c r="H154" s="39"/>
      <c r="I154" s="39"/>
      <c r="J154" s="39"/>
      <c r="K154" s="39"/>
    </row>
    <row r="155" spans="8:11" x14ac:dyDescent="0.45">
      <c r="H155" s="39"/>
      <c r="I155" s="39"/>
      <c r="J155" s="39"/>
      <c r="K155" s="39"/>
    </row>
    <row r="156" spans="8:11" x14ac:dyDescent="0.45">
      <c r="H156" s="39"/>
      <c r="I156" s="39"/>
      <c r="J156" s="39"/>
      <c r="K156" s="39"/>
    </row>
    <row r="157" spans="8:11" x14ac:dyDescent="0.45">
      <c r="H157" s="39"/>
      <c r="I157" s="39"/>
      <c r="J157" s="39"/>
      <c r="K157" s="39"/>
    </row>
    <row r="158" spans="8:11" x14ac:dyDescent="0.45">
      <c r="H158" s="39"/>
      <c r="I158" s="39"/>
      <c r="J158" s="39"/>
      <c r="K158" s="39"/>
    </row>
    <row r="159" spans="8:11" x14ac:dyDescent="0.45">
      <c r="H159" s="39"/>
      <c r="I159" s="39"/>
      <c r="J159" s="39"/>
      <c r="K159" s="39"/>
    </row>
    <row r="160" spans="8:11" x14ac:dyDescent="0.45">
      <c r="H160" s="39"/>
      <c r="I160" s="39"/>
      <c r="J160" s="39"/>
      <c r="K160" s="39"/>
    </row>
    <row r="161" spans="8:11" x14ac:dyDescent="0.45">
      <c r="H161" s="39"/>
      <c r="I161" s="39"/>
      <c r="J161" s="39"/>
      <c r="K161" s="39"/>
    </row>
    <row r="162" spans="8:11" x14ac:dyDescent="0.45">
      <c r="H162" s="39"/>
      <c r="I162" s="39"/>
      <c r="J162" s="39"/>
      <c r="K162" s="39"/>
    </row>
    <row r="163" spans="8:11" x14ac:dyDescent="0.45">
      <c r="H163" s="39"/>
      <c r="I163" s="39"/>
      <c r="J163" s="39"/>
      <c r="K163" s="39"/>
    </row>
    <row r="164" spans="8:11" x14ac:dyDescent="0.45">
      <c r="H164" s="39"/>
      <c r="I164" s="39"/>
      <c r="J164" s="39"/>
      <c r="K164" s="39"/>
    </row>
    <row r="165" spans="8:11" x14ac:dyDescent="0.45">
      <c r="H165" s="39"/>
      <c r="I165" s="39"/>
      <c r="J165" s="39"/>
      <c r="K165" s="39"/>
    </row>
    <row r="166" spans="8:11" x14ac:dyDescent="0.45">
      <c r="H166" s="39"/>
      <c r="I166" s="39"/>
      <c r="J166" s="39"/>
      <c r="K166" s="39"/>
    </row>
    <row r="167" spans="8:11" x14ac:dyDescent="0.45">
      <c r="H167" s="39"/>
      <c r="I167" s="39"/>
      <c r="J167" s="39"/>
      <c r="K167" s="39"/>
    </row>
    <row r="168" spans="8:11" x14ac:dyDescent="0.45">
      <c r="H168" s="39"/>
      <c r="I168" s="39"/>
      <c r="J168" s="39"/>
      <c r="K168" s="39"/>
    </row>
    <row r="169" spans="8:11" x14ac:dyDescent="0.45">
      <c r="H169" s="39"/>
      <c r="I169" s="39"/>
      <c r="J169" s="39"/>
      <c r="K169" s="39"/>
    </row>
    <row r="170" spans="8:11" x14ac:dyDescent="0.45">
      <c r="H170" s="39"/>
      <c r="I170" s="39"/>
      <c r="J170" s="39"/>
      <c r="K170" s="39"/>
    </row>
    <row r="171" spans="8:11" x14ac:dyDescent="0.45">
      <c r="H171" s="39"/>
      <c r="I171" s="39"/>
      <c r="J171" s="39"/>
      <c r="K171" s="39"/>
    </row>
    <row r="172" spans="8:11" x14ac:dyDescent="0.45">
      <c r="H172" s="39"/>
      <c r="I172" s="39"/>
      <c r="J172" s="39"/>
      <c r="K172" s="39"/>
    </row>
    <row r="173" spans="8:11" x14ac:dyDescent="0.45">
      <c r="H173" s="39"/>
      <c r="I173" s="39"/>
      <c r="J173" s="39"/>
      <c r="K173" s="39"/>
    </row>
    <row r="174" spans="8:11" x14ac:dyDescent="0.45">
      <c r="H174" s="39"/>
      <c r="I174" s="39"/>
      <c r="J174" s="39"/>
      <c r="K174" s="39"/>
    </row>
    <row r="175" spans="8:11" x14ac:dyDescent="0.45">
      <c r="H175" s="39"/>
      <c r="I175" s="39"/>
      <c r="J175" s="39"/>
      <c r="K175" s="39"/>
    </row>
    <row r="176" spans="8:11" x14ac:dyDescent="0.45">
      <c r="H176" s="39"/>
      <c r="I176" s="39"/>
      <c r="J176" s="39"/>
      <c r="K176" s="39"/>
    </row>
    <row r="177" spans="8:11" x14ac:dyDescent="0.45">
      <c r="H177" s="39"/>
      <c r="I177" s="39"/>
      <c r="J177" s="39"/>
      <c r="K177" s="39"/>
    </row>
    <row r="178" spans="8:11" x14ac:dyDescent="0.45">
      <c r="H178" s="39"/>
      <c r="I178" s="39"/>
      <c r="J178" s="39"/>
      <c r="K178" s="39"/>
    </row>
    <row r="179" spans="8:11" x14ac:dyDescent="0.45">
      <c r="H179" s="39"/>
      <c r="I179" s="39"/>
      <c r="J179" s="39"/>
      <c r="K179" s="39"/>
    </row>
    <row r="180" spans="8:11" x14ac:dyDescent="0.45">
      <c r="H180" s="39"/>
      <c r="I180" s="39"/>
      <c r="J180" s="39"/>
      <c r="K180" s="39"/>
    </row>
    <row r="181" spans="8:11" x14ac:dyDescent="0.45">
      <c r="H181" s="39"/>
      <c r="I181" s="39"/>
      <c r="J181" s="39"/>
      <c r="K181" s="39"/>
    </row>
    <row r="182" spans="8:11" x14ac:dyDescent="0.45">
      <c r="H182" s="39"/>
      <c r="I182" s="39"/>
      <c r="J182" s="39"/>
      <c r="K182" s="39"/>
    </row>
    <row r="183" spans="8:11" x14ac:dyDescent="0.45">
      <c r="H183" s="39"/>
      <c r="I183" s="39"/>
      <c r="J183" s="39"/>
      <c r="K183" s="39"/>
    </row>
    <row r="184" spans="8:11" x14ac:dyDescent="0.45">
      <c r="H184" s="39"/>
      <c r="I184" s="39"/>
      <c r="J184" s="39"/>
      <c r="K184" s="39"/>
    </row>
    <row r="185" spans="8:11" x14ac:dyDescent="0.45">
      <c r="H185" s="39"/>
      <c r="I185" s="39"/>
      <c r="J185" s="39"/>
      <c r="K185" s="39"/>
    </row>
    <row r="186" spans="8:11" x14ac:dyDescent="0.45">
      <c r="H186" s="39"/>
      <c r="I186" s="39"/>
      <c r="J186" s="39"/>
      <c r="K186" s="39"/>
    </row>
    <row r="187" spans="8:11" x14ac:dyDescent="0.45">
      <c r="H187" s="39"/>
      <c r="I187" s="39"/>
      <c r="J187" s="39"/>
      <c r="K187" s="39"/>
    </row>
    <row r="188" spans="8:11" x14ac:dyDescent="0.45">
      <c r="H188" s="39"/>
      <c r="I188" s="39"/>
      <c r="J188" s="39"/>
      <c r="K188" s="39"/>
    </row>
    <row r="189" spans="8:11" x14ac:dyDescent="0.45">
      <c r="H189" s="39"/>
      <c r="I189" s="39"/>
      <c r="J189" s="39"/>
      <c r="K189" s="39"/>
    </row>
    <row r="190" spans="8:11" x14ac:dyDescent="0.45">
      <c r="H190" s="39"/>
      <c r="I190" s="39"/>
      <c r="J190" s="39"/>
      <c r="K190" s="39"/>
    </row>
    <row r="191" spans="8:11" x14ac:dyDescent="0.45">
      <c r="H191" s="39"/>
      <c r="I191" s="39"/>
      <c r="J191" s="39"/>
      <c r="K191" s="39"/>
    </row>
    <row r="192" spans="8:11" x14ac:dyDescent="0.45">
      <c r="H192" s="39"/>
      <c r="I192" s="39"/>
      <c r="J192" s="39"/>
      <c r="K192" s="39"/>
    </row>
    <row r="193" spans="8:11" x14ac:dyDescent="0.45">
      <c r="H193" s="39"/>
      <c r="I193" s="39"/>
      <c r="J193" s="39"/>
      <c r="K193" s="39"/>
    </row>
    <row r="194" spans="8:11" x14ac:dyDescent="0.45">
      <c r="H194" s="39"/>
      <c r="I194" s="39"/>
      <c r="J194" s="39"/>
      <c r="K194" s="39"/>
    </row>
    <row r="195" spans="8:11" x14ac:dyDescent="0.45">
      <c r="H195" s="39"/>
      <c r="I195" s="39"/>
      <c r="J195" s="39"/>
      <c r="K195" s="39"/>
    </row>
    <row r="196" spans="8:11" x14ac:dyDescent="0.45">
      <c r="H196" s="39"/>
      <c r="I196" s="39"/>
      <c r="J196" s="39"/>
      <c r="K196" s="39"/>
    </row>
    <row r="197" spans="8:11" x14ac:dyDescent="0.45">
      <c r="H197" s="39"/>
      <c r="I197" s="39"/>
      <c r="J197" s="39"/>
      <c r="K197" s="39"/>
    </row>
    <row r="198" spans="8:11" x14ac:dyDescent="0.45">
      <c r="H198" s="39"/>
      <c r="I198" s="39"/>
      <c r="J198" s="39"/>
      <c r="K198" s="39"/>
    </row>
    <row r="199" spans="8:11" x14ac:dyDescent="0.45">
      <c r="H199" s="39"/>
      <c r="I199" s="39"/>
      <c r="J199" s="39"/>
      <c r="K199" s="39"/>
    </row>
    <row r="200" spans="8:11" x14ac:dyDescent="0.45">
      <c r="H200" s="39"/>
      <c r="I200" s="39"/>
      <c r="J200" s="39"/>
      <c r="K200" s="39"/>
    </row>
    <row r="201" spans="8:11" x14ac:dyDescent="0.45">
      <c r="H201" s="39"/>
      <c r="I201" s="39"/>
      <c r="J201" s="39"/>
      <c r="K201" s="39"/>
    </row>
    <row r="202" spans="8:11" x14ac:dyDescent="0.45">
      <c r="H202" s="39"/>
      <c r="I202" s="39"/>
      <c r="J202" s="39"/>
      <c r="K202" s="39"/>
    </row>
    <row r="203" spans="8:11" x14ac:dyDescent="0.45">
      <c r="H203" s="39"/>
      <c r="I203" s="39"/>
      <c r="J203" s="39"/>
      <c r="K203" s="39"/>
    </row>
    <row r="204" spans="8:11" x14ac:dyDescent="0.45">
      <c r="H204" s="39"/>
      <c r="I204" s="39"/>
      <c r="J204" s="39"/>
      <c r="K204" s="39"/>
    </row>
    <row r="205" spans="8:11" x14ac:dyDescent="0.45">
      <c r="H205" s="39"/>
      <c r="I205" s="39"/>
      <c r="J205" s="39"/>
      <c r="K205" s="39"/>
    </row>
    <row r="206" spans="8:11" x14ac:dyDescent="0.45">
      <c r="H206" s="39"/>
      <c r="I206" s="39"/>
      <c r="J206" s="39"/>
      <c r="K206" s="39"/>
    </row>
    <row r="207" spans="8:11" x14ac:dyDescent="0.45">
      <c r="H207" s="39"/>
      <c r="I207" s="39"/>
      <c r="J207" s="39"/>
      <c r="K207" s="39"/>
    </row>
    <row r="208" spans="8:11" x14ac:dyDescent="0.45">
      <c r="H208" s="39"/>
      <c r="I208" s="39"/>
      <c r="J208" s="39"/>
      <c r="K208" s="39"/>
    </row>
    <row r="209" spans="8:11" x14ac:dyDescent="0.45">
      <c r="H209" s="39"/>
      <c r="I209" s="39"/>
      <c r="J209" s="39"/>
      <c r="K209" s="39"/>
    </row>
    <row r="210" spans="8:11" x14ac:dyDescent="0.45">
      <c r="H210" s="39"/>
      <c r="I210" s="39"/>
      <c r="J210" s="39"/>
      <c r="K210" s="39"/>
    </row>
    <row r="211" spans="8:11" x14ac:dyDescent="0.45">
      <c r="H211" s="39"/>
      <c r="I211" s="39"/>
      <c r="J211" s="39"/>
      <c r="K211" s="39"/>
    </row>
    <row r="212" spans="8:11" x14ac:dyDescent="0.45">
      <c r="H212" s="39"/>
      <c r="I212" s="39"/>
      <c r="J212" s="39"/>
      <c r="K212" s="39"/>
    </row>
    <row r="213" spans="8:11" x14ac:dyDescent="0.45">
      <c r="H213" s="39"/>
      <c r="I213" s="39"/>
      <c r="J213" s="39"/>
      <c r="K213" s="39"/>
    </row>
    <row r="214" spans="8:11" x14ac:dyDescent="0.45">
      <c r="H214" s="39"/>
      <c r="I214" s="39"/>
      <c r="J214" s="39"/>
      <c r="K214" s="39"/>
    </row>
    <row r="215" spans="8:11" x14ac:dyDescent="0.45">
      <c r="H215" s="39"/>
      <c r="I215" s="39"/>
      <c r="J215" s="39"/>
      <c r="K215" s="39"/>
    </row>
    <row r="216" spans="8:11" x14ac:dyDescent="0.45">
      <c r="H216" s="39"/>
      <c r="I216" s="39"/>
      <c r="J216" s="39"/>
      <c r="K216" s="39"/>
    </row>
    <row r="217" spans="8:11" x14ac:dyDescent="0.45">
      <c r="H217" s="39"/>
      <c r="I217" s="39"/>
      <c r="J217" s="39"/>
      <c r="K217" s="39"/>
    </row>
    <row r="218" spans="8:11" x14ac:dyDescent="0.45">
      <c r="H218" s="39"/>
      <c r="I218" s="39"/>
      <c r="J218" s="39"/>
      <c r="K218" s="39"/>
    </row>
    <row r="219" spans="8:11" x14ac:dyDescent="0.45">
      <c r="H219" s="39"/>
      <c r="I219" s="39"/>
      <c r="J219" s="39"/>
      <c r="K219" s="39"/>
    </row>
    <row r="220" spans="8:11" x14ac:dyDescent="0.45">
      <c r="H220" s="39"/>
      <c r="I220" s="39"/>
      <c r="J220" s="39"/>
      <c r="K220" s="39"/>
    </row>
    <row r="221" spans="8:11" x14ac:dyDescent="0.45">
      <c r="H221" s="39"/>
      <c r="I221" s="39"/>
      <c r="J221" s="39"/>
      <c r="K221" s="39"/>
    </row>
    <row r="222" spans="8:11" x14ac:dyDescent="0.45">
      <c r="H222" s="39"/>
      <c r="I222" s="39"/>
      <c r="J222" s="39"/>
      <c r="K222" s="39"/>
    </row>
    <row r="223" spans="8:11" x14ac:dyDescent="0.45">
      <c r="H223" s="39"/>
      <c r="I223" s="39"/>
      <c r="J223" s="39"/>
      <c r="K223" s="39"/>
    </row>
    <row r="224" spans="8:11" x14ac:dyDescent="0.45">
      <c r="H224" s="39"/>
      <c r="I224" s="39"/>
      <c r="J224" s="39"/>
      <c r="K224" s="39"/>
    </row>
    <row r="225" spans="8:11" x14ac:dyDescent="0.45">
      <c r="H225" s="39"/>
      <c r="I225" s="39"/>
      <c r="J225" s="39"/>
      <c r="K225" s="39"/>
    </row>
    <row r="226" spans="8:11" x14ac:dyDescent="0.45">
      <c r="H226" s="39"/>
      <c r="I226" s="39"/>
      <c r="J226" s="39"/>
      <c r="K226" s="39"/>
    </row>
    <row r="227" spans="8:11" x14ac:dyDescent="0.45">
      <c r="H227" s="39"/>
      <c r="I227" s="39"/>
      <c r="J227" s="39"/>
      <c r="K227" s="39"/>
    </row>
    <row r="228" spans="8:11" x14ac:dyDescent="0.45">
      <c r="H228" s="39"/>
      <c r="I228" s="39"/>
      <c r="J228" s="39"/>
      <c r="K228" s="39"/>
    </row>
    <row r="229" spans="8:11" x14ac:dyDescent="0.45">
      <c r="H229" s="39"/>
      <c r="I229" s="39"/>
      <c r="J229" s="39"/>
      <c r="K229" s="39"/>
    </row>
    <row r="230" spans="8:11" x14ac:dyDescent="0.45">
      <c r="H230" s="39"/>
      <c r="I230" s="39"/>
      <c r="J230" s="39"/>
      <c r="K230" s="39"/>
    </row>
    <row r="231" spans="8:11" x14ac:dyDescent="0.45">
      <c r="H231" s="39"/>
      <c r="I231" s="39"/>
      <c r="J231" s="39"/>
      <c r="K231" s="39"/>
    </row>
    <row r="232" spans="8:11" x14ac:dyDescent="0.45">
      <c r="H232" s="39"/>
      <c r="I232" s="39"/>
      <c r="J232" s="39"/>
      <c r="K232" s="39"/>
    </row>
    <row r="233" spans="8:11" x14ac:dyDescent="0.45">
      <c r="H233" s="39"/>
      <c r="I233" s="39"/>
      <c r="J233" s="39"/>
      <c r="K233" s="39"/>
    </row>
    <row r="234" spans="8:11" x14ac:dyDescent="0.45">
      <c r="H234" s="39"/>
      <c r="I234" s="39"/>
      <c r="J234" s="39"/>
      <c r="K234" s="39"/>
    </row>
    <row r="235" spans="8:11" x14ac:dyDescent="0.45">
      <c r="H235" s="39"/>
      <c r="I235" s="39"/>
      <c r="J235" s="39"/>
      <c r="K235" s="39"/>
    </row>
    <row r="236" spans="8:11" x14ac:dyDescent="0.45">
      <c r="H236" s="39"/>
      <c r="I236" s="39"/>
      <c r="J236" s="39"/>
      <c r="K236" s="39"/>
    </row>
    <row r="237" spans="8:11" x14ac:dyDescent="0.45">
      <c r="H237" s="39"/>
      <c r="I237" s="39"/>
      <c r="J237" s="39"/>
      <c r="K237" s="39"/>
    </row>
    <row r="238" spans="8:11" x14ac:dyDescent="0.45">
      <c r="H238" s="39"/>
      <c r="I238" s="39"/>
      <c r="J238" s="39"/>
      <c r="K238" s="39"/>
    </row>
    <row r="239" spans="8:11" x14ac:dyDescent="0.45">
      <c r="H239" s="39"/>
      <c r="I239" s="39"/>
      <c r="J239" s="39"/>
      <c r="K239" s="39"/>
    </row>
    <row r="240" spans="8:11" x14ac:dyDescent="0.45">
      <c r="H240" s="39"/>
      <c r="I240" s="39"/>
      <c r="J240" s="39"/>
      <c r="K240" s="39"/>
    </row>
    <row r="241" spans="8:11" x14ac:dyDescent="0.45">
      <c r="H241" s="39"/>
      <c r="I241" s="39"/>
      <c r="J241" s="39"/>
      <c r="K241" s="39"/>
    </row>
    <row r="242" spans="8:11" x14ac:dyDescent="0.45">
      <c r="H242" s="39"/>
      <c r="I242" s="39"/>
      <c r="J242" s="39"/>
      <c r="K242" s="39"/>
    </row>
    <row r="243" spans="8:11" x14ac:dyDescent="0.45">
      <c r="H243" s="39"/>
      <c r="I243" s="39"/>
      <c r="J243" s="39"/>
      <c r="K243" s="39"/>
    </row>
    <row r="244" spans="8:11" x14ac:dyDescent="0.45">
      <c r="H244" s="39"/>
      <c r="I244" s="39"/>
      <c r="J244" s="39"/>
      <c r="K244" s="39"/>
    </row>
    <row r="245" spans="8:11" x14ac:dyDescent="0.45">
      <c r="H245" s="39"/>
      <c r="I245" s="39"/>
      <c r="J245" s="39"/>
      <c r="K245" s="39"/>
    </row>
    <row r="246" spans="8:11" x14ac:dyDescent="0.45">
      <c r="H246" s="39"/>
      <c r="I246" s="39"/>
      <c r="J246" s="39"/>
      <c r="K246" s="39"/>
    </row>
    <row r="247" spans="8:11" x14ac:dyDescent="0.45">
      <c r="H247" s="39"/>
      <c r="I247" s="39"/>
      <c r="J247" s="39"/>
      <c r="K247" s="39"/>
    </row>
    <row r="248" spans="8:11" x14ac:dyDescent="0.45">
      <c r="H248" s="39"/>
      <c r="I248" s="39"/>
      <c r="J248" s="39"/>
      <c r="K248" s="39"/>
    </row>
    <row r="249" spans="8:11" x14ac:dyDescent="0.45">
      <c r="H249" s="39"/>
      <c r="I249" s="39"/>
      <c r="J249" s="39"/>
      <c r="K249" s="39"/>
    </row>
    <row r="250" spans="8:11" x14ac:dyDescent="0.45">
      <c r="H250" s="39"/>
      <c r="I250" s="39"/>
      <c r="J250" s="39"/>
      <c r="K250" s="39"/>
    </row>
    <row r="251" spans="8:11" x14ac:dyDescent="0.45">
      <c r="H251" s="39"/>
      <c r="I251" s="39"/>
      <c r="J251" s="39"/>
      <c r="K251" s="39"/>
    </row>
    <row r="252" spans="8:11" x14ac:dyDescent="0.45">
      <c r="H252" s="39"/>
      <c r="I252" s="39"/>
      <c r="J252" s="39"/>
      <c r="K252" s="39"/>
    </row>
    <row r="253" spans="8:11" x14ac:dyDescent="0.45">
      <c r="H253" s="39"/>
      <c r="I253" s="39"/>
      <c r="J253" s="39"/>
      <c r="K253" s="39"/>
    </row>
    <row r="254" spans="8:11" x14ac:dyDescent="0.45">
      <c r="H254" s="39"/>
      <c r="I254" s="39"/>
      <c r="J254" s="39"/>
      <c r="K254" s="39"/>
    </row>
    <row r="255" spans="8:11" x14ac:dyDescent="0.45">
      <c r="H255" s="39"/>
      <c r="I255" s="39"/>
      <c r="J255" s="39"/>
      <c r="K255" s="39"/>
    </row>
    <row r="256" spans="8:11" x14ac:dyDescent="0.45">
      <c r="H256" s="39"/>
      <c r="I256" s="39"/>
      <c r="J256" s="39"/>
      <c r="K256" s="39"/>
    </row>
    <row r="257" spans="8:11" x14ac:dyDescent="0.45">
      <c r="H257" s="39"/>
      <c r="I257" s="39"/>
      <c r="J257" s="39"/>
      <c r="K257" s="39"/>
    </row>
    <row r="258" spans="8:11" x14ac:dyDescent="0.45">
      <c r="H258" s="39"/>
      <c r="I258" s="39"/>
      <c r="J258" s="39"/>
      <c r="K258" s="39"/>
    </row>
    <row r="259" spans="8:11" x14ac:dyDescent="0.45">
      <c r="H259" s="39"/>
      <c r="I259" s="39"/>
      <c r="J259" s="39"/>
      <c r="K259" s="39"/>
    </row>
    <row r="260" spans="8:11" x14ac:dyDescent="0.45">
      <c r="H260" s="39"/>
      <c r="I260" s="39"/>
      <c r="J260" s="39"/>
      <c r="K260" s="39"/>
    </row>
    <row r="261" spans="8:11" x14ac:dyDescent="0.45">
      <c r="H261" s="39"/>
      <c r="I261" s="39"/>
      <c r="J261" s="39"/>
      <c r="K261" s="39"/>
    </row>
    <row r="262" spans="8:11" x14ac:dyDescent="0.45">
      <c r="H262" s="39"/>
      <c r="I262" s="39"/>
      <c r="J262" s="39"/>
      <c r="K262" s="39"/>
    </row>
    <row r="263" spans="8:11" x14ac:dyDescent="0.45">
      <c r="H263" s="39"/>
      <c r="I263" s="39"/>
      <c r="J263" s="39"/>
      <c r="K263" s="39"/>
    </row>
    <row r="264" spans="8:11" x14ac:dyDescent="0.45">
      <c r="H264" s="39"/>
      <c r="I264" s="39"/>
      <c r="J264" s="39"/>
      <c r="K264" s="39"/>
    </row>
    <row r="265" spans="8:11" x14ac:dyDescent="0.45">
      <c r="H265" s="39"/>
      <c r="I265" s="39"/>
      <c r="J265" s="39"/>
      <c r="K265" s="39"/>
    </row>
    <row r="266" spans="8:11" x14ac:dyDescent="0.45">
      <c r="H266" s="39"/>
      <c r="I266" s="39"/>
      <c r="J266" s="39"/>
      <c r="K266" s="39"/>
    </row>
  </sheetData>
  <mergeCells count="33">
    <mergeCell ref="C27:F32"/>
    <mergeCell ref="H6:K7"/>
    <mergeCell ref="H9:H46"/>
    <mergeCell ref="I10:I13"/>
    <mergeCell ref="I26:I27"/>
    <mergeCell ref="I29:I31"/>
    <mergeCell ref="I15:I18"/>
    <mergeCell ref="I19:I24"/>
    <mergeCell ref="I100:I101"/>
    <mergeCell ref="I78:I90"/>
    <mergeCell ref="H50:H52"/>
    <mergeCell ref="H53:H61"/>
    <mergeCell ref="I33:I46"/>
    <mergeCell ref="I58:I61"/>
    <mergeCell ref="H62:H69"/>
    <mergeCell ref="I63:I65"/>
    <mergeCell ref="I66:I67"/>
    <mergeCell ref="H127:H128"/>
    <mergeCell ref="H129:H132"/>
    <mergeCell ref="C2:F2"/>
    <mergeCell ref="C3:F3"/>
    <mergeCell ref="I122:I123"/>
    <mergeCell ref="I124:I126"/>
    <mergeCell ref="H111:H112"/>
    <mergeCell ref="H113:H126"/>
    <mergeCell ref="I114:I115"/>
    <mergeCell ref="I116:I119"/>
    <mergeCell ref="H71:H105"/>
    <mergeCell ref="I72:I75"/>
    <mergeCell ref="I76:I77"/>
    <mergeCell ref="H106:H110"/>
    <mergeCell ref="I91:I94"/>
    <mergeCell ref="I96:I99"/>
  </mergeCells>
  <phoneticPr fontId="2" type="noConversion"/>
  <hyperlinks>
    <hyperlink ref="C3" r:id="rId1" xr:uid="{D059CE08-8B7A-4603-A0E8-1EA13A4FB099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694BB-D44D-490D-A286-42EC62423FA9}">
  <dimension ref="B2:C19"/>
  <sheetViews>
    <sheetView workbookViewId="0">
      <selection activeCell="G22" sqref="G22"/>
    </sheetView>
  </sheetViews>
  <sheetFormatPr defaultRowHeight="17" x14ac:dyDescent="0.45"/>
  <cols>
    <col min="2" max="2" width="41.9140625" customWidth="1"/>
    <col min="3" max="3" width="26.4140625" customWidth="1"/>
  </cols>
  <sheetData>
    <row r="2" spans="2:3" x14ac:dyDescent="0.45">
      <c r="B2" s="94" t="s">
        <v>198</v>
      </c>
      <c r="C2" s="94"/>
    </row>
    <row r="3" spans="2:3" x14ac:dyDescent="0.45">
      <c r="B3" s="94"/>
      <c r="C3" s="94"/>
    </row>
    <row r="4" spans="2:3" ht="17.5" customHeight="1" thickBot="1" x14ac:dyDescent="0.5"/>
    <row r="5" spans="2:3" ht="17.5" customHeight="1" thickBot="1" x14ac:dyDescent="0.5">
      <c r="B5" s="92" t="s">
        <v>185</v>
      </c>
      <c r="C5" s="93"/>
    </row>
    <row r="6" spans="2:3" ht="17.5" customHeight="1" thickBot="1" x14ac:dyDescent="0.5">
      <c r="B6" s="44" t="s">
        <v>184</v>
      </c>
      <c r="C6" s="45">
        <v>7265</v>
      </c>
    </row>
    <row r="7" spans="2:3" ht="17.5" customHeight="1" thickBot="1" x14ac:dyDescent="0.4">
      <c r="B7" s="46" t="s">
        <v>186</v>
      </c>
      <c r="C7" s="45">
        <v>5000</v>
      </c>
    </row>
    <row r="8" spans="2:3" ht="17.5" customHeight="1" thickBot="1" x14ac:dyDescent="0.4">
      <c r="B8" s="46" t="s">
        <v>187</v>
      </c>
      <c r="C8" s="47">
        <f>C9-C7</f>
        <v>20000</v>
      </c>
    </row>
    <row r="9" spans="2:3" ht="17.5" customHeight="1" thickBot="1" x14ac:dyDescent="0.4">
      <c r="B9" s="46" t="s">
        <v>188</v>
      </c>
      <c r="C9" s="45">
        <v>25000</v>
      </c>
    </row>
    <row r="10" spans="2:3" ht="17.5" customHeight="1" thickBot="1" x14ac:dyDescent="0.4">
      <c r="B10" s="46" t="s">
        <v>189</v>
      </c>
      <c r="C10" s="54">
        <v>0.108</v>
      </c>
    </row>
    <row r="11" spans="2:3" ht="17.5" customHeight="1" thickBot="1" x14ac:dyDescent="0.4">
      <c r="B11" s="46" t="s">
        <v>190</v>
      </c>
      <c r="C11" s="48">
        <f>(C8*C10)*1.1</f>
        <v>2376</v>
      </c>
    </row>
    <row r="12" spans="2:3" ht="17.5" customHeight="1" thickBot="1" x14ac:dyDescent="0.5">
      <c r="B12" s="101" t="s">
        <v>202</v>
      </c>
      <c r="C12" s="102">
        <v>0.1</v>
      </c>
    </row>
    <row r="13" spans="2:3" ht="17.5" customHeight="1" thickBot="1" x14ac:dyDescent="0.5">
      <c r="B13" s="101" t="s">
        <v>200</v>
      </c>
      <c r="C13" s="45">
        <v>975</v>
      </c>
    </row>
    <row r="14" spans="2:3" ht="17.5" customHeight="1" thickBot="1" x14ac:dyDescent="0.5">
      <c r="B14" s="101" t="s">
        <v>201</v>
      </c>
      <c r="C14" s="48">
        <f>IF(C8&lt;5000,300,IF(C8&lt;10000,400,IF(C8&lt;15000,600,IF(C8&lt;20000,800,IF(C8&gt;-20000,1000,"ERROR")))))</f>
        <v>1000</v>
      </c>
    </row>
    <row r="15" spans="2:3" ht="17.5" customHeight="1" thickBot="1" x14ac:dyDescent="0.4">
      <c r="B15" s="46" t="s">
        <v>191</v>
      </c>
      <c r="C15" s="48">
        <f>C8-C6-C11-C12*((C13+C14)*1.1)</f>
        <v>10141.75</v>
      </c>
    </row>
    <row r="16" spans="2:3" ht="17.5" customHeight="1" thickBot="1" x14ac:dyDescent="0.4">
      <c r="B16" s="46" t="s">
        <v>192</v>
      </c>
      <c r="C16" s="49">
        <f>C15/C9</f>
        <v>0.40566999999999998</v>
      </c>
    </row>
    <row r="17" spans="2:3" ht="1" customHeight="1" thickBot="1" x14ac:dyDescent="0.3">
      <c r="B17" s="50"/>
      <c r="C17" s="51"/>
    </row>
    <row r="18" spans="2:3" ht="17.5" customHeight="1" thickBot="1" x14ac:dyDescent="0.4">
      <c r="B18" s="46" t="s">
        <v>193</v>
      </c>
      <c r="C18" s="52">
        <f>C15*0.909</f>
        <v>9218.8507499999996</v>
      </c>
    </row>
    <row r="19" spans="2:3" ht="17.5" customHeight="1" thickBot="1" x14ac:dyDescent="0.4">
      <c r="B19" s="46" t="s">
        <v>194</v>
      </c>
      <c r="C19" s="53">
        <f>C9/C18</f>
        <v>2.71183476964306</v>
      </c>
    </row>
  </sheetData>
  <mergeCells count="2">
    <mergeCell ref="B5:C5"/>
    <mergeCell ref="B2:C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마진계산기</vt:lpstr>
      <vt:lpstr>로켓그로스 수수료율</vt:lpstr>
      <vt:lpstr>할인쿠폰 ROAS 계산기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작은성공</dc:creator>
  <cp:lastModifiedBy>경환 김</cp:lastModifiedBy>
  <dcterms:created xsi:type="dcterms:W3CDTF">2024-08-16T08:54:41Z</dcterms:created>
  <dcterms:modified xsi:type="dcterms:W3CDTF">2025-01-11T09:40:00Z</dcterms:modified>
</cp:coreProperties>
</file>