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10.129\work_00\00. 문서\05. 소프트웨어 활용 및 코딩 (Python)\지도학습_에러지표\"/>
    </mc:Choice>
  </mc:AlternateContent>
  <xr:revisionPtr revIDLastSave="0" documentId="8_{96EE4FC7-84A2-4FC5-9F86-CBE2219BABF7}" xr6:coauthVersionLast="43" xr6:coauthVersionMax="43" xr10:uidLastSave="{00000000-0000-0000-0000-000000000000}"/>
  <bookViews>
    <workbookView xWindow="-108" yWindow="-108" windowWidth="23256" windowHeight="12576" xr2:uid="{0E01CCE6-C9CA-4D9A-89D2-A10260F622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5" i="1"/>
  <c r="D9" i="1" l="1"/>
  <c r="H18" i="1" l="1"/>
  <c r="M5" i="1"/>
  <c r="G21" i="1" l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9" i="1"/>
  <c r="E19" i="1"/>
  <c r="G19" i="1" s="1"/>
  <c r="E20" i="1"/>
  <c r="G20" i="1" s="1"/>
  <c r="E21" i="1"/>
  <c r="E22" i="1"/>
  <c r="G22" i="1" s="1"/>
  <c r="E23" i="1"/>
  <c r="G23" i="1" s="1"/>
  <c r="E24" i="1"/>
  <c r="G24" i="1" s="1"/>
  <c r="E18" i="1"/>
  <c r="G18" i="1" s="1"/>
  <c r="N5" i="1"/>
  <c r="M26" i="1"/>
  <c r="N26" i="1" s="1"/>
  <c r="M25" i="1"/>
  <c r="N2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F9" i="1" l="1"/>
  <c r="N29" i="1"/>
  <c r="N30" i="1" s="1"/>
  <c r="N31" i="1" s="1"/>
  <c r="Q9" i="1" s="1"/>
  <c r="I18" i="1"/>
  <c r="G9" i="1"/>
  <c r="H9" i="1" s="1"/>
  <c r="I9" i="1" s="1"/>
  <c r="Q10" i="1"/>
  <c r="F18" i="1"/>
</calcChain>
</file>

<file path=xl/sharedStrings.xml><?xml version="1.0" encoding="utf-8"?>
<sst xmlns="http://schemas.openxmlformats.org/spreadsheetml/2006/main" count="22" uniqueCount="17">
  <si>
    <t>`</t>
    <phoneticPr fontId="1" type="noConversion"/>
  </si>
  <si>
    <t>MAE</t>
    <phoneticPr fontId="1" type="noConversion"/>
  </si>
  <si>
    <t>실측 값</t>
    <phoneticPr fontId="1" type="noConversion"/>
  </si>
  <si>
    <t>예측 값</t>
    <phoneticPr fontId="1" type="noConversion"/>
  </si>
  <si>
    <t>오차</t>
    <phoneticPr fontId="1" type="noConversion"/>
  </si>
  <si>
    <t>RMSE</t>
    <phoneticPr fontId="1" type="noConversion"/>
  </si>
  <si>
    <t>MAE는 일반적인 실측값과 예측값간의 DISTANCE 차이의 평균</t>
    <phoneticPr fontId="1" type="noConversion"/>
  </si>
  <si>
    <t>RMSE는 실제 에러가 평균적으로 일어나지않고 한곳에 오류가 몰려있어서 위험한 상황인경우 감지가능함</t>
    <phoneticPr fontId="1" type="noConversion"/>
  </si>
  <si>
    <t>실측</t>
    <phoneticPr fontId="1" type="noConversion"/>
  </si>
  <si>
    <t>예측</t>
    <phoneticPr fontId="1" type="noConversion"/>
  </si>
  <si>
    <t>실측-예측</t>
    <phoneticPr fontId="1" type="noConversion"/>
  </si>
  <si>
    <t>(실측-예측)[제곱]</t>
    <phoneticPr fontId="1" type="noConversion"/>
  </si>
  <si>
    <t>RMSE</t>
    <phoneticPr fontId="1" type="noConversion"/>
  </si>
  <si>
    <t>MAE</t>
    <phoneticPr fontId="1" type="noConversion"/>
  </si>
  <si>
    <t>주차</t>
    <phoneticPr fontId="1" type="noConversion"/>
  </si>
  <si>
    <t>MAPE</t>
    <phoneticPr fontId="1" type="noConversion"/>
  </si>
  <si>
    <t>1-ABS(ACTUAL-FCST)/ACTUAL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</si>
</sst>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3966D-CF18-40BB-AF50-1443C80B6B9E}">
  <dimension ref="B2:Q31"/>
  <sheetViews>
    <sheetView tabSelected="1" zoomScale="130" zoomScaleNormal="130" workbookViewId="0">
      <selection activeCell="J11" sqref="A11:J12"/>
    </sheetView>
  </sheetViews>
  <sheetFormatPr defaultRowHeight="17.399999999999999" x14ac:dyDescent="0.4"/>
  <cols>
    <col min="14" max="14" width="15.296875" bestFit="1" customWidth="1"/>
    <col min="15" max="15" width="26.3984375" customWidth="1"/>
  </cols>
  <sheetData>
    <row r="2" spans="2:17" x14ac:dyDescent="0.4">
      <c r="B2" t="s">
        <v>6</v>
      </c>
    </row>
    <row r="3" spans="2:17" x14ac:dyDescent="0.4">
      <c r="B3" t="s">
        <v>7</v>
      </c>
      <c r="O3" s="7" t="s">
        <v>16</v>
      </c>
    </row>
    <row r="4" spans="2:17" x14ac:dyDescent="0.4">
      <c r="J4" s="1" t="s">
        <v>14</v>
      </c>
      <c r="K4" s="1" t="s">
        <v>8</v>
      </c>
      <c r="L4" s="1" t="s">
        <v>9</v>
      </c>
      <c r="M4" s="1" t="s">
        <v>10</v>
      </c>
      <c r="N4" s="1" t="s">
        <v>11</v>
      </c>
      <c r="O4" s="6" t="s">
        <v>15</v>
      </c>
    </row>
    <row r="5" spans="2:17" x14ac:dyDescent="0.4">
      <c r="J5" s="5">
        <v>201631</v>
      </c>
      <c r="K5" s="5">
        <v>1522</v>
      </c>
      <c r="L5" s="5">
        <v>2240</v>
      </c>
      <c r="M5" s="5">
        <f>ABS(K5-L5)</f>
        <v>718</v>
      </c>
      <c r="N5" s="5">
        <f>POWER(M5,2)</f>
        <v>515524</v>
      </c>
      <c r="O5">
        <f>1-ABS(K5-L5)/K5</f>
        <v>0.52825229960578191</v>
      </c>
    </row>
    <row r="6" spans="2:17" x14ac:dyDescent="0.4">
      <c r="J6" s="5">
        <v>201632</v>
      </c>
      <c r="K6" s="5">
        <v>2100</v>
      </c>
      <c r="L6" s="5">
        <v>2240</v>
      </c>
      <c r="M6" s="5">
        <f t="shared" ref="M6:M26" si="0">ABS(K6-L6)</f>
        <v>140</v>
      </c>
      <c r="N6" s="5">
        <f t="shared" ref="N6:N26" si="1">POWER(M6,2)</f>
        <v>19600</v>
      </c>
      <c r="O6">
        <f t="shared" ref="O6:O26" si="2">1-ABS(K6-L6)/K6</f>
        <v>0.93333333333333335</v>
      </c>
    </row>
    <row r="7" spans="2:17" x14ac:dyDescent="0.4">
      <c r="J7" s="5">
        <v>201633</v>
      </c>
      <c r="K7" s="5">
        <v>43</v>
      </c>
      <c r="L7" s="5">
        <v>138.5</v>
      </c>
      <c r="M7" s="5">
        <f t="shared" si="0"/>
        <v>95.5</v>
      </c>
      <c r="N7" s="5">
        <f t="shared" si="1"/>
        <v>9120.25</v>
      </c>
      <c r="O7">
        <f t="shared" si="2"/>
        <v>-1.2209302325581395</v>
      </c>
    </row>
    <row r="8" spans="2:17" x14ac:dyDescent="0.4">
      <c r="B8" s="1" t="s">
        <v>2</v>
      </c>
      <c r="C8" s="1" t="s">
        <v>3</v>
      </c>
      <c r="D8" s="1"/>
      <c r="E8" s="1" t="s">
        <v>4</v>
      </c>
      <c r="F8" s="1" t="s">
        <v>1</v>
      </c>
      <c r="G8" s="1" t="s">
        <v>5</v>
      </c>
      <c r="H8" s="1"/>
      <c r="I8" s="3"/>
      <c r="J8" s="5">
        <v>201634</v>
      </c>
      <c r="K8" s="5">
        <v>1700</v>
      </c>
      <c r="L8" s="5">
        <v>1462.6666</v>
      </c>
      <c r="M8" s="5">
        <f t="shared" si="0"/>
        <v>237.33339999999998</v>
      </c>
      <c r="N8" s="5">
        <f t="shared" si="1"/>
        <v>56327.142755559995</v>
      </c>
      <c r="O8">
        <f t="shared" si="2"/>
        <v>0.86039211764705881</v>
      </c>
    </row>
    <row r="9" spans="2:17" x14ac:dyDescent="0.4">
      <c r="B9" s="2">
        <v>100</v>
      </c>
      <c r="C9" s="2">
        <v>50</v>
      </c>
      <c r="D9" s="2">
        <f>1-ABS(B9-C9)/B9</f>
        <v>0.5</v>
      </c>
      <c r="E9" s="2">
        <f>ABS(B9-C9)</f>
        <v>50</v>
      </c>
      <c r="F9" s="2">
        <f>AVERAGE(E9:E15)</f>
        <v>50</v>
      </c>
      <c r="G9" s="2">
        <f>POWER(E9,2)</f>
        <v>2500</v>
      </c>
      <c r="H9" s="2">
        <f>SUM(G9:G15)/7</f>
        <v>2500</v>
      </c>
      <c r="I9" s="4">
        <f>SQRT(H9)</f>
        <v>50</v>
      </c>
      <c r="J9" s="5">
        <v>201635</v>
      </c>
      <c r="K9" s="5">
        <v>1514</v>
      </c>
      <c r="L9" s="5">
        <v>1462.6666</v>
      </c>
      <c r="M9" s="5">
        <f t="shared" si="0"/>
        <v>51.333399999999983</v>
      </c>
      <c r="N9" s="5">
        <f t="shared" si="1"/>
        <v>2635.1179555599983</v>
      </c>
      <c r="O9">
        <f t="shared" si="2"/>
        <v>0.96609418758256271</v>
      </c>
      <c r="P9" t="s">
        <v>12</v>
      </c>
      <c r="Q9">
        <f>N31</f>
        <v>444.91246483057563</v>
      </c>
    </row>
    <row r="10" spans="2:17" x14ac:dyDescent="0.4">
      <c r="B10" s="2">
        <v>100</v>
      </c>
      <c r="C10" s="2">
        <v>50</v>
      </c>
      <c r="D10" s="2"/>
      <c r="E10" s="2">
        <f t="shared" ref="E10:E15" si="3">ABS(B10-C10)</f>
        <v>50</v>
      </c>
      <c r="F10" s="2"/>
      <c r="G10" s="2">
        <f t="shared" ref="G10:G15" si="4">POWER(E10,2)</f>
        <v>2500</v>
      </c>
      <c r="H10" s="2"/>
      <c r="I10" s="4"/>
      <c r="J10" s="5">
        <v>201636</v>
      </c>
      <c r="K10" s="5">
        <v>1501</v>
      </c>
      <c r="L10" s="5">
        <v>1462.6666</v>
      </c>
      <c r="M10" s="5">
        <f t="shared" si="0"/>
        <v>38.333399999999983</v>
      </c>
      <c r="N10" s="5">
        <f t="shared" si="1"/>
        <v>1469.4495555599988</v>
      </c>
      <c r="O10">
        <f t="shared" si="2"/>
        <v>0.97446142571618921</v>
      </c>
      <c r="P10" t="s">
        <v>13</v>
      </c>
      <c r="Q10">
        <f>AVERAGE(M5:M26)</f>
        <v>290.90152727272726</v>
      </c>
    </row>
    <row r="11" spans="2:17" x14ac:dyDescent="0.4">
      <c r="B11" s="2">
        <v>100</v>
      </c>
      <c r="C11" s="2">
        <v>50</v>
      </c>
      <c r="D11" s="2"/>
      <c r="E11" s="2">
        <f t="shared" si="3"/>
        <v>50</v>
      </c>
      <c r="F11" s="2"/>
      <c r="G11" s="2">
        <f t="shared" si="4"/>
        <v>2500</v>
      </c>
      <c r="H11" s="2"/>
      <c r="I11" s="4"/>
      <c r="J11" s="5">
        <v>201637</v>
      </c>
      <c r="K11" s="5">
        <v>1491</v>
      </c>
      <c r="L11" s="5">
        <v>1462.6666</v>
      </c>
      <c r="M11" s="5">
        <f t="shared" si="0"/>
        <v>28.333399999999983</v>
      </c>
      <c r="N11" s="5">
        <f t="shared" si="1"/>
        <v>802.78155555999911</v>
      </c>
      <c r="O11">
        <f t="shared" si="2"/>
        <v>0.98099704896042927</v>
      </c>
    </row>
    <row r="12" spans="2:17" x14ac:dyDescent="0.4">
      <c r="B12" s="2">
        <v>100</v>
      </c>
      <c r="C12" s="2">
        <v>50</v>
      </c>
      <c r="D12" s="2"/>
      <c r="E12" s="2">
        <f t="shared" si="3"/>
        <v>50</v>
      </c>
      <c r="F12" s="2"/>
      <c r="G12" s="2">
        <f t="shared" si="4"/>
        <v>2500</v>
      </c>
      <c r="H12" s="2"/>
      <c r="I12" s="4"/>
      <c r="J12" s="5">
        <v>201638</v>
      </c>
      <c r="K12" s="5">
        <v>806</v>
      </c>
      <c r="L12" s="5">
        <v>1462.6666</v>
      </c>
      <c r="M12" s="5">
        <f t="shared" si="0"/>
        <v>656.66660000000002</v>
      </c>
      <c r="N12" s="5">
        <f t="shared" si="1"/>
        <v>431211.02355556004</v>
      </c>
      <c r="O12">
        <f t="shared" si="2"/>
        <v>0.18527717121588083</v>
      </c>
    </row>
    <row r="13" spans="2:17" x14ac:dyDescent="0.4">
      <c r="B13" s="2">
        <v>100</v>
      </c>
      <c r="C13" s="2">
        <v>50</v>
      </c>
      <c r="D13" s="2"/>
      <c r="E13" s="2">
        <f t="shared" si="3"/>
        <v>50</v>
      </c>
      <c r="F13" s="2"/>
      <c r="G13" s="2">
        <f t="shared" si="4"/>
        <v>2500</v>
      </c>
      <c r="H13" s="2"/>
      <c r="I13" s="4"/>
      <c r="J13" s="5">
        <v>201639</v>
      </c>
      <c r="K13" s="5">
        <v>2111</v>
      </c>
      <c r="L13" s="5">
        <v>2240</v>
      </c>
      <c r="M13" s="5">
        <f t="shared" si="0"/>
        <v>129</v>
      </c>
      <c r="N13" s="5">
        <f t="shared" si="1"/>
        <v>16641</v>
      </c>
      <c r="O13">
        <f t="shared" si="2"/>
        <v>0.93889152060634773</v>
      </c>
    </row>
    <row r="14" spans="2:17" x14ac:dyDescent="0.4">
      <c r="B14" s="2">
        <v>100</v>
      </c>
      <c r="C14" s="2">
        <v>50</v>
      </c>
      <c r="D14" s="2"/>
      <c r="E14" s="2">
        <f t="shared" si="3"/>
        <v>50</v>
      </c>
      <c r="F14" s="2"/>
      <c r="G14" s="2">
        <f t="shared" si="4"/>
        <v>2500</v>
      </c>
      <c r="H14" s="2"/>
      <c r="I14" s="4"/>
      <c r="J14" s="5">
        <v>201640</v>
      </c>
      <c r="K14" s="5">
        <v>2400</v>
      </c>
      <c r="L14" s="5">
        <v>2240</v>
      </c>
      <c r="M14" s="5">
        <f t="shared" si="0"/>
        <v>160</v>
      </c>
      <c r="N14" s="5">
        <f t="shared" si="1"/>
        <v>25600</v>
      </c>
      <c r="O14">
        <f t="shared" si="2"/>
        <v>0.93333333333333335</v>
      </c>
    </row>
    <row r="15" spans="2:17" x14ac:dyDescent="0.4">
      <c r="B15" s="2">
        <v>100</v>
      </c>
      <c r="C15" s="2">
        <v>150</v>
      </c>
      <c r="D15" s="2"/>
      <c r="E15" s="2">
        <f t="shared" si="3"/>
        <v>50</v>
      </c>
      <c r="F15" s="2" t="s">
        <v>0</v>
      </c>
      <c r="G15" s="2">
        <f t="shared" si="4"/>
        <v>2500</v>
      </c>
      <c r="H15" s="2"/>
      <c r="I15" s="4"/>
      <c r="J15" s="5">
        <v>201641</v>
      </c>
      <c r="K15" s="5">
        <v>2010</v>
      </c>
      <c r="L15" s="5">
        <v>2240</v>
      </c>
      <c r="M15" s="5">
        <f t="shared" si="0"/>
        <v>230</v>
      </c>
      <c r="N15" s="5">
        <f t="shared" si="1"/>
        <v>52900</v>
      </c>
      <c r="O15">
        <f t="shared" si="2"/>
        <v>0.88557213930348255</v>
      </c>
    </row>
    <row r="16" spans="2:17" x14ac:dyDescent="0.4">
      <c r="J16" s="5">
        <v>201642</v>
      </c>
      <c r="K16" s="5">
        <v>1900</v>
      </c>
      <c r="L16" s="5">
        <v>2240</v>
      </c>
      <c r="M16" s="5">
        <f t="shared" si="0"/>
        <v>340</v>
      </c>
      <c r="N16" s="5">
        <f t="shared" si="1"/>
        <v>115600</v>
      </c>
      <c r="O16">
        <f t="shared" si="2"/>
        <v>0.82105263157894737</v>
      </c>
    </row>
    <row r="17" spans="2:15" x14ac:dyDescent="0.4">
      <c r="B17" s="1" t="s">
        <v>2</v>
      </c>
      <c r="C17" s="1" t="s">
        <v>3</v>
      </c>
      <c r="D17" s="1"/>
      <c r="E17" s="1" t="s">
        <v>4</v>
      </c>
      <c r="F17" s="1" t="s">
        <v>1</v>
      </c>
      <c r="G17" s="1" t="s">
        <v>5</v>
      </c>
      <c r="H17" s="1"/>
      <c r="I17" s="3"/>
      <c r="J17" s="5">
        <v>201643</v>
      </c>
      <c r="K17" s="5">
        <v>141</v>
      </c>
      <c r="L17" s="5">
        <v>230</v>
      </c>
      <c r="M17" s="5">
        <f t="shared" si="0"/>
        <v>89</v>
      </c>
      <c r="N17" s="5">
        <f t="shared" si="1"/>
        <v>7921</v>
      </c>
      <c r="O17">
        <f t="shared" si="2"/>
        <v>0.36879432624113473</v>
      </c>
    </row>
    <row r="18" spans="2:15" x14ac:dyDescent="0.4">
      <c r="B18" s="2">
        <v>100</v>
      </c>
      <c r="C18" s="2">
        <v>450</v>
      </c>
      <c r="D18" s="2"/>
      <c r="E18" s="2">
        <f>ABS(B18-C18)</f>
        <v>350</v>
      </c>
      <c r="F18" s="2">
        <f>AVERAGE(E18:E24)</f>
        <v>50</v>
      </c>
      <c r="G18" s="2">
        <f>POWER(E18,2)</f>
        <v>122500</v>
      </c>
      <c r="H18" s="2">
        <f>SUM(G18:G24)/7</f>
        <v>17500</v>
      </c>
      <c r="I18" s="4">
        <f>SQRT(H18)</f>
        <v>132.28756555322954</v>
      </c>
      <c r="J18" s="5">
        <v>201644</v>
      </c>
      <c r="K18" s="5">
        <v>1615</v>
      </c>
      <c r="L18" s="5">
        <v>1462.6666</v>
      </c>
      <c r="M18" s="5">
        <f t="shared" si="0"/>
        <v>152.33339999999998</v>
      </c>
      <c r="N18" s="5">
        <f t="shared" si="1"/>
        <v>23205.464755559995</v>
      </c>
      <c r="O18">
        <f t="shared" si="2"/>
        <v>0.90567591331269348</v>
      </c>
    </row>
    <row r="19" spans="2:15" x14ac:dyDescent="0.4">
      <c r="B19" s="2">
        <v>100</v>
      </c>
      <c r="C19" s="2">
        <v>100</v>
      </c>
      <c r="D19" s="2"/>
      <c r="E19" s="2">
        <f t="shared" ref="E19:E24" si="5">ABS(B19-C19)</f>
        <v>0</v>
      </c>
      <c r="F19" s="2"/>
      <c r="G19" s="2">
        <f t="shared" ref="G19:G24" si="6">POWER(E19,2)</f>
        <v>0</v>
      </c>
      <c r="H19" s="2"/>
      <c r="I19" s="4"/>
      <c r="J19" s="5">
        <v>201645</v>
      </c>
      <c r="K19" s="5">
        <v>1574</v>
      </c>
      <c r="L19" s="5">
        <v>1462.6666</v>
      </c>
      <c r="M19" s="5">
        <f t="shared" si="0"/>
        <v>111.33339999999998</v>
      </c>
      <c r="N19" s="5">
        <f t="shared" si="1"/>
        <v>12395.125955559995</v>
      </c>
      <c r="O19">
        <f t="shared" si="2"/>
        <v>0.92926721728081318</v>
      </c>
    </row>
    <row r="20" spans="2:15" x14ac:dyDescent="0.4">
      <c r="B20" s="2">
        <v>100</v>
      </c>
      <c r="C20" s="2">
        <v>100</v>
      </c>
      <c r="D20" s="2"/>
      <c r="E20" s="2">
        <f t="shared" si="5"/>
        <v>0</v>
      </c>
      <c r="F20" s="2"/>
      <c r="G20" s="2">
        <f t="shared" si="6"/>
        <v>0</v>
      </c>
      <c r="H20" s="2"/>
      <c r="I20" s="4"/>
      <c r="J20" s="5">
        <v>201646</v>
      </c>
      <c r="K20" s="5">
        <v>1800</v>
      </c>
      <c r="L20" s="5">
        <v>2585.6666</v>
      </c>
      <c r="M20" s="5">
        <f t="shared" si="0"/>
        <v>785.66660000000002</v>
      </c>
      <c r="N20" s="5">
        <f t="shared" si="1"/>
        <v>617272.00635556004</v>
      </c>
      <c r="O20">
        <f t="shared" si="2"/>
        <v>0.56351855555555552</v>
      </c>
    </row>
    <row r="21" spans="2:15" x14ac:dyDescent="0.4">
      <c r="B21" s="2">
        <v>100</v>
      </c>
      <c r="C21" s="2">
        <v>100</v>
      </c>
      <c r="D21" s="2"/>
      <c r="E21" s="2">
        <f t="shared" si="5"/>
        <v>0</v>
      </c>
      <c r="F21" s="2"/>
      <c r="G21" s="2">
        <f t="shared" si="6"/>
        <v>0</v>
      </c>
      <c r="H21" s="2"/>
      <c r="I21" s="4"/>
      <c r="J21" s="5">
        <v>201647</v>
      </c>
      <c r="K21" s="5">
        <v>2600</v>
      </c>
      <c r="L21" s="5">
        <v>2586.6666</v>
      </c>
      <c r="M21" s="5">
        <f t="shared" si="0"/>
        <v>13.333399999999983</v>
      </c>
      <c r="N21" s="5">
        <f t="shared" si="1"/>
        <v>177.77955555999955</v>
      </c>
      <c r="O21">
        <f t="shared" si="2"/>
        <v>0.99487176923076925</v>
      </c>
    </row>
    <row r="22" spans="2:15" x14ac:dyDescent="0.4">
      <c r="B22" s="2">
        <v>100</v>
      </c>
      <c r="C22" s="2">
        <v>100</v>
      </c>
      <c r="D22" s="2"/>
      <c r="E22" s="2">
        <f t="shared" si="5"/>
        <v>0</v>
      </c>
      <c r="F22" s="2"/>
      <c r="G22" s="2">
        <f t="shared" si="6"/>
        <v>0</v>
      </c>
      <c r="H22" s="2"/>
      <c r="I22" s="4"/>
      <c r="J22" s="5">
        <v>201648</v>
      </c>
      <c r="K22" s="5">
        <v>2412</v>
      </c>
      <c r="L22" s="5">
        <v>2585.6666</v>
      </c>
      <c r="M22" s="5">
        <f t="shared" si="0"/>
        <v>173.66660000000002</v>
      </c>
      <c r="N22" s="5">
        <f t="shared" si="1"/>
        <v>30160.087955560004</v>
      </c>
      <c r="O22">
        <f t="shared" si="2"/>
        <v>0.92799892205638468</v>
      </c>
    </row>
    <row r="23" spans="2:15" x14ac:dyDescent="0.4">
      <c r="B23" s="2">
        <v>100</v>
      </c>
      <c r="C23" s="2">
        <v>100</v>
      </c>
      <c r="D23" s="2"/>
      <c r="E23" s="2">
        <f t="shared" si="5"/>
        <v>0</v>
      </c>
      <c r="F23" s="2"/>
      <c r="G23" s="2">
        <f t="shared" si="6"/>
        <v>0</v>
      </c>
      <c r="H23" s="2"/>
      <c r="I23" s="4"/>
      <c r="J23" s="5">
        <v>201649</v>
      </c>
      <c r="K23" s="5">
        <v>1955</v>
      </c>
      <c r="L23" s="5">
        <v>1758</v>
      </c>
      <c r="M23" s="5">
        <f t="shared" si="0"/>
        <v>197</v>
      </c>
      <c r="N23" s="5">
        <f t="shared" si="1"/>
        <v>38809</v>
      </c>
      <c r="O23">
        <f t="shared" si="2"/>
        <v>0.89923273657289005</v>
      </c>
    </row>
    <row r="24" spans="2:15" x14ac:dyDescent="0.4">
      <c r="B24" s="2">
        <v>100</v>
      </c>
      <c r="C24" s="2">
        <v>100</v>
      </c>
      <c r="D24" s="2"/>
      <c r="E24" s="2">
        <f t="shared" si="5"/>
        <v>0</v>
      </c>
      <c r="F24" s="2"/>
      <c r="G24" s="2">
        <f t="shared" si="6"/>
        <v>0</v>
      </c>
      <c r="H24" s="2"/>
      <c r="I24" s="4"/>
      <c r="J24" s="5">
        <v>201650</v>
      </c>
      <c r="K24" s="5">
        <v>1800</v>
      </c>
      <c r="L24" s="5">
        <v>1758</v>
      </c>
      <c r="M24" s="5">
        <f t="shared" si="0"/>
        <v>42</v>
      </c>
      <c r="N24" s="5">
        <f t="shared" si="1"/>
        <v>1764</v>
      </c>
      <c r="O24">
        <f t="shared" si="2"/>
        <v>0.97666666666666668</v>
      </c>
    </row>
    <row r="25" spans="2:15" x14ac:dyDescent="0.4">
      <c r="J25" s="5">
        <v>201651</v>
      </c>
      <c r="K25" s="5">
        <v>1173</v>
      </c>
      <c r="L25" s="5">
        <v>1758</v>
      </c>
      <c r="M25" s="5">
        <f t="shared" si="0"/>
        <v>585</v>
      </c>
      <c r="N25" s="5">
        <f t="shared" si="1"/>
        <v>342225</v>
      </c>
      <c r="O25">
        <f t="shared" si="2"/>
        <v>0.50127877237851659</v>
      </c>
    </row>
    <row r="26" spans="2:15" x14ac:dyDescent="0.4">
      <c r="J26" s="5">
        <v>201652</v>
      </c>
      <c r="K26" s="5">
        <v>332</v>
      </c>
      <c r="L26" s="5">
        <v>1758</v>
      </c>
      <c r="M26" s="5">
        <f t="shared" si="0"/>
        <v>1426</v>
      </c>
      <c r="N26" s="5">
        <f t="shared" si="1"/>
        <v>2033476</v>
      </c>
      <c r="O26">
        <f t="shared" si="2"/>
        <v>-3.2951807228915664</v>
      </c>
    </row>
    <row r="29" spans="2:15" x14ac:dyDescent="0.4">
      <c r="N29">
        <f>SUM(N5:N26)</f>
        <v>4354836.2299556006</v>
      </c>
    </row>
    <row r="30" spans="2:15" x14ac:dyDescent="0.4">
      <c r="N30">
        <f>N29/22</f>
        <v>197947.1013616182</v>
      </c>
    </row>
    <row r="31" spans="2:15" x14ac:dyDescent="0.4">
      <c r="N31">
        <f>SQRT(N30)</f>
        <v>444.91246483057563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hk2</dc:creator>
  <cp:lastModifiedBy>hk2</cp:lastModifiedBy>
  <dcterms:created xsi:type="dcterms:W3CDTF">2018-05-08T06:01:22Z</dcterms:created>
  <dcterms:modified xsi:type="dcterms:W3CDTF">2019-05-09T07:29:11Z</dcterms:modified>
</cp:coreProperties>
</file>