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pring" sheetId="6" r:id="rId1"/>
    <sheet name="spring-framework" sheetId="5" r:id="rId2"/>
    <sheet name="springsecurity" sheetId="7" r:id="rId3"/>
  </sheets>
  <definedNames>
    <definedName name="_xlnm._FilterDatabase" localSheetId="0" hidden="1">spring!$B$2:$J$26</definedName>
    <definedName name="_xlnm._FilterDatabase" localSheetId="1" hidden="1">'spring-framework'!$A$1:$Q$58</definedName>
    <definedName name="_xlnm._FilterDatabase" localSheetId="2" hidden="1">springsecurity!$A$1:$L$40</definedName>
  </definedNames>
  <calcPr calcId="144525"/>
</workbook>
</file>

<file path=xl/sharedStrings.xml><?xml version="1.0" encoding="utf-8"?>
<sst xmlns="http://schemas.openxmlformats.org/spreadsheetml/2006/main" count="145" uniqueCount="50">
  <si>
    <t>spring-framework</t>
  </si>
  <si>
    <t>Number</t>
  </si>
  <si>
    <t>Percent</t>
  </si>
  <si>
    <t>Situation II(per-patch)</t>
  </si>
  <si>
    <t>Situation II(post-patch)</t>
  </si>
  <si>
    <t>Situation III(per-patch)</t>
  </si>
  <si>
    <t>Situation III(post-patch)</t>
  </si>
  <si>
    <t>Situation I</t>
  </si>
  <si>
    <t>Total</t>
  </si>
  <si>
    <t>spring-security</t>
  </si>
  <si>
    <t>CVE</t>
  </si>
  <si>
    <t>VERSION</t>
  </si>
  <si>
    <t>3.2.1</t>
  </si>
  <si>
    <t>3.2.8</t>
  </si>
  <si>
    <t>3.2.10</t>
  </si>
  <si>
    <t>3.2.15</t>
  </si>
  <si>
    <t>4.0.1</t>
  </si>
  <si>
    <t>4.0.5</t>
  </si>
  <si>
    <t>4.0.8</t>
  </si>
  <si>
    <t>4.1.0.RC1</t>
  </si>
  <si>
    <t>4.1.0</t>
  </si>
  <si>
    <t>4.1.3</t>
  </si>
  <si>
    <t>4.1.7</t>
  </si>
  <si>
    <t>4.2.1</t>
  </si>
  <si>
    <t>4.2.2</t>
  </si>
  <si>
    <t>4.3.0</t>
  </si>
  <si>
    <t>4.3.1</t>
  </si>
  <si>
    <t>CVE-2014-0225</t>
  </si>
  <si>
    <t>3.2.1-8、4.0.1-4</t>
  </si>
  <si>
    <t>CVE-2014-1904</t>
  </si>
  <si>
    <t>3.2.1-15、4.0.1</t>
  </si>
  <si>
    <t>CVE-2015-0201</t>
  </si>
  <si>
    <t>4.0.1-4.0.8、4.1.0.RC1、4.1.0-4</t>
  </si>
  <si>
    <t>CVE-2013-4152</t>
  </si>
  <si>
    <t>before 3.2.4 and 4.0.0.M1</t>
  </si>
  <si>
    <t>CVE-2013-7315</t>
  </si>
  <si>
    <t>3.1.3</t>
  </si>
  <si>
    <t>3.1.5</t>
  </si>
  <si>
    <t>3.1.6</t>
  </si>
  <si>
    <t>3.2.0</t>
  </si>
  <si>
    <t>3.2.2</t>
  </si>
  <si>
    <t>3.2.9</t>
  </si>
  <si>
    <t>4.0.0.M1</t>
  </si>
  <si>
    <t>4.1.1</t>
  </si>
  <si>
    <t>CVE-2014-0097</t>
  </si>
  <si>
    <t>3.1.3-5、3.2.0-1</t>
  </si>
  <si>
    <t>CVE-2016-5007</t>
  </si>
  <si>
    <t>3.2.0-9、4.0.0.M1-4.1.0</t>
  </si>
  <si>
    <t>CVE-2018-15801</t>
  </si>
  <si>
    <t>5.1.x prior to 5.1.2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</si>
</sst>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176" formatCode="0.0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9" fillId="16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6"/>
  <sheetViews>
    <sheetView tabSelected="1" workbookViewId="0">
      <selection activeCell="C12" sqref="C12:F12"/>
    </sheetView>
  </sheetViews>
  <sheetFormatPr defaultColWidth="8.88888888888889" defaultRowHeight="14.4"/>
  <cols>
    <col min="2" max="2" width="29.1111111111111" customWidth="1"/>
    <col min="4" max="4" width="12.8888888888889"/>
    <col min="6" max="6" width="8.33333333333333" customWidth="1"/>
    <col min="8" max="8" width="18.6666666666667" customWidth="1"/>
  </cols>
  <sheetData>
    <row r="2" spans="2:6">
      <c r="B2" s="2" t="s">
        <v>0</v>
      </c>
      <c r="C2" s="2"/>
      <c r="D2" s="2"/>
      <c r="E2" s="2"/>
      <c r="F2" s="2"/>
    </row>
    <row r="3" spans="2:6">
      <c r="B3" s="8"/>
      <c r="C3" s="8" t="s">
        <v>1</v>
      </c>
      <c r="D3" s="9" t="s">
        <v>2</v>
      </c>
      <c r="E3" s="10" t="s">
        <v>1</v>
      </c>
      <c r="F3" s="8" t="s">
        <v>2</v>
      </c>
    </row>
    <row r="4" spans="2:6">
      <c r="B4" s="2" t="s">
        <v>3</v>
      </c>
      <c r="C4" s="11">
        <v>111</v>
      </c>
      <c r="D4" s="12">
        <f>C4/C9</f>
        <v>0.154166666666667</v>
      </c>
      <c r="E4" s="2">
        <f>C4+C5</f>
        <v>584</v>
      </c>
      <c r="F4" s="14">
        <f>E4/C9</f>
        <v>0.811111111111111</v>
      </c>
    </row>
    <row r="5" spans="2:6">
      <c r="B5" s="2" t="s">
        <v>4</v>
      </c>
      <c r="C5" s="11">
        <v>473</v>
      </c>
      <c r="D5" s="12">
        <f>C5/C9</f>
        <v>0.656944444444444</v>
      </c>
      <c r="E5" s="2"/>
      <c r="F5" s="16"/>
    </row>
    <row r="6" spans="2:6">
      <c r="B6" s="2" t="s">
        <v>5</v>
      </c>
      <c r="C6" s="11">
        <v>7</v>
      </c>
      <c r="D6" s="12">
        <f>C6/C9</f>
        <v>0.00972222222222222</v>
      </c>
      <c r="E6" s="2">
        <f>C6+C7</f>
        <v>39</v>
      </c>
      <c r="F6" s="14">
        <f>E6/C9</f>
        <v>0.0541666666666667</v>
      </c>
    </row>
    <row r="7" spans="2:6">
      <c r="B7" s="2" t="s">
        <v>6</v>
      </c>
      <c r="C7" s="11">
        <v>32</v>
      </c>
      <c r="D7" s="12">
        <f>C7/C9</f>
        <v>0.0444444444444444</v>
      </c>
      <c r="E7" s="2"/>
      <c r="F7" s="16"/>
    </row>
    <row r="8" spans="2:6">
      <c r="B8" s="2" t="s">
        <v>7</v>
      </c>
      <c r="C8" s="11">
        <v>97</v>
      </c>
      <c r="D8" s="12">
        <f>C8/C9</f>
        <v>0.134722222222222</v>
      </c>
      <c r="E8" s="2">
        <f>C8</f>
        <v>97</v>
      </c>
      <c r="F8" s="17">
        <f>E8/C9</f>
        <v>0.134722222222222</v>
      </c>
    </row>
    <row r="9" spans="2:6">
      <c r="B9" s="11" t="s">
        <v>8</v>
      </c>
      <c r="C9" s="11">
        <f>SUM(C4:C8)</f>
        <v>720</v>
      </c>
      <c r="D9" s="11">
        <f>SUM(D4:D8)</f>
        <v>1</v>
      </c>
      <c r="E9" s="2">
        <f>SUM(E4:E8)</f>
        <v>720</v>
      </c>
      <c r="F9" s="11">
        <f>SUM(F4:F8)</f>
        <v>1</v>
      </c>
    </row>
    <row r="10" spans="2:6">
      <c r="B10" s="4"/>
      <c r="C10" s="4"/>
      <c r="D10" s="4"/>
      <c r="E10" s="4"/>
      <c r="F10" s="4"/>
    </row>
    <row r="11" spans="2:6">
      <c r="B11" s="2" t="s">
        <v>9</v>
      </c>
      <c r="C11" s="2"/>
      <c r="D11" s="2"/>
      <c r="E11" s="2"/>
      <c r="F11" s="2"/>
    </row>
    <row r="12" spans="2:6">
      <c r="B12" s="8"/>
      <c r="C12" s="8" t="s">
        <v>1</v>
      </c>
      <c r="D12" s="9" t="s">
        <v>2</v>
      </c>
      <c r="E12" s="10" t="s">
        <v>1</v>
      </c>
      <c r="F12" s="8" t="s">
        <v>2</v>
      </c>
    </row>
    <row r="13" spans="2:6">
      <c r="B13" s="2" t="s">
        <v>3</v>
      </c>
      <c r="C13" s="11">
        <v>193</v>
      </c>
      <c r="D13" s="12">
        <f>C13/C18</f>
        <v>0.36346516007533</v>
      </c>
      <c r="E13" s="13">
        <f>C13+C14</f>
        <v>243</v>
      </c>
      <c r="F13" s="14">
        <f>E13/C18</f>
        <v>0.457627118644068</v>
      </c>
    </row>
    <row r="14" spans="2:6">
      <c r="B14" s="2" t="s">
        <v>4</v>
      </c>
      <c r="C14" s="11">
        <v>50</v>
      </c>
      <c r="D14" s="12">
        <f>C14/C18</f>
        <v>0.0941619585687382</v>
      </c>
      <c r="E14" s="15"/>
      <c r="F14" s="16"/>
    </row>
    <row r="15" spans="2:6">
      <c r="B15" s="2" t="s">
        <v>5</v>
      </c>
      <c r="C15" s="11">
        <f>M5</f>
        <v>0</v>
      </c>
      <c r="D15" s="12">
        <f>C15/C18</f>
        <v>0</v>
      </c>
      <c r="E15" s="13">
        <f>C15+C16</f>
        <v>3</v>
      </c>
      <c r="F15" s="14">
        <f>E15/C18</f>
        <v>0.00564971751412429</v>
      </c>
    </row>
    <row r="16" spans="2:6">
      <c r="B16" s="2" t="s">
        <v>6</v>
      </c>
      <c r="C16" s="11">
        <v>3</v>
      </c>
      <c r="D16" s="12">
        <f>C16/C18</f>
        <v>0.00564971751412429</v>
      </c>
      <c r="E16" s="15"/>
      <c r="F16" s="16"/>
    </row>
    <row r="17" spans="2:6">
      <c r="B17" s="2" t="s">
        <v>7</v>
      </c>
      <c r="C17" s="11">
        <v>285</v>
      </c>
      <c r="D17" s="12">
        <f>C17/C18</f>
        <v>0.536723163841808</v>
      </c>
      <c r="E17" s="11">
        <f>C17</f>
        <v>285</v>
      </c>
      <c r="F17" s="17">
        <f>E17/C18</f>
        <v>0.536723163841808</v>
      </c>
    </row>
    <row r="18" spans="2:6">
      <c r="B18" s="11" t="s">
        <v>8</v>
      </c>
      <c r="C18" s="11">
        <f>SUM(C13:C17)</f>
        <v>531</v>
      </c>
      <c r="D18" s="11">
        <f>SUM(D13:D17)</f>
        <v>1</v>
      </c>
      <c r="E18" s="11">
        <f>SUM(E13:E17)</f>
        <v>531</v>
      </c>
      <c r="F18" s="11">
        <f>SUM(F13:F17)</f>
        <v>1</v>
      </c>
    </row>
    <row r="20" spans="9:10">
      <c r="I20" s="1" t="s">
        <v>10</v>
      </c>
      <c r="J20" s="1" t="s">
        <v>11</v>
      </c>
    </row>
    <row r="21" spans="2:10">
      <c r="B21" s="2" t="s">
        <v>3</v>
      </c>
      <c r="C21" s="11">
        <f>C4+C13</f>
        <v>304</v>
      </c>
      <c r="D21" s="12">
        <f>C21/C26</f>
        <v>0.243005595523581</v>
      </c>
      <c r="E21" s="13">
        <f>C21+C22</f>
        <v>827</v>
      </c>
      <c r="F21" s="14">
        <f>E21/E26</f>
        <v>0.661071143085532</v>
      </c>
      <c r="H21" s="8" t="s">
        <v>9</v>
      </c>
      <c r="I21" s="8">
        <v>2</v>
      </c>
      <c r="J21" s="8">
        <v>10</v>
      </c>
    </row>
    <row r="22" spans="2:10">
      <c r="B22" s="2" t="s">
        <v>4</v>
      </c>
      <c r="C22" s="11">
        <f>C5+C14</f>
        <v>523</v>
      </c>
      <c r="D22" s="12">
        <f>C22/C26</f>
        <v>0.41806554756195</v>
      </c>
      <c r="E22" s="15"/>
      <c r="F22" s="16"/>
      <c r="H22" s="8" t="s">
        <v>0</v>
      </c>
      <c r="I22" s="8">
        <v>3</v>
      </c>
      <c r="J22" s="8">
        <v>15</v>
      </c>
    </row>
    <row r="23" spans="2:6">
      <c r="B23" s="2" t="s">
        <v>5</v>
      </c>
      <c r="C23" s="11">
        <f>C6+C15</f>
        <v>7</v>
      </c>
      <c r="D23" s="12">
        <f>C23/C26</f>
        <v>0.00559552358113509</v>
      </c>
      <c r="E23" s="13">
        <f>C23+C24</f>
        <v>42</v>
      </c>
      <c r="F23" s="14">
        <f>E23/E26</f>
        <v>0.0335731414868106</v>
      </c>
    </row>
    <row r="24" spans="2:6">
      <c r="B24" s="2" t="s">
        <v>6</v>
      </c>
      <c r="C24" s="11">
        <f>C7+C16</f>
        <v>35</v>
      </c>
      <c r="D24" s="12">
        <f>C24/C26</f>
        <v>0.0279776179056755</v>
      </c>
      <c r="E24" s="15"/>
      <c r="F24" s="16"/>
    </row>
    <row r="25" spans="2:6">
      <c r="B25" s="2" t="s">
        <v>7</v>
      </c>
      <c r="C25" s="11">
        <f>C8+C17</f>
        <v>382</v>
      </c>
      <c r="D25" s="12">
        <f>C25/C26</f>
        <v>0.305355715427658</v>
      </c>
      <c r="E25" s="11">
        <f>C25</f>
        <v>382</v>
      </c>
      <c r="F25" s="14">
        <f>E25/E26</f>
        <v>0.305355715427658</v>
      </c>
    </row>
    <row r="26" spans="2:6">
      <c r="B26" s="11" t="s">
        <v>8</v>
      </c>
      <c r="C26" s="11">
        <f>C9+C18</f>
        <v>1251</v>
      </c>
      <c r="D26" s="11">
        <f>SUM(D21:D25)</f>
        <v>1</v>
      </c>
      <c r="E26" s="11">
        <f>SUM(E21:E25)</f>
        <v>1251</v>
      </c>
      <c r="F26" s="11">
        <f>SUM(F21:F25)</f>
        <v>1</v>
      </c>
    </row>
  </sheetData>
  <autoFilter ref="B2:J26">
    <extLst/>
  </autoFilter>
  <mergeCells count="14">
    <mergeCell ref="B2:F2"/>
    <mergeCell ref="B11:F11"/>
    <mergeCell ref="E4:E5"/>
    <mergeCell ref="E6:E7"/>
    <mergeCell ref="E13:E14"/>
    <mergeCell ref="E15:E16"/>
    <mergeCell ref="E21:E22"/>
    <mergeCell ref="E23:E24"/>
    <mergeCell ref="F4:F5"/>
    <mergeCell ref="F6:F7"/>
    <mergeCell ref="F13:F14"/>
    <mergeCell ref="F15:F16"/>
    <mergeCell ref="F21:F22"/>
    <mergeCell ref="F23:F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pane ySplit="1" topLeftCell="A32" activePane="bottomLeft" state="frozen"/>
      <selection/>
      <selection pane="bottomLeft" activeCell="B48" sqref="B48:E48"/>
    </sheetView>
  </sheetViews>
  <sheetFormatPr defaultColWidth="8.88888888888889" defaultRowHeight="14.4"/>
  <cols>
    <col min="1" max="1" width="29.1111111111111" style="1" customWidth="1"/>
    <col min="2" max="2" width="8.44444444444444" style="1" customWidth="1"/>
    <col min="3" max="5" width="8.33333333333333" style="1" customWidth="1"/>
    <col min="6" max="7" width="8.88888888888889" style="1"/>
    <col min="8" max="8" width="8.33333333333333" style="1" customWidth="1"/>
    <col min="9" max="9" width="13" style="1" customWidth="1"/>
    <col min="10" max="16384" width="8.88888888888889" style="1"/>
  </cols>
  <sheetData>
    <row r="1" s="1" customFormat="1" ht="15.6" spans="1:16">
      <c r="A1" s="2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s="1" customFormat="1" spans="1:6">
      <c r="A2" s="4" t="s">
        <v>27</v>
      </c>
      <c r="B2" s="5" t="s">
        <v>28</v>
      </c>
      <c r="C2" s="4"/>
      <c r="D2" s="4"/>
      <c r="E2" s="4"/>
      <c r="F2" s="4"/>
    </row>
    <row r="3" s="1" customFormat="1" spans="1:6">
      <c r="A3" s="2" t="s">
        <v>3</v>
      </c>
      <c r="B3" s="6">
        <v>20</v>
      </c>
      <c r="C3" s="6">
        <v>33</v>
      </c>
      <c r="D3" s="6"/>
      <c r="E3" s="6"/>
      <c r="F3" s="6">
        <v>28</v>
      </c>
    </row>
    <row r="4" s="1" customFormat="1" spans="1:16">
      <c r="A4" s="2" t="s">
        <v>4</v>
      </c>
      <c r="B4" s="4"/>
      <c r="C4" s="4"/>
      <c r="D4" s="6">
        <v>35</v>
      </c>
      <c r="E4" s="6">
        <v>35</v>
      </c>
      <c r="F4" s="6"/>
      <c r="G4" s="1">
        <v>36</v>
      </c>
      <c r="H4" s="1">
        <v>36</v>
      </c>
      <c r="I4" s="1">
        <v>36</v>
      </c>
      <c r="J4" s="1">
        <v>36</v>
      </c>
      <c r="K4" s="1">
        <v>36</v>
      </c>
      <c r="L4" s="1">
        <v>36</v>
      </c>
      <c r="M4" s="1">
        <v>36</v>
      </c>
      <c r="N4" s="1">
        <v>36</v>
      </c>
      <c r="O4" s="1">
        <v>36</v>
      </c>
      <c r="P4" s="1">
        <v>36</v>
      </c>
    </row>
    <row r="5" s="1" customFormat="1" spans="1:6">
      <c r="A5" s="2" t="s">
        <v>5</v>
      </c>
      <c r="B5" s="6">
        <v>4</v>
      </c>
      <c r="C5" s="4"/>
      <c r="D5" s="6"/>
      <c r="E5" s="4"/>
      <c r="F5" s="6">
        <v>3</v>
      </c>
    </row>
    <row r="6" s="1" customFormat="1" spans="1:6">
      <c r="A6" s="2" t="s">
        <v>6</v>
      </c>
      <c r="B6" s="4"/>
      <c r="C6" s="4"/>
      <c r="D6" s="6"/>
      <c r="E6" s="4"/>
      <c r="F6" s="4"/>
    </row>
    <row r="7" s="1" customFormat="1" spans="1:16">
      <c r="A7" s="2" t="s">
        <v>7</v>
      </c>
      <c r="B7" s="6">
        <v>13</v>
      </c>
      <c r="C7" s="6">
        <v>4</v>
      </c>
      <c r="D7" s="6">
        <v>2</v>
      </c>
      <c r="E7" s="6">
        <v>2</v>
      </c>
      <c r="F7" s="6">
        <v>6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</row>
    <row r="8" s="1" customFormat="1" spans="1:6">
      <c r="A8" s="4"/>
      <c r="B8" s="4"/>
      <c r="C8" s="4"/>
      <c r="D8" s="4"/>
      <c r="E8" s="4"/>
      <c r="F8" s="4"/>
    </row>
    <row r="9" s="1" customFormat="1" spans="1:6">
      <c r="A9" s="4" t="s">
        <v>29</v>
      </c>
      <c r="B9" s="5" t="s">
        <v>30</v>
      </c>
      <c r="C9" s="4"/>
      <c r="D9" s="7"/>
      <c r="E9" s="4"/>
      <c r="F9" s="4"/>
    </row>
    <row r="10" s="1" customFormat="1" spans="1:6">
      <c r="A10" s="2" t="s">
        <v>3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</row>
    <row r="11" s="1" customFormat="1" spans="1:14">
      <c r="A11" s="2" t="s">
        <v>4</v>
      </c>
      <c r="B11" s="6"/>
      <c r="C11" s="6">
        <v>1</v>
      </c>
      <c r="D11" s="6">
        <v>1</v>
      </c>
      <c r="E11" s="6">
        <v>1</v>
      </c>
      <c r="F11" s="6"/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1</v>
      </c>
    </row>
    <row r="12" s="1" customFormat="1" spans="1:6">
      <c r="A12" s="2" t="s">
        <v>5</v>
      </c>
      <c r="B12" s="6"/>
      <c r="F12" s="6"/>
    </row>
    <row r="13" s="1" customFormat="1" spans="1:16">
      <c r="A13" s="2" t="s">
        <v>6</v>
      </c>
      <c r="B13" s="6"/>
      <c r="C13" s="6"/>
      <c r="D13" s="6"/>
      <c r="E13" s="6"/>
      <c r="F13" s="6"/>
      <c r="N13" s="1">
        <v>1</v>
      </c>
      <c r="O13" s="1">
        <v>2</v>
      </c>
      <c r="P13" s="1">
        <v>2</v>
      </c>
    </row>
    <row r="14" s="1" customFormat="1" spans="1:16">
      <c r="A14" s="2" t="s">
        <v>7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N14" s="1">
        <v>1</v>
      </c>
      <c r="O14" s="1">
        <v>1</v>
      </c>
      <c r="P14" s="1">
        <v>1</v>
      </c>
    </row>
    <row r="15" s="1" customFormat="1" spans="1:6">
      <c r="A15" s="4"/>
      <c r="B15" s="4"/>
      <c r="C15" s="4"/>
      <c r="D15" s="4"/>
      <c r="E15" s="4"/>
      <c r="F15" s="4"/>
    </row>
    <row r="16" spans="1:2">
      <c r="A16" s="4" t="s">
        <v>31</v>
      </c>
      <c r="B16" s="5" t="s">
        <v>32</v>
      </c>
    </row>
    <row r="17" spans="1:11">
      <c r="A17" s="2" t="s">
        <v>3</v>
      </c>
      <c r="F17" s="1">
        <v>4</v>
      </c>
      <c r="G17" s="1">
        <v>4</v>
      </c>
      <c r="H17" s="1">
        <v>4</v>
      </c>
      <c r="I17" s="1">
        <v>5</v>
      </c>
      <c r="J17" s="1">
        <v>5</v>
      </c>
      <c r="K17" s="1">
        <v>1</v>
      </c>
    </row>
    <row r="18" spans="1:16">
      <c r="A18" s="2" t="s">
        <v>4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</row>
    <row r="19" spans="1:1">
      <c r="A19" s="2" t="s">
        <v>5</v>
      </c>
    </row>
    <row r="20" spans="1:16">
      <c r="A20" s="2" t="s">
        <v>6</v>
      </c>
      <c r="K20" s="1">
        <v>2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</row>
    <row r="21" spans="1:11">
      <c r="A21" s="2" t="s">
        <v>7</v>
      </c>
      <c r="B21" s="1">
        <v>8</v>
      </c>
      <c r="C21" s="1">
        <v>8</v>
      </c>
      <c r="D21" s="1">
        <v>8</v>
      </c>
      <c r="E21" s="1">
        <v>8</v>
      </c>
      <c r="F21" s="1">
        <v>4</v>
      </c>
      <c r="G21" s="1">
        <v>4</v>
      </c>
      <c r="H21" s="1">
        <v>4</v>
      </c>
      <c r="I21" s="1">
        <v>3</v>
      </c>
      <c r="J21" s="1">
        <v>3</v>
      </c>
      <c r="K21" s="1">
        <v>2</v>
      </c>
    </row>
    <row r="22" s="1" customFormat="1" spans="1:3">
      <c r="A22" s="4"/>
      <c r="B22" s="4"/>
      <c r="C22" s="4"/>
    </row>
    <row r="23" spans="1:3">
      <c r="A23" s="4" t="s">
        <v>33</v>
      </c>
      <c r="B23" s="5" t="s">
        <v>34</v>
      </c>
      <c r="C23" s="4"/>
    </row>
    <row r="24" spans="1:3">
      <c r="A24" s="2" t="s">
        <v>3</v>
      </c>
      <c r="B24" s="4">
        <v>1</v>
      </c>
      <c r="C24" s="4"/>
    </row>
    <row r="25" spans="1:6">
      <c r="A25" s="2" t="s">
        <v>4</v>
      </c>
      <c r="B25" s="4"/>
      <c r="C25" s="4">
        <v>1</v>
      </c>
      <c r="F25" s="1">
        <v>1</v>
      </c>
    </row>
    <row r="26" spans="1:3">
      <c r="A26" s="2" t="s">
        <v>5</v>
      </c>
      <c r="B26" s="4"/>
      <c r="C26" s="4"/>
    </row>
    <row r="27" spans="1:16">
      <c r="A27" s="2" t="s">
        <v>6</v>
      </c>
      <c r="B27" s="4"/>
      <c r="C27" s="4"/>
      <c r="D27" s="1">
        <v>1</v>
      </c>
      <c r="E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</row>
    <row r="28" spans="1:3">
      <c r="A28" s="2" t="s">
        <v>7</v>
      </c>
      <c r="B28" s="4"/>
      <c r="C28" s="4"/>
    </row>
    <row r="29" spans="1:3">
      <c r="A29" s="4"/>
      <c r="B29" s="4"/>
      <c r="C29" s="4"/>
    </row>
    <row r="30" spans="1:3">
      <c r="A30" s="4" t="s">
        <v>35</v>
      </c>
      <c r="B30" s="5" t="s">
        <v>34</v>
      </c>
      <c r="C30" s="4"/>
    </row>
    <row r="31" spans="1:3">
      <c r="A31" s="2" t="s">
        <v>3</v>
      </c>
      <c r="B31" s="4">
        <v>1</v>
      </c>
      <c r="C31" s="4"/>
    </row>
    <row r="32" spans="1:6">
      <c r="A32" s="2" t="s">
        <v>4</v>
      </c>
      <c r="B32" s="4"/>
      <c r="C32" s="4">
        <v>1</v>
      </c>
      <c r="F32" s="1">
        <v>1</v>
      </c>
    </row>
    <row r="33" spans="1:3">
      <c r="A33" s="2" t="s">
        <v>5</v>
      </c>
      <c r="B33" s="4"/>
      <c r="C33" s="4"/>
    </row>
    <row r="34" spans="1:16">
      <c r="A34" s="2" t="s">
        <v>6</v>
      </c>
      <c r="B34" s="4"/>
      <c r="C34" s="4"/>
      <c r="D34" s="1">
        <v>1</v>
      </c>
      <c r="E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1:3">
      <c r="A35" s="2" t="s">
        <v>7</v>
      </c>
      <c r="B35" s="4"/>
      <c r="C35" s="4"/>
    </row>
    <row r="36" customFormat="1" spans="1:1">
      <c r="A36" s="4"/>
    </row>
    <row r="37" customFormat="1" spans="1:1">
      <c r="A37" s="4"/>
    </row>
    <row r="38" customFormat="1" spans="1:1">
      <c r="A38" s="4"/>
    </row>
    <row r="39" s="1" customFormat="1" spans="1:1">
      <c r="A39" s="1" t="s">
        <v>8</v>
      </c>
    </row>
    <row r="40" s="1" customFormat="1" spans="1:17">
      <c r="A40" s="2" t="s">
        <v>3</v>
      </c>
      <c r="B40" s="1">
        <f>SUM(B3,B10,B17,B31,B24)</f>
        <v>24</v>
      </c>
      <c r="C40" s="1">
        <f t="shared" ref="C40:P40" si="0">SUM(C3,C10,C17,C31,C24)</f>
        <v>34</v>
      </c>
      <c r="D40" s="1">
        <f t="shared" si="0"/>
        <v>1</v>
      </c>
      <c r="E40" s="1">
        <f t="shared" si="0"/>
        <v>1</v>
      </c>
      <c r="F40" s="1">
        <f t="shared" si="0"/>
        <v>34</v>
      </c>
      <c r="G40" s="1">
        <f t="shared" si="0"/>
        <v>4</v>
      </c>
      <c r="H40" s="1">
        <f t="shared" si="0"/>
        <v>4</v>
      </c>
      <c r="I40" s="1">
        <f t="shared" si="0"/>
        <v>5</v>
      </c>
      <c r="J40" s="1">
        <f t="shared" si="0"/>
        <v>5</v>
      </c>
      <c r="K40" s="1">
        <f t="shared" si="0"/>
        <v>1</v>
      </c>
      <c r="L40" s="1">
        <f t="shared" si="0"/>
        <v>0</v>
      </c>
      <c r="M40" s="1">
        <f t="shared" si="0"/>
        <v>0</v>
      </c>
      <c r="N40" s="1">
        <f t="shared" si="0"/>
        <v>0</v>
      </c>
      <c r="O40" s="1">
        <f t="shared" si="0"/>
        <v>0</v>
      </c>
      <c r="P40" s="1">
        <f t="shared" si="0"/>
        <v>0</v>
      </c>
      <c r="Q40" s="1">
        <f>SUM(B40:P40)</f>
        <v>113</v>
      </c>
    </row>
    <row r="41" s="1" customFormat="1" spans="1:17">
      <c r="A41" s="2" t="s">
        <v>4</v>
      </c>
      <c r="B41" s="1">
        <f>SUM(B4,B11,B18,B32,B25)</f>
        <v>0</v>
      </c>
      <c r="C41" s="1">
        <f t="shared" ref="C41:P41" si="1">SUM(C4,C11,C18,C32,C25)</f>
        <v>3</v>
      </c>
      <c r="D41" s="1">
        <f t="shared" si="1"/>
        <v>36</v>
      </c>
      <c r="E41" s="1">
        <f t="shared" si="1"/>
        <v>36</v>
      </c>
      <c r="F41" s="1">
        <f t="shared" si="1"/>
        <v>2</v>
      </c>
      <c r="G41" s="1">
        <f t="shared" si="1"/>
        <v>39</v>
      </c>
      <c r="H41" s="1">
        <f t="shared" si="1"/>
        <v>39</v>
      </c>
      <c r="I41" s="1">
        <f t="shared" si="1"/>
        <v>39</v>
      </c>
      <c r="J41" s="1">
        <f t="shared" si="1"/>
        <v>39</v>
      </c>
      <c r="K41" s="1">
        <f t="shared" si="1"/>
        <v>42</v>
      </c>
      <c r="L41" s="1">
        <f t="shared" si="1"/>
        <v>42</v>
      </c>
      <c r="M41" s="1">
        <f t="shared" si="1"/>
        <v>42</v>
      </c>
      <c r="N41" s="1">
        <f t="shared" si="1"/>
        <v>40</v>
      </c>
      <c r="O41" s="1">
        <f t="shared" si="1"/>
        <v>39</v>
      </c>
      <c r="P41" s="1">
        <f t="shared" si="1"/>
        <v>39</v>
      </c>
      <c r="Q41" s="1">
        <f>SUM(B41:P41)</f>
        <v>477</v>
      </c>
    </row>
    <row r="42" s="1" customFormat="1" spans="1:17">
      <c r="A42" s="2" t="s">
        <v>5</v>
      </c>
      <c r="B42" s="1">
        <f>SUM(B5,B12,B19,B33,B26)</f>
        <v>4</v>
      </c>
      <c r="C42" s="1">
        <f t="shared" ref="C42:P42" si="2">SUM(C5,C12,C19,C33,C26)</f>
        <v>0</v>
      </c>
      <c r="D42" s="1">
        <f t="shared" si="2"/>
        <v>0</v>
      </c>
      <c r="E42" s="1">
        <f t="shared" si="2"/>
        <v>0</v>
      </c>
      <c r="F42" s="1">
        <f t="shared" si="2"/>
        <v>3</v>
      </c>
      <c r="G42" s="1">
        <f t="shared" si="2"/>
        <v>0</v>
      </c>
      <c r="H42" s="1">
        <f t="shared" si="2"/>
        <v>0</v>
      </c>
      <c r="I42" s="1">
        <f t="shared" si="2"/>
        <v>0</v>
      </c>
      <c r="J42" s="1">
        <f t="shared" si="2"/>
        <v>0</v>
      </c>
      <c r="K42" s="1">
        <f t="shared" si="2"/>
        <v>0</v>
      </c>
      <c r="L42" s="1">
        <f t="shared" si="2"/>
        <v>0</v>
      </c>
      <c r="M42" s="1">
        <f t="shared" si="2"/>
        <v>0</v>
      </c>
      <c r="N42" s="1">
        <f t="shared" si="2"/>
        <v>0</v>
      </c>
      <c r="O42" s="1">
        <f t="shared" si="2"/>
        <v>0</v>
      </c>
      <c r="P42" s="1">
        <f t="shared" si="2"/>
        <v>0</v>
      </c>
      <c r="Q42" s="1">
        <f>SUM(B42:P42)</f>
        <v>7</v>
      </c>
    </row>
    <row r="43" s="1" customFormat="1" spans="1:17">
      <c r="A43" s="2" t="s">
        <v>6</v>
      </c>
      <c r="B43" s="1">
        <f>SUM(B6,B13,B20,B34,B27)</f>
        <v>0</v>
      </c>
      <c r="C43" s="1">
        <f t="shared" ref="C43:P43" si="3">SUM(C6,C13,C20,C34,C27)</f>
        <v>0</v>
      </c>
      <c r="D43" s="1">
        <f t="shared" si="3"/>
        <v>2</v>
      </c>
      <c r="E43" s="1">
        <f t="shared" si="3"/>
        <v>2</v>
      </c>
      <c r="F43" s="1">
        <f t="shared" si="3"/>
        <v>0</v>
      </c>
      <c r="G43" s="1">
        <f t="shared" si="3"/>
        <v>2</v>
      </c>
      <c r="H43" s="1">
        <f t="shared" si="3"/>
        <v>2</v>
      </c>
      <c r="I43" s="1">
        <f t="shared" si="3"/>
        <v>2</v>
      </c>
      <c r="J43" s="1">
        <f t="shared" si="3"/>
        <v>2</v>
      </c>
      <c r="K43" s="1">
        <f t="shared" si="3"/>
        <v>4</v>
      </c>
      <c r="L43" s="1">
        <f t="shared" si="3"/>
        <v>7</v>
      </c>
      <c r="M43" s="1">
        <f t="shared" si="3"/>
        <v>7</v>
      </c>
      <c r="N43" s="1">
        <f t="shared" si="3"/>
        <v>8</v>
      </c>
      <c r="O43" s="1">
        <f t="shared" si="3"/>
        <v>9</v>
      </c>
      <c r="P43" s="1">
        <f t="shared" si="3"/>
        <v>9</v>
      </c>
      <c r="Q43" s="1">
        <f>SUM(B43:P43)</f>
        <v>56</v>
      </c>
    </row>
    <row r="44" s="1" customFormat="1" spans="1:17">
      <c r="A44" s="2" t="s">
        <v>7</v>
      </c>
      <c r="B44" s="1">
        <f>SUM(B7,B14,B21,B35,B28)</f>
        <v>22</v>
      </c>
      <c r="C44" s="1">
        <f t="shared" ref="C44:P44" si="4">SUM(C7,C14,C21,C35,C28)</f>
        <v>13</v>
      </c>
      <c r="D44" s="1">
        <f t="shared" si="4"/>
        <v>11</v>
      </c>
      <c r="E44" s="1">
        <f t="shared" si="4"/>
        <v>11</v>
      </c>
      <c r="F44" s="1">
        <f t="shared" si="4"/>
        <v>11</v>
      </c>
      <c r="G44" s="1">
        <f t="shared" si="4"/>
        <v>5</v>
      </c>
      <c r="H44" s="1">
        <f t="shared" si="4"/>
        <v>5</v>
      </c>
      <c r="I44" s="1">
        <f t="shared" si="4"/>
        <v>4</v>
      </c>
      <c r="J44" s="1">
        <f t="shared" si="4"/>
        <v>4</v>
      </c>
      <c r="K44" s="1">
        <f t="shared" si="4"/>
        <v>3</v>
      </c>
      <c r="L44" s="1">
        <f t="shared" si="4"/>
        <v>1</v>
      </c>
      <c r="M44" s="1">
        <f t="shared" si="4"/>
        <v>1</v>
      </c>
      <c r="N44" s="1">
        <f t="shared" si="4"/>
        <v>2</v>
      </c>
      <c r="O44" s="1">
        <f t="shared" si="4"/>
        <v>2</v>
      </c>
      <c r="P44" s="1">
        <f t="shared" si="4"/>
        <v>2</v>
      </c>
      <c r="Q44" s="1">
        <f>SUM(B44:P44)</f>
        <v>97</v>
      </c>
    </row>
    <row r="48" spans="1:5">
      <c r="A48" s="8"/>
      <c r="B48" s="8" t="s">
        <v>1</v>
      </c>
      <c r="C48" s="9" t="s">
        <v>2</v>
      </c>
      <c r="D48" s="10" t="s">
        <v>1</v>
      </c>
      <c r="E48" s="8" t="s">
        <v>2</v>
      </c>
    </row>
    <row r="49" spans="1:5">
      <c r="A49" s="2" t="s">
        <v>3</v>
      </c>
      <c r="B49" s="11">
        <f>Q40</f>
        <v>113</v>
      </c>
      <c r="C49" s="12">
        <f>B49/B54</f>
        <v>0.150666666666667</v>
      </c>
      <c r="D49" s="2">
        <f>B49+B50</f>
        <v>590</v>
      </c>
      <c r="E49" s="14">
        <f>D49/B54</f>
        <v>0.786666666666667</v>
      </c>
    </row>
    <row r="50" spans="1:5">
      <c r="A50" s="2" t="s">
        <v>4</v>
      </c>
      <c r="B50" s="11">
        <f>Q41</f>
        <v>477</v>
      </c>
      <c r="C50" s="12">
        <f>B50/B54</f>
        <v>0.636</v>
      </c>
      <c r="D50" s="2"/>
      <c r="E50" s="16"/>
    </row>
    <row r="51" spans="1:5">
      <c r="A51" s="2" t="s">
        <v>5</v>
      </c>
      <c r="B51" s="11">
        <f>Q42</f>
        <v>7</v>
      </c>
      <c r="C51" s="12">
        <f>B51/B54</f>
        <v>0.00933333333333333</v>
      </c>
      <c r="D51" s="2">
        <f>B51+B52</f>
        <v>63</v>
      </c>
      <c r="E51" s="14">
        <f>D51/B54</f>
        <v>0.084</v>
      </c>
    </row>
    <row r="52" spans="1:5">
      <c r="A52" s="2" t="s">
        <v>6</v>
      </c>
      <c r="B52" s="11">
        <f>Q43</f>
        <v>56</v>
      </c>
      <c r="C52" s="12">
        <f>B52/B54</f>
        <v>0.0746666666666667</v>
      </c>
      <c r="D52" s="2"/>
      <c r="E52" s="16"/>
    </row>
    <row r="53" spans="1:5">
      <c r="A53" s="2" t="s">
        <v>7</v>
      </c>
      <c r="B53" s="11">
        <f>Q44</f>
        <v>97</v>
      </c>
      <c r="C53" s="12">
        <f>B53/B54</f>
        <v>0.129333333333333</v>
      </c>
      <c r="D53" s="2">
        <f>B53</f>
        <v>97</v>
      </c>
      <c r="E53" s="17">
        <f>D53/B54</f>
        <v>0.129333333333333</v>
      </c>
    </row>
    <row r="54" spans="1:5">
      <c r="A54" s="11" t="s">
        <v>8</v>
      </c>
      <c r="B54" s="11">
        <f>SUM(B49:B53)</f>
        <v>750</v>
      </c>
      <c r="C54" s="11">
        <f>SUM(C49:C53)</f>
        <v>1</v>
      </c>
      <c r="D54" s="2">
        <f>SUM(D49:D53)</f>
        <v>750</v>
      </c>
      <c r="E54" s="11">
        <f>SUM(E49:E53)</f>
        <v>1</v>
      </c>
    </row>
    <row r="58" ht="15" customHeight="1"/>
  </sheetData>
  <autoFilter ref="A1:Q58">
    <extLst/>
  </autoFilter>
  <mergeCells count="4">
    <mergeCell ref="D49:D50"/>
    <mergeCell ref="D51:D52"/>
    <mergeCell ref="E49:E50"/>
    <mergeCell ref="E51:E5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workbookViewId="0">
      <pane ySplit="1" topLeftCell="A17" activePane="bottomLeft" state="frozen"/>
      <selection/>
      <selection pane="bottomLeft" activeCell="B34" sqref="B34:E34"/>
    </sheetView>
  </sheetViews>
  <sheetFormatPr defaultColWidth="8.88888888888889" defaultRowHeight="14.4"/>
  <cols>
    <col min="1" max="1" width="29.1111111111111" style="1" customWidth="1"/>
    <col min="2" max="2" width="6.11111111111111" style="1" customWidth="1"/>
    <col min="3" max="7" width="8.33333333333333" style="1" customWidth="1"/>
    <col min="8" max="8" width="7.22222222222222" style="1" customWidth="1"/>
    <col min="9" max="9" width="11.6666666666667" style="1" customWidth="1"/>
    <col min="10" max="16384" width="8.88888888888889" style="1"/>
  </cols>
  <sheetData>
    <row r="1" s="1" customFormat="1" ht="15.6" spans="1:11">
      <c r="A1" s="2"/>
      <c r="B1" s="3" t="s">
        <v>36</v>
      </c>
      <c r="C1" s="3" t="s">
        <v>37</v>
      </c>
      <c r="D1" s="3" t="s">
        <v>38</v>
      </c>
      <c r="E1" s="3" t="s">
        <v>39</v>
      </c>
      <c r="F1" s="3" t="s">
        <v>12</v>
      </c>
      <c r="G1" s="3" t="s">
        <v>40</v>
      </c>
      <c r="H1" s="3" t="s">
        <v>41</v>
      </c>
      <c r="I1" s="3" t="s">
        <v>42</v>
      </c>
      <c r="J1" s="3" t="s">
        <v>20</v>
      </c>
      <c r="K1" s="3" t="s">
        <v>43</v>
      </c>
    </row>
    <row r="2" s="1" customFormat="1" spans="1:10">
      <c r="A2" s="4" t="s">
        <v>44</v>
      </c>
      <c r="B2" s="5" t="s">
        <v>45</v>
      </c>
      <c r="C2" s="4"/>
      <c r="D2" s="4"/>
      <c r="E2" s="4"/>
      <c r="F2" s="4"/>
      <c r="G2" s="4"/>
      <c r="H2" s="4"/>
      <c r="I2" s="4"/>
      <c r="J2" s="4"/>
    </row>
    <row r="3" s="1" customFormat="1" spans="1:10">
      <c r="A3" s="2" t="s">
        <v>3</v>
      </c>
      <c r="B3" s="6">
        <v>2</v>
      </c>
      <c r="C3" s="6">
        <v>2</v>
      </c>
      <c r="D3" s="6"/>
      <c r="E3" s="6">
        <v>2</v>
      </c>
      <c r="F3" s="6">
        <v>2</v>
      </c>
      <c r="G3" s="6"/>
      <c r="H3" s="6"/>
      <c r="I3" s="6"/>
      <c r="J3" s="6"/>
    </row>
    <row r="4" s="1" customFormat="1" spans="1:11">
      <c r="A4" s="2" t="s">
        <v>4</v>
      </c>
      <c r="B4" s="4"/>
      <c r="C4" s="4"/>
      <c r="D4" s="6">
        <v>2</v>
      </c>
      <c r="E4" s="6"/>
      <c r="F4" s="6"/>
      <c r="G4" s="6">
        <v>2</v>
      </c>
      <c r="H4" s="6">
        <v>2</v>
      </c>
      <c r="I4" s="6">
        <v>2</v>
      </c>
      <c r="J4" s="6">
        <v>1</v>
      </c>
      <c r="K4" s="1">
        <v>1</v>
      </c>
    </row>
    <row r="5" s="1" customFormat="1" spans="1:10">
      <c r="A5" s="2" t="s">
        <v>5</v>
      </c>
      <c r="B5" s="4"/>
      <c r="C5" s="4"/>
      <c r="D5" s="6"/>
      <c r="E5" s="6"/>
      <c r="F5" s="6"/>
      <c r="G5" s="6"/>
      <c r="H5" s="4"/>
      <c r="I5" s="4"/>
      <c r="J5" s="4"/>
    </row>
    <row r="6" s="1" customFormat="1" spans="1:11">
      <c r="A6" s="2" t="s">
        <v>6</v>
      </c>
      <c r="B6" s="4"/>
      <c r="C6" s="4"/>
      <c r="D6" s="6"/>
      <c r="E6" s="6"/>
      <c r="F6" s="6"/>
      <c r="G6" s="6"/>
      <c r="H6" s="4"/>
      <c r="I6" s="4"/>
      <c r="J6" s="6">
        <v>1</v>
      </c>
      <c r="K6" s="1">
        <v>1</v>
      </c>
    </row>
    <row r="7" s="1" customFormat="1" spans="1:10">
      <c r="A7" s="2" t="s">
        <v>7</v>
      </c>
      <c r="B7" s="6"/>
      <c r="C7" s="6"/>
      <c r="D7" s="6"/>
      <c r="E7" s="6"/>
      <c r="F7" s="6"/>
      <c r="G7" s="6"/>
      <c r="H7" s="6"/>
      <c r="I7" s="6"/>
      <c r="J7" s="6"/>
    </row>
    <row r="8" s="1" customForma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="1" customFormat="1" spans="1:10">
      <c r="A9" s="4" t="s">
        <v>46</v>
      </c>
      <c r="B9" s="5" t="s">
        <v>47</v>
      </c>
      <c r="C9" s="4"/>
      <c r="D9" s="4"/>
      <c r="E9" s="7"/>
      <c r="F9" s="6"/>
      <c r="G9" s="6"/>
      <c r="H9" s="4"/>
      <c r="I9" s="4"/>
      <c r="J9" s="4"/>
    </row>
    <row r="10" s="1" customFormat="1" spans="1:10">
      <c r="A10" s="2" t="s">
        <v>3</v>
      </c>
      <c r="B10" s="6">
        <v>7</v>
      </c>
      <c r="C10" s="6">
        <v>7</v>
      </c>
      <c r="D10" s="6">
        <v>7</v>
      </c>
      <c r="E10" s="6">
        <v>26</v>
      </c>
      <c r="F10" s="6">
        <v>26</v>
      </c>
      <c r="G10" s="6">
        <v>26</v>
      </c>
      <c r="H10" s="6">
        <v>26</v>
      </c>
      <c r="I10" s="6">
        <v>26</v>
      </c>
      <c r="J10" s="6">
        <v>34</v>
      </c>
    </row>
    <row r="11" s="1" customFormat="1" spans="1:11">
      <c r="A11" s="2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>
        <v>40</v>
      </c>
    </row>
    <row r="12" s="1" customFormat="1" spans="1:11">
      <c r="A12" s="2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="1" customFormat="1" spans="1:11">
      <c r="A13" s="2" t="s">
        <v>6</v>
      </c>
      <c r="B13" s="6"/>
      <c r="C13" s="6"/>
      <c r="D13" s="6"/>
      <c r="E13" s="6"/>
      <c r="F13" s="6"/>
      <c r="G13" s="6"/>
      <c r="H13" s="6"/>
      <c r="I13" s="6"/>
      <c r="J13" s="6"/>
      <c r="K13" s="6">
        <v>1</v>
      </c>
    </row>
    <row r="14" s="1" customFormat="1" spans="1:11">
      <c r="A14" s="2" t="s">
        <v>7</v>
      </c>
      <c r="B14" s="6">
        <v>44</v>
      </c>
      <c r="C14" s="6">
        <v>44</v>
      </c>
      <c r="D14" s="6">
        <v>44</v>
      </c>
      <c r="E14" s="6">
        <v>24</v>
      </c>
      <c r="F14" s="6">
        <v>24</v>
      </c>
      <c r="G14" s="6">
        <v>24</v>
      </c>
      <c r="H14" s="6">
        <v>24</v>
      </c>
      <c r="I14" s="6">
        <v>24</v>
      </c>
      <c r="J14" s="6">
        <v>20</v>
      </c>
      <c r="K14" s="6">
        <v>13</v>
      </c>
    </row>
    <row r="15" s="1" customFormat="1" spans="1:10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="1" customFormat="1" spans="1:10">
      <c r="A16" s="4" t="s">
        <v>48</v>
      </c>
      <c r="B16" s="5" t="s">
        <v>49</v>
      </c>
      <c r="C16" s="4"/>
      <c r="D16" s="4"/>
      <c r="E16" s="4"/>
      <c r="F16" s="4"/>
      <c r="G16" s="4"/>
      <c r="H16" s="4"/>
      <c r="I16" s="4"/>
      <c r="J16" s="4"/>
    </row>
    <row r="17" s="1" customFormat="1" spans="1:10">
      <c r="A17" s="2" t="s">
        <v>3</v>
      </c>
      <c r="B17" s="4"/>
      <c r="C17" s="4"/>
      <c r="D17" s="4"/>
      <c r="E17" s="4"/>
      <c r="F17" s="4"/>
      <c r="G17" s="4"/>
      <c r="H17" s="4"/>
      <c r="I17" s="4"/>
      <c r="J17" s="4"/>
    </row>
    <row r="18" s="1" customFormat="1" spans="1:10">
      <c r="A18" s="2" t="s">
        <v>4</v>
      </c>
      <c r="B18" s="4"/>
      <c r="C18" s="4"/>
      <c r="D18" s="4"/>
      <c r="E18" s="4"/>
      <c r="F18" s="4"/>
      <c r="G18" s="4"/>
      <c r="H18" s="4"/>
      <c r="I18" s="4"/>
      <c r="J18" s="4"/>
    </row>
    <row r="19" s="1" customFormat="1" spans="1:10">
      <c r="A19" s="2" t="s">
        <v>5</v>
      </c>
      <c r="B19" s="4"/>
      <c r="C19" s="4"/>
      <c r="D19" s="4"/>
      <c r="E19" s="4"/>
      <c r="F19" s="4"/>
      <c r="G19" s="4"/>
      <c r="H19" s="4"/>
      <c r="I19" s="4"/>
      <c r="J19" s="4"/>
    </row>
    <row r="20" spans="1:3">
      <c r="A20" s="2" t="s">
        <v>6</v>
      </c>
      <c r="B20" s="4"/>
      <c r="C20" s="4"/>
    </row>
    <row r="21" spans="1:11">
      <c r="A21" s="2" t="s">
        <v>7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</row>
    <row r="22" customFormat="1" spans="1:1">
      <c r="A22" s="4"/>
    </row>
    <row r="23" customFormat="1" spans="1:1">
      <c r="A23" s="4"/>
    </row>
    <row r="24" customFormat="1" spans="1:1">
      <c r="A24" s="4"/>
    </row>
    <row r="25" s="1" customFormat="1" spans="1:1">
      <c r="A25" s="1" t="s">
        <v>8</v>
      </c>
    </row>
    <row r="26" s="1" customFormat="1" spans="1:12">
      <c r="A26" s="2" t="s">
        <v>3</v>
      </c>
      <c r="B26" s="1">
        <f>SUM(B3,B10,B17)</f>
        <v>9</v>
      </c>
      <c r="C26" s="1">
        <f t="shared" ref="C26:K26" si="0">SUM(C3,C10,C17)</f>
        <v>9</v>
      </c>
      <c r="D26" s="1">
        <f t="shared" si="0"/>
        <v>7</v>
      </c>
      <c r="E26" s="1">
        <f t="shared" si="0"/>
        <v>28</v>
      </c>
      <c r="F26" s="1">
        <f t="shared" si="0"/>
        <v>28</v>
      </c>
      <c r="G26" s="1">
        <f t="shared" si="0"/>
        <v>26</v>
      </c>
      <c r="H26" s="1">
        <f t="shared" si="0"/>
        <v>26</v>
      </c>
      <c r="I26" s="1">
        <f t="shared" si="0"/>
        <v>26</v>
      </c>
      <c r="J26" s="1">
        <f t="shared" si="0"/>
        <v>34</v>
      </c>
      <c r="K26" s="1">
        <f t="shared" si="0"/>
        <v>0</v>
      </c>
      <c r="L26" s="1">
        <f>SUM(B26:K26)</f>
        <v>193</v>
      </c>
    </row>
    <row r="27" s="1" customFormat="1" spans="1:12">
      <c r="A27" s="2" t="s">
        <v>4</v>
      </c>
      <c r="B27" s="1">
        <f>SUM(B4,B11,B18)</f>
        <v>0</v>
      </c>
      <c r="C27" s="1">
        <f t="shared" ref="C27:K27" si="1">SUM(C4,C11,C18)</f>
        <v>0</v>
      </c>
      <c r="D27" s="1">
        <f t="shared" si="1"/>
        <v>2</v>
      </c>
      <c r="E27" s="1">
        <f t="shared" si="1"/>
        <v>0</v>
      </c>
      <c r="F27" s="1">
        <f t="shared" si="1"/>
        <v>0</v>
      </c>
      <c r="G27" s="1">
        <f t="shared" si="1"/>
        <v>2</v>
      </c>
      <c r="H27" s="1">
        <f t="shared" si="1"/>
        <v>2</v>
      </c>
      <c r="I27" s="1">
        <f t="shared" si="1"/>
        <v>2</v>
      </c>
      <c r="J27" s="1">
        <f t="shared" si="1"/>
        <v>1</v>
      </c>
      <c r="K27" s="1">
        <f t="shared" si="1"/>
        <v>41</v>
      </c>
      <c r="L27" s="1">
        <f>SUM(B27:K27)</f>
        <v>50</v>
      </c>
    </row>
    <row r="28" s="1" customFormat="1" spans="1:12">
      <c r="A28" s="2" t="s">
        <v>5</v>
      </c>
      <c r="B28" s="1">
        <f>SUM(B5,B12,B19)</f>
        <v>0</v>
      </c>
      <c r="C28" s="1">
        <f t="shared" ref="C28:K28" si="2">SUM(C5,C12,C19)</f>
        <v>0</v>
      </c>
      <c r="D28" s="1">
        <f t="shared" si="2"/>
        <v>0</v>
      </c>
      <c r="E28" s="1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0</v>
      </c>
      <c r="K28" s="1">
        <f t="shared" si="2"/>
        <v>0</v>
      </c>
      <c r="L28" s="1">
        <f>SUM(B28:K28)</f>
        <v>0</v>
      </c>
    </row>
    <row r="29" s="1" customFormat="1" spans="1:12">
      <c r="A29" s="2" t="s">
        <v>6</v>
      </c>
      <c r="B29" s="1">
        <f>SUM(B6,B13,B20)</f>
        <v>0</v>
      </c>
      <c r="C29" s="1">
        <f t="shared" ref="C29:K29" si="3">SUM(C6,C13,C20)</f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1</v>
      </c>
      <c r="K29" s="1">
        <f t="shared" si="3"/>
        <v>2</v>
      </c>
      <c r="L29" s="1">
        <f>SUM(B29:K29)</f>
        <v>3</v>
      </c>
    </row>
    <row r="30" s="1" customFormat="1" spans="1:12">
      <c r="A30" s="2" t="s">
        <v>7</v>
      </c>
      <c r="B30" s="1">
        <f>SUM(B7,B14,B21)</f>
        <v>47</v>
      </c>
      <c r="C30" s="1">
        <f t="shared" ref="C30:K30" si="4">SUM(C7,C14,C21)</f>
        <v>47</v>
      </c>
      <c r="D30" s="1">
        <f t="shared" si="4"/>
        <v>47</v>
      </c>
      <c r="E30" s="1">
        <f t="shared" si="4"/>
        <v>27</v>
      </c>
      <c r="F30" s="1">
        <f t="shared" si="4"/>
        <v>27</v>
      </c>
      <c r="G30" s="1">
        <f t="shared" si="4"/>
        <v>27</v>
      </c>
      <c r="H30" s="1">
        <f t="shared" si="4"/>
        <v>27</v>
      </c>
      <c r="I30" s="1">
        <f t="shared" si="4"/>
        <v>27</v>
      </c>
      <c r="J30" s="1">
        <f t="shared" si="4"/>
        <v>23</v>
      </c>
      <c r="K30" s="1">
        <f t="shared" si="4"/>
        <v>16</v>
      </c>
      <c r="L30" s="1">
        <f>SUM(B30:K30)</f>
        <v>315</v>
      </c>
    </row>
    <row r="34" spans="1:5">
      <c r="A34" s="8"/>
      <c r="B34" s="8" t="s">
        <v>1</v>
      </c>
      <c r="C34" s="9" t="s">
        <v>2</v>
      </c>
      <c r="D34" s="10" t="s">
        <v>1</v>
      </c>
      <c r="E34" s="8" t="s">
        <v>2</v>
      </c>
    </row>
    <row r="35" spans="1:5">
      <c r="A35" s="2" t="s">
        <v>3</v>
      </c>
      <c r="B35" s="11">
        <f>L26</f>
        <v>193</v>
      </c>
      <c r="C35" s="12">
        <f>B35/B40</f>
        <v>0.344028520499109</v>
      </c>
      <c r="D35" s="13">
        <f>B35+B36</f>
        <v>243</v>
      </c>
      <c r="E35" s="14">
        <f>D35/B40</f>
        <v>0.433155080213904</v>
      </c>
    </row>
    <row r="36" spans="1:5">
      <c r="A36" s="2" t="s">
        <v>4</v>
      </c>
      <c r="B36" s="11">
        <f>L27</f>
        <v>50</v>
      </c>
      <c r="C36" s="12">
        <f>B36/B40</f>
        <v>0.089126559714795</v>
      </c>
      <c r="D36" s="15"/>
      <c r="E36" s="16"/>
    </row>
    <row r="37" spans="1:5">
      <c r="A37" s="2" t="s">
        <v>5</v>
      </c>
      <c r="B37" s="11">
        <f>L28</f>
        <v>0</v>
      </c>
      <c r="C37" s="12">
        <f>B37/B40</f>
        <v>0</v>
      </c>
      <c r="D37" s="13">
        <f>B37+B38</f>
        <v>3</v>
      </c>
      <c r="E37" s="14">
        <f>D37/B40</f>
        <v>0.0053475935828877</v>
      </c>
    </row>
    <row r="38" spans="1:5">
      <c r="A38" s="2" t="s">
        <v>6</v>
      </c>
      <c r="B38" s="11">
        <f>L29</f>
        <v>3</v>
      </c>
      <c r="C38" s="12">
        <f>B38/B40</f>
        <v>0.0053475935828877</v>
      </c>
      <c r="D38" s="15"/>
      <c r="E38" s="16"/>
    </row>
    <row r="39" spans="1:5">
      <c r="A39" s="2" t="s">
        <v>7</v>
      </c>
      <c r="B39" s="11">
        <f>L30</f>
        <v>315</v>
      </c>
      <c r="C39" s="12">
        <f>B39/B40</f>
        <v>0.561497326203209</v>
      </c>
      <c r="D39" s="11">
        <f>B39</f>
        <v>315</v>
      </c>
      <c r="E39" s="17">
        <f>D39/B40</f>
        <v>0.561497326203209</v>
      </c>
    </row>
    <row r="40" spans="1:5">
      <c r="A40" s="11" t="s">
        <v>8</v>
      </c>
      <c r="B40" s="11">
        <f>SUM(B35:B39)</f>
        <v>561</v>
      </c>
      <c r="C40" s="11">
        <f>SUM(C35:C39)</f>
        <v>1</v>
      </c>
      <c r="D40" s="11">
        <f>SUM(D35:D39)</f>
        <v>561</v>
      </c>
      <c r="E40" s="11">
        <f>SUM(E35:E39)</f>
        <v>1</v>
      </c>
    </row>
  </sheetData>
  <autoFilter ref="A1:L40">
    <extLst/>
  </autoFilter>
  <mergeCells count="4">
    <mergeCell ref="D35:D36"/>
    <mergeCell ref="D37:D38"/>
    <mergeCell ref="E35:E36"/>
    <mergeCell ref="E37:E3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spring</vt:lpstr>
      <vt:lpstr>spring-framework</vt:lpstr>
      <vt:lpstr>springsecurity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</dc:creator>
  <cp:lastModifiedBy>sun</cp:lastModifiedBy>
  <dcterms:created xsi:type="dcterms:W3CDTF">2022-02-14T13:28:00Z</dcterms:created>
  <dcterms:modified xsi:type="dcterms:W3CDTF">2022-04-08T11:13:35Z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4C53CD3874B74CE6BB8AA8E5D0CB6367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