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77C03B7A-EDD9-45C2-927A-D212FA445BAE}" xr6:coauthVersionLast="47" xr6:coauthVersionMax="47" xr10:uidLastSave="{00000000-0000-0000-0000-000000000000}"/>
  <bookViews>
    <workbookView xWindow="-108" yWindow="-108" windowWidth="23256" windowHeight="12576" firstSheet="3" activeTab="7" xr2:uid="{4942DE33-E67B-476C-BD19-DDDA4E01D051}"/>
  </bookViews>
  <sheets>
    <sheet name="forecasting" sheetId="8" r:id="rId1"/>
    <sheet name="order vs sales" sheetId="17" r:id="rId2"/>
    <sheet name="Dashboard" sheetId="18" r:id="rId3"/>
    <sheet name="sales male vs female" sheetId="19" r:id="rId4"/>
    <sheet name="sales by category" sheetId="20" r:id="rId5"/>
    <sheet name="top 10 product" sheetId="21" r:id="rId6"/>
    <sheet name="monthly sales" sheetId="22" r:id="rId7"/>
    <sheet name="synthetic_online_retail_data" sheetId="1" r:id="rId8"/>
  </sheets>
  <definedNames>
    <definedName name="Slicer_age_group1">#N/A</definedName>
    <definedName name="Slicer_category_name1">#N/A</definedName>
    <definedName name="Slicer_orders_months">#N/A</definedName>
    <definedName name="Slicer_payment_method1">#N/A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R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213" i="1"/>
  <c r="R894" i="1"/>
  <c r="R621" i="1"/>
  <c r="R143" i="1"/>
  <c r="R709" i="1"/>
  <c r="R228" i="1"/>
  <c r="R331" i="1"/>
  <c r="R752" i="1"/>
  <c r="R73" i="1"/>
  <c r="R889" i="1"/>
  <c r="R276" i="1"/>
  <c r="R173" i="1"/>
  <c r="R710" i="1"/>
  <c r="R905" i="1"/>
  <c r="R498" i="1"/>
  <c r="R177" i="1"/>
  <c r="R622" i="1"/>
  <c r="R775" i="1"/>
  <c r="R715" i="1"/>
  <c r="R934" i="1"/>
  <c r="R362" i="1"/>
  <c r="R796" i="1"/>
  <c r="R63" i="1"/>
  <c r="R342" i="1"/>
  <c r="R826" i="1"/>
  <c r="R42" i="1"/>
  <c r="R823" i="1"/>
  <c r="R17" i="1"/>
  <c r="R841" i="1"/>
  <c r="R391" i="1"/>
  <c r="R693" i="1"/>
  <c r="R468" i="1"/>
  <c r="R288" i="1"/>
  <c r="R40" i="1"/>
  <c r="R151" i="1"/>
  <c r="R411" i="1"/>
  <c r="R965" i="1"/>
  <c r="R231" i="1"/>
  <c r="R106" i="1"/>
  <c r="R422" i="1"/>
  <c r="R204" i="1"/>
  <c r="R658" i="1"/>
  <c r="R280" i="1"/>
  <c r="R394" i="1"/>
  <c r="R700" i="1"/>
  <c r="R529" i="1"/>
  <c r="R68" i="1"/>
  <c r="R849" i="1"/>
  <c r="R46" i="1"/>
  <c r="R205" i="1"/>
  <c r="R505" i="1"/>
  <c r="R513" i="1"/>
  <c r="R356" i="1"/>
  <c r="R99" i="1"/>
  <c r="R837" i="1"/>
  <c r="R378" i="1"/>
  <c r="R326" i="1"/>
  <c r="R117" i="1"/>
  <c r="R743" i="1"/>
  <c r="R182" i="1"/>
  <c r="R93" i="1"/>
  <c r="R152" i="1"/>
  <c r="R744" i="1"/>
  <c r="R183" i="1"/>
  <c r="R657" i="1"/>
  <c r="R753" i="1"/>
  <c r="R898" i="1"/>
  <c r="R20" i="1"/>
  <c r="R250" i="1"/>
  <c r="R25" i="1"/>
  <c r="R21" i="1"/>
  <c r="R263" i="1"/>
  <c r="R890" i="1"/>
  <c r="R303" i="1"/>
  <c r="R281" i="1"/>
  <c r="R521" i="1"/>
  <c r="R902" i="1"/>
  <c r="R631" i="1"/>
  <c r="R989" i="1"/>
  <c r="R614" i="1"/>
  <c r="R412" i="1"/>
  <c r="R597" i="1"/>
  <c r="R912" i="1"/>
  <c r="R169" i="1"/>
  <c r="R674" i="1"/>
  <c r="R416" i="1"/>
  <c r="R855" i="1"/>
  <c r="R102" i="1"/>
  <c r="R220" i="1"/>
  <c r="R970" i="1"/>
  <c r="R309" i="1"/>
  <c r="R282" i="1"/>
  <c r="R995" i="1"/>
  <c r="R248" i="1"/>
  <c r="R289" i="1"/>
  <c r="R547" i="1"/>
  <c r="R706" i="1"/>
  <c r="R639" i="1"/>
  <c r="R304" i="1"/>
  <c r="R357" i="1"/>
  <c r="R906" i="1"/>
  <c r="R466" i="1"/>
  <c r="R579" i="1"/>
  <c r="R533" i="1"/>
  <c r="R694" i="1"/>
  <c r="R123" i="1"/>
  <c r="R945" i="1"/>
  <c r="R534" i="1"/>
  <c r="R43" i="1"/>
  <c r="R48" i="1"/>
  <c r="R69" i="1"/>
  <c r="R727" i="1"/>
  <c r="R376" i="1"/>
  <c r="R224" i="1"/>
  <c r="R771" i="1"/>
  <c r="R184" i="1"/>
  <c r="R962" i="1"/>
  <c r="R221" i="1"/>
  <c r="R560" i="1"/>
  <c r="R756" i="1"/>
  <c r="R514" i="1"/>
  <c r="R417" i="1"/>
  <c r="R81" i="1"/>
  <c r="R225" i="1"/>
  <c r="R374" i="1"/>
  <c r="R66" i="1"/>
  <c r="R441" i="1"/>
  <c r="R795" i="1"/>
  <c r="R229" i="1"/>
  <c r="R838" i="1"/>
  <c r="R653" i="1"/>
  <c r="R489" i="1"/>
  <c r="R784" i="1"/>
  <c r="R313" i="1"/>
  <c r="R453" i="1"/>
  <c r="R171" i="1"/>
  <c r="R850" i="1"/>
  <c r="R602" i="1"/>
  <c r="R490" i="1"/>
  <c r="R413" i="1"/>
  <c r="R996" i="1"/>
  <c r="R895" i="1"/>
  <c r="R53" i="1"/>
  <c r="R35" i="1"/>
  <c r="R126" i="1"/>
  <c r="R399" i="1"/>
  <c r="R874" i="1"/>
  <c r="R815" i="1"/>
  <c r="R716" i="1"/>
  <c r="R500" i="1"/>
  <c r="R418" i="1"/>
  <c r="R734" i="1"/>
  <c r="R760" i="1"/>
  <c r="R816" i="1"/>
  <c r="R711" i="1"/>
  <c r="R59" i="1"/>
  <c r="R785" i="1"/>
  <c r="R745" i="1"/>
  <c r="R272" i="1"/>
  <c r="R444" i="1"/>
  <c r="R380" i="1"/>
  <c r="R954" i="1"/>
  <c r="R741" i="1"/>
  <c r="R51" i="1"/>
  <c r="R164" i="1"/>
  <c r="R853" i="1"/>
  <c r="R153" i="1"/>
  <c r="R509" i="1"/>
  <c r="R582" i="1"/>
  <c r="R937" i="1"/>
  <c r="R780" i="1"/>
  <c r="R986" i="1"/>
  <c r="R461" i="1"/>
  <c r="R623" i="1"/>
  <c r="R255" i="1"/>
  <c r="R713" i="1"/>
  <c r="R290" i="1"/>
  <c r="R258" i="1"/>
  <c r="R541" i="1"/>
  <c r="R603" i="1"/>
  <c r="R155" i="1"/>
  <c r="R665" i="1"/>
  <c r="R60" i="1"/>
  <c r="R587" i="1"/>
  <c r="R387" i="1"/>
  <c r="R724" i="1"/>
  <c r="R337" i="1"/>
  <c r="R381" i="1"/>
  <c r="R544" i="1"/>
  <c r="R283" i="1"/>
  <c r="R627" i="1"/>
  <c r="R230" i="1"/>
  <c r="R401" i="1"/>
  <c r="R920" i="1"/>
  <c r="R810" i="1"/>
  <c r="R439" i="1"/>
  <c r="R395" i="1"/>
  <c r="R963" i="1"/>
  <c r="R170" i="1"/>
  <c r="R982" i="1"/>
  <c r="R640" i="1"/>
  <c r="R114" i="1"/>
  <c r="R860" i="1"/>
  <c r="R193" i="1"/>
  <c r="R61" i="1"/>
  <c r="R882" i="1"/>
  <c r="R997" i="1"/>
  <c r="R210" i="1"/>
  <c r="R776" i="1"/>
  <c r="R436" i="1"/>
  <c r="R998" i="1"/>
  <c r="R797" i="1"/>
  <c r="R955" i="1"/>
  <c r="R789" i="1"/>
  <c r="R856" i="1"/>
  <c r="R332" i="1"/>
  <c r="R156" i="1"/>
  <c r="R903" i="1"/>
  <c r="R307" i="1"/>
  <c r="R157" i="1"/>
  <c r="R456" i="1"/>
  <c r="R687" i="1"/>
  <c r="R397" i="1"/>
  <c r="R811" i="1"/>
  <c r="R907" i="1"/>
  <c r="R761" i="1"/>
  <c r="R515" i="1"/>
  <c r="R349" i="1"/>
  <c r="R493" i="1"/>
  <c r="R251" i="1"/>
  <c r="R325" i="1"/>
  <c r="R477" i="1"/>
  <c r="R950" i="1"/>
  <c r="R226" i="1"/>
  <c r="R804" i="1"/>
  <c r="R624" i="1"/>
  <c r="R666" i="1"/>
  <c r="R535" i="1"/>
  <c r="R964" i="1"/>
  <c r="R870" i="1"/>
  <c r="R82" i="1"/>
  <c r="R883" i="1"/>
  <c r="R817" i="1"/>
  <c r="R402" i="1"/>
  <c r="R265" i="1"/>
  <c r="R576" i="1"/>
  <c r="R144" i="1"/>
  <c r="R4" i="1"/>
  <c r="R642" i="1"/>
  <c r="R232" i="1"/>
  <c r="R388" i="1"/>
  <c r="R530" i="1"/>
  <c r="R297" i="1"/>
  <c r="R29" i="1"/>
  <c r="R892" i="1"/>
  <c r="R419" i="1"/>
  <c r="R913" i="1"/>
  <c r="R338" i="1"/>
  <c r="R189" i="1"/>
  <c r="R980" i="1"/>
  <c r="R975" i="1"/>
  <c r="R379" i="1"/>
  <c r="R574" i="1"/>
  <c r="R583" i="1"/>
  <c r="R661" i="1"/>
  <c r="R719" i="1"/>
  <c r="R730" i="1"/>
  <c r="R792" i="1"/>
  <c r="R252" i="1"/>
  <c r="R976" i="1"/>
  <c r="R899" i="1"/>
  <c r="R108" i="1"/>
  <c r="R793" i="1"/>
  <c r="R273" i="1"/>
  <c r="R848" i="1"/>
  <c r="R242" i="1"/>
  <c r="R294" i="1"/>
  <c r="R786" i="1"/>
  <c r="R414" i="1"/>
  <c r="R670" i="1"/>
  <c r="R353" i="1"/>
  <c r="R896" i="1"/>
  <c r="R54" i="1"/>
  <c r="R30" i="1"/>
  <c r="R871" i="1"/>
  <c r="R777" i="1"/>
  <c r="R206" i="1"/>
  <c r="R454" i="1"/>
  <c r="R973" i="1"/>
  <c r="R438" i="1"/>
  <c r="R662" i="1"/>
  <c r="R516" i="1"/>
  <c r="R160" i="1"/>
  <c r="R83" i="1"/>
  <c r="R38" i="1"/>
  <c r="R852" i="1"/>
  <c r="R127" i="1"/>
  <c r="R872" i="1"/>
  <c r="R803" i="1"/>
  <c r="R473" i="1"/>
  <c r="R400" i="1"/>
  <c r="R423" i="1"/>
  <c r="R768" i="1"/>
  <c r="R908" i="1"/>
  <c r="R308" i="1"/>
  <c r="R5" i="1"/>
  <c r="R857" i="1"/>
  <c r="R909" i="1"/>
  <c r="R385" i="1"/>
  <c r="R875" i="1"/>
  <c r="R185" i="1"/>
  <c r="R690" i="1"/>
  <c r="R478" i="1"/>
  <c r="R382" i="1"/>
  <c r="R524" i="1"/>
  <c r="R354" i="1"/>
  <c r="R754" i="1"/>
  <c r="R137" i="1"/>
  <c r="R314" i="1"/>
  <c r="R62" i="1"/>
  <c r="R938" i="1"/>
  <c r="R298" i="1"/>
  <c r="R983" i="1"/>
  <c r="R647" i="1"/>
  <c r="R124" i="1"/>
  <c r="R347" i="1"/>
  <c r="R70" i="1"/>
  <c r="R536" i="1"/>
  <c r="R474" i="1"/>
  <c r="R305" i="1"/>
  <c r="R321" i="1"/>
  <c r="R39" i="1"/>
  <c r="R178" i="1"/>
  <c r="R563" i="1"/>
  <c r="R725" i="1"/>
  <c r="R748" i="1"/>
  <c r="R861" i="1"/>
  <c r="R842" i="1"/>
  <c r="R517" i="1"/>
  <c r="R619" i="1"/>
  <c r="R420" i="1"/>
  <c r="R327" i="1"/>
  <c r="R350" i="1"/>
  <c r="R459" i="1"/>
  <c r="R36" i="1"/>
  <c r="R588" i="1"/>
  <c r="R386" i="1"/>
  <c r="R501" i="1"/>
  <c r="R207" i="1"/>
  <c r="R967" i="1"/>
  <c r="R135" i="1"/>
  <c r="R958" i="1"/>
  <c r="R635" i="1"/>
  <c r="R259" i="1"/>
  <c r="R262" i="1"/>
  <c r="R755" i="1"/>
  <c r="R163" i="1"/>
  <c r="R600" i="1"/>
  <c r="R316" i="1"/>
  <c r="R858" i="1"/>
  <c r="R682" i="1"/>
  <c r="R227" i="1"/>
  <c r="R630" i="1"/>
  <c r="R805" i="1"/>
  <c r="R31" i="1"/>
  <c r="R648" i="1"/>
  <c r="R383" i="1"/>
  <c r="R291" i="1"/>
  <c r="R604" i="1"/>
  <c r="R800" i="1"/>
  <c r="R103" i="1"/>
  <c r="R886" i="1"/>
  <c r="R94" i="1"/>
  <c r="R194" i="1"/>
  <c r="R567" i="1"/>
  <c r="R781" i="1"/>
  <c r="R494" i="1"/>
  <c r="R260" i="1"/>
  <c r="R569" i="1"/>
  <c r="R939" i="1"/>
  <c r="R366" i="1"/>
  <c r="R266" i="1"/>
  <c r="R165" i="1"/>
  <c r="R415" i="1"/>
  <c r="R432" i="1"/>
  <c r="R703" i="1"/>
  <c r="R806" i="1"/>
  <c r="R735" i="1"/>
  <c r="R78" i="1"/>
  <c r="R863" i="1"/>
  <c r="R475" i="1"/>
  <c r="R893" i="1"/>
  <c r="R607" i="1"/>
  <c r="R256" i="1"/>
  <c r="R75" i="1"/>
  <c r="R421" i="1"/>
  <c r="R186" i="1"/>
  <c r="R951" i="1"/>
  <c r="R12" i="1"/>
  <c r="R55" i="1"/>
  <c r="R615" i="1"/>
  <c r="R274" i="1"/>
  <c r="R787" i="1"/>
  <c r="R174" i="1"/>
  <c r="R917" i="1"/>
  <c r="R455" i="1"/>
  <c r="R720" i="1"/>
  <c r="R558" i="1"/>
  <c r="R195" i="1"/>
  <c r="R971" i="1"/>
  <c r="R146" i="1"/>
  <c r="R486" i="1"/>
  <c r="R684" i="1"/>
  <c r="R235" i="1"/>
  <c r="R487" i="1"/>
  <c r="R778" i="1"/>
  <c r="R992" i="1"/>
  <c r="R643" i="1"/>
  <c r="R292" i="1"/>
  <c r="R403" i="1"/>
  <c r="R299" i="1"/>
  <c r="R839" i="1"/>
  <c r="R269" i="1"/>
  <c r="R100" i="1"/>
  <c r="R328" i="1"/>
  <c r="R76" i="1"/>
  <c r="R118" i="1"/>
  <c r="R116" i="1"/>
  <c r="R502" i="1"/>
  <c r="R728" i="1"/>
  <c r="R148" i="1"/>
  <c r="R632" i="1"/>
  <c r="R437" i="1"/>
  <c r="R946" i="1"/>
  <c r="R843" i="1"/>
  <c r="R121" i="1"/>
  <c r="R925" i="1"/>
  <c r="R820" i="1"/>
  <c r="R130" i="1"/>
  <c r="R779" i="1"/>
  <c r="R139" i="1"/>
  <c r="R449" i="1"/>
  <c r="R310" i="1"/>
  <c r="R726" i="1"/>
  <c r="R424" i="1"/>
  <c r="R844" i="1"/>
  <c r="R92" i="1"/>
  <c r="R10" i="1"/>
  <c r="R222" i="1"/>
  <c r="R84" i="1"/>
  <c r="R667" i="1"/>
  <c r="R166" i="1"/>
  <c r="R300" i="1"/>
  <c r="R580" i="1"/>
  <c r="R295" i="1"/>
  <c r="R86" i="1"/>
  <c r="R122" i="1"/>
  <c r="R628" i="1"/>
  <c r="R876" i="1"/>
  <c r="R396" i="1"/>
  <c r="R525" i="1"/>
  <c r="R296" i="1"/>
  <c r="R782" i="1"/>
  <c r="R293" i="1"/>
  <c r="R935" i="1"/>
  <c r="R762" i="1"/>
  <c r="R977" i="1"/>
  <c r="R987" i="1"/>
  <c r="R425" i="1"/>
  <c r="R317" i="1"/>
  <c r="R772" i="1"/>
  <c r="R426" i="1"/>
  <c r="R801" i="1"/>
  <c r="R677" i="1"/>
  <c r="R704" i="1"/>
  <c r="R616" i="1"/>
  <c r="R695" i="1"/>
  <c r="R462" i="1"/>
  <c r="R351" i="1"/>
  <c r="R463" i="1"/>
  <c r="R959" i="1"/>
  <c r="R217" i="1"/>
  <c r="R187" i="1"/>
  <c r="R131" i="1"/>
  <c r="R873" i="1"/>
  <c r="R565" i="1"/>
  <c r="R154" i="1"/>
  <c r="R798" i="1"/>
  <c r="R264" i="1"/>
  <c r="R947" i="1"/>
  <c r="R707" i="1"/>
  <c r="R584" i="1"/>
  <c r="R233" i="1"/>
  <c r="R95" i="1"/>
  <c r="R201" i="1"/>
  <c r="R506" i="1"/>
  <c r="R32" i="1"/>
  <c r="R22" i="1"/>
  <c r="R145" i="1"/>
  <c r="R318" i="1"/>
  <c r="R49" i="1"/>
  <c r="R589" i="1"/>
  <c r="R671" i="1"/>
  <c r="R190" i="1"/>
  <c r="R518" i="1"/>
  <c r="R729" i="1"/>
  <c r="R23" i="1"/>
  <c r="R125" i="1"/>
  <c r="R167" i="1"/>
  <c r="R685" i="1"/>
  <c r="R972" i="1"/>
  <c r="R519" i="1"/>
  <c r="R767" i="1"/>
  <c r="R433" i="1"/>
  <c r="R434" i="1"/>
  <c r="R984" i="1"/>
  <c r="R445" i="1"/>
  <c r="R457" i="1"/>
  <c r="R864" i="1"/>
  <c r="R119" i="1"/>
  <c r="R345" i="1"/>
  <c r="R940" i="1"/>
  <c r="R966" i="1"/>
  <c r="R649" i="1"/>
  <c r="R847" i="1"/>
  <c r="R537" i="1"/>
  <c r="R769" i="1"/>
  <c r="R941" i="1"/>
  <c r="R64" i="1"/>
  <c r="R446" i="1"/>
  <c r="R952" i="1"/>
  <c r="R807" i="1"/>
  <c r="R491" i="1"/>
  <c r="R107" i="1"/>
  <c r="R585" i="1"/>
  <c r="R404" i="1"/>
  <c r="R392" i="1"/>
  <c r="R608" i="1"/>
  <c r="R596" i="1"/>
  <c r="R830" i="1"/>
  <c r="R50" i="1"/>
  <c r="R551" i="1"/>
  <c r="R794" i="1"/>
  <c r="R742" i="1"/>
  <c r="R140" i="1"/>
  <c r="R570" i="1"/>
  <c r="R763" i="1"/>
  <c r="R375" i="1"/>
  <c r="R141" i="1"/>
  <c r="R601" i="1"/>
  <c r="R367" i="1"/>
  <c r="R47" i="1"/>
  <c r="R914" i="1"/>
  <c r="R322" i="1"/>
  <c r="R499" i="1"/>
  <c r="R654" i="1"/>
  <c r="R393" i="1"/>
  <c r="R552" i="1"/>
  <c r="R238" i="1"/>
  <c r="R736" i="1"/>
  <c r="R655" i="1"/>
  <c r="R668" i="1"/>
  <c r="R679" i="1"/>
  <c r="R249" i="1"/>
  <c r="R223" i="1"/>
  <c r="R526" i="1"/>
  <c r="R993" i="1"/>
  <c r="R851" i="1"/>
  <c r="R239" i="1"/>
  <c r="R450" i="1"/>
  <c r="R636" i="1"/>
  <c r="R471" i="1"/>
  <c r="R301" i="1"/>
  <c r="R109" i="1"/>
  <c r="R637" i="1"/>
  <c r="R56" i="1"/>
  <c r="R427" i="1"/>
  <c r="R211" i="1"/>
  <c r="R14" i="1"/>
  <c r="R956" i="1"/>
  <c r="R214" i="1"/>
  <c r="R712" i="1"/>
  <c r="R548" i="1"/>
  <c r="R15" i="1"/>
  <c r="R948" i="1"/>
  <c r="R656" i="1"/>
  <c r="R253" i="1"/>
  <c r="R198" i="1"/>
  <c r="R737" i="1"/>
  <c r="R931" i="1"/>
  <c r="R147" i="1"/>
  <c r="R346" i="1"/>
  <c r="R788" i="1"/>
  <c r="R243" i="1"/>
  <c r="R866" i="1"/>
  <c r="R368" i="1"/>
  <c r="R915" i="1"/>
  <c r="R24" i="1"/>
  <c r="R564" i="1"/>
  <c r="R104" i="1"/>
  <c r="R545" i="1"/>
  <c r="R245" i="1"/>
  <c r="R559" i="1"/>
  <c r="R867" i="1"/>
  <c r="R476" i="1"/>
  <c r="R26" i="1"/>
  <c r="R757" i="1"/>
  <c r="R930" i="1"/>
  <c r="R389" i="1"/>
  <c r="R818" i="1"/>
  <c r="R708" i="1"/>
  <c r="R546" i="1"/>
  <c r="R37" i="1"/>
  <c r="R191" i="1"/>
  <c r="R573" i="1"/>
  <c r="R398" i="1"/>
  <c r="R101" i="1"/>
  <c r="R479" i="1"/>
  <c r="R675" i="1"/>
  <c r="R553" i="1"/>
  <c r="R503" i="1"/>
  <c r="R641" i="1"/>
  <c r="R339" i="1"/>
  <c r="R812" i="1"/>
  <c r="R344" i="1"/>
  <c r="R65" i="1"/>
  <c r="R377" i="1"/>
  <c r="R105" i="1"/>
  <c r="R507" i="1"/>
  <c r="R181" i="1"/>
  <c r="R11" i="1"/>
  <c r="R577" i="1"/>
  <c r="R988" i="1"/>
  <c r="R910" i="1"/>
  <c r="R492" i="1"/>
  <c r="R691" i="1"/>
  <c r="R877" i="1"/>
  <c r="R571" i="1"/>
  <c r="R52" i="1"/>
  <c r="R821" i="1"/>
  <c r="R542" i="1"/>
  <c r="R773" i="1"/>
  <c r="R705" i="1"/>
  <c r="R926" i="1"/>
  <c r="R921" i="1"/>
  <c r="R277" i="1"/>
  <c r="R620" i="1"/>
  <c r="R590" i="1"/>
  <c r="R808" i="1"/>
  <c r="R650" i="1"/>
  <c r="R633" i="1"/>
  <c r="R799" i="1"/>
  <c r="R974" i="1"/>
  <c r="R692" i="1"/>
  <c r="R887" i="1"/>
  <c r="R680" i="1"/>
  <c r="R369" i="1"/>
  <c r="R343" i="1"/>
  <c r="R384" i="1"/>
  <c r="R922" i="1"/>
  <c r="R442" i="1"/>
  <c r="R566" i="1"/>
  <c r="R6" i="1"/>
  <c r="R916" i="1"/>
  <c r="R721" i="1"/>
  <c r="R688" i="1"/>
  <c r="R663" i="1"/>
  <c r="R306" i="1"/>
  <c r="R543" i="1"/>
  <c r="R985" i="1"/>
  <c r="R364" i="1"/>
  <c r="R132" i="1"/>
  <c r="R561" i="1"/>
  <c r="R932" i="1"/>
  <c r="R128" i="1"/>
  <c r="R610" i="1"/>
  <c r="R192" i="1"/>
  <c r="R722" i="1"/>
  <c r="R629" i="1"/>
  <c r="R790" i="1"/>
  <c r="R598" i="1"/>
  <c r="R481" i="1"/>
  <c r="R149" i="1"/>
  <c r="R196" i="1"/>
  <c r="R428" i="1"/>
  <c r="R749" i="1"/>
  <c r="R504" i="1"/>
  <c r="R390" i="1"/>
  <c r="R464" i="1"/>
  <c r="R44" i="1"/>
  <c r="R57" i="1"/>
  <c r="R557" i="1"/>
  <c r="R840" i="1"/>
  <c r="R74" i="1"/>
  <c r="R482" i="1"/>
  <c r="R878" i="1"/>
  <c r="R372" i="1"/>
  <c r="R202" i="1"/>
  <c r="R495" i="1"/>
  <c r="R323" i="1"/>
  <c r="R689" i="1"/>
  <c r="R572" i="1"/>
  <c r="R80" i="1"/>
  <c r="R591" i="1"/>
  <c r="R731" i="1"/>
  <c r="R110" i="1"/>
  <c r="R199" i="1"/>
  <c r="R968" i="1"/>
  <c r="R175" i="1"/>
  <c r="R978" i="1"/>
  <c r="R538" i="1"/>
  <c r="R180" i="1"/>
  <c r="R831" i="1"/>
  <c r="R555" i="1"/>
  <c r="R311" i="1"/>
  <c r="R738" i="1"/>
  <c r="R822" i="1"/>
  <c r="R960" i="1"/>
  <c r="R96" i="1"/>
  <c r="R969" i="1"/>
  <c r="R129" i="1"/>
  <c r="R739" i="1"/>
  <c r="R918" i="1"/>
  <c r="R828" i="1"/>
  <c r="R405" i="1"/>
  <c r="R678" i="1"/>
  <c r="R348" i="1"/>
  <c r="R236" i="1"/>
  <c r="R215" i="1"/>
  <c r="R158" i="1"/>
  <c r="R111" i="1"/>
  <c r="R329" i="1"/>
  <c r="R435" i="1"/>
  <c r="R990" i="1"/>
  <c r="R809" i="1"/>
  <c r="R406" i="1"/>
  <c r="R845" i="1"/>
  <c r="R681" i="1"/>
  <c r="R112" i="1"/>
  <c r="R254" i="1"/>
  <c r="R936" i="1"/>
  <c r="R138" i="1"/>
  <c r="R522" i="1"/>
  <c r="R496" i="1"/>
  <c r="R562" i="1"/>
  <c r="R554" i="1"/>
  <c r="R440" i="1"/>
  <c r="R168" i="1"/>
  <c r="R701" i="1"/>
  <c r="R373" i="1"/>
  <c r="R750" i="1"/>
  <c r="R549" i="1"/>
  <c r="R203" i="1"/>
  <c r="R929" i="1"/>
  <c r="R429" i="1"/>
  <c r="R19" i="1"/>
  <c r="R593" i="1"/>
  <c r="R520" i="1"/>
  <c r="R447" i="1"/>
  <c r="R686" i="1"/>
  <c r="R333" i="1"/>
  <c r="R923" i="1"/>
  <c r="R451" i="1"/>
  <c r="R732" i="1"/>
  <c r="R625" i="1"/>
  <c r="R924" i="1"/>
  <c r="R900" i="1"/>
  <c r="R216" i="1"/>
  <c r="R483" i="1"/>
  <c r="R897" i="1"/>
  <c r="R458" i="1"/>
  <c r="R71" i="1"/>
  <c r="R246" i="1"/>
  <c r="R45" i="1"/>
  <c r="R638" i="1"/>
  <c r="R994" i="1"/>
  <c r="R942" i="1"/>
  <c r="R27" i="1"/>
  <c r="R612" i="1"/>
  <c r="R943" i="1"/>
  <c r="R448" i="1"/>
  <c r="R659" i="1"/>
  <c r="R87" i="1"/>
  <c r="R484" i="1"/>
  <c r="R85" i="1"/>
  <c r="R813" i="1"/>
  <c r="R697" i="1"/>
  <c r="R452" i="1"/>
  <c r="R270" i="1"/>
  <c r="R944" i="1"/>
  <c r="R999" i="1"/>
  <c r="R176" i="1"/>
  <c r="R660" i="1"/>
  <c r="R77" i="1"/>
  <c r="R879" i="1"/>
  <c r="R827" i="1"/>
  <c r="R791" i="1"/>
  <c r="R718" i="1"/>
  <c r="R161" i="1"/>
  <c r="R723" i="1"/>
  <c r="R358" i="1"/>
  <c r="R370" i="1"/>
  <c r="R605" i="1"/>
  <c r="R981" i="1"/>
  <c r="R531" i="1"/>
  <c r="R247" i="1"/>
  <c r="R407" i="1"/>
  <c r="R319" i="1"/>
  <c r="R512" i="1"/>
  <c r="R644" i="1"/>
  <c r="R488" i="1"/>
  <c r="R933" i="1"/>
  <c r="R179" i="1"/>
  <c r="R355" i="1"/>
  <c r="R41" i="1"/>
  <c r="R287" i="1"/>
  <c r="R261" i="1"/>
  <c r="R359" i="1"/>
  <c r="R592" i="1"/>
  <c r="R698" i="1"/>
  <c r="R880" i="1"/>
  <c r="R599" i="1"/>
  <c r="R480" i="1"/>
  <c r="R527" i="1"/>
  <c r="R581" i="1"/>
  <c r="R617" i="1"/>
  <c r="R672" i="1"/>
  <c r="R7" i="1"/>
  <c r="R911" i="1"/>
  <c r="R740" i="1"/>
  <c r="R365" i="1"/>
  <c r="R634" i="1"/>
  <c r="R460" i="1"/>
  <c r="R72" i="1"/>
  <c r="R832" i="1"/>
  <c r="R8" i="1"/>
  <c r="R758" i="1"/>
  <c r="R669" i="1"/>
  <c r="R360" i="1"/>
  <c r="R556" i="1"/>
  <c r="R606" i="1"/>
  <c r="R336" i="1"/>
  <c r="R470" i="1"/>
  <c r="R833" i="1"/>
  <c r="R829" i="1"/>
  <c r="R927" i="1"/>
  <c r="R188" i="1"/>
  <c r="R334" i="1"/>
  <c r="R717" i="1"/>
  <c r="R626" i="1"/>
  <c r="R97" i="1"/>
  <c r="R218" i="1"/>
  <c r="R508" i="1"/>
  <c r="R510" i="1"/>
  <c r="R595" i="1"/>
  <c r="R88" i="1"/>
  <c r="R891" i="1"/>
  <c r="R979" i="1"/>
  <c r="R465" i="1"/>
  <c r="R363" i="1"/>
  <c r="R267" i="1"/>
  <c r="R172" i="1"/>
  <c r="R991" i="1"/>
  <c r="R133" i="1"/>
  <c r="R746" i="1"/>
  <c r="R352" i="1"/>
  <c r="R802" i="1"/>
  <c r="R550" i="1"/>
  <c r="R528" i="1"/>
  <c r="R613" i="1"/>
  <c r="R219" i="1"/>
  <c r="R835" i="1"/>
  <c r="R9" i="1"/>
  <c r="R884" i="1"/>
  <c r="R430" i="1"/>
  <c r="R957" i="1"/>
  <c r="R885" i="1"/>
  <c r="R676" i="1"/>
  <c r="R865" i="1"/>
  <c r="R120" i="1"/>
  <c r="R523" i="1"/>
  <c r="R279" i="1"/>
  <c r="R702" i="1"/>
  <c r="R953" i="1"/>
  <c r="R673" i="1"/>
  <c r="R159" i="1"/>
  <c r="R200" i="1"/>
  <c r="R539" i="1"/>
  <c r="R79" i="1"/>
  <c r="R58" i="1"/>
  <c r="R770" i="1"/>
  <c r="R928" i="1"/>
  <c r="R268" i="1"/>
  <c r="R824" i="1"/>
  <c r="R312" i="1"/>
  <c r="R696" i="1"/>
  <c r="R594" i="1"/>
  <c r="R136" i="1"/>
  <c r="R361" i="1"/>
  <c r="R340" i="1"/>
  <c r="R609" i="1"/>
  <c r="R949" i="1"/>
  <c r="R774" i="1"/>
  <c r="R834" i="1"/>
  <c r="R836" i="1"/>
  <c r="R764" i="1"/>
  <c r="R651" i="1"/>
  <c r="R67" i="1"/>
  <c r="R1000" i="1"/>
  <c r="R150" i="1"/>
  <c r="R33" i="1"/>
  <c r="R142" i="1"/>
  <c r="R284" i="1"/>
  <c r="R285" i="1"/>
  <c r="R330" i="1"/>
  <c r="R208" i="1"/>
  <c r="R733" i="1"/>
  <c r="R320" i="1"/>
  <c r="R3" i="1"/>
  <c r="R825" i="1"/>
  <c r="R485" i="1"/>
  <c r="R578" i="1"/>
  <c r="R408" i="1"/>
  <c r="R240" i="1"/>
  <c r="R919" i="1"/>
  <c r="R89" i="1"/>
  <c r="R371" i="1"/>
  <c r="R783" i="1"/>
  <c r="R212" i="1"/>
  <c r="R98" i="1"/>
  <c r="R115" i="1"/>
  <c r="R618" i="1"/>
  <c r="R568" i="1"/>
  <c r="R335" i="1"/>
  <c r="R472" i="1"/>
  <c r="R341" i="1"/>
  <c r="R234" i="1"/>
  <c r="R904" i="1"/>
  <c r="R683" i="1"/>
  <c r="R13" i="1"/>
  <c r="R278" i="1"/>
  <c r="R747" i="1"/>
  <c r="R443" i="1"/>
  <c r="R271" i="1"/>
  <c r="R28" i="1"/>
  <c r="R467" i="1"/>
  <c r="R257" i="1"/>
  <c r="R409" i="1"/>
  <c r="R859" i="1"/>
  <c r="R162" i="1"/>
  <c r="R532" i="1"/>
  <c r="R90" i="1"/>
  <c r="R846" i="1"/>
  <c r="R237" i="1"/>
  <c r="R699" i="1"/>
  <c r="R34" i="1"/>
  <c r="R854" i="1"/>
  <c r="R286" i="1"/>
  <c r="R540" i="1"/>
  <c r="R575" i="1"/>
  <c r="R113" i="1"/>
  <c r="R766" i="1"/>
  <c r="R586" i="1"/>
  <c r="R410" i="1"/>
  <c r="R431" i="1"/>
  <c r="R16" i="1"/>
  <c r="R209" i="1"/>
  <c r="R18" i="1"/>
  <c r="R302" i="1"/>
  <c r="R197" i="1"/>
  <c r="R91" i="1"/>
  <c r="R275" i="1"/>
  <c r="R315" i="1"/>
  <c r="R765" i="1"/>
  <c r="R862" i="1"/>
  <c r="R664" i="1"/>
  <c r="R611" i="1"/>
  <c r="R814" i="1"/>
  <c r="R324" i="1"/>
  <c r="R961" i="1"/>
  <c r="R868" i="1"/>
  <c r="R652" i="1"/>
  <c r="R759" i="1"/>
  <c r="R819" i="1"/>
  <c r="R714" i="1"/>
  <c r="R241" i="1"/>
  <c r="R869" i="1"/>
  <c r="R1001" i="1"/>
  <c r="R888" i="1"/>
  <c r="R244" i="1"/>
  <c r="R881" i="1"/>
  <c r="R469" i="1"/>
  <c r="R901" i="1"/>
  <c r="R134" i="1"/>
  <c r="R497" i="1"/>
  <c r="R645" i="1"/>
  <c r="R511" i="1"/>
  <c r="R646" i="1"/>
  <c r="R751" i="1"/>
  <c r="Q213" i="1"/>
  <c r="Q894" i="1"/>
  <c r="Q621" i="1"/>
  <c r="Q143" i="1"/>
  <c r="Q709" i="1"/>
  <c r="Q228" i="1"/>
  <c r="Q331" i="1"/>
  <c r="Q752" i="1"/>
  <c r="Q73" i="1"/>
  <c r="Q889" i="1"/>
  <c r="Q276" i="1"/>
  <c r="Q173" i="1"/>
  <c r="Q710" i="1"/>
  <c r="Q905" i="1"/>
  <c r="Q498" i="1"/>
  <c r="Q177" i="1"/>
  <c r="Q2" i="1"/>
  <c r="Q622" i="1"/>
  <c r="Q775" i="1"/>
  <c r="Q715" i="1"/>
  <c r="Q934" i="1"/>
  <c r="Q362" i="1"/>
  <c r="Q796" i="1"/>
  <c r="Q63" i="1"/>
  <c r="Q342" i="1"/>
  <c r="Q826" i="1"/>
  <c r="Q42" i="1"/>
  <c r="Q823" i="1"/>
  <c r="Q17" i="1"/>
  <c r="Q841" i="1"/>
  <c r="Q391" i="1"/>
  <c r="Q693" i="1"/>
  <c r="Q468" i="1"/>
  <c r="Q288" i="1"/>
  <c r="Q40" i="1"/>
  <c r="Q151" i="1"/>
  <c r="Q411" i="1"/>
  <c r="Q965" i="1"/>
  <c r="Q231" i="1"/>
  <c r="Q106" i="1"/>
  <c r="Q422" i="1"/>
  <c r="Q204" i="1"/>
  <c r="Q658" i="1"/>
  <c r="Q280" i="1"/>
  <c r="Q394" i="1"/>
  <c r="Q700" i="1"/>
  <c r="Q529" i="1"/>
  <c r="Q68" i="1"/>
  <c r="Q849" i="1"/>
  <c r="Q46" i="1"/>
  <c r="Q205" i="1"/>
  <c r="Q505" i="1"/>
  <c r="Q513" i="1"/>
  <c r="Q356" i="1"/>
  <c r="Q99" i="1"/>
  <c r="Q837" i="1"/>
  <c r="Q378" i="1"/>
  <c r="Q326" i="1"/>
  <c r="Q117" i="1"/>
  <c r="Q743" i="1"/>
  <c r="Q182" i="1"/>
  <c r="Q93" i="1"/>
  <c r="Q152" i="1"/>
  <c r="Q744" i="1"/>
  <c r="Q183" i="1"/>
  <c r="Q657" i="1"/>
  <c r="Q753" i="1"/>
  <c r="Q898" i="1"/>
  <c r="Q20" i="1"/>
  <c r="Q250" i="1"/>
  <c r="Q25" i="1"/>
  <c r="Q21" i="1"/>
  <c r="Q263" i="1"/>
  <c r="Q890" i="1"/>
  <c r="Q303" i="1"/>
  <c r="Q281" i="1"/>
  <c r="Q521" i="1"/>
  <c r="Q902" i="1"/>
  <c r="Q631" i="1"/>
  <c r="Q989" i="1"/>
  <c r="Q614" i="1"/>
  <c r="Q412" i="1"/>
  <c r="Q597" i="1"/>
  <c r="Q912" i="1"/>
  <c r="Q169" i="1"/>
  <c r="Q674" i="1"/>
  <c r="Q416" i="1"/>
  <c r="Q855" i="1"/>
  <c r="Q102" i="1"/>
  <c r="Q220" i="1"/>
  <c r="Q970" i="1"/>
  <c r="Q309" i="1"/>
  <c r="Q282" i="1"/>
  <c r="Q995" i="1"/>
  <c r="Q248" i="1"/>
  <c r="Q289" i="1"/>
  <c r="Q547" i="1"/>
  <c r="Q706" i="1"/>
  <c r="Q639" i="1"/>
  <c r="Q304" i="1"/>
  <c r="Q357" i="1"/>
  <c r="Q906" i="1"/>
  <c r="Q466" i="1"/>
  <c r="Q579" i="1"/>
  <c r="Q533" i="1"/>
  <c r="Q694" i="1"/>
  <c r="Q123" i="1"/>
  <c r="Q945" i="1"/>
  <c r="Q534" i="1"/>
  <c r="Q43" i="1"/>
  <c r="Q48" i="1"/>
  <c r="Q69" i="1"/>
  <c r="Q727" i="1"/>
  <c r="Q376" i="1"/>
  <c r="Q224" i="1"/>
  <c r="Q771" i="1"/>
  <c r="Q184" i="1"/>
  <c r="Q962" i="1"/>
  <c r="Q221" i="1"/>
  <c r="Q560" i="1"/>
  <c r="Q756" i="1"/>
  <c r="Q514" i="1"/>
  <c r="Q417" i="1"/>
  <c r="Q81" i="1"/>
  <c r="Q225" i="1"/>
  <c r="Q374" i="1"/>
  <c r="Q66" i="1"/>
  <c r="Q441" i="1"/>
  <c r="Q795" i="1"/>
  <c r="Q229" i="1"/>
  <c r="Q838" i="1"/>
  <c r="Q653" i="1"/>
  <c r="Q489" i="1"/>
  <c r="Q784" i="1"/>
  <c r="Q313" i="1"/>
  <c r="Q453" i="1"/>
  <c r="Q171" i="1"/>
  <c r="Q850" i="1"/>
  <c r="Q602" i="1"/>
  <c r="Q490" i="1"/>
  <c r="Q413" i="1"/>
  <c r="Q996" i="1"/>
  <c r="Q895" i="1"/>
  <c r="Q53" i="1"/>
  <c r="Q35" i="1"/>
  <c r="Q126" i="1"/>
  <c r="Q399" i="1"/>
  <c r="Q874" i="1"/>
  <c r="Q815" i="1"/>
  <c r="Q716" i="1"/>
  <c r="Q500" i="1"/>
  <c r="Q418" i="1"/>
  <c r="Q734" i="1"/>
  <c r="Q760" i="1"/>
  <c r="Q816" i="1"/>
  <c r="Q711" i="1"/>
  <c r="Q59" i="1"/>
  <c r="Q785" i="1"/>
  <c r="Q745" i="1"/>
  <c r="Q272" i="1"/>
  <c r="Q444" i="1"/>
  <c r="Q380" i="1"/>
  <c r="Q954" i="1"/>
  <c r="Q741" i="1"/>
  <c r="Q51" i="1"/>
  <c r="Q164" i="1"/>
  <c r="Q853" i="1"/>
  <c r="Q153" i="1"/>
  <c r="Q509" i="1"/>
  <c r="Q582" i="1"/>
  <c r="Q937" i="1"/>
  <c r="Q780" i="1"/>
  <c r="Q986" i="1"/>
  <c r="Q461" i="1"/>
  <c r="Q623" i="1"/>
  <c r="Q255" i="1"/>
  <c r="Q713" i="1"/>
  <c r="Q290" i="1"/>
  <c r="Q258" i="1"/>
  <c r="Q541" i="1"/>
  <c r="Q603" i="1"/>
  <c r="Q155" i="1"/>
  <c r="Q665" i="1"/>
  <c r="Q60" i="1"/>
  <c r="Q587" i="1"/>
  <c r="Q387" i="1"/>
  <c r="Q724" i="1"/>
  <c r="Q337" i="1"/>
  <c r="Q381" i="1"/>
  <c r="Q544" i="1"/>
  <c r="Q283" i="1"/>
  <c r="Q627" i="1"/>
  <c r="Q230" i="1"/>
  <c r="Q401" i="1"/>
  <c r="Q920" i="1"/>
  <c r="Q810" i="1"/>
  <c r="Q439" i="1"/>
  <c r="Q395" i="1"/>
  <c r="Q963" i="1"/>
  <c r="Q170" i="1"/>
  <c r="Q982" i="1"/>
  <c r="Q640" i="1"/>
  <c r="Q114" i="1"/>
  <c r="Q860" i="1"/>
  <c r="Q193" i="1"/>
  <c r="Q61" i="1"/>
  <c r="Q882" i="1"/>
  <c r="Q997" i="1"/>
  <c r="Q210" i="1"/>
  <c r="Q776" i="1"/>
  <c r="Q436" i="1"/>
  <c r="Q998" i="1"/>
  <c r="Q797" i="1"/>
  <c r="Q955" i="1"/>
  <c r="Q789" i="1"/>
  <c r="Q856" i="1"/>
  <c r="Q332" i="1"/>
  <c r="Q156" i="1"/>
  <c r="Q903" i="1"/>
  <c r="Q307" i="1"/>
  <c r="Q157" i="1"/>
  <c r="Q456" i="1"/>
  <c r="Q687" i="1"/>
  <c r="Q397" i="1"/>
  <c r="Q811" i="1"/>
  <c r="Q907" i="1"/>
  <c r="Q761" i="1"/>
  <c r="Q515" i="1"/>
  <c r="Q349" i="1"/>
  <c r="Q493" i="1"/>
  <c r="Q251" i="1"/>
  <c r="Q325" i="1"/>
  <c r="Q477" i="1"/>
  <c r="Q950" i="1"/>
  <c r="Q226" i="1"/>
  <c r="Q804" i="1"/>
  <c r="Q624" i="1"/>
  <c r="Q666" i="1"/>
  <c r="Q535" i="1"/>
  <c r="Q964" i="1"/>
  <c r="Q870" i="1"/>
  <c r="Q82" i="1"/>
  <c r="Q883" i="1"/>
  <c r="Q817" i="1"/>
  <c r="Q402" i="1"/>
  <c r="Q265" i="1"/>
  <c r="Q576" i="1"/>
  <c r="Q144" i="1"/>
  <c r="Q4" i="1"/>
  <c r="Q642" i="1"/>
  <c r="Q232" i="1"/>
  <c r="Q388" i="1"/>
  <c r="Q530" i="1"/>
  <c r="Q297" i="1"/>
  <c r="Q29" i="1"/>
  <c r="Q892" i="1"/>
  <c r="Q419" i="1"/>
  <c r="Q913" i="1"/>
  <c r="Q338" i="1"/>
  <c r="Q189" i="1"/>
  <c r="Q980" i="1"/>
  <c r="Q975" i="1"/>
  <c r="Q379" i="1"/>
  <c r="Q574" i="1"/>
  <c r="Q583" i="1"/>
  <c r="Q661" i="1"/>
  <c r="Q719" i="1"/>
  <c r="Q730" i="1"/>
  <c r="Q792" i="1"/>
  <c r="Q252" i="1"/>
  <c r="Q976" i="1"/>
  <c r="Q899" i="1"/>
  <c r="Q108" i="1"/>
  <c r="Q793" i="1"/>
  <c r="Q273" i="1"/>
  <c r="Q848" i="1"/>
  <c r="Q242" i="1"/>
  <c r="Q294" i="1"/>
  <c r="Q786" i="1"/>
  <c r="Q414" i="1"/>
  <c r="Q670" i="1"/>
  <c r="Q353" i="1"/>
  <c r="Q896" i="1"/>
  <c r="Q54" i="1"/>
  <c r="Q30" i="1"/>
  <c r="Q871" i="1"/>
  <c r="Q777" i="1"/>
  <c r="Q206" i="1"/>
  <c r="Q454" i="1"/>
  <c r="Q973" i="1"/>
  <c r="Q438" i="1"/>
  <c r="Q662" i="1"/>
  <c r="Q516" i="1"/>
  <c r="Q160" i="1"/>
  <c r="Q83" i="1"/>
  <c r="Q38" i="1"/>
  <c r="Q852" i="1"/>
  <c r="Q127" i="1"/>
  <c r="Q872" i="1"/>
  <c r="Q803" i="1"/>
  <c r="Q473" i="1"/>
  <c r="Q400" i="1"/>
  <c r="Q423" i="1"/>
  <c r="Q768" i="1"/>
  <c r="Q908" i="1"/>
  <c r="Q308" i="1"/>
  <c r="Q5" i="1"/>
  <c r="Q857" i="1"/>
  <c r="Q909" i="1"/>
  <c r="Q385" i="1"/>
  <c r="Q875" i="1"/>
  <c r="Q185" i="1"/>
  <c r="Q690" i="1"/>
  <c r="Q478" i="1"/>
  <c r="Q382" i="1"/>
  <c r="Q524" i="1"/>
  <c r="Q354" i="1"/>
  <c r="Q754" i="1"/>
  <c r="Q137" i="1"/>
  <c r="Q314" i="1"/>
  <c r="Q62" i="1"/>
  <c r="Q938" i="1"/>
  <c r="Q298" i="1"/>
  <c r="Q983" i="1"/>
  <c r="Q647" i="1"/>
  <c r="Q124" i="1"/>
  <c r="Q347" i="1"/>
  <c r="Q70" i="1"/>
  <c r="Q536" i="1"/>
  <c r="Q474" i="1"/>
  <c r="Q305" i="1"/>
  <c r="Q321" i="1"/>
  <c r="Q39" i="1"/>
  <c r="Q178" i="1"/>
  <c r="Q563" i="1"/>
  <c r="Q725" i="1"/>
  <c r="Q748" i="1"/>
  <c r="Q861" i="1"/>
  <c r="Q842" i="1"/>
  <c r="Q517" i="1"/>
  <c r="Q619" i="1"/>
  <c r="Q420" i="1"/>
  <c r="Q327" i="1"/>
  <c r="Q350" i="1"/>
  <c r="Q459" i="1"/>
  <c r="Q36" i="1"/>
  <c r="Q588" i="1"/>
  <c r="Q386" i="1"/>
  <c r="Q501" i="1"/>
  <c r="Q207" i="1"/>
  <c r="Q967" i="1"/>
  <c r="Q135" i="1"/>
  <c r="Q958" i="1"/>
  <c r="Q635" i="1"/>
  <c r="Q259" i="1"/>
  <c r="Q262" i="1"/>
  <c r="Q755" i="1"/>
  <c r="Q163" i="1"/>
  <c r="Q600" i="1"/>
  <c r="Q316" i="1"/>
  <c r="Q858" i="1"/>
  <c r="Q682" i="1"/>
  <c r="Q227" i="1"/>
  <c r="Q630" i="1"/>
  <c r="Q805" i="1"/>
  <c r="Q31" i="1"/>
  <c r="Q648" i="1"/>
  <c r="Q383" i="1"/>
  <c r="Q291" i="1"/>
  <c r="Q604" i="1"/>
  <c r="Q800" i="1"/>
  <c r="Q103" i="1"/>
  <c r="Q886" i="1"/>
  <c r="Q94" i="1"/>
  <c r="Q194" i="1"/>
  <c r="Q567" i="1"/>
  <c r="Q781" i="1"/>
  <c r="Q494" i="1"/>
  <c r="Q260" i="1"/>
  <c r="Q569" i="1"/>
  <c r="Q939" i="1"/>
  <c r="Q366" i="1"/>
  <c r="Q266" i="1"/>
  <c r="Q165" i="1"/>
  <c r="Q415" i="1"/>
  <c r="Q432" i="1"/>
  <c r="Q703" i="1"/>
  <c r="Q806" i="1"/>
  <c r="Q735" i="1"/>
  <c r="Q78" i="1"/>
  <c r="Q863" i="1"/>
  <c r="Q475" i="1"/>
  <c r="Q893" i="1"/>
  <c r="Q607" i="1"/>
  <c r="Q256" i="1"/>
  <c r="Q75" i="1"/>
  <c r="Q421" i="1"/>
  <c r="Q186" i="1"/>
  <c r="Q951" i="1"/>
  <c r="Q12" i="1"/>
  <c r="Q55" i="1"/>
  <c r="Q615" i="1"/>
  <c r="Q274" i="1"/>
  <c r="Q787" i="1"/>
  <c r="Q174" i="1"/>
  <c r="Q917" i="1"/>
  <c r="Q455" i="1"/>
  <c r="Q720" i="1"/>
  <c r="Q558" i="1"/>
  <c r="Q195" i="1"/>
  <c r="Q971" i="1"/>
  <c r="Q146" i="1"/>
  <c r="Q486" i="1"/>
  <c r="Q684" i="1"/>
  <c r="Q235" i="1"/>
  <c r="Q487" i="1"/>
  <c r="Q778" i="1"/>
  <c r="Q992" i="1"/>
  <c r="Q643" i="1"/>
  <c r="Q292" i="1"/>
  <c r="Q403" i="1"/>
  <c r="Q299" i="1"/>
  <c r="Q839" i="1"/>
  <c r="Q269" i="1"/>
  <c r="Q100" i="1"/>
  <c r="Q328" i="1"/>
  <c r="Q76" i="1"/>
  <c r="Q118" i="1"/>
  <c r="Q116" i="1"/>
  <c r="Q502" i="1"/>
  <c r="Q728" i="1"/>
  <c r="Q148" i="1"/>
  <c r="Q632" i="1"/>
  <c r="Q437" i="1"/>
  <c r="Q946" i="1"/>
  <c r="Q843" i="1"/>
  <c r="Q121" i="1"/>
  <c r="Q925" i="1"/>
  <c r="Q820" i="1"/>
  <c r="Q130" i="1"/>
  <c r="Q779" i="1"/>
  <c r="Q139" i="1"/>
  <c r="Q449" i="1"/>
  <c r="Q310" i="1"/>
  <c r="Q726" i="1"/>
  <c r="Q424" i="1"/>
  <c r="Q844" i="1"/>
  <c r="Q92" i="1"/>
  <c r="Q10" i="1"/>
  <c r="Q222" i="1"/>
  <c r="Q84" i="1"/>
  <c r="Q667" i="1"/>
  <c r="Q166" i="1"/>
  <c r="Q300" i="1"/>
  <c r="Q580" i="1"/>
  <c r="Q295" i="1"/>
  <c r="Q86" i="1"/>
  <c r="Q122" i="1"/>
  <c r="Q628" i="1"/>
  <c r="Q876" i="1"/>
  <c r="Q396" i="1"/>
  <c r="Q525" i="1"/>
  <c r="Q296" i="1"/>
  <c r="Q782" i="1"/>
  <c r="Q293" i="1"/>
  <c r="Q935" i="1"/>
  <c r="Q762" i="1"/>
  <c r="Q977" i="1"/>
  <c r="Q987" i="1"/>
  <c r="Q425" i="1"/>
  <c r="Q317" i="1"/>
  <c r="Q772" i="1"/>
  <c r="Q426" i="1"/>
  <c r="Q801" i="1"/>
  <c r="Q677" i="1"/>
  <c r="Q704" i="1"/>
  <c r="Q616" i="1"/>
  <c r="Q695" i="1"/>
  <c r="Q462" i="1"/>
  <c r="Q351" i="1"/>
  <c r="Q463" i="1"/>
  <c r="Q959" i="1"/>
  <c r="Q217" i="1"/>
  <c r="Q187" i="1"/>
  <c r="Q131" i="1"/>
  <c r="Q873" i="1"/>
  <c r="Q565" i="1"/>
  <c r="Q154" i="1"/>
  <c r="Q798" i="1"/>
  <c r="Q264" i="1"/>
  <c r="Q947" i="1"/>
  <c r="Q707" i="1"/>
  <c r="Q584" i="1"/>
  <c r="Q233" i="1"/>
  <c r="Q95" i="1"/>
  <c r="Q201" i="1"/>
  <c r="Q506" i="1"/>
  <c r="Q32" i="1"/>
  <c r="Q22" i="1"/>
  <c r="Q145" i="1"/>
  <c r="Q318" i="1"/>
  <c r="Q49" i="1"/>
  <c r="Q589" i="1"/>
  <c r="Q671" i="1"/>
  <c r="Q190" i="1"/>
  <c r="Q518" i="1"/>
  <c r="Q729" i="1"/>
  <c r="Q23" i="1"/>
  <c r="Q125" i="1"/>
  <c r="Q167" i="1"/>
  <c r="Q685" i="1"/>
  <c r="Q972" i="1"/>
  <c r="Q519" i="1"/>
  <c r="Q767" i="1"/>
  <c r="Q433" i="1"/>
  <c r="Q434" i="1"/>
  <c r="Q984" i="1"/>
  <c r="Q445" i="1"/>
  <c r="Q457" i="1"/>
  <c r="Q864" i="1"/>
  <c r="Q119" i="1"/>
  <c r="Q345" i="1"/>
  <c r="Q940" i="1"/>
  <c r="Q966" i="1"/>
  <c r="Q649" i="1"/>
  <c r="Q847" i="1"/>
  <c r="Q537" i="1"/>
  <c r="Q769" i="1"/>
  <c r="Q941" i="1"/>
  <c r="Q64" i="1"/>
  <c r="Q446" i="1"/>
  <c r="Q952" i="1"/>
  <c r="Q807" i="1"/>
  <c r="Q491" i="1"/>
  <c r="Q107" i="1"/>
  <c r="Q585" i="1"/>
  <c r="Q404" i="1"/>
  <c r="Q392" i="1"/>
  <c r="Q608" i="1"/>
  <c r="Q596" i="1"/>
  <c r="Q830" i="1"/>
  <c r="Q50" i="1"/>
  <c r="Q551" i="1"/>
  <c r="Q794" i="1"/>
  <c r="Q742" i="1"/>
  <c r="Q140" i="1"/>
  <c r="Q570" i="1"/>
  <c r="Q763" i="1"/>
  <c r="Q375" i="1"/>
  <c r="Q141" i="1"/>
  <c r="Q601" i="1"/>
  <c r="Q367" i="1"/>
  <c r="Q47" i="1"/>
  <c r="Q914" i="1"/>
  <c r="Q322" i="1"/>
  <c r="Q499" i="1"/>
  <c r="Q654" i="1"/>
  <c r="Q393" i="1"/>
  <c r="Q552" i="1"/>
  <c r="Q238" i="1"/>
  <c r="Q736" i="1"/>
  <c r="Q655" i="1"/>
  <c r="Q668" i="1"/>
  <c r="Q679" i="1"/>
  <c r="Q249" i="1"/>
  <c r="Q223" i="1"/>
  <c r="Q526" i="1"/>
  <c r="Q993" i="1"/>
  <c r="Q851" i="1"/>
  <c r="Q239" i="1"/>
  <c r="Q450" i="1"/>
  <c r="Q636" i="1"/>
  <c r="Q471" i="1"/>
  <c r="Q301" i="1"/>
  <c r="Q109" i="1"/>
  <c r="Q637" i="1"/>
  <c r="Q56" i="1"/>
  <c r="Q427" i="1"/>
  <c r="Q211" i="1"/>
  <c r="Q14" i="1"/>
  <c r="Q956" i="1"/>
  <c r="Q214" i="1"/>
  <c r="Q712" i="1"/>
  <c r="Q548" i="1"/>
  <c r="Q15" i="1"/>
  <c r="Q948" i="1"/>
  <c r="Q656" i="1"/>
  <c r="Q253" i="1"/>
  <c r="Q198" i="1"/>
  <c r="Q737" i="1"/>
  <c r="Q931" i="1"/>
  <c r="Q147" i="1"/>
  <c r="Q346" i="1"/>
  <c r="Q788" i="1"/>
  <c r="Q243" i="1"/>
  <c r="Q866" i="1"/>
  <c r="Q368" i="1"/>
  <c r="Q915" i="1"/>
  <c r="Q24" i="1"/>
  <c r="Q564" i="1"/>
  <c r="Q104" i="1"/>
  <c r="Q545" i="1"/>
  <c r="Q245" i="1"/>
  <c r="Q559" i="1"/>
  <c r="Q867" i="1"/>
  <c r="Q476" i="1"/>
  <c r="Q26" i="1"/>
  <c r="Q757" i="1"/>
  <c r="Q930" i="1"/>
  <c r="Q389" i="1"/>
  <c r="Q818" i="1"/>
  <c r="Q708" i="1"/>
  <c r="Q546" i="1"/>
  <c r="Q37" i="1"/>
  <c r="Q191" i="1"/>
  <c r="Q573" i="1"/>
  <c r="Q398" i="1"/>
  <c r="Q101" i="1"/>
  <c r="Q479" i="1"/>
  <c r="Q675" i="1"/>
  <c r="Q553" i="1"/>
  <c r="Q503" i="1"/>
  <c r="Q641" i="1"/>
  <c r="Q339" i="1"/>
  <c r="Q812" i="1"/>
  <c r="Q344" i="1"/>
  <c r="Q65" i="1"/>
  <c r="Q377" i="1"/>
  <c r="Q105" i="1"/>
  <c r="Q507" i="1"/>
  <c r="Q181" i="1"/>
  <c r="Q11" i="1"/>
  <c r="Q577" i="1"/>
  <c r="Q988" i="1"/>
  <c r="Q910" i="1"/>
  <c r="Q492" i="1"/>
  <c r="Q691" i="1"/>
  <c r="Q877" i="1"/>
  <c r="Q571" i="1"/>
  <c r="Q52" i="1"/>
  <c r="Q821" i="1"/>
  <c r="Q542" i="1"/>
  <c r="Q773" i="1"/>
  <c r="Q705" i="1"/>
  <c r="Q926" i="1"/>
  <c r="Q921" i="1"/>
  <c r="Q277" i="1"/>
  <c r="Q620" i="1"/>
  <c r="Q590" i="1"/>
  <c r="Q808" i="1"/>
  <c r="Q650" i="1"/>
  <c r="Q633" i="1"/>
  <c r="Q799" i="1"/>
  <c r="Q974" i="1"/>
  <c r="Q692" i="1"/>
  <c r="Q887" i="1"/>
  <c r="Q680" i="1"/>
  <c r="Q369" i="1"/>
  <c r="Q343" i="1"/>
  <c r="Q384" i="1"/>
  <c r="Q922" i="1"/>
  <c r="Q442" i="1"/>
  <c r="Q566" i="1"/>
  <c r="Q6" i="1"/>
  <c r="Q916" i="1"/>
  <c r="Q721" i="1"/>
  <c r="Q688" i="1"/>
  <c r="Q663" i="1"/>
  <c r="Q306" i="1"/>
  <c r="Q543" i="1"/>
  <c r="Q985" i="1"/>
  <c r="Q364" i="1"/>
  <c r="Q132" i="1"/>
  <c r="Q561" i="1"/>
  <c r="Q932" i="1"/>
  <c r="Q128" i="1"/>
  <c r="Q610" i="1"/>
  <c r="Q192" i="1"/>
  <c r="Q722" i="1"/>
  <c r="Q629" i="1"/>
  <c r="Q790" i="1"/>
  <c r="Q598" i="1"/>
  <c r="Q481" i="1"/>
  <c r="Q149" i="1"/>
  <c r="Q196" i="1"/>
  <c r="Q428" i="1"/>
  <c r="Q749" i="1"/>
  <c r="Q504" i="1"/>
  <c r="Q390" i="1"/>
  <c r="Q464" i="1"/>
  <c r="Q44" i="1"/>
  <c r="Q57" i="1"/>
  <c r="Q557" i="1"/>
  <c r="Q840" i="1"/>
  <c r="Q74" i="1"/>
  <c r="Q482" i="1"/>
  <c r="Q878" i="1"/>
  <c r="Q372" i="1"/>
  <c r="Q202" i="1"/>
  <c r="Q495" i="1"/>
  <c r="Q323" i="1"/>
  <c r="Q689" i="1"/>
  <c r="Q572" i="1"/>
  <c r="Q80" i="1"/>
  <c r="Q591" i="1"/>
  <c r="Q731" i="1"/>
  <c r="Q110" i="1"/>
  <c r="Q199" i="1"/>
  <c r="Q968" i="1"/>
  <c r="Q175" i="1"/>
  <c r="Q978" i="1"/>
  <c r="Q538" i="1"/>
  <c r="Q180" i="1"/>
  <c r="Q831" i="1"/>
  <c r="Q555" i="1"/>
  <c r="Q311" i="1"/>
  <c r="Q738" i="1"/>
  <c r="Q822" i="1"/>
  <c r="Q960" i="1"/>
  <c r="Q96" i="1"/>
  <c r="Q969" i="1"/>
  <c r="Q129" i="1"/>
  <c r="Q739" i="1"/>
  <c r="Q918" i="1"/>
  <c r="Q828" i="1"/>
  <c r="Q405" i="1"/>
  <c r="Q678" i="1"/>
  <c r="Q348" i="1"/>
  <c r="Q236" i="1"/>
  <c r="Q215" i="1"/>
  <c r="Q158" i="1"/>
  <c r="Q111" i="1"/>
  <c r="Q329" i="1"/>
  <c r="Q435" i="1"/>
  <c r="Q990" i="1"/>
  <c r="Q809" i="1"/>
  <c r="Q406" i="1"/>
  <c r="Q845" i="1"/>
  <c r="Q681" i="1"/>
  <c r="Q112" i="1"/>
  <c r="Q254" i="1"/>
  <c r="Q936" i="1"/>
  <c r="Q138" i="1"/>
  <c r="Q522" i="1"/>
  <c r="Q496" i="1"/>
  <c r="Q562" i="1"/>
  <c r="Q554" i="1"/>
  <c r="Q440" i="1"/>
  <c r="Q168" i="1"/>
  <c r="Q701" i="1"/>
  <c r="Q373" i="1"/>
  <c r="Q750" i="1"/>
  <c r="Q549" i="1"/>
  <c r="Q203" i="1"/>
  <c r="Q929" i="1"/>
  <c r="Q429" i="1"/>
  <c r="Q19" i="1"/>
  <c r="Q593" i="1"/>
  <c r="Q520" i="1"/>
  <c r="Q447" i="1"/>
  <c r="Q686" i="1"/>
  <c r="Q333" i="1"/>
  <c r="Q923" i="1"/>
  <c r="Q451" i="1"/>
  <c r="Q732" i="1"/>
  <c r="Q625" i="1"/>
  <c r="Q924" i="1"/>
  <c r="Q900" i="1"/>
  <c r="Q216" i="1"/>
  <c r="Q483" i="1"/>
  <c r="Q897" i="1"/>
  <c r="Q458" i="1"/>
  <c r="Q71" i="1"/>
  <c r="Q246" i="1"/>
  <c r="Q45" i="1"/>
  <c r="Q638" i="1"/>
  <c r="Q994" i="1"/>
  <c r="Q942" i="1"/>
  <c r="Q27" i="1"/>
  <c r="Q612" i="1"/>
  <c r="Q943" i="1"/>
  <c r="Q448" i="1"/>
  <c r="Q659" i="1"/>
  <c r="Q87" i="1"/>
  <c r="Q484" i="1"/>
  <c r="Q85" i="1"/>
  <c r="Q813" i="1"/>
  <c r="Q697" i="1"/>
  <c r="Q452" i="1"/>
  <c r="Q270" i="1"/>
  <c r="Q944" i="1"/>
  <c r="Q999" i="1"/>
  <c r="Q176" i="1"/>
  <c r="Q660" i="1"/>
  <c r="Q77" i="1"/>
  <c r="Q879" i="1"/>
  <c r="Q827" i="1"/>
  <c r="Q791" i="1"/>
  <c r="Q718" i="1"/>
  <c r="Q161" i="1"/>
  <c r="Q723" i="1"/>
  <c r="Q358" i="1"/>
  <c r="Q370" i="1"/>
  <c r="Q605" i="1"/>
  <c r="Q981" i="1"/>
  <c r="Q531" i="1"/>
  <c r="Q247" i="1"/>
  <c r="Q407" i="1"/>
  <c r="Q319" i="1"/>
  <c r="Q512" i="1"/>
  <c r="Q644" i="1"/>
  <c r="Q488" i="1"/>
  <c r="Q933" i="1"/>
  <c r="Q179" i="1"/>
  <c r="Q355" i="1"/>
  <c r="Q41" i="1"/>
  <c r="Q287" i="1"/>
  <c r="Q261" i="1"/>
  <c r="Q359" i="1"/>
  <c r="Q592" i="1"/>
  <c r="Q698" i="1"/>
  <c r="Q880" i="1"/>
  <c r="Q599" i="1"/>
  <c r="Q480" i="1"/>
  <c r="Q527" i="1"/>
  <c r="Q581" i="1"/>
  <c r="Q617" i="1"/>
  <c r="Q672" i="1"/>
  <c r="Q7" i="1"/>
  <c r="Q911" i="1"/>
  <c r="Q740" i="1"/>
  <c r="Q365" i="1"/>
  <c r="Q634" i="1"/>
  <c r="Q460" i="1"/>
  <c r="Q72" i="1"/>
  <c r="Q832" i="1"/>
  <c r="Q8" i="1"/>
  <c r="Q758" i="1"/>
  <c r="Q669" i="1"/>
  <c r="Q360" i="1"/>
  <c r="Q556" i="1"/>
  <c r="Q606" i="1"/>
  <c r="Q336" i="1"/>
  <c r="Q470" i="1"/>
  <c r="Q833" i="1"/>
  <c r="Q829" i="1"/>
  <c r="Q927" i="1"/>
  <c r="Q188" i="1"/>
  <c r="Q334" i="1"/>
  <c r="Q717" i="1"/>
  <c r="Q626" i="1"/>
  <c r="Q97" i="1"/>
  <c r="Q218" i="1"/>
  <c r="Q508" i="1"/>
  <c r="Q510" i="1"/>
  <c r="Q595" i="1"/>
  <c r="Q88" i="1"/>
  <c r="Q891" i="1"/>
  <c r="Q979" i="1"/>
  <c r="Q465" i="1"/>
  <c r="Q363" i="1"/>
  <c r="Q267" i="1"/>
  <c r="Q172" i="1"/>
  <c r="Q991" i="1"/>
  <c r="Q133" i="1"/>
  <c r="Q746" i="1"/>
  <c r="Q352" i="1"/>
  <c r="Q802" i="1"/>
  <c r="Q550" i="1"/>
  <c r="Q528" i="1"/>
  <c r="Q613" i="1"/>
  <c r="Q219" i="1"/>
  <c r="Q835" i="1"/>
  <c r="Q9" i="1"/>
  <c r="Q884" i="1"/>
  <c r="Q430" i="1"/>
  <c r="Q957" i="1"/>
  <c r="Q885" i="1"/>
  <c r="Q676" i="1"/>
  <c r="Q865" i="1"/>
  <c r="Q120" i="1"/>
  <c r="Q523" i="1"/>
  <c r="Q279" i="1"/>
  <c r="Q702" i="1"/>
  <c r="Q953" i="1"/>
  <c r="Q673" i="1"/>
  <c r="Q159" i="1"/>
  <c r="Q200" i="1"/>
  <c r="Q539" i="1"/>
  <c r="Q79" i="1"/>
  <c r="Q58" i="1"/>
  <c r="Q770" i="1"/>
  <c r="Q928" i="1"/>
  <c r="Q268" i="1"/>
  <c r="Q824" i="1"/>
  <c r="Q312" i="1"/>
  <c r="Q696" i="1"/>
  <c r="Q594" i="1"/>
  <c r="Q136" i="1"/>
  <c r="Q361" i="1"/>
  <c r="Q340" i="1"/>
  <c r="Q609" i="1"/>
  <c r="Q949" i="1"/>
  <c r="Q774" i="1"/>
  <c r="Q834" i="1"/>
  <c r="Q836" i="1"/>
  <c r="Q764" i="1"/>
  <c r="Q651" i="1"/>
  <c r="Q67" i="1"/>
  <c r="Q1000" i="1"/>
  <c r="Q150" i="1"/>
  <c r="Q33" i="1"/>
  <c r="Q142" i="1"/>
  <c r="Q284" i="1"/>
  <c r="Q285" i="1"/>
  <c r="Q330" i="1"/>
  <c r="Q208" i="1"/>
  <c r="Q733" i="1"/>
  <c r="Q320" i="1"/>
  <c r="Q3" i="1"/>
  <c r="Q825" i="1"/>
  <c r="Q485" i="1"/>
  <c r="Q578" i="1"/>
  <c r="Q408" i="1"/>
  <c r="Q240" i="1"/>
  <c r="Q919" i="1"/>
  <c r="Q89" i="1"/>
  <c r="Q371" i="1"/>
  <c r="Q783" i="1"/>
  <c r="Q212" i="1"/>
  <c r="Q98" i="1"/>
  <c r="Q115" i="1"/>
  <c r="Q618" i="1"/>
  <c r="Q568" i="1"/>
  <c r="Q335" i="1"/>
  <c r="Q472" i="1"/>
  <c r="Q341" i="1"/>
  <c r="Q234" i="1"/>
  <c r="Q904" i="1"/>
  <c r="Q683" i="1"/>
  <c r="Q13" i="1"/>
  <c r="Q278" i="1"/>
  <c r="Q747" i="1"/>
  <c r="Q443" i="1"/>
  <c r="Q271" i="1"/>
  <c r="Q28" i="1"/>
  <c r="Q467" i="1"/>
  <c r="Q257" i="1"/>
  <c r="Q409" i="1"/>
  <c r="Q859" i="1"/>
  <c r="Q162" i="1"/>
  <c r="Q532" i="1"/>
  <c r="Q90" i="1"/>
  <c r="Q846" i="1"/>
  <c r="Q237" i="1"/>
  <c r="Q699" i="1"/>
  <c r="Q34" i="1"/>
  <c r="Q854" i="1"/>
  <c r="Q286" i="1"/>
  <c r="Q540" i="1"/>
  <c r="Q575" i="1"/>
  <c r="Q113" i="1"/>
  <c r="Q766" i="1"/>
  <c r="Q586" i="1"/>
  <c r="Q410" i="1"/>
  <c r="Q431" i="1"/>
  <c r="Q16" i="1"/>
  <c r="Q209" i="1"/>
  <c r="Q18" i="1"/>
  <c r="Q302" i="1"/>
  <c r="Q197" i="1"/>
  <c r="Q91" i="1"/>
  <c r="Q275" i="1"/>
  <c r="Q315" i="1"/>
  <c r="Q765" i="1"/>
  <c r="Q862" i="1"/>
  <c r="Q664" i="1"/>
  <c r="Q611" i="1"/>
  <c r="Q814" i="1"/>
  <c r="Q324" i="1"/>
  <c r="Q961" i="1"/>
  <c r="Q868" i="1"/>
  <c r="Q652" i="1"/>
  <c r="Q759" i="1"/>
  <c r="Q819" i="1"/>
  <c r="Q714" i="1"/>
  <c r="Q241" i="1"/>
  <c r="Q869" i="1"/>
  <c r="Q1001" i="1"/>
  <c r="Q888" i="1"/>
  <c r="Q244" i="1"/>
  <c r="Q881" i="1"/>
  <c r="Q469" i="1"/>
  <c r="Q901" i="1"/>
  <c r="Q134" i="1"/>
  <c r="Q497" i="1"/>
  <c r="Q645" i="1"/>
  <c r="Q511" i="1"/>
  <c r="Q646" i="1"/>
  <c r="Q751" i="1"/>
  <c r="M213" i="1"/>
  <c r="M894" i="1"/>
  <c r="M621" i="1"/>
  <c r="M143" i="1"/>
  <c r="M709" i="1"/>
  <c r="M228" i="1"/>
  <c r="M331" i="1"/>
  <c r="M752" i="1"/>
  <c r="M73" i="1"/>
  <c r="M889" i="1"/>
  <c r="M276" i="1"/>
  <c r="M173" i="1"/>
  <c r="M710" i="1"/>
  <c r="M905" i="1"/>
  <c r="M498" i="1"/>
  <c r="M177" i="1"/>
  <c r="M2" i="1"/>
  <c r="M622" i="1"/>
  <c r="M775" i="1"/>
  <c r="M715" i="1"/>
  <c r="M934" i="1"/>
  <c r="M362" i="1"/>
  <c r="M796" i="1"/>
  <c r="M63" i="1"/>
  <c r="M342" i="1"/>
  <c r="M826" i="1"/>
  <c r="M42" i="1"/>
  <c r="M823" i="1"/>
  <c r="M17" i="1"/>
  <c r="M841" i="1"/>
  <c r="M391" i="1"/>
  <c r="M693" i="1"/>
  <c r="M468" i="1"/>
  <c r="M288" i="1"/>
  <c r="M40" i="1"/>
  <c r="M151" i="1"/>
  <c r="M411" i="1"/>
  <c r="M965" i="1"/>
  <c r="M231" i="1"/>
  <c r="M106" i="1"/>
  <c r="M422" i="1"/>
  <c r="M204" i="1"/>
  <c r="M658" i="1"/>
  <c r="M280" i="1"/>
  <c r="M394" i="1"/>
  <c r="M700" i="1"/>
  <c r="M529" i="1"/>
  <c r="M68" i="1"/>
  <c r="M849" i="1"/>
  <c r="M46" i="1"/>
  <c r="M205" i="1"/>
  <c r="M505" i="1"/>
  <c r="M513" i="1"/>
  <c r="M356" i="1"/>
  <c r="M99" i="1"/>
  <c r="M837" i="1"/>
  <c r="M378" i="1"/>
  <c r="M326" i="1"/>
  <c r="M117" i="1"/>
  <c r="M743" i="1"/>
  <c r="M182" i="1"/>
  <c r="M93" i="1"/>
  <c r="M152" i="1"/>
  <c r="M744" i="1"/>
  <c r="M183" i="1"/>
  <c r="M657" i="1"/>
  <c r="M753" i="1"/>
  <c r="M898" i="1"/>
  <c r="M20" i="1"/>
  <c r="M250" i="1"/>
  <c r="M25" i="1"/>
  <c r="M21" i="1"/>
  <c r="M263" i="1"/>
  <c r="M890" i="1"/>
  <c r="M303" i="1"/>
  <c r="M281" i="1"/>
  <c r="M521" i="1"/>
  <c r="M902" i="1"/>
  <c r="M631" i="1"/>
  <c r="M989" i="1"/>
  <c r="M614" i="1"/>
  <c r="M412" i="1"/>
  <c r="M597" i="1"/>
  <c r="M912" i="1"/>
  <c r="M169" i="1"/>
  <c r="M674" i="1"/>
  <c r="M416" i="1"/>
  <c r="M855" i="1"/>
  <c r="M102" i="1"/>
  <c r="M220" i="1"/>
  <c r="M970" i="1"/>
  <c r="M309" i="1"/>
  <c r="M282" i="1"/>
  <c r="M995" i="1"/>
  <c r="M248" i="1"/>
  <c r="M289" i="1"/>
  <c r="M547" i="1"/>
  <c r="M706" i="1"/>
  <c r="M639" i="1"/>
  <c r="M304" i="1"/>
  <c r="M357" i="1"/>
  <c r="M906" i="1"/>
  <c r="M466" i="1"/>
  <c r="M579" i="1"/>
  <c r="M533" i="1"/>
  <c r="M694" i="1"/>
  <c r="M123" i="1"/>
  <c r="M945" i="1"/>
  <c r="M534" i="1"/>
  <c r="M43" i="1"/>
  <c r="M48" i="1"/>
  <c r="M69" i="1"/>
  <c r="M727" i="1"/>
  <c r="M376" i="1"/>
  <c r="M224" i="1"/>
  <c r="M771" i="1"/>
  <c r="M184" i="1"/>
  <c r="M962" i="1"/>
  <c r="M221" i="1"/>
  <c r="M560" i="1"/>
  <c r="M756" i="1"/>
  <c r="M514" i="1"/>
  <c r="M417" i="1"/>
  <c r="M81" i="1"/>
  <c r="M225" i="1"/>
  <c r="M374" i="1"/>
  <c r="M66" i="1"/>
  <c r="M441" i="1"/>
  <c r="M795" i="1"/>
  <c r="M229" i="1"/>
  <c r="M838" i="1"/>
  <c r="M653" i="1"/>
  <c r="M489" i="1"/>
  <c r="M784" i="1"/>
  <c r="M313" i="1"/>
  <c r="M453" i="1"/>
  <c r="M171" i="1"/>
  <c r="M850" i="1"/>
  <c r="M602" i="1"/>
  <c r="M490" i="1"/>
  <c r="M413" i="1"/>
  <c r="M996" i="1"/>
  <c r="M895" i="1"/>
  <c r="M53" i="1"/>
  <c r="M35" i="1"/>
  <c r="M126" i="1"/>
  <c r="M399" i="1"/>
  <c r="M874" i="1"/>
  <c r="M815" i="1"/>
  <c r="M716" i="1"/>
  <c r="M500" i="1"/>
  <c r="M418" i="1"/>
  <c r="M734" i="1"/>
  <c r="M760" i="1"/>
  <c r="M816" i="1"/>
  <c r="M711" i="1"/>
  <c r="M59" i="1"/>
  <c r="M785" i="1"/>
  <c r="M745" i="1"/>
  <c r="M272" i="1"/>
  <c r="M444" i="1"/>
  <c r="M380" i="1"/>
  <c r="M954" i="1"/>
  <c r="M741" i="1"/>
  <c r="M51" i="1"/>
  <c r="M164" i="1"/>
  <c r="M853" i="1"/>
  <c r="M153" i="1"/>
  <c r="M509" i="1"/>
  <c r="M582" i="1"/>
  <c r="M937" i="1"/>
  <c r="M780" i="1"/>
  <c r="M986" i="1"/>
  <c r="M461" i="1"/>
  <c r="M623" i="1"/>
  <c r="M255" i="1"/>
  <c r="M713" i="1"/>
  <c r="M290" i="1"/>
  <c r="M258" i="1"/>
  <c r="M541" i="1"/>
  <c r="M603" i="1"/>
  <c r="M155" i="1"/>
  <c r="M665" i="1"/>
  <c r="M60" i="1"/>
  <c r="M587" i="1"/>
  <c r="M387" i="1"/>
  <c r="M724" i="1"/>
  <c r="M337" i="1"/>
  <c r="M381" i="1"/>
  <c r="M544" i="1"/>
  <c r="M283" i="1"/>
  <c r="M627" i="1"/>
  <c r="M230" i="1"/>
  <c r="M401" i="1"/>
  <c r="M920" i="1"/>
  <c r="M810" i="1"/>
  <c r="M439" i="1"/>
  <c r="M395" i="1"/>
  <c r="M963" i="1"/>
  <c r="M170" i="1"/>
  <c r="M982" i="1"/>
  <c r="M640" i="1"/>
  <c r="M114" i="1"/>
  <c r="M860" i="1"/>
  <c r="M193" i="1"/>
  <c r="M61" i="1"/>
  <c r="M882" i="1"/>
  <c r="M997" i="1"/>
  <c r="M210" i="1"/>
  <c r="M776" i="1"/>
  <c r="M436" i="1"/>
  <c r="M998" i="1"/>
  <c r="M797" i="1"/>
  <c r="M955" i="1"/>
  <c r="M789" i="1"/>
  <c r="M856" i="1"/>
  <c r="M332" i="1"/>
  <c r="M156" i="1"/>
  <c r="M903" i="1"/>
  <c r="M307" i="1"/>
  <c r="M157" i="1"/>
  <c r="M456" i="1"/>
  <c r="M687" i="1"/>
  <c r="M397" i="1"/>
  <c r="M811" i="1"/>
  <c r="M907" i="1"/>
  <c r="M761" i="1"/>
  <c r="M515" i="1"/>
  <c r="M349" i="1"/>
  <c r="M493" i="1"/>
  <c r="M251" i="1"/>
  <c r="M325" i="1"/>
  <c r="M477" i="1"/>
  <c r="M950" i="1"/>
  <c r="M226" i="1"/>
  <c r="M804" i="1"/>
  <c r="M624" i="1"/>
  <c r="M666" i="1"/>
  <c r="M535" i="1"/>
  <c r="M964" i="1"/>
  <c r="M870" i="1"/>
  <c r="M82" i="1"/>
  <c r="M883" i="1"/>
  <c r="M817" i="1"/>
  <c r="M402" i="1"/>
  <c r="M265" i="1"/>
  <c r="M576" i="1"/>
  <c r="M144" i="1"/>
  <c r="M4" i="1"/>
  <c r="M642" i="1"/>
  <c r="M232" i="1"/>
  <c r="M388" i="1"/>
  <c r="M530" i="1"/>
  <c r="M297" i="1"/>
  <c r="M29" i="1"/>
  <c r="M892" i="1"/>
  <c r="M419" i="1"/>
  <c r="M913" i="1"/>
  <c r="M338" i="1"/>
  <c r="M189" i="1"/>
  <c r="M980" i="1"/>
  <c r="M975" i="1"/>
  <c r="M379" i="1"/>
  <c r="M574" i="1"/>
  <c r="M583" i="1"/>
  <c r="M661" i="1"/>
  <c r="M719" i="1"/>
  <c r="M730" i="1"/>
  <c r="M792" i="1"/>
  <c r="M252" i="1"/>
  <c r="M976" i="1"/>
  <c r="M899" i="1"/>
  <c r="M108" i="1"/>
  <c r="M793" i="1"/>
  <c r="M273" i="1"/>
  <c r="M848" i="1"/>
  <c r="M242" i="1"/>
  <c r="M294" i="1"/>
  <c r="M786" i="1"/>
  <c r="M414" i="1"/>
  <c r="M670" i="1"/>
  <c r="M353" i="1"/>
  <c r="M896" i="1"/>
  <c r="M54" i="1"/>
  <c r="M30" i="1"/>
  <c r="M871" i="1"/>
  <c r="M777" i="1"/>
  <c r="M206" i="1"/>
  <c r="M454" i="1"/>
  <c r="M973" i="1"/>
  <c r="M438" i="1"/>
  <c r="M662" i="1"/>
  <c r="M516" i="1"/>
  <c r="M160" i="1"/>
  <c r="M83" i="1"/>
  <c r="M38" i="1"/>
  <c r="M852" i="1"/>
  <c r="M127" i="1"/>
  <c r="M872" i="1"/>
  <c r="M803" i="1"/>
  <c r="M473" i="1"/>
  <c r="M400" i="1"/>
  <c r="M423" i="1"/>
  <c r="M768" i="1"/>
  <c r="M908" i="1"/>
  <c r="M308" i="1"/>
  <c r="M5" i="1"/>
  <c r="M857" i="1"/>
  <c r="M909" i="1"/>
  <c r="M385" i="1"/>
  <c r="M875" i="1"/>
  <c r="M185" i="1"/>
  <c r="M690" i="1"/>
  <c r="M478" i="1"/>
  <c r="M382" i="1"/>
  <c r="M524" i="1"/>
  <c r="M354" i="1"/>
  <c r="M754" i="1"/>
  <c r="M137" i="1"/>
  <c r="M314" i="1"/>
  <c r="M62" i="1"/>
  <c r="M938" i="1"/>
  <c r="M298" i="1"/>
  <c r="M983" i="1"/>
  <c r="M647" i="1"/>
  <c r="M124" i="1"/>
  <c r="M347" i="1"/>
  <c r="M70" i="1"/>
  <c r="M536" i="1"/>
  <c r="M474" i="1"/>
  <c r="M305" i="1"/>
  <c r="M321" i="1"/>
  <c r="M39" i="1"/>
  <c r="M178" i="1"/>
  <c r="M563" i="1"/>
  <c r="M725" i="1"/>
  <c r="M748" i="1"/>
  <c r="M861" i="1"/>
  <c r="M842" i="1"/>
  <c r="M517" i="1"/>
  <c r="M619" i="1"/>
  <c r="M420" i="1"/>
  <c r="M327" i="1"/>
  <c r="M350" i="1"/>
  <c r="M459" i="1"/>
  <c r="M36" i="1"/>
  <c r="M588" i="1"/>
  <c r="M386" i="1"/>
  <c r="M501" i="1"/>
  <c r="M207" i="1"/>
  <c r="M967" i="1"/>
  <c r="M135" i="1"/>
  <c r="M958" i="1"/>
  <c r="M635" i="1"/>
  <c r="M259" i="1"/>
  <c r="M262" i="1"/>
  <c r="M755" i="1"/>
  <c r="M163" i="1"/>
  <c r="M600" i="1"/>
  <c r="M316" i="1"/>
  <c r="M858" i="1"/>
  <c r="M682" i="1"/>
  <c r="M227" i="1"/>
  <c r="M630" i="1"/>
  <c r="M805" i="1"/>
  <c r="M31" i="1"/>
  <c r="M648" i="1"/>
  <c r="M383" i="1"/>
  <c r="M291" i="1"/>
  <c r="M604" i="1"/>
  <c r="M800" i="1"/>
  <c r="M103" i="1"/>
  <c r="M886" i="1"/>
  <c r="M94" i="1"/>
  <c r="M194" i="1"/>
  <c r="M567" i="1"/>
  <c r="M781" i="1"/>
  <c r="M494" i="1"/>
  <c r="M260" i="1"/>
  <c r="M569" i="1"/>
  <c r="M939" i="1"/>
  <c r="M366" i="1"/>
  <c r="M266" i="1"/>
  <c r="M165" i="1"/>
  <c r="M415" i="1"/>
  <c r="M432" i="1"/>
  <c r="M703" i="1"/>
  <c r="M806" i="1"/>
  <c r="M735" i="1"/>
  <c r="M78" i="1"/>
  <c r="M863" i="1"/>
  <c r="M475" i="1"/>
  <c r="M893" i="1"/>
  <c r="M607" i="1"/>
  <c r="M256" i="1"/>
  <c r="M75" i="1"/>
  <c r="M421" i="1"/>
  <c r="M186" i="1"/>
  <c r="M951" i="1"/>
  <c r="M12" i="1"/>
  <c r="M55" i="1"/>
  <c r="M615" i="1"/>
  <c r="M274" i="1"/>
  <c r="M787" i="1"/>
  <c r="M174" i="1"/>
  <c r="M917" i="1"/>
  <c r="M455" i="1"/>
  <c r="M720" i="1"/>
  <c r="M558" i="1"/>
  <c r="M195" i="1"/>
  <c r="M971" i="1"/>
  <c r="M146" i="1"/>
  <c r="M486" i="1"/>
  <c r="M684" i="1"/>
  <c r="M235" i="1"/>
  <c r="M487" i="1"/>
  <c r="M778" i="1"/>
  <c r="M992" i="1"/>
  <c r="M643" i="1"/>
  <c r="M292" i="1"/>
  <c r="M403" i="1"/>
  <c r="M299" i="1"/>
  <c r="M839" i="1"/>
  <c r="M269" i="1"/>
  <c r="M100" i="1"/>
  <c r="M328" i="1"/>
  <c r="M76" i="1"/>
  <c r="M118" i="1"/>
  <c r="M116" i="1"/>
  <c r="M502" i="1"/>
  <c r="M728" i="1"/>
  <c r="M148" i="1"/>
  <c r="M632" i="1"/>
  <c r="M437" i="1"/>
  <c r="M946" i="1"/>
  <c r="M843" i="1"/>
  <c r="M121" i="1"/>
  <c r="M925" i="1"/>
  <c r="M820" i="1"/>
  <c r="M130" i="1"/>
  <c r="M779" i="1"/>
  <c r="M139" i="1"/>
  <c r="M449" i="1"/>
  <c r="M310" i="1"/>
  <c r="M726" i="1"/>
  <c r="M424" i="1"/>
  <c r="M844" i="1"/>
  <c r="M92" i="1"/>
  <c r="M10" i="1"/>
  <c r="M222" i="1"/>
  <c r="M84" i="1"/>
  <c r="M667" i="1"/>
  <c r="M166" i="1"/>
  <c r="M300" i="1"/>
  <c r="M580" i="1"/>
  <c r="M295" i="1"/>
  <c r="M86" i="1"/>
  <c r="M122" i="1"/>
  <c r="M628" i="1"/>
  <c r="M876" i="1"/>
  <c r="M396" i="1"/>
  <c r="M525" i="1"/>
  <c r="M296" i="1"/>
  <c r="M782" i="1"/>
  <c r="M293" i="1"/>
  <c r="M935" i="1"/>
  <c r="M762" i="1"/>
  <c r="M977" i="1"/>
  <c r="M987" i="1"/>
  <c r="M425" i="1"/>
  <c r="M317" i="1"/>
  <c r="M772" i="1"/>
  <c r="M426" i="1"/>
  <c r="M801" i="1"/>
  <c r="M677" i="1"/>
  <c r="M704" i="1"/>
  <c r="M616" i="1"/>
  <c r="M695" i="1"/>
  <c r="M462" i="1"/>
  <c r="M351" i="1"/>
  <c r="M463" i="1"/>
  <c r="M959" i="1"/>
  <c r="M217" i="1"/>
  <c r="M187" i="1"/>
  <c r="M131" i="1"/>
  <c r="M873" i="1"/>
  <c r="M565" i="1"/>
  <c r="M154" i="1"/>
  <c r="M798" i="1"/>
  <c r="M264" i="1"/>
  <c r="M947" i="1"/>
  <c r="M707" i="1"/>
  <c r="M584" i="1"/>
  <c r="M233" i="1"/>
  <c r="M95" i="1"/>
  <c r="M201" i="1"/>
  <c r="M506" i="1"/>
  <c r="M32" i="1"/>
  <c r="M22" i="1"/>
  <c r="M145" i="1"/>
  <c r="M318" i="1"/>
  <c r="M49" i="1"/>
  <c r="M589" i="1"/>
  <c r="M671" i="1"/>
  <c r="M190" i="1"/>
  <c r="M518" i="1"/>
  <c r="M729" i="1"/>
  <c r="M23" i="1"/>
  <c r="M125" i="1"/>
  <c r="M167" i="1"/>
  <c r="M685" i="1"/>
  <c r="M972" i="1"/>
  <c r="M519" i="1"/>
  <c r="M767" i="1"/>
  <c r="M433" i="1"/>
  <c r="M434" i="1"/>
  <c r="M984" i="1"/>
  <c r="M445" i="1"/>
  <c r="M457" i="1"/>
  <c r="M864" i="1"/>
  <c r="M119" i="1"/>
  <c r="M345" i="1"/>
  <c r="M940" i="1"/>
  <c r="M966" i="1"/>
  <c r="M649" i="1"/>
  <c r="M847" i="1"/>
  <c r="M537" i="1"/>
  <c r="M769" i="1"/>
  <c r="M941" i="1"/>
  <c r="M64" i="1"/>
  <c r="M446" i="1"/>
  <c r="M952" i="1"/>
  <c r="M807" i="1"/>
  <c r="M491" i="1"/>
  <c r="M107" i="1"/>
  <c r="M585" i="1"/>
  <c r="M404" i="1"/>
  <c r="M392" i="1"/>
  <c r="M608" i="1"/>
  <c r="M596" i="1"/>
  <c r="M830" i="1"/>
  <c r="M50" i="1"/>
  <c r="M551" i="1"/>
  <c r="M794" i="1"/>
  <c r="M742" i="1"/>
  <c r="M140" i="1"/>
  <c r="M570" i="1"/>
  <c r="M763" i="1"/>
  <c r="M375" i="1"/>
  <c r="M141" i="1"/>
  <c r="M601" i="1"/>
  <c r="M367" i="1"/>
  <c r="M47" i="1"/>
  <c r="M914" i="1"/>
  <c r="M322" i="1"/>
  <c r="M499" i="1"/>
  <c r="M654" i="1"/>
  <c r="M393" i="1"/>
  <c r="M552" i="1"/>
  <c r="M238" i="1"/>
  <c r="M736" i="1"/>
  <c r="M655" i="1"/>
  <c r="M668" i="1"/>
  <c r="M679" i="1"/>
  <c r="M249" i="1"/>
  <c r="M223" i="1"/>
  <c r="M526" i="1"/>
  <c r="M993" i="1"/>
  <c r="M851" i="1"/>
  <c r="M239" i="1"/>
  <c r="M450" i="1"/>
  <c r="M636" i="1"/>
  <c r="M471" i="1"/>
  <c r="M301" i="1"/>
  <c r="M109" i="1"/>
  <c r="M637" i="1"/>
  <c r="M56" i="1"/>
  <c r="M427" i="1"/>
  <c r="M211" i="1"/>
  <c r="M14" i="1"/>
  <c r="M956" i="1"/>
  <c r="M214" i="1"/>
  <c r="M712" i="1"/>
  <c r="M548" i="1"/>
  <c r="M15" i="1"/>
  <c r="M948" i="1"/>
  <c r="M656" i="1"/>
  <c r="M253" i="1"/>
  <c r="M198" i="1"/>
  <c r="M737" i="1"/>
  <c r="M931" i="1"/>
  <c r="M147" i="1"/>
  <c r="M346" i="1"/>
  <c r="M788" i="1"/>
  <c r="M243" i="1"/>
  <c r="M866" i="1"/>
  <c r="M368" i="1"/>
  <c r="M915" i="1"/>
  <c r="M24" i="1"/>
  <c r="M564" i="1"/>
  <c r="M104" i="1"/>
  <c r="M545" i="1"/>
  <c r="M245" i="1"/>
  <c r="M559" i="1"/>
  <c r="M867" i="1"/>
  <c r="M476" i="1"/>
  <c r="M26" i="1"/>
  <c r="M757" i="1"/>
  <c r="M930" i="1"/>
  <c r="M389" i="1"/>
  <c r="M818" i="1"/>
  <c r="M708" i="1"/>
  <c r="M546" i="1"/>
  <c r="M37" i="1"/>
  <c r="M191" i="1"/>
  <c r="M573" i="1"/>
  <c r="M398" i="1"/>
  <c r="M101" i="1"/>
  <c r="M479" i="1"/>
  <c r="M675" i="1"/>
  <c r="M553" i="1"/>
  <c r="M503" i="1"/>
  <c r="M641" i="1"/>
  <c r="M339" i="1"/>
  <c r="M812" i="1"/>
  <c r="M344" i="1"/>
  <c r="M65" i="1"/>
  <c r="M377" i="1"/>
  <c r="M105" i="1"/>
  <c r="M507" i="1"/>
  <c r="M181" i="1"/>
  <c r="M11" i="1"/>
  <c r="M577" i="1"/>
  <c r="M988" i="1"/>
  <c r="M910" i="1"/>
  <c r="M492" i="1"/>
  <c r="M691" i="1"/>
  <c r="M877" i="1"/>
  <c r="M571" i="1"/>
  <c r="M52" i="1"/>
  <c r="M821" i="1"/>
  <c r="M542" i="1"/>
  <c r="M773" i="1"/>
  <c r="M705" i="1"/>
  <c r="M926" i="1"/>
  <c r="M921" i="1"/>
  <c r="M277" i="1"/>
  <c r="M620" i="1"/>
  <c r="M590" i="1"/>
  <c r="M808" i="1"/>
  <c r="M650" i="1"/>
  <c r="M633" i="1"/>
  <c r="M799" i="1"/>
  <c r="M974" i="1"/>
  <c r="M692" i="1"/>
  <c r="M887" i="1"/>
  <c r="M680" i="1"/>
  <c r="M369" i="1"/>
  <c r="M343" i="1"/>
  <c r="M384" i="1"/>
  <c r="M922" i="1"/>
  <c r="M442" i="1"/>
  <c r="M566" i="1"/>
  <c r="M6" i="1"/>
  <c r="M916" i="1"/>
  <c r="M721" i="1"/>
  <c r="M688" i="1"/>
  <c r="M663" i="1"/>
  <c r="M306" i="1"/>
  <c r="M543" i="1"/>
  <c r="M985" i="1"/>
  <c r="M364" i="1"/>
  <c r="M132" i="1"/>
  <c r="M561" i="1"/>
  <c r="M932" i="1"/>
  <c r="M128" i="1"/>
  <c r="M610" i="1"/>
  <c r="M192" i="1"/>
  <c r="M722" i="1"/>
  <c r="M629" i="1"/>
  <c r="M790" i="1"/>
  <c r="M598" i="1"/>
  <c r="M481" i="1"/>
  <c r="M149" i="1"/>
  <c r="M196" i="1"/>
  <c r="M428" i="1"/>
  <c r="M749" i="1"/>
  <c r="M504" i="1"/>
  <c r="M390" i="1"/>
  <c r="M464" i="1"/>
  <c r="M44" i="1"/>
  <c r="M57" i="1"/>
  <c r="M557" i="1"/>
  <c r="M840" i="1"/>
  <c r="M74" i="1"/>
  <c r="M482" i="1"/>
  <c r="M878" i="1"/>
  <c r="M372" i="1"/>
  <c r="M202" i="1"/>
  <c r="M495" i="1"/>
  <c r="M323" i="1"/>
  <c r="M689" i="1"/>
  <c r="M572" i="1"/>
  <c r="M80" i="1"/>
  <c r="M591" i="1"/>
  <c r="M731" i="1"/>
  <c r="M110" i="1"/>
  <c r="M199" i="1"/>
  <c r="M968" i="1"/>
  <c r="M175" i="1"/>
  <c r="M978" i="1"/>
  <c r="M538" i="1"/>
  <c r="M180" i="1"/>
  <c r="M831" i="1"/>
  <c r="M555" i="1"/>
  <c r="M311" i="1"/>
  <c r="M738" i="1"/>
  <c r="M822" i="1"/>
  <c r="M960" i="1"/>
  <c r="M96" i="1"/>
  <c r="M969" i="1"/>
  <c r="M129" i="1"/>
  <c r="M739" i="1"/>
  <c r="M918" i="1"/>
  <c r="M828" i="1"/>
  <c r="M405" i="1"/>
  <c r="M678" i="1"/>
  <c r="M348" i="1"/>
  <c r="M236" i="1"/>
  <c r="M215" i="1"/>
  <c r="M158" i="1"/>
  <c r="M111" i="1"/>
  <c r="M329" i="1"/>
  <c r="M435" i="1"/>
  <c r="M990" i="1"/>
  <c r="M809" i="1"/>
  <c r="M406" i="1"/>
  <c r="M845" i="1"/>
  <c r="M681" i="1"/>
  <c r="M112" i="1"/>
  <c r="M254" i="1"/>
  <c r="M936" i="1"/>
  <c r="M138" i="1"/>
  <c r="M522" i="1"/>
  <c r="M496" i="1"/>
  <c r="M562" i="1"/>
  <c r="M554" i="1"/>
  <c r="M440" i="1"/>
  <c r="M168" i="1"/>
  <c r="M701" i="1"/>
  <c r="M373" i="1"/>
  <c r="M750" i="1"/>
  <c r="M549" i="1"/>
  <c r="M203" i="1"/>
  <c r="M929" i="1"/>
  <c r="M429" i="1"/>
  <c r="M19" i="1"/>
  <c r="M593" i="1"/>
  <c r="M520" i="1"/>
  <c r="M447" i="1"/>
  <c r="M686" i="1"/>
  <c r="M333" i="1"/>
  <c r="M923" i="1"/>
  <c r="M451" i="1"/>
  <c r="M732" i="1"/>
  <c r="M625" i="1"/>
  <c r="M924" i="1"/>
  <c r="M900" i="1"/>
  <c r="M216" i="1"/>
  <c r="M483" i="1"/>
  <c r="M897" i="1"/>
  <c r="M458" i="1"/>
  <c r="M71" i="1"/>
  <c r="M246" i="1"/>
  <c r="M45" i="1"/>
  <c r="M638" i="1"/>
  <c r="M994" i="1"/>
  <c r="M942" i="1"/>
  <c r="M27" i="1"/>
  <c r="M612" i="1"/>
  <c r="M943" i="1"/>
  <c r="M448" i="1"/>
  <c r="M659" i="1"/>
  <c r="M87" i="1"/>
  <c r="M484" i="1"/>
  <c r="M85" i="1"/>
  <c r="M813" i="1"/>
  <c r="M697" i="1"/>
  <c r="M452" i="1"/>
  <c r="M270" i="1"/>
  <c r="M944" i="1"/>
  <c r="M999" i="1"/>
  <c r="M176" i="1"/>
  <c r="M660" i="1"/>
  <c r="M77" i="1"/>
  <c r="M879" i="1"/>
  <c r="M827" i="1"/>
  <c r="M791" i="1"/>
  <c r="M718" i="1"/>
  <c r="M161" i="1"/>
  <c r="M723" i="1"/>
  <c r="M358" i="1"/>
  <c r="M370" i="1"/>
  <c r="M605" i="1"/>
  <c r="M981" i="1"/>
  <c r="M531" i="1"/>
  <c r="M247" i="1"/>
  <c r="M407" i="1"/>
  <c r="M319" i="1"/>
  <c r="M512" i="1"/>
  <c r="M644" i="1"/>
  <c r="M488" i="1"/>
  <c r="M933" i="1"/>
  <c r="M179" i="1"/>
  <c r="M355" i="1"/>
  <c r="M41" i="1"/>
  <c r="M287" i="1"/>
  <c r="M261" i="1"/>
  <c r="M359" i="1"/>
  <c r="M592" i="1"/>
  <c r="M698" i="1"/>
  <c r="M880" i="1"/>
  <c r="M599" i="1"/>
  <c r="M480" i="1"/>
  <c r="M527" i="1"/>
  <c r="M581" i="1"/>
  <c r="M617" i="1"/>
  <c r="M672" i="1"/>
  <c r="M7" i="1"/>
  <c r="M911" i="1"/>
  <c r="M740" i="1"/>
  <c r="M365" i="1"/>
  <c r="M634" i="1"/>
  <c r="M460" i="1"/>
  <c r="M72" i="1"/>
  <c r="M832" i="1"/>
  <c r="M8" i="1"/>
  <c r="M758" i="1"/>
  <c r="M669" i="1"/>
  <c r="M360" i="1"/>
  <c r="M556" i="1"/>
  <c r="M606" i="1"/>
  <c r="M336" i="1"/>
  <c r="M470" i="1"/>
  <c r="M833" i="1"/>
  <c r="M829" i="1"/>
  <c r="M927" i="1"/>
  <c r="M188" i="1"/>
  <c r="M334" i="1"/>
  <c r="M717" i="1"/>
  <c r="M626" i="1"/>
  <c r="M97" i="1"/>
  <c r="M218" i="1"/>
  <c r="M508" i="1"/>
  <c r="M510" i="1"/>
  <c r="M595" i="1"/>
  <c r="M88" i="1"/>
  <c r="M891" i="1"/>
  <c r="M979" i="1"/>
  <c r="M465" i="1"/>
  <c r="M363" i="1"/>
  <c r="M267" i="1"/>
  <c r="M172" i="1"/>
  <c r="M991" i="1"/>
  <c r="M133" i="1"/>
  <c r="M746" i="1"/>
  <c r="M352" i="1"/>
  <c r="M802" i="1"/>
  <c r="M550" i="1"/>
  <c r="M528" i="1"/>
  <c r="M613" i="1"/>
  <c r="M219" i="1"/>
  <c r="M835" i="1"/>
  <c r="M9" i="1"/>
  <c r="M884" i="1"/>
  <c r="M430" i="1"/>
  <c r="M957" i="1"/>
  <c r="M885" i="1"/>
  <c r="M676" i="1"/>
  <c r="M865" i="1"/>
  <c r="M120" i="1"/>
  <c r="M523" i="1"/>
  <c r="M279" i="1"/>
  <c r="M702" i="1"/>
  <c r="M953" i="1"/>
  <c r="M673" i="1"/>
  <c r="M159" i="1"/>
  <c r="M200" i="1"/>
  <c r="M539" i="1"/>
  <c r="M79" i="1"/>
  <c r="M58" i="1"/>
  <c r="M770" i="1"/>
  <c r="M928" i="1"/>
  <c r="M268" i="1"/>
  <c r="M824" i="1"/>
  <c r="M312" i="1"/>
  <c r="M696" i="1"/>
  <c r="M594" i="1"/>
  <c r="M136" i="1"/>
  <c r="M361" i="1"/>
  <c r="M340" i="1"/>
  <c r="M609" i="1"/>
  <c r="M949" i="1"/>
  <c r="M774" i="1"/>
  <c r="M834" i="1"/>
  <c r="M836" i="1"/>
  <c r="M764" i="1"/>
  <c r="M651" i="1"/>
  <c r="M67" i="1"/>
  <c r="M1000" i="1"/>
  <c r="M150" i="1"/>
  <c r="M33" i="1"/>
  <c r="M142" i="1"/>
  <c r="M284" i="1"/>
  <c r="M285" i="1"/>
  <c r="M330" i="1"/>
  <c r="M208" i="1"/>
  <c r="M733" i="1"/>
  <c r="M320" i="1"/>
  <c r="M3" i="1"/>
  <c r="M825" i="1"/>
  <c r="M485" i="1"/>
  <c r="M578" i="1"/>
  <c r="M408" i="1"/>
  <c r="M240" i="1"/>
  <c r="M919" i="1"/>
  <c r="M89" i="1"/>
  <c r="M371" i="1"/>
  <c r="M783" i="1"/>
  <c r="M212" i="1"/>
  <c r="M98" i="1"/>
  <c r="M115" i="1"/>
  <c r="M618" i="1"/>
  <c r="M568" i="1"/>
  <c r="M335" i="1"/>
  <c r="M472" i="1"/>
  <c r="M341" i="1"/>
  <c r="M234" i="1"/>
  <c r="M904" i="1"/>
  <c r="M683" i="1"/>
  <c r="M13" i="1"/>
  <c r="M278" i="1"/>
  <c r="M747" i="1"/>
  <c r="M443" i="1"/>
  <c r="M271" i="1"/>
  <c r="M28" i="1"/>
  <c r="M467" i="1"/>
  <c r="M257" i="1"/>
  <c r="M409" i="1"/>
  <c r="M859" i="1"/>
  <c r="M162" i="1"/>
  <c r="M532" i="1"/>
  <c r="M90" i="1"/>
  <c r="M846" i="1"/>
  <c r="M237" i="1"/>
  <c r="M699" i="1"/>
  <c r="M34" i="1"/>
  <c r="M854" i="1"/>
  <c r="M286" i="1"/>
  <c r="M540" i="1"/>
  <c r="M575" i="1"/>
  <c r="M113" i="1"/>
  <c r="M766" i="1"/>
  <c r="M586" i="1"/>
  <c r="M410" i="1"/>
  <c r="M431" i="1"/>
  <c r="M16" i="1"/>
  <c r="M209" i="1"/>
  <c r="M18" i="1"/>
  <c r="M302" i="1"/>
  <c r="M197" i="1"/>
  <c r="M91" i="1"/>
  <c r="M275" i="1"/>
  <c r="M315" i="1"/>
  <c r="M765" i="1"/>
  <c r="M862" i="1"/>
  <c r="M664" i="1"/>
  <c r="M611" i="1"/>
  <c r="M814" i="1"/>
  <c r="M324" i="1"/>
  <c r="M961" i="1"/>
  <c r="M868" i="1"/>
  <c r="M652" i="1"/>
  <c r="M759" i="1"/>
  <c r="M819" i="1"/>
  <c r="M714" i="1"/>
  <c r="M241" i="1"/>
  <c r="M869" i="1"/>
  <c r="M1001" i="1"/>
  <c r="M888" i="1"/>
  <c r="M244" i="1"/>
  <c r="M881" i="1"/>
  <c r="M469" i="1"/>
  <c r="M901" i="1"/>
  <c r="M134" i="1"/>
  <c r="M497" i="1"/>
  <c r="M645" i="1"/>
  <c r="M511" i="1"/>
  <c r="M646" i="1"/>
  <c r="M751" i="1"/>
  <c r="C15" i="8"/>
  <c r="C16" i="8"/>
  <c r="D16" i="8"/>
  <c r="D15" i="8"/>
  <c r="E15" i="8"/>
  <c r="E16" i="8"/>
</calcChain>
</file>

<file path=xl/sharedStrings.xml><?xml version="1.0" encoding="utf-8"?>
<sst xmlns="http://schemas.openxmlformats.org/spreadsheetml/2006/main" count="4965" uniqueCount="1034">
  <si>
    <t>customer_id</t>
  </si>
  <si>
    <t>order_date</t>
  </si>
  <si>
    <t>product_id</t>
  </si>
  <si>
    <t>category_id</t>
  </si>
  <si>
    <t>category_name</t>
  </si>
  <si>
    <t>product_name</t>
  </si>
  <si>
    <t>quantity</t>
  </si>
  <si>
    <t>price</t>
  </si>
  <si>
    <t>payment_method</t>
  </si>
  <si>
    <t>city</t>
  </si>
  <si>
    <t>review_score</t>
  </si>
  <si>
    <t>gender</t>
  </si>
  <si>
    <t>age</t>
  </si>
  <si>
    <t>Electronics</t>
  </si>
  <si>
    <t>Smartphone</t>
  </si>
  <si>
    <t>Credit Card</t>
  </si>
  <si>
    <t>New Oliviaberg</t>
  </si>
  <si>
    <t>F</t>
  </si>
  <si>
    <t>Sports &amp; Outdoors</t>
  </si>
  <si>
    <t>Soccer Ball</t>
  </si>
  <si>
    <t>Port Matthew</t>
  </si>
  <si>
    <t>M</t>
  </si>
  <si>
    <t>Tent</t>
  </si>
  <si>
    <t>West Sarah</t>
  </si>
  <si>
    <t>Books &amp; Stationery</t>
  </si>
  <si>
    <t>Story Book</t>
  </si>
  <si>
    <t>Bank Transfer</t>
  </si>
  <si>
    <t>Hernandezburgh</t>
  </si>
  <si>
    <t>Fashion</t>
  </si>
  <si>
    <t>Skirt</t>
  </si>
  <si>
    <t>Jenkinshaven</t>
  </si>
  <si>
    <t>East Tonyaberg</t>
  </si>
  <si>
    <t>Tablet</t>
  </si>
  <si>
    <t>North Jessicabury</t>
  </si>
  <si>
    <t>Yoga Mat</t>
  </si>
  <si>
    <t>Cash on Delivery</t>
  </si>
  <si>
    <t>Aliciaberg</t>
  </si>
  <si>
    <t>Home &amp; Living</t>
  </si>
  <si>
    <t>Pillow</t>
  </si>
  <si>
    <t>West Larrymouth</t>
  </si>
  <si>
    <t>Blanket</t>
  </si>
  <si>
    <t>Lake Ian</t>
  </si>
  <si>
    <t>Smartwatch</t>
  </si>
  <si>
    <t>Elizabethmouth</t>
  </si>
  <si>
    <t>Notebook</t>
  </si>
  <si>
    <t>Melanieberg</t>
  </si>
  <si>
    <t>Allisonland</t>
  </si>
  <si>
    <t>Laptop</t>
  </si>
  <si>
    <t>Myershaven</t>
  </si>
  <si>
    <t>Pen</t>
  </si>
  <si>
    <t>South Tonya</t>
  </si>
  <si>
    <t>Shirt</t>
  </si>
  <si>
    <t>Port Allisonfort</t>
  </si>
  <si>
    <t>Levyport</t>
  </si>
  <si>
    <t>Fullerland</t>
  </si>
  <si>
    <t>North Anthony</t>
  </si>
  <si>
    <t>North Whitneytown</t>
  </si>
  <si>
    <t>West Cynthiaton</t>
  </si>
  <si>
    <t>Carpet</t>
  </si>
  <si>
    <t>East Christopher</t>
  </si>
  <si>
    <t>Port Danielleview</t>
  </si>
  <si>
    <t>East Christopherborough</t>
  </si>
  <si>
    <t>Douglasport</t>
  </si>
  <si>
    <t>Novel</t>
  </si>
  <si>
    <t>North Jamesside</t>
  </si>
  <si>
    <t>Eraser</t>
  </si>
  <si>
    <t>North Carrie</t>
  </si>
  <si>
    <t>Port Kenneth</t>
  </si>
  <si>
    <t>Vase</t>
  </si>
  <si>
    <t>East Kylie</t>
  </si>
  <si>
    <t>Mendezburgh</t>
  </si>
  <si>
    <t>Kristenland</t>
  </si>
  <si>
    <t>Dress</t>
  </si>
  <si>
    <t>Lake Sarah</t>
  </si>
  <si>
    <t>Fryeberg</t>
  </si>
  <si>
    <t>Lake Michael</t>
  </si>
  <si>
    <t>North Mary</t>
  </si>
  <si>
    <t>Pants</t>
  </si>
  <si>
    <t>Cynthiaport</t>
  </si>
  <si>
    <t>T-shirt</t>
  </si>
  <si>
    <t>East Corytown</t>
  </si>
  <si>
    <t>Martinezview</t>
  </si>
  <si>
    <t>North Terrancehaven</t>
  </si>
  <si>
    <t>Lake Rhondatown</t>
  </si>
  <si>
    <t>Running Shoes</t>
  </si>
  <si>
    <t>Williamston</t>
  </si>
  <si>
    <t>Lake Jeffrey</t>
  </si>
  <si>
    <t>Basketball</t>
  </si>
  <si>
    <t>New Carolfort</t>
  </si>
  <si>
    <t>Franklinmouth</t>
  </si>
  <si>
    <t>New Terri</t>
  </si>
  <si>
    <t>Jeffreyview</t>
  </si>
  <si>
    <t>Teresaville</t>
  </si>
  <si>
    <t>Mcdonaldmouth</t>
  </si>
  <si>
    <t>West Geraldhaven</t>
  </si>
  <si>
    <t>Painting</t>
  </si>
  <si>
    <t>Bowmanmouth</t>
  </si>
  <si>
    <t>Walkerland</t>
  </si>
  <si>
    <t>Port Patriciashire</t>
  </si>
  <si>
    <t>Jacobburgh</t>
  </si>
  <si>
    <t>New Brittanytown</t>
  </si>
  <si>
    <t>Woodshaven</t>
  </si>
  <si>
    <t>Rachelland</t>
  </si>
  <si>
    <t>Gonzalezshire</t>
  </si>
  <si>
    <t>Blakeshire</t>
  </si>
  <si>
    <t>Whitakerview</t>
  </si>
  <si>
    <t>Port Thomaston</t>
  </si>
  <si>
    <t>New Jeremy</t>
  </si>
  <si>
    <t>Lake Nancy</t>
  </si>
  <si>
    <t>Lake Jasmineport</t>
  </si>
  <si>
    <t>Garrisonberg</t>
  </si>
  <si>
    <t>Headphones</t>
  </si>
  <si>
    <t>South Katherineside</t>
  </si>
  <si>
    <t>Mccallhaven</t>
  </si>
  <si>
    <t>Lake Teresafurt</t>
  </si>
  <si>
    <t>Roymouth</t>
  </si>
  <si>
    <t>East Charles</t>
  </si>
  <si>
    <t>West Krista</t>
  </si>
  <si>
    <t>Hobbston</t>
  </si>
  <si>
    <t>Jacobfurt</t>
  </si>
  <si>
    <t>New Felicia</t>
  </si>
  <si>
    <t>Spencerside</t>
  </si>
  <si>
    <t>West Jacob</t>
  </si>
  <si>
    <t>East Ana</t>
  </si>
  <si>
    <t>West Louis</t>
  </si>
  <si>
    <t>Port Cristianfort</t>
  </si>
  <si>
    <t>Lake Charlestown</t>
  </si>
  <si>
    <t>Moranland</t>
  </si>
  <si>
    <t>Marcusville</t>
  </si>
  <si>
    <t>West Sandrachester</t>
  </si>
  <si>
    <t>South Scott</t>
  </si>
  <si>
    <t>Anthonyborough</t>
  </si>
  <si>
    <t>East Russellville</t>
  </si>
  <si>
    <t>Port Richardfurt</t>
  </si>
  <si>
    <t>New Brooke</t>
  </si>
  <si>
    <t>Rachelburgh</t>
  </si>
  <si>
    <t>West Matthewton</t>
  </si>
  <si>
    <t>Jeffreyville</t>
  </si>
  <si>
    <t>Stacieberg</t>
  </si>
  <si>
    <t>West Kathleen</t>
  </si>
  <si>
    <t>Port Hectorbury</t>
  </si>
  <si>
    <t>East David</t>
  </si>
  <si>
    <t>Anthonyport</t>
  </si>
  <si>
    <t>Garzachester</t>
  </si>
  <si>
    <t>Lake Kristy</t>
  </si>
  <si>
    <t>South Roger</t>
  </si>
  <si>
    <t>Codyburgh</t>
  </si>
  <si>
    <t>Stevensonside</t>
  </si>
  <si>
    <t>Hardingfort</t>
  </si>
  <si>
    <t>Trevinoland</t>
  </si>
  <si>
    <t>Lake Cody</t>
  </si>
  <si>
    <t>East Alyssa</t>
  </si>
  <si>
    <t>Moraleshaven</t>
  </si>
  <si>
    <t>Danielstad</t>
  </si>
  <si>
    <t>Brianburgh</t>
  </si>
  <si>
    <t>Amyhaven</t>
  </si>
  <si>
    <t>Reynoldsborough</t>
  </si>
  <si>
    <t>Port Ginaside</t>
  </si>
  <si>
    <t>Davidton</t>
  </si>
  <si>
    <t>Lake Sethfurt</t>
  </si>
  <si>
    <t>North Davidchester</t>
  </si>
  <si>
    <t>Stephanieshire</t>
  </si>
  <si>
    <t>South Ashleyshire</t>
  </si>
  <si>
    <t>North Christinaview</t>
  </si>
  <si>
    <t>New Michaeltown</t>
  </si>
  <si>
    <t>East Justin</t>
  </si>
  <si>
    <t>New Carol</t>
  </si>
  <si>
    <t>Osborneland</t>
  </si>
  <si>
    <t>North Danielburgh</t>
  </si>
  <si>
    <t>South Melodystad</t>
  </si>
  <si>
    <t>Murrayville</t>
  </si>
  <si>
    <t>West Michaelton</t>
  </si>
  <si>
    <t>North Matthew</t>
  </si>
  <si>
    <t>North Angela</t>
  </si>
  <si>
    <t>Christopherport</t>
  </si>
  <si>
    <t>Kathleenton</t>
  </si>
  <si>
    <t>West Danielborough</t>
  </si>
  <si>
    <t>Mariaborough</t>
  </si>
  <si>
    <t>Port Denisemouth</t>
  </si>
  <si>
    <t>Holmesland</t>
  </si>
  <si>
    <t>North Johnland</t>
  </si>
  <si>
    <t>Port Christine</t>
  </si>
  <si>
    <t>Russellton</t>
  </si>
  <si>
    <t>Port George</t>
  </si>
  <si>
    <t>Melanieborough</t>
  </si>
  <si>
    <t>Kathleenview</t>
  </si>
  <si>
    <t>Scottfort</t>
  </si>
  <si>
    <t>Kathyton</t>
  </si>
  <si>
    <t>South Brianstad</t>
  </si>
  <si>
    <t>South Caroline</t>
  </si>
  <si>
    <t>New Brandon</t>
  </si>
  <si>
    <t>Cartermouth</t>
  </si>
  <si>
    <t>East Dawn</t>
  </si>
  <si>
    <t>Martinburgh</t>
  </si>
  <si>
    <t>Robertsbury</t>
  </si>
  <si>
    <t>Sheltonmouth</t>
  </si>
  <si>
    <t>Danielfurt</t>
  </si>
  <si>
    <t>East Andrea</t>
  </si>
  <si>
    <t>Shortmouth</t>
  </si>
  <si>
    <t>Andrewmouth</t>
  </si>
  <si>
    <t>Lake Brent</t>
  </si>
  <si>
    <t>Robertbury</t>
  </si>
  <si>
    <t>Garciahaven</t>
  </si>
  <si>
    <t>Lauraburgh</t>
  </si>
  <si>
    <t>Craigmouth</t>
  </si>
  <si>
    <t>West Elizabethbury</t>
  </si>
  <si>
    <t>Lake Carla</t>
  </si>
  <si>
    <t>Andersonchester</t>
  </si>
  <si>
    <t>South Jeffrey</t>
  </si>
  <si>
    <t>New Alicia</t>
  </si>
  <si>
    <t>West Mariaton</t>
  </si>
  <si>
    <t>East Justintown</t>
  </si>
  <si>
    <t>Kristenberg</t>
  </si>
  <si>
    <t>East Matthew</t>
  </si>
  <si>
    <t>Donaldhaven</t>
  </si>
  <si>
    <t>North Zacharytown</t>
  </si>
  <si>
    <t>East Daniel</t>
  </si>
  <si>
    <t>Lake Ryanland</t>
  </si>
  <si>
    <t>West Amandamouth</t>
  </si>
  <si>
    <t>Port Thomas</t>
  </si>
  <si>
    <t>Port Jo</t>
  </si>
  <si>
    <t>Harrisberg</t>
  </si>
  <si>
    <t>Veronicaburgh</t>
  </si>
  <si>
    <t>Cynthiaburgh</t>
  </si>
  <si>
    <t>Edwardstad</t>
  </si>
  <si>
    <t>South Susanstad</t>
  </si>
  <si>
    <t>Derekside</t>
  </si>
  <si>
    <t>Lake Sharonstad</t>
  </si>
  <si>
    <t>Lake Michaelhaven</t>
  </si>
  <si>
    <t>South Huntermouth</t>
  </si>
  <si>
    <t>Englishmouth</t>
  </si>
  <si>
    <t>North Alexis</t>
  </si>
  <si>
    <t>Hayesshire</t>
  </si>
  <si>
    <t>West Justinburgh</t>
  </si>
  <si>
    <t>Johnsonborough</t>
  </si>
  <si>
    <t>Sellersland</t>
  </si>
  <si>
    <t>Sherylfort</t>
  </si>
  <si>
    <t>Grahamhaven</t>
  </si>
  <si>
    <t>Joshuamouth</t>
  </si>
  <si>
    <t>Savannahmouth</t>
  </si>
  <si>
    <t>Gregoryview</t>
  </si>
  <si>
    <t>Michellefort</t>
  </si>
  <si>
    <t>East Marymouth</t>
  </si>
  <si>
    <t>Brianfort</t>
  </si>
  <si>
    <t>Port Suzannebury</t>
  </si>
  <si>
    <t>New Amyfurt</t>
  </si>
  <si>
    <t>New Peterport</t>
  </si>
  <si>
    <t>Port Jeremyfurt</t>
  </si>
  <si>
    <t>New Brian</t>
  </si>
  <si>
    <t>Lake Michaelfort</t>
  </si>
  <si>
    <t>South Lauramouth</t>
  </si>
  <si>
    <t>Taylorport</t>
  </si>
  <si>
    <t>East Christopherfurt</t>
  </si>
  <si>
    <t>Annaborough</t>
  </si>
  <si>
    <t>Nicholasfurt</t>
  </si>
  <si>
    <t>Amandaborough</t>
  </si>
  <si>
    <t>Shawnview</t>
  </si>
  <si>
    <t>New Jonathan</t>
  </si>
  <si>
    <t>Lake Annburgh</t>
  </si>
  <si>
    <t>Henryborough</t>
  </si>
  <si>
    <t>Amandafort</t>
  </si>
  <si>
    <t>Mitchellfort</t>
  </si>
  <si>
    <t>Saunderston</t>
  </si>
  <si>
    <t>Marshallside</t>
  </si>
  <si>
    <t>East Kimberlyshire</t>
  </si>
  <si>
    <t>West Thomas</t>
  </si>
  <si>
    <t>Port Catherine</t>
  </si>
  <si>
    <t>Lake Jessefort</t>
  </si>
  <si>
    <t>Sarahtown</t>
  </si>
  <si>
    <t>Jessicastad</t>
  </si>
  <si>
    <t>Jenniferberg</t>
  </si>
  <si>
    <t>Cassandraville</t>
  </si>
  <si>
    <t>Port Stephanie</t>
  </si>
  <si>
    <t>North Elizabethbury</t>
  </si>
  <si>
    <t>New Ronniebury</t>
  </si>
  <si>
    <t>New Patriciaville</t>
  </si>
  <si>
    <t>Lake Emilymouth</t>
  </si>
  <si>
    <t>Bradleyview</t>
  </si>
  <si>
    <t>Wesleyborough</t>
  </si>
  <si>
    <t>Shawberg</t>
  </si>
  <si>
    <t>Kellymouth</t>
  </si>
  <si>
    <t>Mccannfurt</t>
  </si>
  <si>
    <t>West Timothy</t>
  </si>
  <si>
    <t>Conniebury</t>
  </si>
  <si>
    <t>Nicoletown</t>
  </si>
  <si>
    <t>Mcdanielchester</t>
  </si>
  <si>
    <t>Stevenfurt</t>
  </si>
  <si>
    <t>Javierview</t>
  </si>
  <si>
    <t>Mcintyreburgh</t>
  </si>
  <si>
    <t>Lake Catherine</t>
  </si>
  <si>
    <t>East Hannah</t>
  </si>
  <si>
    <t>Henrystad</t>
  </si>
  <si>
    <t>East William</t>
  </si>
  <si>
    <t>Riveraview</t>
  </si>
  <si>
    <t>Anthonyside</t>
  </si>
  <si>
    <t>Brendaton</t>
  </si>
  <si>
    <t>Lake Triciaburgh</t>
  </si>
  <si>
    <t>Port Lisa</t>
  </si>
  <si>
    <t>Port Edward</t>
  </si>
  <si>
    <t>Lake Rachaelside</t>
  </si>
  <si>
    <t>Jonathanport</t>
  </si>
  <si>
    <t>Ashleyfort</t>
  </si>
  <si>
    <t>Adamsfort</t>
  </si>
  <si>
    <t>West Amyhaven</t>
  </si>
  <si>
    <t>Tammymouth</t>
  </si>
  <si>
    <t>Barryton</t>
  </si>
  <si>
    <t>Pierceport</t>
  </si>
  <si>
    <t>Vickimouth</t>
  </si>
  <si>
    <t>Port Josephview</t>
  </si>
  <si>
    <t>Huntershire</t>
  </si>
  <si>
    <t>Valerieview</t>
  </si>
  <si>
    <t>Anthonybury</t>
  </si>
  <si>
    <t>North Juliaborough</t>
  </si>
  <si>
    <t>Port Elizabeth</t>
  </si>
  <si>
    <t>Ramirezton</t>
  </si>
  <si>
    <t>Alvaradoview</t>
  </si>
  <si>
    <t>New Joshua</t>
  </si>
  <si>
    <t>Port Briana</t>
  </si>
  <si>
    <t>Kennethton</t>
  </si>
  <si>
    <t>Port Steve</t>
  </si>
  <si>
    <t>South Becky</t>
  </si>
  <si>
    <t>Port Thomasstad</t>
  </si>
  <si>
    <t>Lake Anne</t>
  </si>
  <si>
    <t>Fernandezside</t>
  </si>
  <si>
    <t>North Heatherborough</t>
  </si>
  <si>
    <t>Kathrynton</t>
  </si>
  <si>
    <t>Brownland</t>
  </si>
  <si>
    <t>Port Michelle</t>
  </si>
  <si>
    <t>Ericville</t>
  </si>
  <si>
    <t>Lake Sara</t>
  </si>
  <si>
    <t>Jamesside</t>
  </si>
  <si>
    <t>Jennifermouth</t>
  </si>
  <si>
    <t>New Mindymouth</t>
  </si>
  <si>
    <t>Jonesport</t>
  </si>
  <si>
    <t>Kimberlymouth</t>
  </si>
  <si>
    <t>Georgeville</t>
  </si>
  <si>
    <t>Michaelside</t>
  </si>
  <si>
    <t>New Steven</t>
  </si>
  <si>
    <t>Elliottfort</t>
  </si>
  <si>
    <t>Sandrafurt</t>
  </si>
  <si>
    <t>New Kelly</t>
  </si>
  <si>
    <t>Mejiahaven</t>
  </si>
  <si>
    <t>Ramirezmouth</t>
  </si>
  <si>
    <t>Port Sandra</t>
  </si>
  <si>
    <t>West Tyler</t>
  </si>
  <si>
    <t>Lake Kimberlyburgh</t>
  </si>
  <si>
    <t>Lake Tracy</t>
  </si>
  <si>
    <t>Ravenland</t>
  </si>
  <si>
    <t>Rachelborough</t>
  </si>
  <si>
    <t>Brandichester</t>
  </si>
  <si>
    <t>Laurenmouth</t>
  </si>
  <si>
    <t>Rebeccahaven</t>
  </si>
  <si>
    <t>Sanchezside</t>
  </si>
  <si>
    <t>Kennethfort</t>
  </si>
  <si>
    <t>Peterston</t>
  </si>
  <si>
    <t>Mitchellhaven</t>
  </si>
  <si>
    <t>Robinhaven</t>
  </si>
  <si>
    <t>Cantumouth</t>
  </si>
  <si>
    <t>Port Wandashire</t>
  </si>
  <si>
    <t>Nancytown</t>
  </si>
  <si>
    <t>Port Tracystad</t>
  </si>
  <si>
    <t>West Tamiville</t>
  </si>
  <si>
    <t>Phillipsborough</t>
  </si>
  <si>
    <t>Lewisburgh</t>
  </si>
  <si>
    <t>Port Taraburgh</t>
  </si>
  <si>
    <t>Cameronstad</t>
  </si>
  <si>
    <t>Millerhaven</t>
  </si>
  <si>
    <t>East Alexandriashire</t>
  </si>
  <si>
    <t>East Kristen</t>
  </si>
  <si>
    <t>Lake Joseph</t>
  </si>
  <si>
    <t>Joshuaton</t>
  </si>
  <si>
    <t>Paulborough</t>
  </si>
  <si>
    <t>Toddmouth</t>
  </si>
  <si>
    <t>Lake Jennifer</t>
  </si>
  <si>
    <t>South Jerry</t>
  </si>
  <si>
    <t>Michaelchester</t>
  </si>
  <si>
    <t>West Kristinehaven</t>
  </si>
  <si>
    <t>Brentbury</t>
  </si>
  <si>
    <t>Port Jackview</t>
  </si>
  <si>
    <t>Port Robertchester</t>
  </si>
  <si>
    <t>Anthonyville</t>
  </si>
  <si>
    <t>Michellebury</t>
  </si>
  <si>
    <t>Floydchester</t>
  </si>
  <si>
    <t>East Josestad</t>
  </si>
  <si>
    <t>East Chris</t>
  </si>
  <si>
    <t>West Jessica</t>
  </si>
  <si>
    <t>Audreystad</t>
  </si>
  <si>
    <t>North Cristianview</t>
  </si>
  <si>
    <t>North Benjaminton</t>
  </si>
  <si>
    <t>Lake Joanna</t>
  </si>
  <si>
    <t>Lake Brentfurt</t>
  </si>
  <si>
    <t>Lake Ellen</t>
  </si>
  <si>
    <t>West Jimmystad</t>
  </si>
  <si>
    <t>Williamsfort</t>
  </si>
  <si>
    <t>Leeborough</t>
  </si>
  <si>
    <t>East Jason</t>
  </si>
  <si>
    <t>Brandyborough</t>
  </si>
  <si>
    <t>North Dana</t>
  </si>
  <si>
    <t>Monicaland</t>
  </si>
  <si>
    <t>Sanchezborough</t>
  </si>
  <si>
    <t>South Elizabethport</t>
  </si>
  <si>
    <t>Perezmouth</t>
  </si>
  <si>
    <t>Rodgersfurt</t>
  </si>
  <si>
    <t>North Erikbury</t>
  </si>
  <si>
    <t>South Taylorchester</t>
  </si>
  <si>
    <t>Garciaville</t>
  </si>
  <si>
    <t>Aprilton</t>
  </si>
  <si>
    <t>Eddiefurt</t>
  </si>
  <si>
    <t>Janetfort</t>
  </si>
  <si>
    <t>Jefferyshire</t>
  </si>
  <si>
    <t>Rossview</t>
  </si>
  <si>
    <t>Moniquemouth</t>
  </si>
  <si>
    <t>East Lucas</t>
  </si>
  <si>
    <t>New Isaacmouth</t>
  </si>
  <si>
    <t>South Holly</t>
  </si>
  <si>
    <t>East Andrew</t>
  </si>
  <si>
    <t>Lauraberg</t>
  </si>
  <si>
    <t>Lake Brittanyburgh</t>
  </si>
  <si>
    <t>Robertton</t>
  </si>
  <si>
    <t>Andersonview</t>
  </si>
  <si>
    <t>Jensenstad</t>
  </si>
  <si>
    <t>New Edwardville</t>
  </si>
  <si>
    <t>Villanuevaburgh</t>
  </si>
  <si>
    <t>Vincenttown</t>
  </si>
  <si>
    <t>South Jeffreystad</t>
  </si>
  <si>
    <t>Clayfort</t>
  </si>
  <si>
    <t>Colemouth</t>
  </si>
  <si>
    <t>Lake Tiffanyfurt</t>
  </si>
  <si>
    <t>Michaelstad</t>
  </si>
  <si>
    <t>East Carlos</t>
  </si>
  <si>
    <t>Port Christopherbury</t>
  </si>
  <si>
    <t>Bakerburgh</t>
  </si>
  <si>
    <t>Phelpsstad</t>
  </si>
  <si>
    <t>West Jesusville</t>
  </si>
  <si>
    <t>Josephton</t>
  </si>
  <si>
    <t>Jennachester</t>
  </si>
  <si>
    <t>West Jerome</t>
  </si>
  <si>
    <t>Colemanchester</t>
  </si>
  <si>
    <t>Payneside</t>
  </si>
  <si>
    <t>Lake Victoriafort</t>
  </si>
  <si>
    <t>Jordanmouth</t>
  </si>
  <si>
    <t>Nguyenfort</t>
  </si>
  <si>
    <t>Fishertown</t>
  </si>
  <si>
    <t>South Wesley</t>
  </si>
  <si>
    <t>Kruegerton</t>
  </si>
  <si>
    <t>Gregoryville</t>
  </si>
  <si>
    <t>Parkerfurt</t>
  </si>
  <si>
    <t>North Donna</t>
  </si>
  <si>
    <t>Lake Paulastad</t>
  </si>
  <si>
    <t>South Jimmyland</t>
  </si>
  <si>
    <t>Cabrerashire</t>
  </si>
  <si>
    <t>Calebmouth</t>
  </si>
  <si>
    <t>North Jessica</t>
  </si>
  <si>
    <t>Ashleychester</t>
  </si>
  <si>
    <t>Johnhaven</t>
  </si>
  <si>
    <t>Rebeccaborough</t>
  </si>
  <si>
    <t>Gutierreztown</t>
  </si>
  <si>
    <t>South Shanehaven</t>
  </si>
  <si>
    <t>Port Marcusmouth</t>
  </si>
  <si>
    <t>East Anthonymouth</t>
  </si>
  <si>
    <t>West Charlestown</t>
  </si>
  <si>
    <t>North David</t>
  </si>
  <si>
    <t>Fritzchester</t>
  </si>
  <si>
    <t>Lake Cynthiastad</t>
  </si>
  <si>
    <t>Ryanberg</t>
  </si>
  <si>
    <t>Brooksfort</t>
  </si>
  <si>
    <t>New Jose</t>
  </si>
  <si>
    <t>Tatemouth</t>
  </si>
  <si>
    <t>Schroederland</t>
  </si>
  <si>
    <t>Ericfurt</t>
  </si>
  <si>
    <t>New Dylan</t>
  </si>
  <si>
    <t>Johnnyton</t>
  </si>
  <si>
    <t>Reedside</t>
  </si>
  <si>
    <t>Lake Linda</t>
  </si>
  <si>
    <t>Port Luke</t>
  </si>
  <si>
    <t>West Courtneychester</t>
  </si>
  <si>
    <t>Rosebury</t>
  </si>
  <si>
    <t>Richardshire</t>
  </si>
  <si>
    <t>Port Adrianhaven</t>
  </si>
  <si>
    <t>Davidbury</t>
  </si>
  <si>
    <t>Hughesfort</t>
  </si>
  <si>
    <t>North Kathryn</t>
  </si>
  <si>
    <t>Melanieton</t>
  </si>
  <si>
    <t>Crawfordport</t>
  </si>
  <si>
    <t>Taylorview</t>
  </si>
  <si>
    <t>Alexanderborough</t>
  </si>
  <si>
    <t>Port Kellyview</t>
  </si>
  <si>
    <t>Townsendville</t>
  </si>
  <si>
    <t>South Lauren</t>
  </si>
  <si>
    <t>Amandamouth</t>
  </si>
  <si>
    <t>Lake Emily</t>
  </si>
  <si>
    <t>Keithland</t>
  </si>
  <si>
    <t>West Rebekahland</t>
  </si>
  <si>
    <t>Port Melissa</t>
  </si>
  <si>
    <t>North Bradleymouth</t>
  </si>
  <si>
    <t>Johnnystad</t>
  </si>
  <si>
    <t>North Rebeccashire</t>
  </si>
  <si>
    <t>Lake Mallory</t>
  </si>
  <si>
    <t>North Johnny</t>
  </si>
  <si>
    <t>Wendychester</t>
  </si>
  <si>
    <t>Patriciaberg</t>
  </si>
  <si>
    <t>Port Maxwell</t>
  </si>
  <si>
    <t>Colemanmouth</t>
  </si>
  <si>
    <t>Aprilshire</t>
  </si>
  <si>
    <t>Port Sarahfort</t>
  </si>
  <si>
    <t>Port Alexanderton</t>
  </si>
  <si>
    <t>Markborough</t>
  </si>
  <si>
    <t>Webermouth</t>
  </si>
  <si>
    <t>Watsonchester</t>
  </si>
  <si>
    <t>Hickmanside</t>
  </si>
  <si>
    <t>North Jacobland</t>
  </si>
  <si>
    <t>Port Dawn</t>
  </si>
  <si>
    <t>East Frankhaven</t>
  </si>
  <si>
    <t>South Michael</t>
  </si>
  <si>
    <t>New Seth</t>
  </si>
  <si>
    <t>East Ericview</t>
  </si>
  <si>
    <t>East Joshua</t>
  </si>
  <si>
    <t>Ramosport</t>
  </si>
  <si>
    <t>South Matthew</t>
  </si>
  <si>
    <t>Woodsport</t>
  </si>
  <si>
    <t>Brownbury</t>
  </si>
  <si>
    <t>Paulton</t>
  </si>
  <si>
    <t>Gardnerberg</t>
  </si>
  <si>
    <t>Adrianmouth</t>
  </si>
  <si>
    <t>Port Tammyberg</t>
  </si>
  <si>
    <t>Christopherville</t>
  </si>
  <si>
    <t>Christinaview</t>
  </si>
  <si>
    <t>Justinport</t>
  </si>
  <si>
    <t>Lynnland</t>
  </si>
  <si>
    <t>Judithbury</t>
  </si>
  <si>
    <t>West Stevenburgh</t>
  </si>
  <si>
    <t>West Justin</t>
  </si>
  <si>
    <t>Nguyenmouth</t>
  </si>
  <si>
    <t>East Donna</t>
  </si>
  <si>
    <t>Jackshire</t>
  </si>
  <si>
    <t>Harrytown</t>
  </si>
  <si>
    <t>Brownshire</t>
  </si>
  <si>
    <t>Cameronside</t>
  </si>
  <si>
    <t>New Donnatown</t>
  </si>
  <si>
    <t>South Jessica</t>
  </si>
  <si>
    <t>Port Jordan</t>
  </si>
  <si>
    <t>New Amy</t>
  </si>
  <si>
    <t>West Jesus</t>
  </si>
  <si>
    <t>Martineztown</t>
  </si>
  <si>
    <t>South Carriefurt</t>
  </si>
  <si>
    <t>East Robert</t>
  </si>
  <si>
    <t>Lake Gabriella</t>
  </si>
  <si>
    <t>Port Jasmin</t>
  </si>
  <si>
    <t>Port Vincenttown</t>
  </si>
  <si>
    <t>Danielton</t>
  </si>
  <si>
    <t>Montgomeryberg</t>
  </si>
  <si>
    <t>West Michellemouth</t>
  </si>
  <si>
    <t>Yatesstad</t>
  </si>
  <si>
    <t>Whiteborough</t>
  </si>
  <si>
    <t>Jacobville</t>
  </si>
  <si>
    <t>North Debraland</t>
  </si>
  <si>
    <t>Lake Bethmouth</t>
  </si>
  <si>
    <t>Taraborough</t>
  </si>
  <si>
    <t>South Christineberg</t>
  </si>
  <si>
    <t>East Anthony</t>
  </si>
  <si>
    <t>Maddenview</t>
  </si>
  <si>
    <t>North Diane</t>
  </si>
  <si>
    <t>East Loretta</t>
  </si>
  <si>
    <t>Andersonside</t>
  </si>
  <si>
    <t>Port Melissaborough</t>
  </si>
  <si>
    <t>Jeremyview</t>
  </si>
  <si>
    <t>Freemanport</t>
  </si>
  <si>
    <t>New Madeline</t>
  </si>
  <si>
    <t>Lake Spencer</t>
  </si>
  <si>
    <t>Andersonfort</t>
  </si>
  <si>
    <t>Smithfort</t>
  </si>
  <si>
    <t>Port Johnport</t>
  </si>
  <si>
    <t>Stevensfurt</t>
  </si>
  <si>
    <t>Port Paul</t>
  </si>
  <si>
    <t>North Julie</t>
  </si>
  <si>
    <t>Port Ryanville</t>
  </si>
  <si>
    <t>Gonzalesside</t>
  </si>
  <si>
    <t>Rogersfurt</t>
  </si>
  <si>
    <t>Marieborough</t>
  </si>
  <si>
    <t>Lake John</t>
  </si>
  <si>
    <t>East Whitney</t>
  </si>
  <si>
    <t>Lake Brittanyberg</t>
  </si>
  <si>
    <t>Deborahview</t>
  </si>
  <si>
    <t>Jasontown</t>
  </si>
  <si>
    <t>Barberside</t>
  </si>
  <si>
    <t>Griffintown</t>
  </si>
  <si>
    <t>Lake April</t>
  </si>
  <si>
    <t>West Joshuahaven</t>
  </si>
  <si>
    <t>West Jonathon</t>
  </si>
  <si>
    <t>North Amandaland</t>
  </si>
  <si>
    <t>Scottmouth</t>
  </si>
  <si>
    <t>Shanetown</t>
  </si>
  <si>
    <t>Luketon</t>
  </si>
  <si>
    <t>Johnland</t>
  </si>
  <si>
    <t>Port Jeffrey</t>
  </si>
  <si>
    <t>Gutierrezville</t>
  </si>
  <si>
    <t>Holtbury</t>
  </si>
  <si>
    <t>East Nicole</t>
  </si>
  <si>
    <t>Kevinville</t>
  </si>
  <si>
    <t>North Jennifer</t>
  </si>
  <si>
    <t>Karenside</t>
  </si>
  <si>
    <t>Port Joseph</t>
  </si>
  <si>
    <t>West Jennifer</t>
  </si>
  <si>
    <t>Carlville</t>
  </si>
  <si>
    <t>Lake Michaelport</t>
  </si>
  <si>
    <t>Port Tony</t>
  </si>
  <si>
    <t>Johnmouth</t>
  </si>
  <si>
    <t>East Mariebury</t>
  </si>
  <si>
    <t>Kirbyport</t>
  </si>
  <si>
    <t>New Danielberg</t>
  </si>
  <si>
    <t>New Matthew</t>
  </si>
  <si>
    <t>Lisafurt</t>
  </si>
  <si>
    <t>Leachstad</t>
  </si>
  <si>
    <t>Paulabury</t>
  </si>
  <si>
    <t>Nicolebury</t>
  </si>
  <si>
    <t>New Rhondaborough</t>
  </si>
  <si>
    <t>Loribury</t>
  </si>
  <si>
    <t>New Terrancetown</t>
  </si>
  <si>
    <t>New David</t>
  </si>
  <si>
    <t>North Jacob</t>
  </si>
  <si>
    <t>Lake Matthew</t>
  </si>
  <si>
    <t>Julieborough</t>
  </si>
  <si>
    <t>Lake Toddside</t>
  </si>
  <si>
    <t>Paulberg</t>
  </si>
  <si>
    <t>Williamsside</t>
  </si>
  <si>
    <t>Edwardview</t>
  </si>
  <si>
    <t>Robertfort</t>
  </si>
  <si>
    <t>Reginachester</t>
  </si>
  <si>
    <t>Hughesmouth</t>
  </si>
  <si>
    <t>New Kyle</t>
  </si>
  <si>
    <t>Jasonbury</t>
  </si>
  <si>
    <t>Brownchester</t>
  </si>
  <si>
    <t>Port Andre</t>
  </si>
  <si>
    <t>Wrightport</t>
  </si>
  <si>
    <t>Christopherburgh</t>
  </si>
  <si>
    <t>Port Ashleyview</t>
  </si>
  <si>
    <t>Hernandezfort</t>
  </si>
  <si>
    <t>Phillipsport</t>
  </si>
  <si>
    <t>Georgestad</t>
  </si>
  <si>
    <t>Michelleview</t>
  </si>
  <si>
    <t>Douglashaven</t>
  </si>
  <si>
    <t>Johnburgh</t>
  </si>
  <si>
    <t>Bryceland</t>
  </si>
  <si>
    <t>Wesleytown</t>
  </si>
  <si>
    <t>Landryburgh</t>
  </si>
  <si>
    <t>New Melissa</t>
  </si>
  <si>
    <t>Austinbury</t>
  </si>
  <si>
    <t>Andersonshire</t>
  </si>
  <si>
    <t>Joetown</t>
  </si>
  <si>
    <t>Lake Williamfort</t>
  </si>
  <si>
    <t>Port Pamelatown</t>
  </si>
  <si>
    <t>Jacobfort</t>
  </si>
  <si>
    <t>Simonfort</t>
  </si>
  <si>
    <t>Jamesmouth</t>
  </si>
  <si>
    <t>Timothychester</t>
  </si>
  <si>
    <t>Port Timothyshire</t>
  </si>
  <si>
    <t>Lake Jason</t>
  </si>
  <si>
    <t>South John</t>
  </si>
  <si>
    <t>East Kristin</t>
  </si>
  <si>
    <t>Ricemouth</t>
  </si>
  <si>
    <t>East Stevenmouth</t>
  </si>
  <si>
    <t>Watkinsburgh</t>
  </si>
  <si>
    <t>Penningtonberg</t>
  </si>
  <si>
    <t>Timothyland</t>
  </si>
  <si>
    <t>Bridgetchester</t>
  </si>
  <si>
    <t>Connerburgh</t>
  </si>
  <si>
    <t>Kurtmouth</t>
  </si>
  <si>
    <t>Lake Scottfurt</t>
  </si>
  <si>
    <t>Hernandezmouth</t>
  </si>
  <si>
    <t>Port Marvinmouth</t>
  </si>
  <si>
    <t>South Wanda</t>
  </si>
  <si>
    <t>Curryhaven</t>
  </si>
  <si>
    <t>Martinbury</t>
  </si>
  <si>
    <t>Raymondland</t>
  </si>
  <si>
    <t>Morrisburgh</t>
  </si>
  <si>
    <t>South Sharonburgh</t>
  </si>
  <si>
    <t>Port Christopher</t>
  </si>
  <si>
    <t>Cervantesland</t>
  </si>
  <si>
    <t>Maxwellhaven</t>
  </si>
  <si>
    <t>Morrisonmouth</t>
  </si>
  <si>
    <t>Lake Troyshire</t>
  </si>
  <si>
    <t>Schultzborough</t>
  </si>
  <si>
    <t>Millerborough</t>
  </si>
  <si>
    <t>Kennethstad</t>
  </si>
  <si>
    <t>Markchester</t>
  </si>
  <si>
    <t>Denisefurt</t>
  </si>
  <si>
    <t>Lake Brianbury</t>
  </si>
  <si>
    <t>Port Stacey</t>
  </si>
  <si>
    <t>Port Jason</t>
  </si>
  <si>
    <t>Tinaport</t>
  </si>
  <si>
    <t>South Melinda</t>
  </si>
  <si>
    <t>New Natalie</t>
  </si>
  <si>
    <t>Dennisburgh</t>
  </si>
  <si>
    <t>Port Samanthafort</t>
  </si>
  <si>
    <t>Port Laurenfort</t>
  </si>
  <si>
    <t>East Codyport</t>
  </si>
  <si>
    <t>Matthewmouth</t>
  </si>
  <si>
    <t>Butlerton</t>
  </si>
  <si>
    <t>South Elizabeth</t>
  </si>
  <si>
    <t>Raymondchester</t>
  </si>
  <si>
    <t>Port Jameston</t>
  </si>
  <si>
    <t>Joshuaborough</t>
  </si>
  <si>
    <t>North Thomas</t>
  </si>
  <si>
    <t>East Annettemouth</t>
  </si>
  <si>
    <t>Christophertown</t>
  </si>
  <si>
    <t>Randallburgh</t>
  </si>
  <si>
    <t>Brownmouth</t>
  </si>
  <si>
    <t>Roychester</t>
  </si>
  <si>
    <t>Port Lindaton</t>
  </si>
  <si>
    <t>Dukeborough</t>
  </si>
  <si>
    <t>North Ryanfort</t>
  </si>
  <si>
    <t>Lake Maryborough</t>
  </si>
  <si>
    <t>Rodriguezport</t>
  </si>
  <si>
    <t>Jamesfort</t>
  </si>
  <si>
    <t>Williamsburgh</t>
  </si>
  <si>
    <t>Priceburgh</t>
  </si>
  <si>
    <t>Guzmanside</t>
  </si>
  <si>
    <t>Devonmouth</t>
  </si>
  <si>
    <t>East Amandaside</t>
  </si>
  <si>
    <t>Port Timothy</t>
  </si>
  <si>
    <t>Joshuabury</t>
  </si>
  <si>
    <t>Alvaradoborough</t>
  </si>
  <si>
    <t>Toddton</t>
  </si>
  <si>
    <t>North Marissa</t>
  </si>
  <si>
    <t>West Alicia</t>
  </si>
  <si>
    <t>Lake Vincentview</t>
  </si>
  <si>
    <t>Morrisport</t>
  </si>
  <si>
    <t>Coreyfort</t>
  </si>
  <si>
    <t>West Samuelhaven</t>
  </si>
  <si>
    <t>Lunafort</t>
  </si>
  <si>
    <t>Meyerchester</t>
  </si>
  <si>
    <t>Patriciaville</t>
  </si>
  <si>
    <t>Karenstad</t>
  </si>
  <si>
    <t>West Crystal</t>
  </si>
  <si>
    <t>Hawkinschester</t>
  </si>
  <si>
    <t>Michaelfurt</t>
  </si>
  <si>
    <t>North Michaelborough</t>
  </si>
  <si>
    <t>Port Jasmine</t>
  </si>
  <si>
    <t>South Donna</t>
  </si>
  <si>
    <t>West Patriciachester</t>
  </si>
  <si>
    <t>East Bryanport</t>
  </si>
  <si>
    <t>Patriciafort</t>
  </si>
  <si>
    <t>East Moniquefort</t>
  </si>
  <si>
    <t>Francofort</t>
  </si>
  <si>
    <t>Lesliemouth</t>
  </si>
  <si>
    <t>Veronicaland</t>
  </si>
  <si>
    <t>Port Emily</t>
  </si>
  <si>
    <t>Port Diana</t>
  </si>
  <si>
    <t>New Michealtown</t>
  </si>
  <si>
    <t>Garciamouth</t>
  </si>
  <si>
    <t>Navarrostad</t>
  </si>
  <si>
    <t>South Edgartown</t>
  </si>
  <si>
    <t>Jackmouth</t>
  </si>
  <si>
    <t>Garciafurt</t>
  </si>
  <si>
    <t>West Austin</t>
  </si>
  <si>
    <t>Mendozatown</t>
  </si>
  <si>
    <t>Wendyborough</t>
  </si>
  <si>
    <t>Joshuastad</t>
  </si>
  <si>
    <t>West Robertmouth</t>
  </si>
  <si>
    <t>Simmonsview</t>
  </si>
  <si>
    <t>West Antonio</t>
  </si>
  <si>
    <t>West James</t>
  </si>
  <si>
    <t>East Veronicaville</t>
  </si>
  <si>
    <t>South Antonioton</t>
  </si>
  <si>
    <t>Wayneside</t>
  </si>
  <si>
    <t>Brandonbury</t>
  </si>
  <si>
    <t>Raytown</t>
  </si>
  <si>
    <t>East Michaelborough</t>
  </si>
  <si>
    <t>Lake Hayley</t>
  </si>
  <si>
    <t>West Daniel</t>
  </si>
  <si>
    <t>South Mark</t>
  </si>
  <si>
    <t>East Daleton</t>
  </si>
  <si>
    <t>Pattersonfort</t>
  </si>
  <si>
    <t>West Mary</t>
  </si>
  <si>
    <t>Mayland</t>
  </si>
  <si>
    <t>Smithville</t>
  </si>
  <si>
    <t>South Julieborough</t>
  </si>
  <si>
    <t>Joshuafort</t>
  </si>
  <si>
    <t>Chenmouth</t>
  </si>
  <si>
    <t>South Katiefurt</t>
  </si>
  <si>
    <t>Washingtonmouth</t>
  </si>
  <si>
    <t>New Lauramouth</t>
  </si>
  <si>
    <t>South Veronica</t>
  </si>
  <si>
    <t>North Jason</t>
  </si>
  <si>
    <t>Jonesville</t>
  </si>
  <si>
    <t>Garyville</t>
  </si>
  <si>
    <t>West Jeffreyview</t>
  </si>
  <si>
    <t>South Matthewburgh</t>
  </si>
  <si>
    <t>Kiddmouth</t>
  </si>
  <si>
    <t>New Coleside</t>
  </si>
  <si>
    <t>West Nicholas</t>
  </si>
  <si>
    <t>East Tanyafurt</t>
  </si>
  <si>
    <t>Catherinebury</t>
  </si>
  <si>
    <t>Scottburgh</t>
  </si>
  <si>
    <t>Port Samantha</t>
  </si>
  <si>
    <t>Martinezshire</t>
  </si>
  <si>
    <t>Port Joseton</t>
  </si>
  <si>
    <t>West Rogerberg</t>
  </si>
  <si>
    <t>Connerstad</t>
  </si>
  <si>
    <t>South Anthonyfurt</t>
  </si>
  <si>
    <t>New Shawn</t>
  </si>
  <si>
    <t>Ellisland</t>
  </si>
  <si>
    <t>South Anthony</t>
  </si>
  <si>
    <t>Jamiefort</t>
  </si>
  <si>
    <t>West Bradleymouth</t>
  </si>
  <si>
    <t>Bateshaven</t>
  </si>
  <si>
    <t>Thomastown</t>
  </si>
  <si>
    <t>Johnfort</t>
  </si>
  <si>
    <t>Taylorland</t>
  </si>
  <si>
    <t>North Michelletown</t>
  </si>
  <si>
    <t>Smithmouth</t>
  </si>
  <si>
    <t>South Jacquelineside</t>
  </si>
  <si>
    <t>Port Victoriashire</t>
  </si>
  <si>
    <t>Frazierbury</t>
  </si>
  <si>
    <t>South Robert</t>
  </si>
  <si>
    <t>West Kendrafort</t>
  </si>
  <si>
    <t>Wrightfort</t>
  </si>
  <si>
    <t>Smithburgh</t>
  </si>
  <si>
    <t>New Christopherside</t>
  </si>
  <si>
    <t>East Joseph</t>
  </si>
  <si>
    <t>Haileyville</t>
  </si>
  <si>
    <t>Martinside</t>
  </si>
  <si>
    <t>Alexanderberg</t>
  </si>
  <si>
    <t>West Carlosberg</t>
  </si>
  <si>
    <t>Shawmouth</t>
  </si>
  <si>
    <t>Elliottmouth</t>
  </si>
  <si>
    <t>East Martin</t>
  </si>
  <si>
    <t>South Christine</t>
  </si>
  <si>
    <t>Webbburgh</t>
  </si>
  <si>
    <t>Port Matthewfort</t>
  </si>
  <si>
    <t>Tiffanyport</t>
  </si>
  <si>
    <t>Susanchester</t>
  </si>
  <si>
    <t>Port Markport</t>
  </si>
  <si>
    <t>Webbton</t>
  </si>
  <si>
    <t>Brayfurt</t>
  </si>
  <si>
    <t>Davidborough</t>
  </si>
  <si>
    <t>West Reginaldbury</t>
  </si>
  <si>
    <t>Port Kimberlymouth</t>
  </si>
  <si>
    <t>Lake Jillton</t>
  </si>
  <si>
    <t>New Raymond</t>
  </si>
  <si>
    <t>South Stephenport</t>
  </si>
  <si>
    <t>Port Craigfort</t>
  </si>
  <si>
    <t>Graystad</t>
  </si>
  <si>
    <t>Port Kellyport</t>
  </si>
  <si>
    <t>East Brittany</t>
  </si>
  <si>
    <t>West Jerry</t>
  </si>
  <si>
    <t>Wrightmouth</t>
  </si>
  <si>
    <t>Robertmouth</t>
  </si>
  <si>
    <t>New Norma</t>
  </si>
  <si>
    <t>Katherineview</t>
  </si>
  <si>
    <t>Port Debbieborough</t>
  </si>
  <si>
    <t>Jonathanstad</t>
  </si>
  <si>
    <t>North Nancyville</t>
  </si>
  <si>
    <t>West Masonton</t>
  </si>
  <si>
    <t>Barronborough</t>
  </si>
  <si>
    <t>Huntberg</t>
  </si>
  <si>
    <t>West Anne</t>
  </si>
  <si>
    <t>Vasquezmouth</t>
  </si>
  <si>
    <t>Brownport</t>
  </si>
  <si>
    <t>Port James</t>
  </si>
  <si>
    <t>Cindyberg</t>
  </si>
  <si>
    <t>Jenniferville</t>
  </si>
  <si>
    <t>Jaychester</t>
  </si>
  <si>
    <t>Popeview</t>
  </si>
  <si>
    <t>New Louis</t>
  </si>
  <si>
    <t>Tiffanyshire</t>
  </si>
  <si>
    <t>New Josephland</t>
  </si>
  <si>
    <t>Ericside</t>
  </si>
  <si>
    <t>North Stevenborough</t>
  </si>
  <si>
    <t>West Richard</t>
  </si>
  <si>
    <t>Lindsaybury</t>
  </si>
  <si>
    <t>Rodgershaven</t>
  </si>
  <si>
    <t>South Coltonport</t>
  </si>
  <si>
    <t>West Amanda</t>
  </si>
  <si>
    <t>Rhodesfurt</t>
  </si>
  <si>
    <t>East Robynmouth</t>
  </si>
  <si>
    <t>Brooksmouth</t>
  </si>
  <si>
    <t>Crosbyfort</t>
  </si>
  <si>
    <t>West Denisemouth</t>
  </si>
  <si>
    <t>Danielmouth</t>
  </si>
  <si>
    <t>North Lisafort</t>
  </si>
  <si>
    <t>Charlesview</t>
  </si>
  <si>
    <t>North Stevenshire</t>
  </si>
  <si>
    <t>Reidchester</t>
  </si>
  <si>
    <t>Reidville</t>
  </si>
  <si>
    <t>Johnstad</t>
  </si>
  <si>
    <t>Lake Alexandriachester</t>
  </si>
  <si>
    <t>East Erikton</t>
  </si>
  <si>
    <t>New Kristen</t>
  </si>
  <si>
    <t>North Jimmyborough</t>
  </si>
  <si>
    <t>Benjaminburgh</t>
  </si>
  <si>
    <t>Larsonburgh</t>
  </si>
  <si>
    <t>North Danielmouth</t>
  </si>
  <si>
    <t>Lake Lindafort</t>
  </si>
  <si>
    <t>Bakerside</t>
  </si>
  <si>
    <t>Millermouth</t>
  </si>
  <si>
    <t>North Janet</t>
  </si>
  <si>
    <t>New Jenniferberg</t>
  </si>
  <si>
    <t>Jasonfort</t>
  </si>
  <si>
    <t>Lake Jeanneview</t>
  </si>
  <si>
    <t>South Omarport</t>
  </si>
  <si>
    <t>West Jonathanmouth</t>
  </si>
  <si>
    <t>New Kurtmouth</t>
  </si>
  <si>
    <t>Stephenmouth</t>
  </si>
  <si>
    <t>South Thomasmouth</t>
  </si>
  <si>
    <t>East Hannahhaven</t>
  </si>
  <si>
    <t>Lake Sharonmouth</t>
  </si>
  <si>
    <t>North Jonathanborough</t>
  </si>
  <si>
    <t>Lake Tinahaven</t>
  </si>
  <si>
    <t>Brookshaven</t>
  </si>
  <si>
    <t>Port Derek</t>
  </si>
  <si>
    <t>Coxfurt</t>
  </si>
  <si>
    <t>Donaldside</t>
  </si>
  <si>
    <t>South Kristi</t>
  </si>
  <si>
    <t>Lake Johnland</t>
  </si>
  <si>
    <t>Tonyamouth</t>
  </si>
  <si>
    <t>Shawnburgh</t>
  </si>
  <si>
    <t>East Sarah</t>
  </si>
  <si>
    <t>Romerostad</t>
  </si>
  <si>
    <t>Gilmoreberg</t>
  </si>
  <si>
    <t>Kelseyton</t>
  </si>
  <si>
    <t>Smithstad</t>
  </si>
  <si>
    <t>Lake Lorichester</t>
  </si>
  <si>
    <t>Jacobsside</t>
  </si>
  <si>
    <t>South Jonathan</t>
  </si>
  <si>
    <t>Lake Nicholas</t>
  </si>
  <si>
    <t>Tiffanystad</t>
  </si>
  <si>
    <t>Snyderborough</t>
  </si>
  <si>
    <t>Kevinland</t>
  </si>
  <si>
    <t>South Brianna</t>
  </si>
  <si>
    <t>Curtisshire</t>
  </si>
  <si>
    <t>South Christopherburgh</t>
  </si>
  <si>
    <t>South Luishaven</t>
  </si>
  <si>
    <t>Armstrongberg</t>
  </si>
  <si>
    <t>West Deanna</t>
  </si>
  <si>
    <t>East Maryland</t>
  </si>
  <si>
    <t>Port Dana</t>
  </si>
  <si>
    <t>West Teresa</t>
  </si>
  <si>
    <t>West Lisa</t>
  </si>
  <si>
    <t>Pughton</t>
  </si>
  <si>
    <t>Markton</t>
  </si>
  <si>
    <t>Jefferyborough</t>
  </si>
  <si>
    <t>Williamton</t>
  </si>
  <si>
    <t>Jamesland</t>
  </si>
  <si>
    <t>Beckerview</t>
  </si>
  <si>
    <t>Pettymouth</t>
  </si>
  <si>
    <t>East Lisaview</t>
  </si>
  <si>
    <t>South Carolynchester</t>
  </si>
  <si>
    <t>Catherinestad</t>
  </si>
  <si>
    <t>West April</t>
  </si>
  <si>
    <t>Johntown</t>
  </si>
  <si>
    <t>East Johnton</t>
  </si>
  <si>
    <t>Port Jenniferchester</t>
  </si>
  <si>
    <t>Lake Kelly</t>
  </si>
  <si>
    <t>Blackchester</t>
  </si>
  <si>
    <t>Webbfort</t>
  </si>
  <si>
    <t>Traciburgh</t>
  </si>
  <si>
    <t>Alvaradobury</t>
  </si>
  <si>
    <t>Davistown</t>
  </si>
  <si>
    <t>Popeport</t>
  </si>
  <si>
    <t>West Molly</t>
  </si>
  <si>
    <t>Port Michaelville</t>
  </si>
  <si>
    <t>North James</t>
  </si>
  <si>
    <t>Dorseymouth</t>
  </si>
  <si>
    <t>Cassandramouth</t>
  </si>
  <si>
    <t>East Kevinchester</t>
  </si>
  <si>
    <t>Huffmanshire</t>
  </si>
  <si>
    <t>Ashleyside</t>
  </si>
  <si>
    <t>Simpsonshire</t>
  </si>
  <si>
    <t>Port Justinbury</t>
  </si>
  <si>
    <t>South Kristenbury</t>
  </si>
  <si>
    <t>East Blakeborough</t>
  </si>
  <si>
    <t>North Wendyberg</t>
  </si>
  <si>
    <t>Lake Alison</t>
  </si>
  <si>
    <t>Ronaldborough</t>
  </si>
  <si>
    <t>Suttonfort</t>
  </si>
  <si>
    <t>New Miranda</t>
  </si>
  <si>
    <t>Lake Loristad</t>
  </si>
  <si>
    <t>Jaclynview</t>
  </si>
  <si>
    <t>Scottville</t>
  </si>
  <si>
    <t>Garzaport</t>
  </si>
  <si>
    <t>South William</t>
  </si>
  <si>
    <t>Andreatown</t>
  </si>
  <si>
    <t>Adamsbury</t>
  </si>
  <si>
    <t>Greenborough</t>
  </si>
  <si>
    <t>Lewisfort</t>
  </si>
  <si>
    <t>West Alexfort</t>
  </si>
  <si>
    <t>Bradleyville</t>
  </si>
  <si>
    <t>Port Darrylstad</t>
  </si>
  <si>
    <t>New Kimberly</t>
  </si>
  <si>
    <t>Robinsonstad</t>
  </si>
  <si>
    <t>East Jennifershire</t>
  </si>
  <si>
    <t>West Reginald</t>
  </si>
  <si>
    <t>Port Darren</t>
  </si>
  <si>
    <t>South Douglasland</t>
  </si>
  <si>
    <t>South Lisaland</t>
  </si>
  <si>
    <t>Kurtfurt</t>
  </si>
  <si>
    <t>Marthabury</t>
  </si>
  <si>
    <t>Laurietown</t>
  </si>
  <si>
    <t>Jesseburgh</t>
  </si>
  <si>
    <t>Hallbury</t>
  </si>
  <si>
    <t>Frankbury</t>
  </si>
  <si>
    <t>Jamesview</t>
  </si>
  <si>
    <t>North Jeannemouth</t>
  </si>
  <si>
    <t>East Jamesborough</t>
  </si>
  <si>
    <t>Hodgemouth</t>
  </si>
  <si>
    <t>Douglastown</t>
  </si>
  <si>
    <t>New Amberville</t>
  </si>
  <si>
    <t>New Sean</t>
  </si>
  <si>
    <t>North Kelsey</t>
  </si>
  <si>
    <t>clean review_score</t>
  </si>
  <si>
    <t>clean gender</t>
  </si>
  <si>
    <t>Total sales</t>
  </si>
  <si>
    <t>order month</t>
  </si>
  <si>
    <t>years</t>
  </si>
  <si>
    <t>lower age</t>
  </si>
  <si>
    <t>upper age</t>
  </si>
  <si>
    <t>under 18</t>
  </si>
  <si>
    <t>18-25</t>
  </si>
  <si>
    <t>26-35</t>
  </si>
  <si>
    <t>36-45</t>
  </si>
  <si>
    <t>46-60</t>
  </si>
  <si>
    <t>60+</t>
  </si>
  <si>
    <t>age group</t>
  </si>
  <si>
    <t>Row Labels</t>
  </si>
  <si>
    <t>Grand Total</t>
  </si>
  <si>
    <t>Sum of Total sales</t>
  </si>
  <si>
    <t>Unknown</t>
  </si>
  <si>
    <t>orders months</t>
  </si>
  <si>
    <t>Forecast(Sum of Total sales)</t>
  </si>
  <si>
    <t>Lower Confidence Bound(Sum of Total sales)</t>
  </si>
  <si>
    <t>Upper Confidence Bound(Sum of Total sales)</t>
  </si>
  <si>
    <t>Count of customer_id</t>
  </si>
  <si>
    <t>USA Retail Store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</si>
</sst>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yyyy"/>
  </numFmts>
  <fonts count="20" x14ac:knownFonts="1">
    <font>
      <sz val="11"/>
      <color theme="1"/>
      <name val="Aptos Narrow"/>
      <family val="2"/>
    </font>
    <font>
      <sz val="11"/>
      <color theme="1"/>
      <name val="Aptos Narrow"/>
      <family val="2"/>
    </font>
    <font>
      <sz val="18"/>
      <color theme="3"/>
      <name val="Calibri Light"/>
      <family val="2"/>
      <scheme val="major"/>
    </font>
    <font>
      <b/>
      <sz val="15"/>
      <color theme="3"/>
      <name val="Aptos Narrow"/>
      <family val="2"/>
    </font>
    <font>
      <b/>
      <sz val="13"/>
      <color theme="3"/>
      <name val="Aptos Narrow"/>
      <family val="2"/>
    </font>
    <font>
      <b/>
      <sz val="11"/>
      <color theme="3"/>
      <name val="Aptos Narrow"/>
      <family val="2"/>
    </font>
    <font>
      <sz val="11"/>
      <color rgb="FF006100"/>
      <name val="Aptos Narrow"/>
      <family val="2"/>
    </font>
    <font>
      <sz val="11"/>
      <color rgb="FF9C0006"/>
      <name val="Aptos Narrow"/>
      <family val="2"/>
    </font>
    <font>
      <sz val="11"/>
      <color rgb="FF9C5700"/>
      <name val="Aptos Narrow"/>
      <family val="2"/>
    </font>
    <font>
      <sz val="11"/>
      <color rgb="FF3F3F76"/>
      <name val="Aptos Narrow"/>
      <family val="2"/>
    </font>
    <font>
      <b/>
      <sz val="11"/>
      <color rgb="FF3F3F3F"/>
      <name val="Aptos Narrow"/>
      <family val="2"/>
    </font>
    <font>
      <b/>
      <sz val="11"/>
      <color rgb="FFFA7D00"/>
      <name val="Aptos Narrow"/>
      <family val="2"/>
    </font>
    <font>
      <sz val="11"/>
      <color rgb="FFFA7D00"/>
      <name val="Aptos Narrow"/>
      <family val="2"/>
    </font>
    <font>
      <b/>
      <sz val="11"/>
      <color theme="0"/>
      <name val="Aptos Narrow"/>
      <family val="2"/>
    </font>
    <font>
      <sz val="11"/>
      <color rgb="FFFF0000"/>
      <name val="Aptos Narrow"/>
      <family val="2"/>
    </font>
    <font>
      <i/>
      <sz val="11"/>
      <color rgb="FF7F7F7F"/>
      <name val="Aptos Narrow"/>
      <family val="2"/>
    </font>
    <font>
      <b/>
      <sz val="11"/>
      <color theme="1"/>
      <name val="Aptos Narrow"/>
      <family val="2"/>
    </font>
    <font>
      <sz val="11"/>
      <color theme="0"/>
      <name val="Aptos Narrow"/>
      <family val="2"/>
    </font>
    <font>
      <b/>
      <sz val="20"/>
      <color theme="0"/>
      <name val="Arial Black"/>
      <family val="2"/>
    </font>
    <font>
      <b/>
      <sz val="11"/>
      <color theme="0"/>
      <name val="Arial Black"/>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1" tint="0.499984740745262"/>
        <bgColor indexed="64"/>
      </patternFill>
    </fill>
    <fill>
      <patternFill patternType="solid">
        <fgColor rgb="FFFFC000"/>
        <bgColor indexed="64"/>
      </patternFill>
    </fill>
    <fill>
      <patternFill patternType="solid">
        <fgColor rgb="FFFFFF00"/>
        <bgColor indexed="64"/>
      </patternFill>
    </fill>
    <fill>
      <patternFill patternType="solid">
        <fgColor theme="5"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164" fontId="0" fillId="0" borderId="0" xfId="0" applyNumberFormat="1" applyAlignment="1">
      <alignment horizontal="left"/>
    </xf>
    <xf numFmtId="2" fontId="0" fillId="0" borderId="0" xfId="0" applyNumberFormat="1"/>
    <xf numFmtId="0" fontId="0" fillId="33" borderId="0" xfId="0" applyFill="1"/>
    <xf numFmtId="0" fontId="0" fillId="34" borderId="0" xfId="0" applyFill="1"/>
    <xf numFmtId="0" fontId="18" fillId="35" borderId="0" xfId="0" applyFont="1" applyFill="1" applyAlignment="1">
      <alignment horizontal="center"/>
    </xf>
    <xf numFmtId="0" fontId="19" fillId="35" borderId="0" xfId="0" applyFont="1" applyFill="1" applyAlignment="1">
      <alignment horizontal="center"/>
    </xf>
    <xf numFmtId="0" fontId="0" fillId="36" borderId="0" xfId="0" applyFill="1"/>
    <xf numFmtId="0" fontId="0" fillId="37" borderId="1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 formatCode="0.00"/>
    </dxf>
    <dxf>
      <numFmt numFmtId="2" formatCode="0.00"/>
    </dxf>
    <dxf>
      <numFmt numFmtId="164" formatCode="mmm/yyyy"/>
    </dxf>
  </dxfs>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lumMod val="95000"/>
                    <a:lumOff val="5000"/>
                  </a:schemeClr>
                </a:solidFill>
              </a:rPr>
              <a:t>Forecasting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355375716924273"/>
          <c:y val="0.2107933044514014"/>
          <c:w val="0.86322639597352435"/>
          <c:h val="0.5088047728973637"/>
        </c:manualLayout>
      </c:layout>
      <c:lineChart>
        <c:grouping val="standard"/>
        <c:varyColors val="0"/>
        <c:ser>
          <c:idx val="0"/>
          <c:order val="0"/>
          <c:tx>
            <c:strRef>
              <c:f>forecasting!$B$1</c:f>
              <c:strCache>
                <c:ptCount val="1"/>
                <c:pt idx="0">
                  <c:v>Sum of Total sales</c:v>
                </c:pt>
              </c:strCache>
            </c:strRef>
          </c:tx>
          <c:spPr>
            <a:ln w="28575" cap="rnd">
              <a:solidFill>
                <a:schemeClr val="accent1"/>
              </a:solidFill>
              <a:round/>
            </a:ln>
            <a:effectLst/>
          </c:spPr>
          <c:marker>
            <c:symbol val="none"/>
          </c:marker>
          <c:val>
            <c:numRef>
              <c:f>forecasting!$B$2:$B$16</c:f>
              <c:numCache>
                <c:formatCode>General</c:formatCode>
                <c:ptCount val="15"/>
                <c:pt idx="0">
                  <c:v>30620.98</c:v>
                </c:pt>
                <c:pt idx="1">
                  <c:v>50375.399999999987</c:v>
                </c:pt>
                <c:pt idx="2">
                  <c:v>61448.18</c:v>
                </c:pt>
                <c:pt idx="3">
                  <c:v>59127.399999999994</c:v>
                </c:pt>
                <c:pt idx="4">
                  <c:v>57939.859999999993</c:v>
                </c:pt>
                <c:pt idx="5">
                  <c:v>79070.119999999981</c:v>
                </c:pt>
                <c:pt idx="6">
                  <c:v>69323.09</c:v>
                </c:pt>
                <c:pt idx="7">
                  <c:v>55328.98000000001</c:v>
                </c:pt>
                <c:pt idx="8">
                  <c:v>55404.740000000013</c:v>
                </c:pt>
                <c:pt idx="9">
                  <c:v>78432.940000000017</c:v>
                </c:pt>
                <c:pt idx="10">
                  <c:v>60210.83</c:v>
                </c:pt>
                <c:pt idx="11">
                  <c:v>48826.040000000008</c:v>
                </c:pt>
                <c:pt idx="12">
                  <c:v>31218.320000000003</c:v>
                </c:pt>
              </c:numCache>
            </c:numRef>
          </c:val>
          <c:smooth val="0"/>
          <c:extLst>
            <c:ext xmlns:c16="http://schemas.microsoft.com/office/drawing/2014/chart" uri="{C3380CC4-5D6E-409C-BE32-E72D297353CC}">
              <c16:uniqueId val="{00000000-4315-4F9C-A95B-CC6BE472B01C}"/>
            </c:ext>
          </c:extLst>
        </c:ser>
        <c:ser>
          <c:idx val="1"/>
          <c:order val="1"/>
          <c:tx>
            <c:strRef>
              <c:f>forecasting!$C$1</c:f>
              <c:strCache>
                <c:ptCount val="1"/>
                <c:pt idx="0">
                  <c:v>Forecast(Sum of Total sales)</c:v>
                </c:pt>
              </c:strCache>
            </c:strRef>
          </c:tx>
          <c:spPr>
            <a:ln w="25400" cap="rnd">
              <a:solidFill>
                <a:schemeClr val="accent2"/>
              </a:solidFill>
              <a:round/>
            </a:ln>
            <a:effectLst/>
          </c:spPr>
          <c:marker>
            <c:symbol val="none"/>
          </c:marker>
          <c:cat>
            <c:numRef>
              <c:f>forecasting!$A$2:$A$16</c:f>
              <c:numCache>
                <c:formatCode>mmm/yyyy</c:formatCode>
                <c:ptCount val="15"/>
                <c:pt idx="0">
                  <c:v>45352</c:v>
                </c:pt>
                <c:pt idx="1">
                  <c:v>45383</c:v>
                </c:pt>
                <c:pt idx="2">
                  <c:v>45413</c:v>
                </c:pt>
                <c:pt idx="3">
                  <c:v>45444</c:v>
                </c:pt>
                <c:pt idx="4">
                  <c:v>45474</c:v>
                </c:pt>
                <c:pt idx="5">
                  <c:v>45505</c:v>
                </c:pt>
                <c:pt idx="6">
                  <c:v>45536</c:v>
                </c:pt>
                <c:pt idx="7">
                  <c:v>45566</c:v>
                </c:pt>
                <c:pt idx="8">
                  <c:v>45597</c:v>
                </c:pt>
                <c:pt idx="9">
                  <c:v>45627</c:v>
                </c:pt>
                <c:pt idx="10">
                  <c:v>45658</c:v>
                </c:pt>
                <c:pt idx="11">
                  <c:v>45689</c:v>
                </c:pt>
                <c:pt idx="12">
                  <c:v>45717</c:v>
                </c:pt>
                <c:pt idx="13">
                  <c:v>45748</c:v>
                </c:pt>
                <c:pt idx="14">
                  <c:v>45777</c:v>
                </c:pt>
              </c:numCache>
            </c:numRef>
          </c:cat>
          <c:val>
            <c:numRef>
              <c:f>forecasting!$C$2:$C$16</c:f>
              <c:numCache>
                <c:formatCode>General</c:formatCode>
                <c:ptCount val="15"/>
                <c:pt idx="12">
                  <c:v>31218.320000000003</c:v>
                </c:pt>
                <c:pt idx="13">
                  <c:v>33234.221910073968</c:v>
                </c:pt>
                <c:pt idx="14">
                  <c:v>33341.293253403594</c:v>
                </c:pt>
              </c:numCache>
            </c:numRef>
          </c:val>
          <c:smooth val="0"/>
          <c:extLst>
            <c:ext xmlns:c16="http://schemas.microsoft.com/office/drawing/2014/chart" uri="{C3380CC4-5D6E-409C-BE32-E72D297353CC}">
              <c16:uniqueId val="{00000001-4315-4F9C-A95B-CC6BE472B01C}"/>
            </c:ext>
          </c:extLst>
        </c:ser>
        <c:ser>
          <c:idx val="2"/>
          <c:order val="2"/>
          <c:tx>
            <c:strRef>
              <c:f>forecasting!$D$1</c:f>
              <c:strCache>
                <c:ptCount val="1"/>
                <c:pt idx="0">
                  <c:v>Lower Confidence Bound(Sum of Total sales)</c:v>
                </c:pt>
              </c:strCache>
            </c:strRef>
          </c:tx>
          <c:spPr>
            <a:ln w="12700" cap="rnd">
              <a:solidFill>
                <a:srgbClr val="ED7D31"/>
              </a:solidFill>
              <a:prstDash val="solid"/>
              <a:round/>
            </a:ln>
            <a:effectLst/>
          </c:spPr>
          <c:marker>
            <c:symbol val="none"/>
          </c:marker>
          <c:cat>
            <c:numRef>
              <c:f>forecasting!$A$2:$A$16</c:f>
              <c:numCache>
                <c:formatCode>mmm/yyyy</c:formatCode>
                <c:ptCount val="15"/>
                <c:pt idx="0">
                  <c:v>45352</c:v>
                </c:pt>
                <c:pt idx="1">
                  <c:v>45383</c:v>
                </c:pt>
                <c:pt idx="2">
                  <c:v>45413</c:v>
                </c:pt>
                <c:pt idx="3">
                  <c:v>45444</c:v>
                </c:pt>
                <c:pt idx="4">
                  <c:v>45474</c:v>
                </c:pt>
                <c:pt idx="5">
                  <c:v>45505</c:v>
                </c:pt>
                <c:pt idx="6">
                  <c:v>45536</c:v>
                </c:pt>
                <c:pt idx="7">
                  <c:v>45566</c:v>
                </c:pt>
                <c:pt idx="8">
                  <c:v>45597</c:v>
                </c:pt>
                <c:pt idx="9">
                  <c:v>45627</c:v>
                </c:pt>
                <c:pt idx="10">
                  <c:v>45658</c:v>
                </c:pt>
                <c:pt idx="11">
                  <c:v>45689</c:v>
                </c:pt>
                <c:pt idx="12">
                  <c:v>45717</c:v>
                </c:pt>
                <c:pt idx="13">
                  <c:v>45748</c:v>
                </c:pt>
                <c:pt idx="14">
                  <c:v>45777</c:v>
                </c:pt>
              </c:numCache>
            </c:numRef>
          </c:cat>
          <c:val>
            <c:numRef>
              <c:f>forecasting!$D$2:$D$16</c:f>
              <c:numCache>
                <c:formatCode>General</c:formatCode>
                <c:ptCount val="15"/>
                <c:pt idx="12" formatCode="0.00">
                  <c:v>31218.320000000003</c:v>
                </c:pt>
                <c:pt idx="13" formatCode="0.00">
                  <c:v>12919.260878655732</c:v>
                </c:pt>
                <c:pt idx="14" formatCode="0.00">
                  <c:v>6201.684044664722</c:v>
                </c:pt>
              </c:numCache>
            </c:numRef>
          </c:val>
          <c:smooth val="0"/>
          <c:extLst>
            <c:ext xmlns:c16="http://schemas.microsoft.com/office/drawing/2014/chart" uri="{C3380CC4-5D6E-409C-BE32-E72D297353CC}">
              <c16:uniqueId val="{00000002-4315-4F9C-A95B-CC6BE472B01C}"/>
            </c:ext>
          </c:extLst>
        </c:ser>
        <c:ser>
          <c:idx val="3"/>
          <c:order val="3"/>
          <c:tx>
            <c:strRef>
              <c:f>forecasting!$E$1</c:f>
              <c:strCache>
                <c:ptCount val="1"/>
                <c:pt idx="0">
                  <c:v>Upper Confidence Bound(Sum of Total sales)</c:v>
                </c:pt>
              </c:strCache>
            </c:strRef>
          </c:tx>
          <c:spPr>
            <a:ln w="12700" cap="rnd">
              <a:solidFill>
                <a:srgbClr val="ED7D31"/>
              </a:solidFill>
              <a:prstDash val="solid"/>
              <a:round/>
            </a:ln>
            <a:effectLst/>
          </c:spPr>
          <c:marker>
            <c:symbol val="none"/>
          </c:marker>
          <c:cat>
            <c:numRef>
              <c:f>forecasting!$A$2:$A$16</c:f>
              <c:numCache>
                <c:formatCode>mmm/yyyy</c:formatCode>
                <c:ptCount val="15"/>
                <c:pt idx="0">
                  <c:v>45352</c:v>
                </c:pt>
                <c:pt idx="1">
                  <c:v>45383</c:v>
                </c:pt>
                <c:pt idx="2">
                  <c:v>45413</c:v>
                </c:pt>
                <c:pt idx="3">
                  <c:v>45444</c:v>
                </c:pt>
                <c:pt idx="4">
                  <c:v>45474</c:v>
                </c:pt>
                <c:pt idx="5">
                  <c:v>45505</c:v>
                </c:pt>
                <c:pt idx="6">
                  <c:v>45536</c:v>
                </c:pt>
                <c:pt idx="7">
                  <c:v>45566</c:v>
                </c:pt>
                <c:pt idx="8">
                  <c:v>45597</c:v>
                </c:pt>
                <c:pt idx="9">
                  <c:v>45627</c:v>
                </c:pt>
                <c:pt idx="10">
                  <c:v>45658</c:v>
                </c:pt>
                <c:pt idx="11">
                  <c:v>45689</c:v>
                </c:pt>
                <c:pt idx="12">
                  <c:v>45717</c:v>
                </c:pt>
                <c:pt idx="13">
                  <c:v>45748</c:v>
                </c:pt>
                <c:pt idx="14">
                  <c:v>45777</c:v>
                </c:pt>
              </c:numCache>
            </c:numRef>
          </c:cat>
          <c:val>
            <c:numRef>
              <c:f>forecasting!$E$2:$E$16</c:f>
              <c:numCache>
                <c:formatCode>General</c:formatCode>
                <c:ptCount val="15"/>
                <c:pt idx="12" formatCode="0.00">
                  <c:v>31218.320000000003</c:v>
                </c:pt>
                <c:pt idx="13" formatCode="0.00">
                  <c:v>53549.182941492203</c:v>
                </c:pt>
                <c:pt idx="14" formatCode="0.00">
                  <c:v>60480.902462142461</c:v>
                </c:pt>
              </c:numCache>
            </c:numRef>
          </c:val>
          <c:smooth val="0"/>
          <c:extLst>
            <c:ext xmlns:c16="http://schemas.microsoft.com/office/drawing/2014/chart" uri="{C3380CC4-5D6E-409C-BE32-E72D297353CC}">
              <c16:uniqueId val="{00000003-4315-4F9C-A95B-CC6BE472B01C}"/>
            </c:ext>
          </c:extLst>
        </c:ser>
        <c:dLbls>
          <c:showLegendKey val="0"/>
          <c:showVal val="0"/>
          <c:showCatName val="0"/>
          <c:showSerName val="0"/>
          <c:showPercent val="0"/>
          <c:showBubbleSize val="0"/>
        </c:dLbls>
        <c:smooth val="0"/>
        <c:axId val="1371429503"/>
        <c:axId val="1371434303"/>
      </c:lineChart>
      <c:catAx>
        <c:axId val="1371429503"/>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434303"/>
        <c:crosses val="autoZero"/>
        <c:auto val="1"/>
        <c:lblAlgn val="ctr"/>
        <c:lblOffset val="100"/>
        <c:noMultiLvlLbl val="0"/>
      </c:catAx>
      <c:valAx>
        <c:axId val="1371434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429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[retail_data.xlsx]top 10 product!PivotTable5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Top</a:t>
            </a:r>
            <a:r>
              <a:rPr lang="en-IN" b="1" baseline="0">
                <a:solidFill>
                  <a:schemeClr val="tx1"/>
                </a:solidFill>
              </a:rPr>
              <a:t> 10 Product</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 product'!$B$3</c:f>
              <c:strCache>
                <c:ptCount val="1"/>
                <c:pt idx="0">
                  <c:v>Total</c:v>
                </c:pt>
              </c:strCache>
            </c:strRef>
          </c:tx>
          <c:spPr>
            <a:solidFill>
              <a:schemeClr val="accent1"/>
            </a:solidFill>
            <a:ln>
              <a:noFill/>
            </a:ln>
            <a:effectLst/>
          </c:spPr>
          <c:invertIfNegative val="0"/>
          <c:cat>
            <c:strRef>
              <c:f>'top 10 product'!$A$4:$A$14</c:f>
              <c:strCache>
                <c:ptCount val="10"/>
                <c:pt idx="0">
                  <c:v>Smartphone</c:v>
                </c:pt>
                <c:pt idx="1">
                  <c:v>Notebook</c:v>
                </c:pt>
                <c:pt idx="2">
                  <c:v>Yoga Mat</c:v>
                </c:pt>
                <c:pt idx="3">
                  <c:v>Soccer Ball</c:v>
                </c:pt>
                <c:pt idx="4">
                  <c:v>Tablet</c:v>
                </c:pt>
                <c:pt idx="5">
                  <c:v>Vase</c:v>
                </c:pt>
                <c:pt idx="6">
                  <c:v>Laptop</c:v>
                </c:pt>
                <c:pt idx="7">
                  <c:v>Smartwatch</c:v>
                </c:pt>
                <c:pt idx="8">
                  <c:v>Headphones</c:v>
                </c:pt>
                <c:pt idx="9">
                  <c:v>T-shirt</c:v>
                </c:pt>
              </c:strCache>
            </c:strRef>
          </c:cat>
          <c:val>
            <c:numRef>
              <c:f>'top 10 product'!$B$4:$B$14</c:f>
              <c:numCache>
                <c:formatCode>General</c:formatCode>
                <c:ptCount val="10"/>
                <c:pt idx="0">
                  <c:v>38319.26</c:v>
                </c:pt>
                <c:pt idx="1">
                  <c:v>38027.680000000008</c:v>
                </c:pt>
                <c:pt idx="2">
                  <c:v>37752.079999999994</c:v>
                </c:pt>
                <c:pt idx="3">
                  <c:v>37587.300000000003</c:v>
                </c:pt>
                <c:pt idx="4">
                  <c:v>33581.01999999999</c:v>
                </c:pt>
                <c:pt idx="5">
                  <c:v>32191.579999999994</c:v>
                </c:pt>
                <c:pt idx="6">
                  <c:v>32000.38</c:v>
                </c:pt>
                <c:pt idx="7">
                  <c:v>31820.100000000006</c:v>
                </c:pt>
                <c:pt idx="8">
                  <c:v>30789.579999999991</c:v>
                </c:pt>
                <c:pt idx="9">
                  <c:v>30718.54</c:v>
                </c:pt>
              </c:numCache>
            </c:numRef>
          </c:val>
          <c:extLst>
            <c:ext xmlns:c16="http://schemas.microsoft.com/office/drawing/2014/chart" uri="{C3380CC4-5D6E-409C-BE32-E72D297353CC}">
              <c16:uniqueId val="{00000000-DA4F-488E-8DB1-C5C494452755}"/>
            </c:ext>
          </c:extLst>
        </c:ser>
        <c:dLbls>
          <c:showLegendKey val="0"/>
          <c:showVal val="0"/>
          <c:showCatName val="0"/>
          <c:showSerName val="0"/>
          <c:showPercent val="0"/>
          <c:showBubbleSize val="0"/>
        </c:dLbls>
        <c:gapWidth val="150"/>
        <c:overlap val="100"/>
        <c:axId val="769341136"/>
        <c:axId val="769343056"/>
      </c:barChart>
      <c:catAx>
        <c:axId val="76934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43056"/>
        <c:crosses val="autoZero"/>
        <c:auto val="1"/>
        <c:lblAlgn val="ctr"/>
        <c:lblOffset val="100"/>
        <c:noMultiLvlLbl val="0"/>
      </c:catAx>
      <c:valAx>
        <c:axId val="769343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4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[retail_data.xlsx]monthly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lumMod val="95000"/>
                    <a:lumOff val="5000"/>
                  </a:schemeClr>
                </a:solidFill>
              </a:rPr>
              <a:t>Monthly</a:t>
            </a:r>
            <a:r>
              <a:rPr lang="en-US" sz="1600" b="1" baseline="0">
                <a:solidFill>
                  <a:schemeClr val="tx1">
                    <a:lumMod val="95000"/>
                    <a:lumOff val="5000"/>
                  </a:schemeClr>
                </a:solidFill>
              </a:rPr>
              <a:t> Sales</a:t>
            </a:r>
            <a:endParaRPr lang="en-US" sz="16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'monthly sales'!$B$3</c:f>
              <c:strCache>
                <c:ptCount val="1"/>
                <c:pt idx="0">
                  <c:v>Total</c:v>
                </c:pt>
              </c:strCache>
            </c:strRef>
          </c:tx>
          <c:spPr>
            <a:solidFill>
              <a:schemeClr val="accent4"/>
            </a:solidFill>
            <a:ln>
              <a:noFill/>
            </a:ln>
            <a:effectLst/>
            <a:sp3d/>
          </c:spPr>
          <c:invertIfNegative val="0"/>
          <c:cat>
            <c:strRef>
              <c:f>'monthly sales'!$A$4:$A$17</c:f>
              <c:strCache>
                <c:ptCount val="13"/>
                <c:pt idx="0">
                  <c:v>Mar-2024</c:v>
                </c:pt>
                <c:pt idx="1">
                  <c:v>Apr-2024</c:v>
                </c:pt>
                <c:pt idx="2">
                  <c:v>May-2024</c:v>
                </c:pt>
                <c:pt idx="3">
                  <c:v>Jun-2024</c:v>
                </c:pt>
                <c:pt idx="4">
                  <c:v>Jul-2024</c:v>
                </c:pt>
                <c:pt idx="5">
                  <c:v>Aug-2024</c:v>
                </c:pt>
                <c:pt idx="6">
                  <c:v>Sep-2024</c:v>
                </c:pt>
                <c:pt idx="7">
                  <c:v>Oct-2024</c:v>
                </c:pt>
                <c:pt idx="8">
                  <c:v>Nov-2024</c:v>
                </c:pt>
                <c:pt idx="9">
                  <c:v>Dec-2024</c:v>
                </c:pt>
                <c:pt idx="10">
                  <c:v>Jan-2025</c:v>
                </c:pt>
                <c:pt idx="11">
                  <c:v>Feb-2025</c:v>
                </c:pt>
                <c:pt idx="12">
                  <c:v>Mar-2025</c:v>
                </c:pt>
              </c:strCache>
            </c:strRef>
          </c:cat>
          <c:val>
            <c:numRef>
              <c:f>'monthly sales'!$B$4:$B$17</c:f>
              <c:numCache>
                <c:formatCode>General</c:formatCode>
                <c:ptCount val="13"/>
                <c:pt idx="0">
                  <c:v>30620.98</c:v>
                </c:pt>
                <c:pt idx="1">
                  <c:v>50375.399999999987</c:v>
                </c:pt>
                <c:pt idx="2">
                  <c:v>61448.18</c:v>
                </c:pt>
                <c:pt idx="3">
                  <c:v>59127.399999999994</c:v>
                </c:pt>
                <c:pt idx="4">
                  <c:v>57939.859999999993</c:v>
                </c:pt>
                <c:pt idx="5">
                  <c:v>79070.119999999981</c:v>
                </c:pt>
                <c:pt idx="6">
                  <c:v>69323.09</c:v>
                </c:pt>
                <c:pt idx="7">
                  <c:v>55328.98000000001</c:v>
                </c:pt>
                <c:pt idx="8">
                  <c:v>55404.740000000013</c:v>
                </c:pt>
                <c:pt idx="9">
                  <c:v>78432.940000000017</c:v>
                </c:pt>
                <c:pt idx="10">
                  <c:v>60210.83</c:v>
                </c:pt>
                <c:pt idx="11">
                  <c:v>48826.040000000008</c:v>
                </c:pt>
                <c:pt idx="12">
                  <c:v>31218.320000000003</c:v>
                </c:pt>
              </c:numCache>
            </c:numRef>
          </c:val>
          <c:extLst>
            <c:ext xmlns:c16="http://schemas.microsoft.com/office/drawing/2014/chart" uri="{C3380CC4-5D6E-409C-BE32-E72D297353CC}">
              <c16:uniqueId val="{00000000-45A3-498F-9F78-08489FE72DBE}"/>
            </c:ext>
          </c:extLst>
        </c:ser>
        <c:dLbls>
          <c:showLegendKey val="0"/>
          <c:showVal val="0"/>
          <c:showCatName val="0"/>
          <c:showSerName val="0"/>
          <c:showPercent val="0"/>
          <c:showBubbleSize val="0"/>
        </c:dLbls>
        <c:gapWidth val="150"/>
        <c:shape val="box"/>
        <c:axId val="273581024"/>
        <c:axId val="273588224"/>
        <c:axId val="0"/>
      </c:bar3DChart>
      <c:catAx>
        <c:axId val="273581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588224"/>
        <c:crosses val="autoZero"/>
        <c:auto val="1"/>
        <c:lblAlgn val="ctr"/>
        <c:lblOffset val="100"/>
        <c:noMultiLvlLbl val="0"/>
      </c:catAx>
      <c:valAx>
        <c:axId val="273588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58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[retail_data.xlsx]order vs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Order</a:t>
            </a:r>
            <a:r>
              <a:rPr lang="en-IN" b="1" baseline="0">
                <a:solidFill>
                  <a:schemeClr val="tx1"/>
                </a:solidFill>
              </a:rPr>
              <a:t> Vs Sales</a:t>
            </a:r>
            <a:endParaRPr lang="en-IN" b="1">
              <a:solidFill>
                <a:schemeClr val="tx1"/>
              </a:solidFill>
            </a:endParaRPr>
          </a:p>
        </c:rich>
      </c:tx>
      <c:layout>
        <c:manualLayout>
          <c:xMode val="edge"/>
          <c:yMode val="edge"/>
          <c:x val="0.21623397314952242"/>
          <c:y val="4.8804294777940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91209789763405"/>
          <c:y val="0.14641288433382138"/>
          <c:w val="0.56686060701639762"/>
          <c:h val="0.65252879261249008"/>
        </c:manualLayout>
      </c:layout>
      <c:barChart>
        <c:barDir val="col"/>
        <c:grouping val="clustered"/>
        <c:varyColors val="0"/>
        <c:ser>
          <c:idx val="0"/>
          <c:order val="0"/>
          <c:tx>
            <c:strRef>
              <c:f>'order vs sales'!$B$3</c:f>
              <c:strCache>
                <c:ptCount val="1"/>
                <c:pt idx="0">
                  <c:v>Sum of Total sales</c:v>
                </c:pt>
              </c:strCache>
            </c:strRef>
          </c:tx>
          <c:spPr>
            <a:solidFill>
              <a:schemeClr val="accent1"/>
            </a:solidFill>
            <a:ln>
              <a:noFill/>
            </a:ln>
            <a:effectLst/>
          </c:spPr>
          <c:invertIfNegative val="0"/>
          <c:cat>
            <c:strRef>
              <c:f>'order vs sales'!$A$4:$A$17</c:f>
              <c:strCache>
                <c:ptCount val="13"/>
                <c:pt idx="0">
                  <c:v>Mar-2024</c:v>
                </c:pt>
                <c:pt idx="1">
                  <c:v>Apr-2024</c:v>
                </c:pt>
                <c:pt idx="2">
                  <c:v>May-2024</c:v>
                </c:pt>
                <c:pt idx="3">
                  <c:v>Jun-2024</c:v>
                </c:pt>
                <c:pt idx="4">
                  <c:v>Jul-2024</c:v>
                </c:pt>
                <c:pt idx="5">
                  <c:v>Aug-2024</c:v>
                </c:pt>
                <c:pt idx="6">
                  <c:v>Sep-2024</c:v>
                </c:pt>
                <c:pt idx="7">
                  <c:v>Oct-2024</c:v>
                </c:pt>
                <c:pt idx="8">
                  <c:v>Nov-2024</c:v>
                </c:pt>
                <c:pt idx="9">
                  <c:v>Dec-2024</c:v>
                </c:pt>
                <c:pt idx="10">
                  <c:v>Jan-2025</c:v>
                </c:pt>
                <c:pt idx="11">
                  <c:v>Feb-2025</c:v>
                </c:pt>
                <c:pt idx="12">
                  <c:v>Mar-2025</c:v>
                </c:pt>
              </c:strCache>
            </c:strRef>
          </c:cat>
          <c:val>
            <c:numRef>
              <c:f>'order vs sales'!$B$4:$B$17</c:f>
              <c:numCache>
                <c:formatCode>General</c:formatCode>
                <c:ptCount val="13"/>
                <c:pt idx="0">
                  <c:v>30620.98</c:v>
                </c:pt>
                <c:pt idx="1">
                  <c:v>50375.399999999987</c:v>
                </c:pt>
                <c:pt idx="2">
                  <c:v>61448.18</c:v>
                </c:pt>
                <c:pt idx="3">
                  <c:v>59127.399999999994</c:v>
                </c:pt>
                <c:pt idx="4">
                  <c:v>57939.859999999993</c:v>
                </c:pt>
                <c:pt idx="5">
                  <c:v>79070.119999999981</c:v>
                </c:pt>
                <c:pt idx="6">
                  <c:v>69323.09</c:v>
                </c:pt>
                <c:pt idx="7">
                  <c:v>55328.98000000001</c:v>
                </c:pt>
                <c:pt idx="8">
                  <c:v>55404.740000000013</c:v>
                </c:pt>
                <c:pt idx="9">
                  <c:v>78432.940000000017</c:v>
                </c:pt>
                <c:pt idx="10">
                  <c:v>60210.83</c:v>
                </c:pt>
                <c:pt idx="11">
                  <c:v>48826.040000000008</c:v>
                </c:pt>
                <c:pt idx="12">
                  <c:v>31218.320000000003</c:v>
                </c:pt>
              </c:numCache>
            </c:numRef>
          </c:val>
          <c:extLst>
            <c:ext xmlns:c16="http://schemas.microsoft.com/office/drawing/2014/chart" uri="{C3380CC4-5D6E-409C-BE32-E72D297353CC}">
              <c16:uniqueId val="{00000000-27E7-4495-B9BD-B0A881AE1A4E}"/>
            </c:ext>
          </c:extLst>
        </c:ser>
        <c:dLbls>
          <c:showLegendKey val="0"/>
          <c:showVal val="0"/>
          <c:showCatName val="0"/>
          <c:showSerName val="0"/>
          <c:showPercent val="0"/>
          <c:showBubbleSize val="0"/>
        </c:dLbls>
        <c:gapWidth val="219"/>
        <c:overlap val="-27"/>
        <c:axId val="956419712"/>
        <c:axId val="956442752"/>
      </c:barChart>
      <c:lineChart>
        <c:grouping val="standard"/>
        <c:varyColors val="0"/>
        <c:ser>
          <c:idx val="1"/>
          <c:order val="1"/>
          <c:tx>
            <c:strRef>
              <c:f>'order vs sales'!$C$3</c:f>
              <c:strCache>
                <c:ptCount val="1"/>
                <c:pt idx="0">
                  <c:v>Count of customer_id</c:v>
                </c:pt>
              </c:strCache>
            </c:strRef>
          </c:tx>
          <c:spPr>
            <a:ln w="28575" cap="rnd">
              <a:solidFill>
                <a:schemeClr val="accent2"/>
              </a:solidFill>
              <a:round/>
            </a:ln>
            <a:effectLst/>
          </c:spPr>
          <c:marker>
            <c:symbol val="none"/>
          </c:marker>
          <c:cat>
            <c:strRef>
              <c:f>'order vs sales'!$A$4:$A$17</c:f>
              <c:strCache>
                <c:ptCount val="13"/>
                <c:pt idx="0">
                  <c:v>Mar-2024</c:v>
                </c:pt>
                <c:pt idx="1">
                  <c:v>Apr-2024</c:v>
                </c:pt>
                <c:pt idx="2">
                  <c:v>May-2024</c:v>
                </c:pt>
                <c:pt idx="3">
                  <c:v>Jun-2024</c:v>
                </c:pt>
                <c:pt idx="4">
                  <c:v>Jul-2024</c:v>
                </c:pt>
                <c:pt idx="5">
                  <c:v>Aug-2024</c:v>
                </c:pt>
                <c:pt idx="6">
                  <c:v>Sep-2024</c:v>
                </c:pt>
                <c:pt idx="7">
                  <c:v>Oct-2024</c:v>
                </c:pt>
                <c:pt idx="8">
                  <c:v>Nov-2024</c:v>
                </c:pt>
                <c:pt idx="9">
                  <c:v>Dec-2024</c:v>
                </c:pt>
                <c:pt idx="10">
                  <c:v>Jan-2025</c:v>
                </c:pt>
                <c:pt idx="11">
                  <c:v>Feb-2025</c:v>
                </c:pt>
                <c:pt idx="12">
                  <c:v>Mar-2025</c:v>
                </c:pt>
              </c:strCache>
            </c:strRef>
          </c:cat>
          <c:val>
            <c:numRef>
              <c:f>'order vs sales'!$C$4:$C$17</c:f>
              <c:numCache>
                <c:formatCode>General</c:formatCode>
                <c:ptCount val="13"/>
                <c:pt idx="0">
                  <c:v>40</c:v>
                </c:pt>
                <c:pt idx="1">
                  <c:v>79</c:v>
                </c:pt>
                <c:pt idx="2">
                  <c:v>92</c:v>
                </c:pt>
                <c:pt idx="3">
                  <c:v>75</c:v>
                </c:pt>
                <c:pt idx="4">
                  <c:v>90</c:v>
                </c:pt>
                <c:pt idx="5">
                  <c:v>90</c:v>
                </c:pt>
                <c:pt idx="6">
                  <c:v>90</c:v>
                </c:pt>
                <c:pt idx="7">
                  <c:v>73</c:v>
                </c:pt>
                <c:pt idx="8">
                  <c:v>75</c:v>
                </c:pt>
                <c:pt idx="9">
                  <c:v>97</c:v>
                </c:pt>
                <c:pt idx="10">
                  <c:v>89</c:v>
                </c:pt>
                <c:pt idx="11">
                  <c:v>67</c:v>
                </c:pt>
                <c:pt idx="12">
                  <c:v>43</c:v>
                </c:pt>
              </c:numCache>
            </c:numRef>
          </c:val>
          <c:smooth val="0"/>
          <c:extLst>
            <c:ext xmlns:c16="http://schemas.microsoft.com/office/drawing/2014/chart" uri="{C3380CC4-5D6E-409C-BE32-E72D297353CC}">
              <c16:uniqueId val="{00000001-27E7-4495-B9BD-B0A881AE1A4E}"/>
            </c:ext>
          </c:extLst>
        </c:ser>
        <c:dLbls>
          <c:showLegendKey val="0"/>
          <c:showVal val="0"/>
          <c:showCatName val="0"/>
          <c:showSerName val="0"/>
          <c:showPercent val="0"/>
          <c:showBubbleSize val="0"/>
        </c:dLbls>
        <c:marker val="1"/>
        <c:smooth val="0"/>
        <c:axId val="956424032"/>
        <c:axId val="956439872"/>
      </c:lineChart>
      <c:catAx>
        <c:axId val="95641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42752"/>
        <c:crosses val="autoZero"/>
        <c:auto val="1"/>
        <c:lblAlgn val="ctr"/>
        <c:lblOffset val="100"/>
        <c:noMultiLvlLbl val="0"/>
      </c:catAx>
      <c:valAx>
        <c:axId val="956442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19712"/>
        <c:crosses val="autoZero"/>
        <c:crossBetween val="between"/>
      </c:valAx>
      <c:valAx>
        <c:axId val="9564398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24032"/>
        <c:crosses val="max"/>
        <c:crossBetween val="between"/>
      </c:valAx>
      <c:catAx>
        <c:axId val="956424032"/>
        <c:scaling>
          <c:orientation val="minMax"/>
        </c:scaling>
        <c:delete val="1"/>
        <c:axPos val="b"/>
        <c:numFmt formatCode="General" sourceLinked="1"/>
        <c:majorTickMark val="out"/>
        <c:minorTickMark val="none"/>
        <c:tickLblPos val="nextTo"/>
        <c:crossAx val="956439872"/>
        <c:crosses val="autoZero"/>
        <c:auto val="1"/>
        <c:lblAlgn val="ctr"/>
        <c:lblOffset val="100"/>
        <c:noMultiLvlLbl val="0"/>
      </c:catAx>
      <c:spPr>
        <a:noFill/>
        <a:ln>
          <a:noFill/>
        </a:ln>
        <a:effectLst/>
      </c:spPr>
    </c:plotArea>
    <c:legend>
      <c:legendPos val="r"/>
      <c:layout>
        <c:manualLayout>
          <c:xMode val="edge"/>
          <c:yMode val="edge"/>
          <c:x val="0.50290797877733096"/>
          <c:y val="2.2327388432229249E-2"/>
          <c:w val="0.4756327937548579"/>
          <c:h val="0.106150493999377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[retail_data.xlsx]sales male vs female!PivotTable3</c:name>
    <c:fmtId val="8"/>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Sales:Male vs Female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4">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4">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711952487008166E-2"/>
          <c:y val="0.25293234179060953"/>
          <c:w val="0.70630418135372275"/>
          <c:h val="0.6729935841353164"/>
        </c:manualLayout>
      </c:layout>
      <c:pie3DChart>
        <c:varyColors val="1"/>
        <c:ser>
          <c:idx val="0"/>
          <c:order val="0"/>
          <c:tx>
            <c:strRef>
              <c:f>'sales male vs female'!$B$3</c:f>
              <c:strCache>
                <c:ptCount val="1"/>
                <c:pt idx="0">
                  <c:v>Total</c:v>
                </c:pt>
              </c:strCache>
            </c:strRef>
          </c:tx>
          <c:dPt>
            <c:idx val="0"/>
            <c:bubble3D val="0"/>
            <c:spPr>
              <a:solidFill>
                <a:schemeClr val="accent4">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C2F-45EE-AD3E-B68E3581687F}"/>
              </c:ext>
            </c:extLst>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C2F-45EE-AD3E-B68E3581687F}"/>
              </c:ext>
            </c:extLst>
          </c:dPt>
          <c:dPt>
            <c:idx val="2"/>
            <c:bubble3D val="0"/>
            <c:spPr>
              <a:solidFill>
                <a:schemeClr val="accent4">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3C2F-45EE-AD3E-B68E3581687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3C2F-45EE-AD3E-B68E3581687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3C2F-45EE-AD3E-B68E3581687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3C2F-45EE-AD3E-B68E3581687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male vs female'!$A$4:$A$7</c:f>
              <c:strCache>
                <c:ptCount val="3"/>
                <c:pt idx="0">
                  <c:v>F</c:v>
                </c:pt>
                <c:pt idx="1">
                  <c:v>M</c:v>
                </c:pt>
                <c:pt idx="2">
                  <c:v>Unknown</c:v>
                </c:pt>
              </c:strCache>
            </c:strRef>
          </c:cat>
          <c:val>
            <c:numRef>
              <c:f>'sales male vs female'!$B$4:$B$7</c:f>
              <c:numCache>
                <c:formatCode>General</c:formatCode>
                <c:ptCount val="3"/>
                <c:pt idx="0">
                  <c:v>331753.65000000026</c:v>
                </c:pt>
                <c:pt idx="1">
                  <c:v>333894.19</c:v>
                </c:pt>
                <c:pt idx="2">
                  <c:v>71679.039999999979</c:v>
                </c:pt>
              </c:numCache>
            </c:numRef>
          </c:val>
          <c:extLst>
            <c:ext xmlns:c16="http://schemas.microsoft.com/office/drawing/2014/chart" uri="{C3380CC4-5D6E-409C-BE32-E72D297353CC}">
              <c16:uniqueId val="{00000006-3C2F-45EE-AD3E-B68E3581687F}"/>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[retail_data.xlsx]sales by category!PivotTable4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Sales</a:t>
            </a:r>
            <a:r>
              <a:rPr lang="en-US" b="1" baseline="0">
                <a:solidFill>
                  <a:schemeClr val="tx1"/>
                </a:solidFill>
              </a:rPr>
              <a:t> By Category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category'!$B$3</c:f>
              <c:strCache>
                <c:ptCount val="1"/>
                <c:pt idx="0">
                  <c:v>Total</c:v>
                </c:pt>
              </c:strCache>
            </c:strRef>
          </c:tx>
          <c:spPr>
            <a:solidFill>
              <a:schemeClr val="accent4"/>
            </a:solidFill>
            <a:ln>
              <a:noFill/>
            </a:ln>
            <a:effectLst/>
          </c:spPr>
          <c:invertIfNegative val="0"/>
          <c:cat>
            <c:strRef>
              <c:f>'sales by category'!$A$4:$A$9</c:f>
              <c:strCache>
                <c:ptCount val="5"/>
                <c:pt idx="0">
                  <c:v>Books &amp; Stationery</c:v>
                </c:pt>
                <c:pt idx="1">
                  <c:v>Electronics</c:v>
                </c:pt>
                <c:pt idx="2">
                  <c:v>Fashion</c:v>
                </c:pt>
                <c:pt idx="3">
                  <c:v>Home &amp; Living</c:v>
                </c:pt>
                <c:pt idx="4">
                  <c:v>Sports &amp; Outdoors</c:v>
                </c:pt>
              </c:strCache>
            </c:strRef>
          </c:cat>
          <c:val>
            <c:numRef>
              <c:f>'sales by category'!$B$4:$B$9</c:f>
              <c:numCache>
                <c:formatCode>General</c:formatCode>
                <c:ptCount val="5"/>
                <c:pt idx="0">
                  <c:v>143215.52000000005</c:v>
                </c:pt>
                <c:pt idx="1">
                  <c:v>166510.34000000003</c:v>
                </c:pt>
                <c:pt idx="2">
                  <c:v>134714.61000000002</c:v>
                </c:pt>
                <c:pt idx="3">
                  <c:v>138540.14999999994</c:v>
                </c:pt>
                <c:pt idx="4">
                  <c:v>154346.26000000013</c:v>
                </c:pt>
              </c:numCache>
            </c:numRef>
          </c:val>
          <c:extLst>
            <c:ext xmlns:c16="http://schemas.microsoft.com/office/drawing/2014/chart" uri="{C3380CC4-5D6E-409C-BE32-E72D297353CC}">
              <c16:uniqueId val="{00000000-E298-4178-86F6-031A52355A05}"/>
            </c:ext>
          </c:extLst>
        </c:ser>
        <c:dLbls>
          <c:showLegendKey val="0"/>
          <c:showVal val="0"/>
          <c:showCatName val="0"/>
          <c:showSerName val="0"/>
          <c:showPercent val="0"/>
          <c:showBubbleSize val="0"/>
        </c:dLbls>
        <c:gapWidth val="182"/>
        <c:axId val="956440832"/>
        <c:axId val="956444672"/>
      </c:barChart>
      <c:catAx>
        <c:axId val="956440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44672"/>
        <c:crosses val="autoZero"/>
        <c:auto val="1"/>
        <c:lblAlgn val="ctr"/>
        <c:lblOffset val="100"/>
        <c:noMultiLvlLbl val="0"/>
      </c:catAx>
      <c:valAx>
        <c:axId val="956444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4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[retail_data.xlsx]order vs sales!PivotTable2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Order</a:t>
            </a:r>
            <a:r>
              <a:rPr lang="en-IN" b="1" baseline="0">
                <a:solidFill>
                  <a:schemeClr val="tx1"/>
                </a:solidFill>
              </a:rPr>
              <a:t> Vs Sales</a:t>
            </a:r>
            <a:endParaRPr lang="en-IN" b="1">
              <a:solidFill>
                <a:schemeClr val="tx1"/>
              </a:solidFill>
            </a:endParaRPr>
          </a:p>
        </c:rich>
      </c:tx>
      <c:layout>
        <c:manualLayout>
          <c:xMode val="edge"/>
          <c:yMode val="edge"/>
          <c:x val="0.21623397314952242"/>
          <c:y val="4.8804294777940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91209789763405"/>
          <c:y val="0.14641288433382138"/>
          <c:w val="0.56686060701639762"/>
          <c:h val="0.65252879261249008"/>
        </c:manualLayout>
      </c:layout>
      <c:barChart>
        <c:barDir val="col"/>
        <c:grouping val="clustered"/>
        <c:varyColors val="0"/>
        <c:ser>
          <c:idx val="0"/>
          <c:order val="0"/>
          <c:tx>
            <c:strRef>
              <c:f>'order vs sales'!$B$3</c:f>
              <c:strCache>
                <c:ptCount val="1"/>
                <c:pt idx="0">
                  <c:v>Sum of Total sales</c:v>
                </c:pt>
              </c:strCache>
            </c:strRef>
          </c:tx>
          <c:spPr>
            <a:solidFill>
              <a:schemeClr val="accent1"/>
            </a:solidFill>
            <a:ln>
              <a:noFill/>
            </a:ln>
            <a:effectLst/>
          </c:spPr>
          <c:invertIfNegative val="0"/>
          <c:cat>
            <c:strRef>
              <c:f>'order vs sales'!$A$4:$A$17</c:f>
              <c:strCache>
                <c:ptCount val="13"/>
                <c:pt idx="0">
                  <c:v>Mar-2024</c:v>
                </c:pt>
                <c:pt idx="1">
                  <c:v>Apr-2024</c:v>
                </c:pt>
                <c:pt idx="2">
                  <c:v>May-2024</c:v>
                </c:pt>
                <c:pt idx="3">
                  <c:v>Jun-2024</c:v>
                </c:pt>
                <c:pt idx="4">
                  <c:v>Jul-2024</c:v>
                </c:pt>
                <c:pt idx="5">
                  <c:v>Aug-2024</c:v>
                </c:pt>
                <c:pt idx="6">
                  <c:v>Sep-2024</c:v>
                </c:pt>
                <c:pt idx="7">
                  <c:v>Oct-2024</c:v>
                </c:pt>
                <c:pt idx="8">
                  <c:v>Nov-2024</c:v>
                </c:pt>
                <c:pt idx="9">
                  <c:v>Dec-2024</c:v>
                </c:pt>
                <c:pt idx="10">
                  <c:v>Jan-2025</c:v>
                </c:pt>
                <c:pt idx="11">
                  <c:v>Feb-2025</c:v>
                </c:pt>
                <c:pt idx="12">
                  <c:v>Mar-2025</c:v>
                </c:pt>
              </c:strCache>
            </c:strRef>
          </c:cat>
          <c:val>
            <c:numRef>
              <c:f>'order vs sales'!$B$4:$B$17</c:f>
              <c:numCache>
                <c:formatCode>General</c:formatCode>
                <c:ptCount val="13"/>
                <c:pt idx="0">
                  <c:v>30620.98</c:v>
                </c:pt>
                <c:pt idx="1">
                  <c:v>50375.399999999987</c:v>
                </c:pt>
                <c:pt idx="2">
                  <c:v>61448.18</c:v>
                </c:pt>
                <c:pt idx="3">
                  <c:v>59127.399999999994</c:v>
                </c:pt>
                <c:pt idx="4">
                  <c:v>57939.859999999993</c:v>
                </c:pt>
                <c:pt idx="5">
                  <c:v>79070.119999999981</c:v>
                </c:pt>
                <c:pt idx="6">
                  <c:v>69323.09</c:v>
                </c:pt>
                <c:pt idx="7">
                  <c:v>55328.98000000001</c:v>
                </c:pt>
                <c:pt idx="8">
                  <c:v>55404.740000000013</c:v>
                </c:pt>
                <c:pt idx="9">
                  <c:v>78432.940000000017</c:v>
                </c:pt>
                <c:pt idx="10">
                  <c:v>60210.83</c:v>
                </c:pt>
                <c:pt idx="11">
                  <c:v>48826.040000000008</c:v>
                </c:pt>
                <c:pt idx="12">
                  <c:v>31218.320000000003</c:v>
                </c:pt>
              </c:numCache>
            </c:numRef>
          </c:val>
          <c:extLst>
            <c:ext xmlns:c16="http://schemas.microsoft.com/office/drawing/2014/chart" uri="{C3380CC4-5D6E-409C-BE32-E72D297353CC}">
              <c16:uniqueId val="{00000000-6A82-4309-AA30-3A539EFBA174}"/>
            </c:ext>
          </c:extLst>
        </c:ser>
        <c:dLbls>
          <c:showLegendKey val="0"/>
          <c:showVal val="0"/>
          <c:showCatName val="0"/>
          <c:showSerName val="0"/>
          <c:showPercent val="0"/>
          <c:showBubbleSize val="0"/>
        </c:dLbls>
        <c:gapWidth val="219"/>
        <c:overlap val="-27"/>
        <c:axId val="956419712"/>
        <c:axId val="956442752"/>
      </c:barChart>
      <c:lineChart>
        <c:grouping val="standard"/>
        <c:varyColors val="0"/>
        <c:ser>
          <c:idx val="1"/>
          <c:order val="1"/>
          <c:tx>
            <c:strRef>
              <c:f>'order vs sales'!$C$3</c:f>
              <c:strCache>
                <c:ptCount val="1"/>
                <c:pt idx="0">
                  <c:v>Count of customer_id</c:v>
                </c:pt>
              </c:strCache>
            </c:strRef>
          </c:tx>
          <c:spPr>
            <a:ln w="28575" cap="rnd">
              <a:solidFill>
                <a:schemeClr val="accent2"/>
              </a:solidFill>
              <a:round/>
            </a:ln>
            <a:effectLst/>
          </c:spPr>
          <c:marker>
            <c:symbol val="none"/>
          </c:marker>
          <c:cat>
            <c:strRef>
              <c:f>'order vs sales'!$A$4:$A$17</c:f>
              <c:strCache>
                <c:ptCount val="13"/>
                <c:pt idx="0">
                  <c:v>Mar-2024</c:v>
                </c:pt>
                <c:pt idx="1">
                  <c:v>Apr-2024</c:v>
                </c:pt>
                <c:pt idx="2">
                  <c:v>May-2024</c:v>
                </c:pt>
                <c:pt idx="3">
                  <c:v>Jun-2024</c:v>
                </c:pt>
                <c:pt idx="4">
                  <c:v>Jul-2024</c:v>
                </c:pt>
                <c:pt idx="5">
                  <c:v>Aug-2024</c:v>
                </c:pt>
                <c:pt idx="6">
                  <c:v>Sep-2024</c:v>
                </c:pt>
                <c:pt idx="7">
                  <c:v>Oct-2024</c:v>
                </c:pt>
                <c:pt idx="8">
                  <c:v>Nov-2024</c:v>
                </c:pt>
                <c:pt idx="9">
                  <c:v>Dec-2024</c:v>
                </c:pt>
                <c:pt idx="10">
                  <c:v>Jan-2025</c:v>
                </c:pt>
                <c:pt idx="11">
                  <c:v>Feb-2025</c:v>
                </c:pt>
                <c:pt idx="12">
                  <c:v>Mar-2025</c:v>
                </c:pt>
              </c:strCache>
            </c:strRef>
          </c:cat>
          <c:val>
            <c:numRef>
              <c:f>'order vs sales'!$C$4:$C$17</c:f>
              <c:numCache>
                <c:formatCode>General</c:formatCode>
                <c:ptCount val="13"/>
                <c:pt idx="0">
                  <c:v>40</c:v>
                </c:pt>
                <c:pt idx="1">
                  <c:v>79</c:v>
                </c:pt>
                <c:pt idx="2">
                  <c:v>92</c:v>
                </c:pt>
                <c:pt idx="3">
                  <c:v>75</c:v>
                </c:pt>
                <c:pt idx="4">
                  <c:v>90</c:v>
                </c:pt>
                <c:pt idx="5">
                  <c:v>90</c:v>
                </c:pt>
                <c:pt idx="6">
                  <c:v>90</c:v>
                </c:pt>
                <c:pt idx="7">
                  <c:v>73</c:v>
                </c:pt>
                <c:pt idx="8">
                  <c:v>75</c:v>
                </c:pt>
                <c:pt idx="9">
                  <c:v>97</c:v>
                </c:pt>
                <c:pt idx="10">
                  <c:v>89</c:v>
                </c:pt>
                <c:pt idx="11">
                  <c:v>67</c:v>
                </c:pt>
                <c:pt idx="12">
                  <c:v>43</c:v>
                </c:pt>
              </c:numCache>
            </c:numRef>
          </c:val>
          <c:smooth val="0"/>
          <c:extLst>
            <c:ext xmlns:c16="http://schemas.microsoft.com/office/drawing/2014/chart" uri="{C3380CC4-5D6E-409C-BE32-E72D297353CC}">
              <c16:uniqueId val="{00000001-6A82-4309-AA30-3A539EFBA174}"/>
            </c:ext>
          </c:extLst>
        </c:ser>
        <c:dLbls>
          <c:showLegendKey val="0"/>
          <c:showVal val="0"/>
          <c:showCatName val="0"/>
          <c:showSerName val="0"/>
          <c:showPercent val="0"/>
          <c:showBubbleSize val="0"/>
        </c:dLbls>
        <c:marker val="1"/>
        <c:smooth val="0"/>
        <c:axId val="956424032"/>
        <c:axId val="956439872"/>
      </c:lineChart>
      <c:catAx>
        <c:axId val="95641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42752"/>
        <c:crosses val="autoZero"/>
        <c:auto val="1"/>
        <c:lblAlgn val="ctr"/>
        <c:lblOffset val="100"/>
        <c:noMultiLvlLbl val="0"/>
      </c:catAx>
      <c:valAx>
        <c:axId val="956442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19712"/>
        <c:crosses val="autoZero"/>
        <c:crossBetween val="between"/>
      </c:valAx>
      <c:valAx>
        <c:axId val="9564398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24032"/>
        <c:crosses val="max"/>
        <c:crossBetween val="between"/>
      </c:valAx>
      <c:catAx>
        <c:axId val="956424032"/>
        <c:scaling>
          <c:orientation val="minMax"/>
        </c:scaling>
        <c:delete val="1"/>
        <c:axPos val="b"/>
        <c:numFmt formatCode="General" sourceLinked="1"/>
        <c:majorTickMark val="out"/>
        <c:minorTickMark val="none"/>
        <c:tickLblPos val="nextTo"/>
        <c:crossAx val="956439872"/>
        <c:crosses val="autoZero"/>
        <c:auto val="1"/>
        <c:lblAlgn val="ctr"/>
        <c:lblOffset val="100"/>
        <c:noMultiLvlLbl val="0"/>
      </c:catAx>
      <c:spPr>
        <a:noFill/>
        <a:ln>
          <a:noFill/>
        </a:ln>
        <a:effectLst/>
      </c:spPr>
    </c:plotArea>
    <c:legend>
      <c:legendPos val="r"/>
      <c:layout>
        <c:manualLayout>
          <c:xMode val="edge"/>
          <c:yMode val="edge"/>
          <c:x val="0.50290797877733096"/>
          <c:y val="2.2327388432229249E-2"/>
          <c:w val="0.4756327937548579"/>
          <c:h val="0.106150493999377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[retail_data.xlsx]top 10 product!PivotTable5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Top</a:t>
            </a:r>
            <a:r>
              <a:rPr lang="en-IN" b="1" baseline="0">
                <a:solidFill>
                  <a:schemeClr val="tx1"/>
                </a:solidFill>
              </a:rPr>
              <a:t> 10 Product</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 product'!$B$3</c:f>
              <c:strCache>
                <c:ptCount val="1"/>
                <c:pt idx="0">
                  <c:v>Total</c:v>
                </c:pt>
              </c:strCache>
            </c:strRef>
          </c:tx>
          <c:spPr>
            <a:solidFill>
              <a:schemeClr val="accent4"/>
            </a:solidFill>
            <a:ln>
              <a:noFill/>
            </a:ln>
            <a:effectLst/>
          </c:spPr>
          <c:invertIfNegative val="0"/>
          <c:cat>
            <c:strRef>
              <c:f>'top 10 product'!$A$4:$A$14</c:f>
              <c:strCache>
                <c:ptCount val="10"/>
                <c:pt idx="0">
                  <c:v>Smartphone</c:v>
                </c:pt>
                <c:pt idx="1">
                  <c:v>Notebook</c:v>
                </c:pt>
                <c:pt idx="2">
                  <c:v>Yoga Mat</c:v>
                </c:pt>
                <c:pt idx="3">
                  <c:v>Soccer Ball</c:v>
                </c:pt>
                <c:pt idx="4">
                  <c:v>Tablet</c:v>
                </c:pt>
                <c:pt idx="5">
                  <c:v>Vase</c:v>
                </c:pt>
                <c:pt idx="6">
                  <c:v>Laptop</c:v>
                </c:pt>
                <c:pt idx="7">
                  <c:v>Smartwatch</c:v>
                </c:pt>
                <c:pt idx="8">
                  <c:v>Headphones</c:v>
                </c:pt>
                <c:pt idx="9">
                  <c:v>T-shirt</c:v>
                </c:pt>
              </c:strCache>
            </c:strRef>
          </c:cat>
          <c:val>
            <c:numRef>
              <c:f>'top 10 product'!$B$4:$B$14</c:f>
              <c:numCache>
                <c:formatCode>General</c:formatCode>
                <c:ptCount val="10"/>
                <c:pt idx="0">
                  <c:v>38319.26</c:v>
                </c:pt>
                <c:pt idx="1">
                  <c:v>38027.680000000008</c:v>
                </c:pt>
                <c:pt idx="2">
                  <c:v>37752.079999999994</c:v>
                </c:pt>
                <c:pt idx="3">
                  <c:v>37587.300000000003</c:v>
                </c:pt>
                <c:pt idx="4">
                  <c:v>33581.01999999999</c:v>
                </c:pt>
                <c:pt idx="5">
                  <c:v>32191.579999999994</c:v>
                </c:pt>
                <c:pt idx="6">
                  <c:v>32000.38</c:v>
                </c:pt>
                <c:pt idx="7">
                  <c:v>31820.100000000006</c:v>
                </c:pt>
                <c:pt idx="8">
                  <c:v>30789.579999999991</c:v>
                </c:pt>
                <c:pt idx="9">
                  <c:v>30718.54</c:v>
                </c:pt>
              </c:numCache>
            </c:numRef>
          </c:val>
          <c:extLst>
            <c:ext xmlns:c16="http://schemas.microsoft.com/office/drawing/2014/chart" uri="{C3380CC4-5D6E-409C-BE32-E72D297353CC}">
              <c16:uniqueId val="{00000000-E465-42A3-9FAA-DDD7F7E365F3}"/>
            </c:ext>
          </c:extLst>
        </c:ser>
        <c:dLbls>
          <c:showLegendKey val="0"/>
          <c:showVal val="0"/>
          <c:showCatName val="0"/>
          <c:showSerName val="0"/>
          <c:showPercent val="0"/>
          <c:showBubbleSize val="0"/>
        </c:dLbls>
        <c:gapWidth val="150"/>
        <c:overlap val="100"/>
        <c:axId val="769341136"/>
        <c:axId val="769343056"/>
      </c:barChart>
      <c:catAx>
        <c:axId val="76934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43056"/>
        <c:crosses val="autoZero"/>
        <c:auto val="1"/>
        <c:lblAlgn val="ctr"/>
        <c:lblOffset val="100"/>
        <c:noMultiLvlLbl val="0"/>
      </c:catAx>
      <c:valAx>
        <c:axId val="769343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4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[retail_data.xlsx]monthly sales!PivotTable1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lumMod val="95000"/>
                    <a:lumOff val="5000"/>
                  </a:schemeClr>
                </a:solidFill>
              </a:rPr>
              <a:t>Monthly</a:t>
            </a:r>
            <a:r>
              <a:rPr lang="en-US" sz="1600" b="1" baseline="0">
                <a:solidFill>
                  <a:schemeClr val="tx1">
                    <a:lumMod val="95000"/>
                    <a:lumOff val="5000"/>
                  </a:schemeClr>
                </a:solidFill>
              </a:rPr>
              <a:t> Sales</a:t>
            </a:r>
            <a:endParaRPr lang="en-US" sz="16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735870516185476"/>
          <c:y val="0.18300925925925926"/>
          <c:w val="0.86486351706036746"/>
          <c:h val="0.60311643336249632"/>
        </c:manualLayout>
      </c:layout>
      <c:bar3DChart>
        <c:barDir val="col"/>
        <c:grouping val="clustered"/>
        <c:varyColors val="0"/>
        <c:ser>
          <c:idx val="0"/>
          <c:order val="0"/>
          <c:tx>
            <c:strRef>
              <c:f>'monthly sales'!$B$3</c:f>
              <c:strCache>
                <c:ptCount val="1"/>
                <c:pt idx="0">
                  <c:v>Total</c:v>
                </c:pt>
              </c:strCache>
            </c:strRef>
          </c:tx>
          <c:spPr>
            <a:solidFill>
              <a:schemeClr val="accent4"/>
            </a:solidFill>
            <a:ln>
              <a:noFill/>
            </a:ln>
            <a:effectLst/>
            <a:sp3d/>
          </c:spPr>
          <c:invertIfNegative val="0"/>
          <c:cat>
            <c:strRef>
              <c:f>'monthly sales'!$A$4:$A$17</c:f>
              <c:strCache>
                <c:ptCount val="13"/>
                <c:pt idx="0">
                  <c:v>Mar-2024</c:v>
                </c:pt>
                <c:pt idx="1">
                  <c:v>Apr-2024</c:v>
                </c:pt>
                <c:pt idx="2">
                  <c:v>May-2024</c:v>
                </c:pt>
                <c:pt idx="3">
                  <c:v>Jun-2024</c:v>
                </c:pt>
                <c:pt idx="4">
                  <c:v>Jul-2024</c:v>
                </c:pt>
                <c:pt idx="5">
                  <c:v>Aug-2024</c:v>
                </c:pt>
                <c:pt idx="6">
                  <c:v>Sep-2024</c:v>
                </c:pt>
                <c:pt idx="7">
                  <c:v>Oct-2024</c:v>
                </c:pt>
                <c:pt idx="8">
                  <c:v>Nov-2024</c:v>
                </c:pt>
                <c:pt idx="9">
                  <c:v>Dec-2024</c:v>
                </c:pt>
                <c:pt idx="10">
                  <c:v>Jan-2025</c:v>
                </c:pt>
                <c:pt idx="11">
                  <c:v>Feb-2025</c:v>
                </c:pt>
                <c:pt idx="12">
                  <c:v>Mar-2025</c:v>
                </c:pt>
              </c:strCache>
            </c:strRef>
          </c:cat>
          <c:val>
            <c:numRef>
              <c:f>'monthly sales'!$B$4:$B$17</c:f>
              <c:numCache>
                <c:formatCode>General</c:formatCode>
                <c:ptCount val="13"/>
                <c:pt idx="0">
                  <c:v>30620.98</c:v>
                </c:pt>
                <c:pt idx="1">
                  <c:v>50375.399999999987</c:v>
                </c:pt>
                <c:pt idx="2">
                  <c:v>61448.18</c:v>
                </c:pt>
                <c:pt idx="3">
                  <c:v>59127.399999999994</c:v>
                </c:pt>
                <c:pt idx="4">
                  <c:v>57939.859999999993</c:v>
                </c:pt>
                <c:pt idx="5">
                  <c:v>79070.119999999981</c:v>
                </c:pt>
                <c:pt idx="6">
                  <c:v>69323.09</c:v>
                </c:pt>
                <c:pt idx="7">
                  <c:v>55328.98000000001</c:v>
                </c:pt>
                <c:pt idx="8">
                  <c:v>55404.740000000013</c:v>
                </c:pt>
                <c:pt idx="9">
                  <c:v>78432.940000000017</c:v>
                </c:pt>
                <c:pt idx="10">
                  <c:v>60210.83</c:v>
                </c:pt>
                <c:pt idx="11">
                  <c:v>48826.040000000008</c:v>
                </c:pt>
                <c:pt idx="12">
                  <c:v>31218.320000000003</c:v>
                </c:pt>
              </c:numCache>
            </c:numRef>
          </c:val>
          <c:extLst>
            <c:ext xmlns:c16="http://schemas.microsoft.com/office/drawing/2014/chart" uri="{C3380CC4-5D6E-409C-BE32-E72D297353CC}">
              <c16:uniqueId val="{00000000-E5A6-4B17-9F5F-B4FC0A726F59}"/>
            </c:ext>
          </c:extLst>
        </c:ser>
        <c:dLbls>
          <c:showLegendKey val="0"/>
          <c:showVal val="0"/>
          <c:showCatName val="0"/>
          <c:showSerName val="0"/>
          <c:showPercent val="0"/>
          <c:showBubbleSize val="0"/>
        </c:dLbls>
        <c:gapWidth val="150"/>
        <c:shape val="box"/>
        <c:axId val="273581024"/>
        <c:axId val="273588224"/>
        <c:axId val="0"/>
      </c:bar3DChart>
      <c:catAx>
        <c:axId val="273581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588224"/>
        <c:crosses val="autoZero"/>
        <c:auto val="1"/>
        <c:lblAlgn val="ctr"/>
        <c:lblOffset val="100"/>
        <c:noMultiLvlLbl val="0"/>
      </c:catAx>
      <c:valAx>
        <c:axId val="273588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58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[retail_data.xlsx]sales male vs female!PivotTable3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Sales:Male</a:t>
            </a:r>
            <a:r>
              <a:rPr lang="en-US" baseline="0"/>
              <a:t> vs Female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hade val="65000"/>
            </a:schemeClr>
          </a:solidFill>
          <a:ln>
            <a:noFill/>
          </a:ln>
          <a:effectLst>
            <a:outerShdw blurRad="254000" sx="102000" sy="102000" algn="ctr" rotWithShape="0">
              <a:prstClr val="black">
                <a:alpha val="20000"/>
              </a:prstClr>
            </a:outerShdw>
          </a:effectLst>
          <a:sp3d/>
        </c:spPr>
      </c:pivotFmt>
      <c:pivotFmt>
        <c:idx val="2"/>
        <c:spPr>
          <a:solidFill>
            <a:schemeClr val="accent4"/>
          </a:solidFill>
          <a:ln>
            <a:noFill/>
          </a:ln>
          <a:effectLst>
            <a:outerShdw blurRad="254000" sx="102000" sy="102000" algn="ctr" rotWithShape="0">
              <a:prstClr val="black">
                <a:alpha val="20000"/>
              </a:prstClr>
            </a:outerShdw>
          </a:effectLst>
          <a:sp3d/>
        </c:spPr>
      </c:pivotFmt>
      <c:pivotFmt>
        <c:idx val="3"/>
        <c:spPr>
          <a:solidFill>
            <a:schemeClr val="accent4">
              <a:tint val="65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male vs female'!$B$3</c:f>
              <c:strCache>
                <c:ptCount val="1"/>
                <c:pt idx="0">
                  <c:v>Total</c:v>
                </c:pt>
              </c:strCache>
            </c:strRef>
          </c:tx>
          <c:dPt>
            <c:idx val="0"/>
            <c:bubble3D val="0"/>
            <c:spPr>
              <a:solidFill>
                <a:schemeClr val="accent4">
                  <a:shade val="6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B15-472D-871A-9366094A9D4A}"/>
              </c:ext>
            </c:extLst>
          </c:dPt>
          <c:dPt>
            <c:idx val="1"/>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B15-472D-871A-9366094A9D4A}"/>
              </c:ext>
            </c:extLst>
          </c:dPt>
          <c:dPt>
            <c:idx val="2"/>
            <c:bubble3D val="0"/>
            <c:spPr>
              <a:solidFill>
                <a:schemeClr val="accent4">
                  <a:tint val="6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B15-472D-871A-9366094A9D4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male vs female'!$A$4:$A$7</c:f>
              <c:strCache>
                <c:ptCount val="3"/>
                <c:pt idx="0">
                  <c:v>F</c:v>
                </c:pt>
                <c:pt idx="1">
                  <c:v>M</c:v>
                </c:pt>
                <c:pt idx="2">
                  <c:v>Unknown</c:v>
                </c:pt>
              </c:strCache>
            </c:strRef>
          </c:cat>
          <c:val>
            <c:numRef>
              <c:f>'sales male vs female'!$B$4:$B$7</c:f>
              <c:numCache>
                <c:formatCode>General</c:formatCode>
                <c:ptCount val="3"/>
                <c:pt idx="0">
                  <c:v>331753.65000000026</c:v>
                </c:pt>
                <c:pt idx="1">
                  <c:v>333894.19</c:v>
                </c:pt>
                <c:pt idx="2">
                  <c:v>71679.039999999979</c:v>
                </c:pt>
              </c:numCache>
            </c:numRef>
          </c:val>
          <c:extLst>
            <c:ext xmlns:c16="http://schemas.microsoft.com/office/drawing/2014/chart" uri="{C3380CC4-5D6E-409C-BE32-E72D297353CC}">
              <c16:uniqueId val="{00000000-D6C8-42DB-95B4-8480687647C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[retail_data.xlsx]sales by category!PivotTable4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Sales</a:t>
            </a:r>
            <a:r>
              <a:rPr lang="en-US" b="1" baseline="0">
                <a:solidFill>
                  <a:schemeClr val="tx1"/>
                </a:solidFill>
              </a:rPr>
              <a:t> By Category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category'!$B$3</c:f>
              <c:strCache>
                <c:ptCount val="1"/>
                <c:pt idx="0">
                  <c:v>Total</c:v>
                </c:pt>
              </c:strCache>
            </c:strRef>
          </c:tx>
          <c:spPr>
            <a:solidFill>
              <a:schemeClr val="accent4"/>
            </a:solidFill>
            <a:ln>
              <a:noFill/>
            </a:ln>
            <a:effectLst/>
          </c:spPr>
          <c:invertIfNegative val="0"/>
          <c:cat>
            <c:strRef>
              <c:f>'sales by category'!$A$4:$A$9</c:f>
              <c:strCache>
                <c:ptCount val="5"/>
                <c:pt idx="0">
                  <c:v>Books &amp; Stationery</c:v>
                </c:pt>
                <c:pt idx="1">
                  <c:v>Electronics</c:v>
                </c:pt>
                <c:pt idx="2">
                  <c:v>Fashion</c:v>
                </c:pt>
                <c:pt idx="3">
                  <c:v>Home &amp; Living</c:v>
                </c:pt>
                <c:pt idx="4">
                  <c:v>Sports &amp; Outdoors</c:v>
                </c:pt>
              </c:strCache>
            </c:strRef>
          </c:cat>
          <c:val>
            <c:numRef>
              <c:f>'sales by category'!$B$4:$B$9</c:f>
              <c:numCache>
                <c:formatCode>General</c:formatCode>
                <c:ptCount val="5"/>
                <c:pt idx="0">
                  <c:v>143215.52000000005</c:v>
                </c:pt>
                <c:pt idx="1">
                  <c:v>166510.34000000003</c:v>
                </c:pt>
                <c:pt idx="2">
                  <c:v>134714.61000000002</c:v>
                </c:pt>
                <c:pt idx="3">
                  <c:v>138540.14999999994</c:v>
                </c:pt>
                <c:pt idx="4">
                  <c:v>154346.26000000013</c:v>
                </c:pt>
              </c:numCache>
            </c:numRef>
          </c:val>
          <c:extLst>
            <c:ext xmlns:c16="http://schemas.microsoft.com/office/drawing/2014/chart" uri="{C3380CC4-5D6E-409C-BE32-E72D297353CC}">
              <c16:uniqueId val="{00000000-CAC5-4296-A115-D153DB9E2593}"/>
            </c:ext>
          </c:extLst>
        </c:ser>
        <c:dLbls>
          <c:showLegendKey val="0"/>
          <c:showVal val="0"/>
          <c:showCatName val="0"/>
          <c:showSerName val="0"/>
          <c:showPercent val="0"/>
          <c:showBubbleSize val="0"/>
        </c:dLbls>
        <c:gapWidth val="182"/>
        <c:axId val="956440832"/>
        <c:axId val="956444672"/>
      </c:barChart>
      <c:catAx>
        <c:axId val="956440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44672"/>
        <c:crosses val="autoZero"/>
        <c:auto val="1"/>
        <c:lblAlgn val="ctr"/>
        <c:lblOffset val="100"/>
        <c:noMultiLvlLbl val="0"/>
      </c:catAx>
      <c:valAx>
        <c:axId val="956444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4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144780</xdr:colOff>
      <xdr:row>0</xdr:row>
      <xdr:rowOff>175260</xdr:rowOff>
    </xdr:from>
    <xdr:to>
      <xdr:col>11</xdr:col>
      <xdr:colOff>228600</xdr:colOff>
      <xdr:row>11</xdr:row>
      <xdr:rowOff>60960</xdr:rowOff>
    </xdr:to>
    <xdr:graphicFrame macro="">
      <xdr:nvGraphicFramePr>
        <xdr:cNvPr id="2" name="Chart 1">
          <a:extLst>
            <a:ext uri="{FF2B5EF4-FFF2-40B4-BE49-F238E27FC236}">
              <a16:creationId xmlns:a16="http://schemas.microsoft.com/office/drawing/2014/main" id="{28BC43C1-E85E-E546-3E5F-C26260609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365760</xdr:colOff>
      <xdr:row>1</xdr:row>
      <xdr:rowOff>140970</xdr:rowOff>
    </xdr:from>
    <xdr:to>
      <xdr:col>11</xdr:col>
      <xdr:colOff>259080</xdr:colOff>
      <xdr:row>16</xdr:row>
      <xdr:rowOff>0</xdr:rowOff>
    </xdr:to>
    <xdr:graphicFrame macro="">
      <xdr:nvGraphicFramePr>
        <xdr:cNvPr id="2" name="Chart 1">
          <a:extLst>
            <a:ext uri="{FF2B5EF4-FFF2-40B4-BE49-F238E27FC236}">
              <a16:creationId xmlns:a16="http://schemas.microsoft.com/office/drawing/2014/main" id="{D7B40EFA-6679-EB60-EEE3-BEE0D758E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114764</xdr:colOff>
      <xdr:row>3</xdr:row>
      <xdr:rowOff>121535</xdr:rowOff>
    </xdr:from>
    <xdr:to>
      <xdr:col>11</xdr:col>
      <xdr:colOff>384849</xdr:colOff>
      <xdr:row>15</xdr:row>
      <xdr:rowOff>146243</xdr:rowOff>
    </xdr:to>
    <xdr:graphicFrame macro="">
      <xdr:nvGraphicFramePr>
        <xdr:cNvPr id="3" name="Chart 2">
          <a:extLst>
            <a:ext uri="{FF2B5EF4-FFF2-40B4-BE49-F238E27FC236}">
              <a16:creationId xmlns:a16="http://schemas.microsoft.com/office/drawing/2014/main" id="{B19B9A16-70E4-4796-B229-C9CD60F1A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421794</xdr:colOff>
      <xdr:row>3</xdr:row>
      <xdr:rowOff>121458</xdr:rowOff>
    </xdr:from>
    <xdr:to>
      <xdr:col>15</xdr:col>
      <xdr:colOff>454122</xdr:colOff>
      <xdr:row>15</xdr:row>
      <xdr:rowOff>146243</xdr:rowOff>
    </xdr:to>
    <xdr:graphicFrame macro="">
      <xdr:nvGraphicFramePr>
        <xdr:cNvPr id="4" name="Chart 3">
          <a:extLst>
            <a:ext uri="{FF2B5EF4-FFF2-40B4-BE49-F238E27FC236}">
              <a16:creationId xmlns:a16="http://schemas.microsoft.com/office/drawing/2014/main" id="{B7D85E29-471F-4C09-BD18-6C5479F20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161636</xdr:colOff>
      <xdr:row>3</xdr:row>
      <xdr:rowOff>121921</xdr:rowOff>
    </xdr:from>
    <xdr:to>
      <xdr:col>7</xdr:col>
      <xdr:colOff>53879</xdr:colOff>
      <xdr:row>15</xdr:row>
      <xdr:rowOff>130850</xdr:rowOff>
    </xdr:to>
    <xdr:graphicFrame macro="">
      <xdr:nvGraphicFramePr>
        <xdr:cNvPr id="5" name="Chart 4">
          <a:extLst>
            <a:ext uri="{FF2B5EF4-FFF2-40B4-BE49-F238E27FC236}">
              <a16:creationId xmlns:a16="http://schemas.microsoft.com/office/drawing/2014/main" id="{C2F84F75-3D60-4D57-9C7C-C65AF1ECE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177029</xdr:colOff>
      <xdr:row>15</xdr:row>
      <xdr:rowOff>153478</xdr:rowOff>
    </xdr:from>
    <xdr:to>
      <xdr:col>7</xdr:col>
      <xdr:colOff>69273</xdr:colOff>
      <xdr:row>26</xdr:row>
      <xdr:rowOff>107758</xdr:rowOff>
    </xdr:to>
    <xdr:graphicFrame macro="">
      <xdr:nvGraphicFramePr>
        <xdr:cNvPr id="6" name="Chart 5">
          <a:extLst>
            <a:ext uri="{FF2B5EF4-FFF2-40B4-BE49-F238E27FC236}">
              <a16:creationId xmlns:a16="http://schemas.microsoft.com/office/drawing/2014/main" id="{A1576348-7AB1-423B-AE45-BF6F2E60F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602286</xdr:colOff>
      <xdr:row>16</xdr:row>
      <xdr:rowOff>14779</xdr:rowOff>
    </xdr:from>
    <xdr:to>
      <xdr:col>16</xdr:col>
      <xdr:colOff>602286</xdr:colOff>
      <xdr:row>26</xdr:row>
      <xdr:rowOff>115455</xdr:rowOff>
    </xdr:to>
    <mc:AlternateContent xmlns:mc="http://schemas.openxmlformats.org/markup-compatibility/2006" xmlns:a14="http://schemas.microsoft.com/office/drawing/2010/main">
      <mc:Choice Requires="a14">
        <xdr:graphicFrame macro="">
          <xdr:nvGraphicFramePr>
            <xdr:cNvPr id="7" name="category_name 1">
              <a:extLst>
                <a:ext uri="{FF2B5EF4-FFF2-40B4-BE49-F238E27FC236}">
                  <a16:creationId xmlns:a16="http://schemas.microsoft.com/office/drawing/2014/main" id="{14CEB108-128E-1F98-DCDA-D9C3E7AF2941}"/>
                </a:ext>
              </a:extLst>
            </xdr:cNvPr>
            <xdr:cNvGraphicFramePr/>
          </xdr:nvGraphicFramePr>
          <xdr:xfrm>
            <a:off x="0" y="0"/>
            <a:ext cx="0" cy="0"/>
          </xdr:xfrm>
          <a:graphic>
            <a:graphicData uri="http://schemas.microsoft.com/office/drawing/2010/slicer">
              <sle:slicer xmlns:sle="http://schemas.microsoft.com/office/drawing/2010/slicer" name="category_name 1"/>
            </a:graphicData>
          </a:graphic>
        </xdr:graphicFrame>
      </mc:Choice>
      <mc:Fallback xmlns="">
        <xdr:sp macro="" textlink="">
          <xdr:nvSpPr>
            <xdr:cNvPr id="0" name=""/>
            <xdr:cNvSpPr>
              <a:spLocks noTextEdit="1"/>
            </xdr:cNvSpPr>
          </xdr:nvSpPr>
          <xdr:spPr>
            <a:xfrm>
              <a:off x="8507074" y="3170537"/>
              <a:ext cx="1824182" cy="19479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32558</xdr:colOff>
      <xdr:row>16</xdr:row>
      <xdr:rowOff>30017</xdr:rowOff>
    </xdr:from>
    <xdr:to>
      <xdr:col>19</xdr:col>
      <xdr:colOff>546484</xdr:colOff>
      <xdr:row>26</xdr:row>
      <xdr:rowOff>130849</xdr:rowOff>
    </xdr:to>
    <mc:AlternateContent xmlns:mc="http://schemas.openxmlformats.org/markup-compatibility/2006" xmlns:a14="http://schemas.microsoft.com/office/drawing/2010/main">
      <mc:Choice Requires="a14">
        <xdr:graphicFrame macro="">
          <xdr:nvGraphicFramePr>
            <xdr:cNvPr id="8" name="payment_method 1">
              <a:extLst>
                <a:ext uri="{FF2B5EF4-FFF2-40B4-BE49-F238E27FC236}">
                  <a16:creationId xmlns:a16="http://schemas.microsoft.com/office/drawing/2014/main" id="{268BBA2B-B0C6-A0DF-B241-5D5AD40DF1BE}"/>
                </a:ext>
              </a:extLst>
            </xdr:cNvPr>
            <xdr:cNvGraphicFramePr/>
          </xdr:nvGraphicFramePr>
          <xdr:xfrm>
            <a:off x="0" y="0"/>
            <a:ext cx="0" cy="0"/>
          </xdr:xfrm>
          <a:graphic>
            <a:graphicData uri="http://schemas.microsoft.com/office/drawing/2010/slicer">
              <sle:slicer xmlns:sle="http://schemas.microsoft.com/office/drawing/2010/slicer" name="payment_method 1"/>
            </a:graphicData>
          </a:graphic>
        </xdr:graphicFrame>
      </mc:Choice>
      <mc:Fallback xmlns="">
        <xdr:sp macro="" textlink="">
          <xdr:nvSpPr>
            <xdr:cNvPr id="0" name=""/>
            <xdr:cNvSpPr>
              <a:spLocks noTextEdit="1"/>
            </xdr:cNvSpPr>
          </xdr:nvSpPr>
          <xdr:spPr>
            <a:xfrm>
              <a:off x="10369588" y="3185775"/>
              <a:ext cx="1730048" cy="19481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422871</xdr:colOff>
      <xdr:row>3</xdr:row>
      <xdr:rowOff>137775</xdr:rowOff>
    </xdr:from>
    <xdr:to>
      <xdr:col>21</xdr:col>
      <xdr:colOff>15394</xdr:colOff>
      <xdr:row>15</xdr:row>
      <xdr:rowOff>153939</xdr:rowOff>
    </xdr:to>
    <mc:AlternateContent xmlns:mc="http://schemas.openxmlformats.org/markup-compatibility/2006" xmlns:a14="http://schemas.microsoft.com/office/drawing/2010/main">
      <mc:Choice Requires="a14">
        <xdr:graphicFrame macro="">
          <xdr:nvGraphicFramePr>
            <xdr:cNvPr id="9" name="age group 1">
              <a:extLst>
                <a:ext uri="{FF2B5EF4-FFF2-40B4-BE49-F238E27FC236}">
                  <a16:creationId xmlns:a16="http://schemas.microsoft.com/office/drawing/2014/main" id="{02627351-CB49-C53E-A47D-53815E5EABA3}"/>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11367962" y="892078"/>
              <a:ext cx="1416705" cy="22328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530013</xdr:colOff>
      <xdr:row>3</xdr:row>
      <xdr:rowOff>129848</xdr:rowOff>
    </xdr:from>
    <xdr:to>
      <xdr:col>18</xdr:col>
      <xdr:colOff>379153</xdr:colOff>
      <xdr:row>15</xdr:row>
      <xdr:rowOff>161637</xdr:rowOff>
    </xdr:to>
    <mc:AlternateContent xmlns:mc="http://schemas.openxmlformats.org/markup-compatibility/2006" xmlns:a14="http://schemas.microsoft.com/office/drawing/2010/main">
      <mc:Choice Requires="a14">
        <xdr:graphicFrame macro="">
          <xdr:nvGraphicFramePr>
            <xdr:cNvPr id="10" name="orders months">
              <a:extLst>
                <a:ext uri="{FF2B5EF4-FFF2-40B4-BE49-F238E27FC236}">
                  <a16:creationId xmlns:a16="http://schemas.microsoft.com/office/drawing/2014/main" id="{4E6A66AA-A3B4-FDDC-2916-6FDD83C91770}"/>
                </a:ext>
              </a:extLst>
            </xdr:cNvPr>
            <xdr:cNvGraphicFramePr/>
          </xdr:nvGraphicFramePr>
          <xdr:xfrm>
            <a:off x="0" y="0"/>
            <a:ext cx="0" cy="0"/>
          </xdr:xfrm>
          <a:graphic>
            <a:graphicData uri="http://schemas.microsoft.com/office/drawing/2010/slicer">
              <sle:slicer xmlns:sle="http://schemas.microsoft.com/office/drawing/2010/slicer" name="orders months"/>
            </a:graphicData>
          </a:graphic>
        </xdr:graphicFrame>
      </mc:Choice>
      <mc:Fallback xmlns="">
        <xdr:sp macro="" textlink="">
          <xdr:nvSpPr>
            <xdr:cNvPr id="0" name=""/>
            <xdr:cNvSpPr>
              <a:spLocks noTextEdit="1"/>
            </xdr:cNvSpPr>
          </xdr:nvSpPr>
          <xdr:spPr>
            <a:xfrm>
              <a:off x="9650922" y="884151"/>
              <a:ext cx="1673322" cy="22485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107759</xdr:colOff>
      <xdr:row>15</xdr:row>
      <xdr:rowOff>169334</xdr:rowOff>
    </xdr:from>
    <xdr:to>
      <xdr:col>13</xdr:col>
      <xdr:colOff>584970</xdr:colOff>
      <xdr:row>26</xdr:row>
      <xdr:rowOff>100061</xdr:rowOff>
    </xdr:to>
    <xdr:graphicFrame macro="">
      <xdr:nvGraphicFramePr>
        <xdr:cNvPr id="2" name="Chart 1">
          <a:extLst>
            <a:ext uri="{FF2B5EF4-FFF2-40B4-BE49-F238E27FC236}">
              <a16:creationId xmlns:a16="http://schemas.microsoft.com/office/drawing/2014/main" id="{4A73354A-3A52-4196-BD2E-778A77100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579120</xdr:colOff>
      <xdr:row>6</xdr:row>
      <xdr:rowOff>80010</xdr:rowOff>
    </xdr:from>
    <xdr:to>
      <xdr:col>11</xdr:col>
      <xdr:colOff>274320</xdr:colOff>
      <xdr:row>21</xdr:row>
      <xdr:rowOff>80010</xdr:rowOff>
    </xdr:to>
    <xdr:graphicFrame macro="">
      <xdr:nvGraphicFramePr>
        <xdr:cNvPr id="2" name="Chart 1">
          <a:extLst>
            <a:ext uri="{FF2B5EF4-FFF2-40B4-BE49-F238E27FC236}">
              <a16:creationId xmlns:a16="http://schemas.microsoft.com/office/drawing/2014/main" id="{B70F129B-0F84-3A0F-8028-470CA30A1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7620</xdr:colOff>
      <xdr:row>2</xdr:row>
      <xdr:rowOff>118110</xdr:rowOff>
    </xdr:from>
    <xdr:to>
      <xdr:col>10</xdr:col>
      <xdr:colOff>312420</xdr:colOff>
      <xdr:row>17</xdr:row>
      <xdr:rowOff>118110</xdr:rowOff>
    </xdr:to>
    <xdr:graphicFrame macro="">
      <xdr:nvGraphicFramePr>
        <xdr:cNvPr id="2" name="Chart 1">
          <a:extLst>
            <a:ext uri="{FF2B5EF4-FFF2-40B4-BE49-F238E27FC236}">
              <a16:creationId xmlns:a16="http://schemas.microsoft.com/office/drawing/2014/main" id="{27EB1038-5156-5EA9-5636-F50910FEF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472440</xdr:colOff>
      <xdr:row>3</xdr:row>
      <xdr:rowOff>110490</xdr:rowOff>
    </xdr:from>
    <xdr:to>
      <xdr:col>11</xdr:col>
      <xdr:colOff>167640</xdr:colOff>
      <xdr:row>18</xdr:row>
      <xdr:rowOff>110490</xdr:rowOff>
    </xdr:to>
    <xdr:graphicFrame macro="">
      <xdr:nvGraphicFramePr>
        <xdr:cNvPr id="2" name="Chart 1">
          <a:extLst>
            <a:ext uri="{FF2B5EF4-FFF2-40B4-BE49-F238E27FC236}">
              <a16:creationId xmlns:a16="http://schemas.microsoft.com/office/drawing/2014/main" id="{23CE887F-91F1-BCD5-0550-DC009062C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579120</xdr:colOff>
      <xdr:row>6</xdr:row>
      <xdr:rowOff>83820</xdr:rowOff>
    </xdr:from>
    <xdr:to>
      <xdr:col>11</xdr:col>
      <xdr:colOff>274320</xdr:colOff>
      <xdr:row>21</xdr:row>
      <xdr:rowOff>83820</xdr:rowOff>
    </xdr:to>
    <xdr:graphicFrame macro="">
      <xdr:nvGraphicFramePr>
        <xdr:cNvPr id="2" name="Chart 1">
          <a:extLst>
            <a:ext uri="{FF2B5EF4-FFF2-40B4-BE49-F238E27FC236}">
              <a16:creationId xmlns:a16="http://schemas.microsoft.com/office/drawing/2014/main" id="{59D921DF-302B-C67E-5506-801C344C9D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55.436647800925" createdVersion="8" refreshedVersion="8" minRefreshableVersion="3" recordCount="1000" xr:uid="{33BCE61E-8A54-4A48-8066-48BBB2E61216}">
  <cacheSource type="worksheet">
    <worksheetSource ref="A1:T1001" sheet="synthetic_online_retail_data"/>
  </cacheSource>
  <cacheFields count="23">
    <cacheField name="customer_id" numFmtId="0">
      <sharedItems containsSemiMixedTypes="0" containsString="0" containsNumber="1" containsInteger="1" minValue="10201" maxValue="99923"/>
    </cacheField>
    <cacheField name="order_date" numFmtId="14">
      <sharedItems containsSemiMixedTypes="0" containsNonDate="0" containsDate="1" containsString="0" minDate="2024-03-19T00:00:00" maxDate="2025-03-20T00:00:00"/>
    </cacheField>
    <cacheField name="product_id" numFmtId="0">
      <sharedItems containsSemiMixedTypes="0" containsString="0" containsNumber="1" containsInteger="1" minValue="100" maxValue="995"/>
    </cacheField>
    <cacheField name="category_id" numFmtId="0">
      <sharedItems containsSemiMixedTypes="0" containsString="0" containsNumber="1" containsInteger="1" minValue="10" maxValue="50"/>
    </cacheField>
    <cacheField name="category_name" numFmtId="0">
      <sharedItems count="5">
        <s v="Electronics"/>
        <s v="Home &amp; Living"/>
        <s v="Sports &amp; Outdoors"/>
        <s v="Books &amp; Stationery"/>
        <s v="Fashion"/>
      </sharedItems>
    </cacheField>
    <cacheField name="product_name" numFmtId="0">
      <sharedItems count="25">
        <s v="Smartphone"/>
        <s v="Vase"/>
        <s v="Tent"/>
        <s v="Pen"/>
        <s v="Smartwatch"/>
        <s v="T-shirt"/>
        <s v="Story Book"/>
        <s v="Pants"/>
        <s v="Dress"/>
        <s v="Laptop"/>
        <s v="Basketball"/>
        <s v="Pillow"/>
        <s v="Notebook"/>
        <s v="Blanket"/>
        <s v="Soccer Ball"/>
        <s v="Painting"/>
        <s v="Yoga Mat"/>
        <s v="Skirt"/>
        <s v="Carpet"/>
        <s v="Shirt"/>
        <s v="Running Shoes"/>
        <s v="Novel"/>
        <s v="Eraser"/>
        <s v="Tablet"/>
        <s v="Headphones"/>
      </sharedItems>
    </cacheField>
    <cacheField name="quantity" numFmtId="0">
      <sharedItems containsSemiMixedTypes="0" containsString="0" containsNumber="1" containsInteger="1" minValue="1" maxValue="5"/>
    </cacheField>
    <cacheField name="price" numFmtId="0">
      <sharedItems containsSemiMixedTypes="0" containsString="0" containsNumber="1" minValue="10.72" maxValue="499.5"/>
    </cacheField>
    <cacheField name="payment_method" numFmtId="0">
      <sharedItems count="3">
        <s v="Credit Card"/>
        <s v="Cash on Delivery"/>
        <s v="Bank Transfer"/>
      </sharedItems>
    </cacheField>
    <cacheField name="city" numFmtId="0">
      <sharedItems/>
    </cacheField>
    <cacheField name="clean review_score" numFmtId="1">
      <sharedItems containsSemiMixedTypes="0" containsString="0" containsNumber="1" minValue="1" maxValue="5"/>
    </cacheField>
    <cacheField name="review_score" numFmtId="0">
      <sharedItems containsString="0" containsBlank="1" containsNumber="1" containsInteger="1" minValue="1" maxValue="5"/>
    </cacheField>
    <cacheField name="clean gender" numFmtId="0">
      <sharedItems count="3">
        <s v="M"/>
        <s v="F"/>
        <s v="Unknown"/>
      </sharedItems>
    </cacheField>
    <cacheField name="gender" numFmtId="0">
      <sharedItems containsBlank="1"/>
    </cacheField>
    <cacheField name="age" numFmtId="0">
      <sharedItems containsSemiMixedTypes="0" containsString="0" containsNumber="1" containsInteger="1" minValue="18" maxValue="75"/>
    </cacheField>
    <cacheField name="age group" numFmtId="0">
      <sharedItems count="5">
        <s v="60+"/>
        <s v="46-60"/>
        <s v="36-45"/>
        <s v="18-25"/>
        <s v="26-35"/>
      </sharedItems>
    </cacheField>
    <cacheField name="Total sales" numFmtId="0">
      <sharedItems containsSemiMixedTypes="0" containsString="0" containsNumber="1" minValue="20.84" maxValue="2437.6499999999996"/>
    </cacheField>
    <cacheField name="order month" numFmtId="0">
      <sharedItems/>
    </cacheField>
    <cacheField name="years" numFmtId="0">
      <sharedItems containsSemiMixedTypes="0" containsString="0" containsNumber="1" containsInteger="1" minValue="2024" maxValue="2025"/>
    </cacheField>
    <cacheField name="orders months" numFmtId="164">
      <sharedItems containsSemiMixedTypes="0" containsNonDate="0" containsDate="1" containsString="0" minDate="2024-03-01T00:00:00" maxDate="2025-03-02T00:00:00" count="13">
        <d v="2024-03-01T00:00:00"/>
        <d v="2024-04-01T00:00:00"/>
        <d v="2024-05-01T00:00:00"/>
        <d v="2024-06-01T00:00:00"/>
        <d v="2024-07-01T00:00:00"/>
        <d v="2024-08-01T00:00:00"/>
        <d v="2024-09-01T00:00:00"/>
        <d v="2024-10-01T00:00:00"/>
        <d v="2024-11-01T00:00:00"/>
        <d v="2024-12-01T00:00:00"/>
        <d v="2025-01-01T00:00:00"/>
        <d v="2025-02-01T00:00:00"/>
        <d v="2025-03-01T00:00:00"/>
      </sharedItems>
      <fieldGroup par="22"/>
    </cacheField>
    <cacheField name="Months (orders months)" numFmtId="0" databaseField="0">
      <fieldGroup base="19">
        <rangePr groupBy="months" startDate="2024-03-01T00:00:00" endDate="2025-03-02T00:00:00"/>
        <groupItems count="14">
          <s v="&lt;01-03-2024"/>
          <s v="Jan"/>
          <s v="Feb"/>
          <s v="Mar"/>
          <s v="Apr"/>
          <s v="May"/>
          <s v="Jun"/>
          <s v="Jul"/>
          <s v="Aug"/>
          <s v="Sep"/>
          <s v="Oct"/>
          <s v="Nov"/>
          <s v="Dec"/>
          <s v="&gt;02-03-2025"/>
        </groupItems>
      </fieldGroup>
    </cacheField>
    <cacheField name="Quarters (orders months)" numFmtId="0" databaseField="0">
      <fieldGroup base="19">
        <rangePr groupBy="quarters" startDate="2024-03-01T00:00:00" endDate="2025-03-02T00:00:00"/>
        <groupItems count="6">
          <s v="&lt;01-03-2024"/>
          <s v="Qtr1"/>
          <s v="Qtr2"/>
          <s v="Qtr3"/>
          <s v="Qtr4"/>
          <s v="&gt;02-03-2025"/>
        </groupItems>
      </fieldGroup>
    </cacheField>
    <cacheField name="Years (orders months)" numFmtId="0" databaseField="0">
      <fieldGroup base="19">
        <rangePr groupBy="years" startDate="2024-03-01T00:00:00" endDate="2025-03-02T00:00:00"/>
        <groupItems count="4">
          <s v="&lt;01-03-2024"/>
          <s v="2024"/>
          <s v="2025"/>
          <s v="&gt;02-03-2025"/>
        </groupItems>
      </fieldGroup>
    </cacheField>
  </cacheFields>
  <extLst>
    <ext xmlns:x14="http://schemas.microsoft.com/office/spreadsheetml/2009/9/main" uri="{725AE2AE-9491-48be-B2B4-4EB974FC3084}">
      <x14:pivotCacheDefinition pivotCacheId="9129253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79898"/>
    <d v="2024-03-19T00:00:00"/>
    <n v="871"/>
    <n v="10"/>
    <x v="0"/>
    <x v="0"/>
    <n v="5"/>
    <n v="84.89"/>
    <x v="0"/>
    <s v="Fullerland"/>
    <n v="5"/>
    <n v="5"/>
    <x v="0"/>
    <s v="M"/>
    <n v="68"/>
    <x v="0"/>
    <n v="424.45"/>
    <s v="Mar 2024"/>
    <n v="2024"/>
    <x v="0"/>
  </r>
  <r>
    <n v="94899"/>
    <d v="2024-03-19T00:00:00"/>
    <n v="853"/>
    <n v="30"/>
    <x v="1"/>
    <x v="1"/>
    <n v="5"/>
    <n v="309.64"/>
    <x v="1"/>
    <s v="East Maryland"/>
    <n v="4"/>
    <n v="4"/>
    <x v="1"/>
    <s v="F"/>
    <n v="47"/>
    <x v="1"/>
    <n v="1548.1999999999998"/>
    <s v="Mar 2024"/>
    <n v="2024"/>
    <x v="0"/>
  </r>
  <r>
    <n v="44470"/>
    <d v="2024-03-20T00:00:00"/>
    <n v="188"/>
    <n v="50"/>
    <x v="2"/>
    <x v="2"/>
    <n v="5"/>
    <n v="28.5"/>
    <x v="2"/>
    <s v="Lake Triciaburgh"/>
    <n v="5"/>
    <n v="5"/>
    <x v="1"/>
    <s v="F"/>
    <n v="61"/>
    <x v="0"/>
    <n v="142.5"/>
    <s v="Mar 2024"/>
    <n v="2024"/>
    <x v="0"/>
  </r>
  <r>
    <n v="14447"/>
    <d v="2024-03-20T00:00:00"/>
    <n v="761"/>
    <n v="40"/>
    <x v="3"/>
    <x v="3"/>
    <n v="2"/>
    <n v="109.97"/>
    <x v="1"/>
    <s v="Peterston"/>
    <n v="3.9924906132665834"/>
    <m/>
    <x v="1"/>
    <s v="F"/>
    <n v="69"/>
    <x v="0"/>
    <n v="219.94"/>
    <s v="Mar 2024"/>
    <n v="2024"/>
    <x v="0"/>
  </r>
  <r>
    <n v="91781"/>
    <d v="2024-03-20T00:00:00"/>
    <n v="497"/>
    <n v="10"/>
    <x v="0"/>
    <x v="4"/>
    <n v="3"/>
    <n v="481.95"/>
    <x v="1"/>
    <s v="North Thomas"/>
    <n v="3"/>
    <n v="3"/>
    <x v="1"/>
    <s v="F"/>
    <n v="42"/>
    <x v="2"/>
    <n v="1445.85"/>
    <s v="Mar 2024"/>
    <n v="2024"/>
    <x v="0"/>
  </r>
  <r>
    <n v="52849"/>
    <d v="2024-03-20T00:00:00"/>
    <n v="829"/>
    <n v="20"/>
    <x v="4"/>
    <x v="5"/>
    <n v="3"/>
    <n v="99.38"/>
    <x v="2"/>
    <s v="Katherineview"/>
    <n v="3.9924906132665834"/>
    <m/>
    <x v="1"/>
    <s v="F"/>
    <n v="19"/>
    <x v="3"/>
    <n v="298.14"/>
    <s v="Mar 2024"/>
    <n v="2024"/>
    <x v="0"/>
  </r>
  <r>
    <n v="98156"/>
    <d v="2024-03-20T00:00:00"/>
    <n v="759"/>
    <n v="40"/>
    <x v="3"/>
    <x v="6"/>
    <n v="3"/>
    <n v="371.43"/>
    <x v="0"/>
    <s v="Vasquezmouth"/>
    <n v="3.9924906132665834"/>
    <m/>
    <x v="1"/>
    <s v="F"/>
    <n v="48"/>
    <x v="1"/>
    <n v="1114.29"/>
    <s v="Mar 2024"/>
    <n v="2024"/>
    <x v="0"/>
  </r>
  <r>
    <n v="65571"/>
    <d v="2024-03-20T00:00:00"/>
    <n v="646"/>
    <n v="20"/>
    <x v="4"/>
    <x v="7"/>
    <n v="1"/>
    <n v="135.56"/>
    <x v="2"/>
    <s v="Michaelside"/>
    <n v="3.9924906132665834"/>
    <m/>
    <x v="0"/>
    <s v="M"/>
    <n v="20"/>
    <x v="3"/>
    <n v="135.56"/>
    <s v="Mar 2024"/>
    <n v="2024"/>
    <x v="0"/>
  </r>
  <r>
    <n v="96568"/>
    <d v="2024-03-21T00:00:00"/>
    <n v="842"/>
    <n v="20"/>
    <x v="4"/>
    <x v="8"/>
    <n v="1"/>
    <n v="284.33"/>
    <x v="2"/>
    <s v="Port Melissa"/>
    <n v="1"/>
    <n v="1"/>
    <x v="0"/>
    <s v="M"/>
    <n v="62"/>
    <x v="0"/>
    <n v="284.33"/>
    <s v="Mar 2024"/>
    <n v="2024"/>
    <x v="0"/>
  </r>
  <r>
    <n v="91997"/>
    <d v="2024-03-21T00:00:00"/>
    <n v="118"/>
    <n v="30"/>
    <x v="1"/>
    <x v="1"/>
    <n v="4"/>
    <n v="445.11"/>
    <x v="0"/>
    <s v="South Wanda"/>
    <n v="3"/>
    <n v="3"/>
    <x v="2"/>
    <m/>
    <n v="47"/>
    <x v="1"/>
    <n v="1780.44"/>
    <s v="Mar 2024"/>
    <n v="2024"/>
    <x v="0"/>
  </r>
  <r>
    <n v="20636"/>
    <d v="2024-03-22T00:00:00"/>
    <n v="707"/>
    <n v="10"/>
    <x v="0"/>
    <x v="9"/>
    <n v="2"/>
    <n v="257.81"/>
    <x v="2"/>
    <s v="Parkerfurt"/>
    <n v="3.9924906132665834"/>
    <m/>
    <x v="1"/>
    <s v="F"/>
    <n v="31"/>
    <x v="4"/>
    <n v="515.62"/>
    <s v="Mar 2024"/>
    <n v="2024"/>
    <x v="0"/>
  </r>
  <r>
    <n v="72701"/>
    <d v="2024-03-22T00:00:00"/>
    <n v="828"/>
    <n v="50"/>
    <x v="2"/>
    <x v="2"/>
    <n v="5"/>
    <n v="395.78"/>
    <x v="0"/>
    <s v="Webbfort"/>
    <n v="5"/>
    <n v="5"/>
    <x v="1"/>
    <s v="F"/>
    <n v="56"/>
    <x v="1"/>
    <n v="1978.8999999999999"/>
    <s v="Mar 2024"/>
    <n v="2024"/>
    <x v="0"/>
  </r>
  <r>
    <n v="77729"/>
    <d v="2024-03-23T00:00:00"/>
    <n v="744"/>
    <n v="50"/>
    <x v="2"/>
    <x v="10"/>
    <n v="3"/>
    <n v="243.37"/>
    <x v="0"/>
    <s v="Julieborough"/>
    <n v="3"/>
    <n v="3"/>
    <x v="1"/>
    <s v="F"/>
    <n v="64"/>
    <x v="0"/>
    <n v="730.11"/>
    <s v="Mar 2024"/>
    <n v="2024"/>
    <x v="0"/>
  </r>
  <r>
    <n v="85934"/>
    <d v="2024-03-23T00:00:00"/>
    <n v="141"/>
    <n v="10"/>
    <x v="0"/>
    <x v="0"/>
    <n v="2"/>
    <n v="200.17"/>
    <x v="2"/>
    <s v="Edwardview"/>
    <n v="4"/>
    <n v="4"/>
    <x v="1"/>
    <s v="F"/>
    <n v="60"/>
    <x v="1"/>
    <n v="400.34"/>
    <s v="Mar 2024"/>
    <n v="2024"/>
    <x v="0"/>
  </r>
  <r>
    <n v="49993"/>
    <d v="2024-03-23T00:00:00"/>
    <n v="880"/>
    <n v="10"/>
    <x v="0"/>
    <x v="0"/>
    <n v="1"/>
    <n v="162.38"/>
    <x v="0"/>
    <s v="Scottville"/>
    <n v="5"/>
    <n v="5"/>
    <x v="1"/>
    <s v="F"/>
    <n v="73"/>
    <x v="0"/>
    <n v="162.38"/>
    <s v="Mar 2024"/>
    <n v="2024"/>
    <x v="0"/>
  </r>
  <r>
    <n v="86746"/>
    <d v="2024-03-24T00:00:00"/>
    <n v="768"/>
    <n v="30"/>
    <x v="1"/>
    <x v="11"/>
    <n v="3"/>
    <n v="298.27"/>
    <x v="0"/>
    <s v="Mendezburgh"/>
    <n v="4"/>
    <n v="4"/>
    <x v="0"/>
    <s v="M"/>
    <n v="62"/>
    <x v="0"/>
    <n v="894.81"/>
    <s v="Mar 2024"/>
    <n v="2024"/>
    <x v="0"/>
  </r>
  <r>
    <n v="80803"/>
    <d v="2024-03-24T00:00:00"/>
    <n v="882"/>
    <n v="30"/>
    <x v="1"/>
    <x v="11"/>
    <n v="1"/>
    <n v="293"/>
    <x v="2"/>
    <s v="South William"/>
    <n v="5"/>
    <n v="5"/>
    <x v="0"/>
    <s v="M"/>
    <n v="26"/>
    <x v="4"/>
    <n v="293"/>
    <s v="Mar 2024"/>
    <n v="2024"/>
    <x v="0"/>
  </r>
  <r>
    <n v="21588"/>
    <d v="2024-03-25T00:00:00"/>
    <n v="112"/>
    <n v="40"/>
    <x v="3"/>
    <x v="12"/>
    <n v="2"/>
    <n v="298.63"/>
    <x v="1"/>
    <s v="South Veronica"/>
    <n v="5"/>
    <n v="5"/>
    <x v="1"/>
    <s v="F"/>
    <n v="33"/>
    <x v="4"/>
    <n v="597.26"/>
    <s v="Mar 2024"/>
    <n v="2024"/>
    <x v="0"/>
  </r>
  <r>
    <n v="65624"/>
    <d v="2024-03-26T00:00:00"/>
    <n v="732"/>
    <n v="50"/>
    <x v="2"/>
    <x v="10"/>
    <n v="2"/>
    <n v="188.47"/>
    <x v="0"/>
    <s v="West Krista"/>
    <n v="5"/>
    <n v="5"/>
    <x v="2"/>
    <m/>
    <n v="63"/>
    <x v="0"/>
    <n v="376.94"/>
    <s v="Mar 2024"/>
    <n v="2024"/>
    <x v="0"/>
  </r>
  <r>
    <n v="55865"/>
    <d v="2024-03-26T00:00:00"/>
    <n v="915"/>
    <n v="40"/>
    <x v="3"/>
    <x v="3"/>
    <n v="1"/>
    <n v="341.89"/>
    <x v="0"/>
    <s v="New Felicia"/>
    <n v="5"/>
    <n v="5"/>
    <x v="0"/>
    <s v="M"/>
    <n v="64"/>
    <x v="0"/>
    <n v="341.89"/>
    <s v="Mar 2024"/>
    <n v="2024"/>
    <x v="0"/>
  </r>
  <r>
    <n v="30090"/>
    <d v="2024-03-26T00:00:00"/>
    <n v="493"/>
    <n v="30"/>
    <x v="1"/>
    <x v="13"/>
    <n v="3"/>
    <n v="29.52"/>
    <x v="0"/>
    <s v="Joshuamouth"/>
    <n v="5"/>
    <n v="5"/>
    <x v="0"/>
    <s v="M"/>
    <n v="20"/>
    <x v="3"/>
    <n v="88.56"/>
    <s v="Mar 2024"/>
    <n v="2024"/>
    <x v="0"/>
  </r>
  <r>
    <n v="22264"/>
    <d v="2024-03-26T00:00:00"/>
    <n v="870"/>
    <n v="50"/>
    <x v="2"/>
    <x v="14"/>
    <n v="1"/>
    <n v="138.85"/>
    <x v="1"/>
    <s v="Danielton"/>
    <n v="5"/>
    <n v="5"/>
    <x v="1"/>
    <s v="F"/>
    <n v="63"/>
    <x v="0"/>
    <n v="138.85"/>
    <s v="Mar 2024"/>
    <n v="2024"/>
    <x v="0"/>
  </r>
  <r>
    <n v="92087"/>
    <d v="2024-03-26T00:00:00"/>
    <n v="888"/>
    <n v="10"/>
    <x v="0"/>
    <x v="9"/>
    <n v="4"/>
    <n v="26.2"/>
    <x v="0"/>
    <s v="South Michael"/>
    <n v="5"/>
    <n v="5"/>
    <x v="1"/>
    <s v="F"/>
    <n v="21"/>
    <x v="3"/>
    <n v="104.8"/>
    <s v="Mar 2024"/>
    <n v="2024"/>
    <x v="0"/>
  </r>
  <r>
    <n v="73009"/>
    <d v="2024-03-27T00:00:00"/>
    <n v="569"/>
    <n v="30"/>
    <x v="1"/>
    <x v="1"/>
    <n v="4"/>
    <n v="169.83"/>
    <x v="1"/>
    <s v="Jacobfurt"/>
    <n v="2"/>
    <n v="2"/>
    <x v="0"/>
    <s v="M"/>
    <n v="29"/>
    <x v="4"/>
    <n v="679.32"/>
    <s v="Mar 2024"/>
    <n v="2024"/>
    <x v="0"/>
  </r>
  <r>
    <n v="92950"/>
    <d v="2024-03-27T00:00:00"/>
    <n v="265"/>
    <n v="30"/>
    <x v="1"/>
    <x v="15"/>
    <n v="2"/>
    <n v="217.67"/>
    <x v="2"/>
    <s v="Austinbury"/>
    <n v="5"/>
    <n v="5"/>
    <x v="1"/>
    <s v="F"/>
    <n v="37"/>
    <x v="2"/>
    <n v="435.34"/>
    <s v="Mar 2024"/>
    <n v="2024"/>
    <x v="0"/>
  </r>
  <r>
    <n v="96700"/>
    <d v="2024-03-27T00:00:00"/>
    <n v="598"/>
    <n v="30"/>
    <x v="1"/>
    <x v="15"/>
    <n v="4"/>
    <n v="474.04"/>
    <x v="1"/>
    <s v="South Anthony"/>
    <n v="5"/>
    <n v="5"/>
    <x v="1"/>
    <s v="F"/>
    <n v="64"/>
    <x v="0"/>
    <n v="1896.16"/>
    <s v="Mar 2024"/>
    <n v="2024"/>
    <x v="0"/>
  </r>
  <r>
    <n v="37330"/>
    <d v="2024-03-27T00:00:00"/>
    <n v="881"/>
    <n v="50"/>
    <x v="2"/>
    <x v="16"/>
    <n v="5"/>
    <n v="219.26"/>
    <x v="2"/>
    <s v="West Molly"/>
    <n v="2"/>
    <n v="2"/>
    <x v="1"/>
    <s v="F"/>
    <n v="49"/>
    <x v="1"/>
    <n v="1096.3"/>
    <s v="Mar 2024"/>
    <n v="2024"/>
    <x v="0"/>
  </r>
  <r>
    <n v="92232"/>
    <d v="2024-03-28T00:00:00"/>
    <n v="961"/>
    <n v="40"/>
    <x v="3"/>
    <x v="6"/>
    <n v="4"/>
    <n v="410.28"/>
    <x v="1"/>
    <s v="Adamsfort"/>
    <n v="3.9924906132665834"/>
    <m/>
    <x v="0"/>
    <s v="M"/>
    <n v="33"/>
    <x v="4"/>
    <n v="1641.12"/>
    <s v="Mar 2024"/>
    <n v="2024"/>
    <x v="0"/>
  </r>
  <r>
    <n v="17044"/>
    <d v="2024-03-28T00:00:00"/>
    <n v="502"/>
    <n v="50"/>
    <x v="2"/>
    <x v="14"/>
    <n v="1"/>
    <n v="306.5"/>
    <x v="1"/>
    <s v="New Mindymouth"/>
    <n v="4"/>
    <n v="4"/>
    <x v="0"/>
    <s v="M"/>
    <n v="47"/>
    <x v="1"/>
    <n v="306.5"/>
    <s v="Mar 2024"/>
    <n v="2024"/>
    <x v="0"/>
  </r>
  <r>
    <n v="39825"/>
    <d v="2024-03-28T00:00:00"/>
    <n v="301"/>
    <n v="40"/>
    <x v="3"/>
    <x v="12"/>
    <n v="5"/>
    <n v="353.19"/>
    <x v="1"/>
    <s v="New Isaacmouth"/>
    <n v="5"/>
    <n v="5"/>
    <x v="2"/>
    <m/>
    <n v="50"/>
    <x v="1"/>
    <n v="1765.95"/>
    <s v="Mar 2024"/>
    <n v="2024"/>
    <x v="0"/>
  </r>
  <r>
    <n v="47212"/>
    <d v="2024-03-28T00:00:00"/>
    <n v="856"/>
    <n v="20"/>
    <x v="4"/>
    <x v="17"/>
    <n v="4"/>
    <n v="477.68"/>
    <x v="0"/>
    <s v="Port Jordan"/>
    <n v="3.9924906132665834"/>
    <m/>
    <x v="0"/>
    <s v="M"/>
    <n v="29"/>
    <x v="4"/>
    <n v="1910.72"/>
    <s v="Mar 2024"/>
    <n v="2024"/>
    <x v="0"/>
  </r>
  <r>
    <n v="72238"/>
    <d v="2024-03-28T00:00:00"/>
    <n v="435"/>
    <n v="20"/>
    <x v="4"/>
    <x v="5"/>
    <n v="2"/>
    <n v="74.459999999999994"/>
    <x v="0"/>
    <s v="Kevinland"/>
    <n v="5"/>
    <n v="5"/>
    <x v="1"/>
    <s v="F"/>
    <n v="74"/>
    <x v="0"/>
    <n v="148.91999999999999"/>
    <s v="Mar 2024"/>
    <n v="2024"/>
    <x v="0"/>
  </r>
  <r>
    <n v="97102"/>
    <d v="2024-03-28T00:00:00"/>
    <n v="663"/>
    <n v="50"/>
    <x v="2"/>
    <x v="16"/>
    <n v="4"/>
    <n v="286.82"/>
    <x v="1"/>
    <s v="Port Justinbury"/>
    <n v="3"/>
    <n v="3"/>
    <x v="1"/>
    <s v="F"/>
    <n v="55"/>
    <x v="1"/>
    <n v="1147.28"/>
    <s v="Mar 2024"/>
    <n v="2024"/>
    <x v="0"/>
  </r>
  <r>
    <n v="54869"/>
    <d v="2024-03-29T00:00:00"/>
    <n v="369"/>
    <n v="10"/>
    <x v="0"/>
    <x v="0"/>
    <n v="4"/>
    <n v="486.84"/>
    <x v="1"/>
    <s v="Martinburgh"/>
    <n v="5"/>
    <n v="5"/>
    <x v="1"/>
    <s v="F"/>
    <n v="42"/>
    <x v="2"/>
    <n v="1947.36"/>
    <s v="Mar 2024"/>
    <n v="2024"/>
    <x v="0"/>
  </r>
  <r>
    <n v="51679"/>
    <d v="2024-03-29T00:00:00"/>
    <n v="861"/>
    <n v="40"/>
    <x v="3"/>
    <x v="3"/>
    <n v="4"/>
    <n v="101.29"/>
    <x v="1"/>
    <s v="Williamsfort"/>
    <n v="5"/>
    <n v="5"/>
    <x v="2"/>
    <m/>
    <n v="32"/>
    <x v="4"/>
    <n v="405.16"/>
    <s v="Mar 2024"/>
    <n v="2024"/>
    <x v="0"/>
  </r>
  <r>
    <n v="36926"/>
    <d v="2024-03-29T00:00:00"/>
    <n v="350"/>
    <n v="40"/>
    <x v="3"/>
    <x v="12"/>
    <n v="2"/>
    <n v="137.12"/>
    <x v="2"/>
    <s v="Simonfort"/>
    <n v="4"/>
    <n v="4"/>
    <x v="1"/>
    <s v="F"/>
    <n v="68"/>
    <x v="0"/>
    <n v="274.24"/>
    <s v="Mar 2024"/>
    <n v="2024"/>
    <x v="0"/>
  </r>
  <r>
    <n v="48604"/>
    <d v="2024-03-30T00:00:00"/>
    <n v="899"/>
    <n v="30"/>
    <x v="1"/>
    <x v="11"/>
    <n v="5"/>
    <n v="230.49"/>
    <x v="1"/>
    <s v="Port Sandra"/>
    <n v="4"/>
    <n v="4"/>
    <x v="0"/>
    <s v="M"/>
    <n v="36"/>
    <x v="2"/>
    <n v="1152.45"/>
    <s v="Mar 2024"/>
    <n v="2024"/>
    <x v="0"/>
  </r>
  <r>
    <n v="43279"/>
    <d v="2024-03-30T00:00:00"/>
    <n v="403"/>
    <n v="30"/>
    <x v="1"/>
    <x v="18"/>
    <n v="4"/>
    <n v="247.25"/>
    <x v="0"/>
    <s v="Anthonyville"/>
    <n v="2"/>
    <n v="2"/>
    <x v="0"/>
    <s v="M"/>
    <n v="26"/>
    <x v="4"/>
    <n v="989"/>
    <s v="Mar 2024"/>
    <n v="2024"/>
    <x v="0"/>
  </r>
  <r>
    <n v="14872"/>
    <d v="2024-03-31T00:00:00"/>
    <n v="353"/>
    <n v="20"/>
    <x v="4"/>
    <x v="7"/>
    <n v="2"/>
    <n v="272.77999999999997"/>
    <x v="0"/>
    <s v="Cynthiaport"/>
    <n v="4"/>
    <n v="4"/>
    <x v="0"/>
    <s v="M"/>
    <n v="32"/>
    <x v="4"/>
    <n v="545.55999999999995"/>
    <s v="Mar 2024"/>
    <n v="2024"/>
    <x v="0"/>
  </r>
  <r>
    <n v="22729"/>
    <d v="2024-03-31T00:00:00"/>
    <n v="649"/>
    <n v="30"/>
    <x v="1"/>
    <x v="13"/>
    <n v="2"/>
    <n v="131.22"/>
    <x v="2"/>
    <s v="West Reginaldbury"/>
    <n v="4"/>
    <n v="4"/>
    <x v="0"/>
    <s v="M"/>
    <n v="32"/>
    <x v="4"/>
    <n v="262.44"/>
    <s v="Mar 2024"/>
    <n v="2024"/>
    <x v="0"/>
  </r>
  <r>
    <n v="33678"/>
    <d v="2024-04-01T00:00:00"/>
    <n v="732"/>
    <n v="20"/>
    <x v="4"/>
    <x v="19"/>
    <n v="1"/>
    <n v="380.08"/>
    <x v="1"/>
    <s v="Port Kenneth"/>
    <n v="1"/>
    <n v="1"/>
    <x v="0"/>
    <s v="M"/>
    <n v="29"/>
    <x v="4"/>
    <n v="380.08"/>
    <s v="Apr 2024"/>
    <n v="2024"/>
    <x v="1"/>
  </r>
  <r>
    <n v="65546"/>
    <d v="2024-04-01T00:00:00"/>
    <n v="575"/>
    <n v="20"/>
    <x v="4"/>
    <x v="8"/>
    <n v="4"/>
    <n v="400.94"/>
    <x v="2"/>
    <s v="Davidton"/>
    <n v="2"/>
    <n v="2"/>
    <x v="1"/>
    <s v="F"/>
    <n v="65"/>
    <x v="0"/>
    <n v="1603.76"/>
    <s v="Apr 2024"/>
    <n v="2024"/>
    <x v="1"/>
  </r>
  <r>
    <n v="31977"/>
    <d v="2024-04-01T00:00:00"/>
    <n v="490"/>
    <n v="50"/>
    <x v="2"/>
    <x v="2"/>
    <n v="5"/>
    <n v="371.84"/>
    <x v="0"/>
    <s v="North Marissa"/>
    <n v="5"/>
    <n v="5"/>
    <x v="2"/>
    <m/>
    <n v="52"/>
    <x v="1"/>
    <n v="1859.1999999999998"/>
    <s v="Apr 2024"/>
    <n v="2024"/>
    <x v="1"/>
  </r>
  <r>
    <n v="55371"/>
    <d v="2024-04-02T00:00:00"/>
    <n v="753"/>
    <n v="50"/>
    <x v="2"/>
    <x v="10"/>
    <n v="4"/>
    <n v="263.69"/>
    <x v="1"/>
    <s v="South Anthonyfurt"/>
    <n v="5"/>
    <n v="5"/>
    <x v="2"/>
    <m/>
    <n v="73"/>
    <x v="0"/>
    <n v="1054.76"/>
    <s v="Apr 2024"/>
    <n v="2024"/>
    <x v="1"/>
  </r>
  <r>
    <n v="54503"/>
    <d v="2024-04-03T00:00:00"/>
    <n v="416"/>
    <n v="50"/>
    <x v="2"/>
    <x v="14"/>
    <n v="2"/>
    <n v="337.25"/>
    <x v="1"/>
    <s v="Walkerland"/>
    <n v="2"/>
    <n v="2"/>
    <x v="1"/>
    <s v="F"/>
    <n v="42"/>
    <x v="2"/>
    <n v="674.5"/>
    <s v="Apr 2024"/>
    <n v="2024"/>
    <x v="1"/>
  </r>
  <r>
    <n v="76203"/>
    <d v="2024-04-03T00:00:00"/>
    <n v="307"/>
    <n v="20"/>
    <x v="4"/>
    <x v="8"/>
    <n v="5"/>
    <n v="39.18"/>
    <x v="0"/>
    <s v="Port Jeffrey"/>
    <n v="4"/>
    <n v="4"/>
    <x v="2"/>
    <m/>
    <n v="61"/>
    <x v="0"/>
    <n v="195.9"/>
    <s v="Apr 2024"/>
    <n v="2024"/>
    <x v="1"/>
  </r>
  <r>
    <n v="58032"/>
    <d v="2024-04-04T00:00:00"/>
    <n v="133"/>
    <n v="30"/>
    <x v="1"/>
    <x v="18"/>
    <n v="4"/>
    <n v="14.97"/>
    <x v="0"/>
    <s v="Lake Sethfurt"/>
    <n v="3.9924906132665834"/>
    <m/>
    <x v="1"/>
    <s v="F"/>
    <n v="22"/>
    <x v="3"/>
    <n v="59.88"/>
    <s v="Apr 2024"/>
    <n v="2024"/>
    <x v="1"/>
  </r>
  <r>
    <n v="84661"/>
    <d v="2024-04-04T00:00:00"/>
    <n v="129"/>
    <n v="20"/>
    <x v="4"/>
    <x v="7"/>
    <n v="2"/>
    <n v="272.83"/>
    <x v="2"/>
    <s v="Martineztown"/>
    <n v="4"/>
    <n v="4"/>
    <x v="1"/>
    <s v="F"/>
    <n v="38"/>
    <x v="2"/>
    <n v="545.66"/>
    <s v="Apr 2024"/>
    <n v="2024"/>
    <x v="1"/>
  </r>
  <r>
    <n v="62183"/>
    <d v="2024-04-04T00:00:00"/>
    <n v="568"/>
    <n v="50"/>
    <x v="2"/>
    <x v="14"/>
    <n v="2"/>
    <n v="494.81"/>
    <x v="1"/>
    <s v="Jasontown"/>
    <n v="3"/>
    <n v="3"/>
    <x v="1"/>
    <s v="F"/>
    <n v="52"/>
    <x v="1"/>
    <n v="989.62"/>
    <s v="Apr 2024"/>
    <n v="2024"/>
    <x v="1"/>
  </r>
  <r>
    <n v="62833"/>
    <d v="2024-04-05T00:00:00"/>
    <n v="955"/>
    <n v="20"/>
    <x v="4"/>
    <x v="17"/>
    <n v="1"/>
    <n v="457.29"/>
    <x v="0"/>
    <s v="East Matthew"/>
    <n v="1"/>
    <n v="1"/>
    <x v="1"/>
    <s v="F"/>
    <n v="71"/>
    <x v="0"/>
    <n v="457.29"/>
    <s v="Apr 2024"/>
    <n v="2024"/>
    <x v="1"/>
  </r>
  <r>
    <n v="61930"/>
    <d v="2024-04-05T00:00:00"/>
    <n v="660"/>
    <n v="10"/>
    <x v="0"/>
    <x v="4"/>
    <n v="3"/>
    <n v="362.2"/>
    <x v="0"/>
    <s v="Maxwellhaven"/>
    <n v="2"/>
    <n v="2"/>
    <x v="1"/>
    <s v="F"/>
    <n v="44"/>
    <x v="2"/>
    <n v="1086.5999999999999"/>
    <s v="Apr 2024"/>
    <n v="2024"/>
    <x v="1"/>
  </r>
  <r>
    <n v="47971"/>
    <d v="2024-04-06T00:00:00"/>
    <n v="363"/>
    <n v="20"/>
    <x v="4"/>
    <x v="8"/>
    <n v="5"/>
    <n v="279.12"/>
    <x v="2"/>
    <s v="East Dawn"/>
    <n v="4"/>
    <n v="4"/>
    <x v="1"/>
    <s v="F"/>
    <n v="47"/>
    <x v="1"/>
    <n v="1395.6"/>
    <s v="Apr 2024"/>
    <n v="2024"/>
    <x v="1"/>
  </r>
  <r>
    <n v="79864"/>
    <d v="2024-04-07T00:00:00"/>
    <n v="825"/>
    <n v="20"/>
    <x v="4"/>
    <x v="5"/>
    <n v="5"/>
    <n v="125.64"/>
    <x v="1"/>
    <s v="Jennifermouth"/>
    <n v="3"/>
    <n v="3"/>
    <x v="0"/>
    <s v="M"/>
    <n v="36"/>
    <x v="2"/>
    <n v="628.20000000000005"/>
    <s v="Apr 2024"/>
    <n v="2024"/>
    <x v="1"/>
  </r>
  <r>
    <n v="68604"/>
    <d v="2024-04-07T00:00:00"/>
    <n v="117"/>
    <n v="50"/>
    <x v="2"/>
    <x v="20"/>
    <n v="2"/>
    <n v="333.05"/>
    <x v="0"/>
    <s v="North Donna"/>
    <n v="3.9924906132665834"/>
    <m/>
    <x v="1"/>
    <s v="F"/>
    <n v="45"/>
    <x v="2"/>
    <n v="666.1"/>
    <s v="Apr 2024"/>
    <n v="2024"/>
    <x v="1"/>
  </r>
  <r>
    <n v="13120"/>
    <d v="2024-04-07T00:00:00"/>
    <n v="893"/>
    <n v="30"/>
    <x v="1"/>
    <x v="18"/>
    <n v="1"/>
    <n v="40.200000000000003"/>
    <x v="1"/>
    <s v="New David"/>
    <n v="5"/>
    <n v="5"/>
    <x v="0"/>
    <s v="M"/>
    <n v="59"/>
    <x v="1"/>
    <n v="40.200000000000003"/>
    <s v="Apr 2024"/>
    <n v="2024"/>
    <x v="1"/>
  </r>
  <r>
    <n v="18511"/>
    <d v="2024-04-07T00:00:00"/>
    <n v="877"/>
    <n v="30"/>
    <x v="1"/>
    <x v="1"/>
    <n v="4"/>
    <n v="96.94"/>
    <x v="1"/>
    <s v="West Alicia"/>
    <n v="3.9924906132665834"/>
    <m/>
    <x v="2"/>
    <m/>
    <n v="56"/>
    <x v="1"/>
    <n v="387.76"/>
    <s v="Apr 2024"/>
    <n v="2024"/>
    <x v="1"/>
  </r>
  <r>
    <n v="78752"/>
    <d v="2024-04-07T00:00:00"/>
    <n v="158"/>
    <n v="30"/>
    <x v="1"/>
    <x v="11"/>
    <n v="5"/>
    <n v="178.2"/>
    <x v="0"/>
    <s v="Lake Tinahaven"/>
    <n v="3"/>
    <n v="3"/>
    <x v="1"/>
    <s v="F"/>
    <n v="49"/>
    <x v="1"/>
    <n v="891"/>
    <s v="Apr 2024"/>
    <n v="2024"/>
    <x v="1"/>
  </r>
  <r>
    <n v="49651"/>
    <d v="2024-04-08T00:00:00"/>
    <n v="937"/>
    <n v="40"/>
    <x v="3"/>
    <x v="21"/>
    <n v="4"/>
    <n v="267.72000000000003"/>
    <x v="2"/>
    <s v="West Elizabethbury"/>
    <n v="3.9924906132665834"/>
    <m/>
    <x v="0"/>
    <s v="M"/>
    <n v="19"/>
    <x v="3"/>
    <n v="1070.8800000000001"/>
    <s v="Apr 2024"/>
    <n v="2024"/>
    <x v="1"/>
  </r>
  <r>
    <n v="98322"/>
    <d v="2024-04-08T00:00:00"/>
    <n v="157"/>
    <n v="50"/>
    <x v="2"/>
    <x v="10"/>
    <n v="1"/>
    <n v="200.44"/>
    <x v="2"/>
    <s v="North Alexis"/>
    <n v="5"/>
    <n v="5"/>
    <x v="1"/>
    <s v="F"/>
    <n v="60"/>
    <x v="1"/>
    <n v="200.44"/>
    <s v="Apr 2024"/>
    <n v="2024"/>
    <x v="1"/>
  </r>
  <r>
    <n v="28608"/>
    <d v="2024-04-08T00:00:00"/>
    <n v="436"/>
    <n v="10"/>
    <x v="0"/>
    <x v="4"/>
    <n v="1"/>
    <n v="478.75"/>
    <x v="1"/>
    <s v="Annaborough"/>
    <n v="3"/>
    <n v="3"/>
    <x v="0"/>
    <s v="M"/>
    <n v="51"/>
    <x v="1"/>
    <n v="478.75"/>
    <s v="Apr 2024"/>
    <n v="2024"/>
    <x v="1"/>
  </r>
  <r>
    <n v="87690"/>
    <d v="2024-04-08T00:00:00"/>
    <n v="775"/>
    <n v="50"/>
    <x v="2"/>
    <x v="20"/>
    <n v="5"/>
    <n v="82.98"/>
    <x v="1"/>
    <s v="East Kristen"/>
    <n v="3.9924906132665834"/>
    <m/>
    <x v="2"/>
    <m/>
    <n v="41"/>
    <x v="2"/>
    <n v="414.90000000000003"/>
    <s v="Apr 2024"/>
    <n v="2024"/>
    <x v="1"/>
  </r>
  <r>
    <n v="11145"/>
    <d v="2024-04-09T00:00:00"/>
    <n v="461"/>
    <n v="30"/>
    <x v="1"/>
    <x v="13"/>
    <n v="1"/>
    <n v="38.380000000000003"/>
    <x v="1"/>
    <s v="Douglasport"/>
    <n v="5"/>
    <n v="5"/>
    <x v="0"/>
    <s v="M"/>
    <n v="34"/>
    <x v="4"/>
    <n v="38.380000000000003"/>
    <s v="Apr 2024"/>
    <n v="2024"/>
    <x v="1"/>
  </r>
  <r>
    <n v="51971"/>
    <d v="2024-04-09T00:00:00"/>
    <n v="990"/>
    <n v="50"/>
    <x v="2"/>
    <x v="14"/>
    <n v="4"/>
    <n v="115.36"/>
    <x v="2"/>
    <s v="Port Johnport"/>
    <n v="3.9924906132665834"/>
    <m/>
    <x v="1"/>
    <s v="F"/>
    <n v="41"/>
    <x v="2"/>
    <n v="461.44"/>
    <s v="Apr 2024"/>
    <n v="2024"/>
    <x v="1"/>
  </r>
  <r>
    <n v="57960"/>
    <d v="2024-04-09T00:00:00"/>
    <n v="951"/>
    <n v="40"/>
    <x v="3"/>
    <x v="3"/>
    <n v="1"/>
    <n v="220.22"/>
    <x v="2"/>
    <s v="Connerburgh"/>
    <n v="3"/>
    <n v="3"/>
    <x v="0"/>
    <s v="M"/>
    <n v="29"/>
    <x v="4"/>
    <n v="220.22"/>
    <s v="Apr 2024"/>
    <n v="2024"/>
    <x v="1"/>
  </r>
  <r>
    <n v="16539"/>
    <d v="2024-04-10T00:00:00"/>
    <n v="334"/>
    <n v="50"/>
    <x v="2"/>
    <x v="14"/>
    <n v="3"/>
    <n v="474.32"/>
    <x v="0"/>
    <s v="Kathleenton"/>
    <n v="5"/>
    <n v="5"/>
    <x v="0"/>
    <s v="M"/>
    <n v="21"/>
    <x v="3"/>
    <n v="1422.96"/>
    <s v="Apr 2024"/>
    <n v="2024"/>
    <x v="1"/>
  </r>
  <r>
    <n v="26583"/>
    <d v="2024-04-10T00:00:00"/>
    <n v="217"/>
    <n v="20"/>
    <x v="4"/>
    <x v="8"/>
    <n v="4"/>
    <n v="43.23"/>
    <x v="1"/>
    <s v="Lake Nicholas"/>
    <n v="5"/>
    <n v="5"/>
    <x v="0"/>
    <s v="M"/>
    <n v="60"/>
    <x v="1"/>
    <n v="172.92"/>
    <s v="Apr 2024"/>
    <n v="2024"/>
    <x v="1"/>
  </r>
  <r>
    <n v="48690"/>
    <d v="2024-04-11T00:00:00"/>
    <n v="161"/>
    <n v="20"/>
    <x v="4"/>
    <x v="19"/>
    <n v="3"/>
    <n v="139.94999999999999"/>
    <x v="2"/>
    <s v="West Geraldhaven"/>
    <n v="5"/>
    <n v="5"/>
    <x v="1"/>
    <s v="F"/>
    <n v="18"/>
    <x v="3"/>
    <n v="419.84999999999997"/>
    <s v="Apr 2024"/>
    <n v="2024"/>
    <x v="1"/>
  </r>
  <r>
    <n v="52835"/>
    <d v="2024-04-11T00:00:00"/>
    <n v="159"/>
    <n v="40"/>
    <x v="3"/>
    <x v="22"/>
    <n v="2"/>
    <n v="381.5"/>
    <x v="1"/>
    <s v="North Davidchester"/>
    <n v="4"/>
    <n v="4"/>
    <x v="1"/>
    <s v="F"/>
    <n v="31"/>
    <x v="4"/>
    <n v="763"/>
    <s v="Apr 2024"/>
    <n v="2024"/>
    <x v="1"/>
  </r>
  <r>
    <n v="62699"/>
    <d v="2024-04-11T00:00:00"/>
    <n v="722"/>
    <n v="10"/>
    <x v="0"/>
    <x v="9"/>
    <n v="4"/>
    <n v="19.28"/>
    <x v="2"/>
    <s v="Michaelchester"/>
    <n v="4"/>
    <n v="4"/>
    <x v="0"/>
    <s v="M"/>
    <n v="36"/>
    <x v="2"/>
    <n v="77.12"/>
    <s v="Apr 2024"/>
    <n v="2024"/>
    <x v="1"/>
  </r>
  <r>
    <n v="52134"/>
    <d v="2024-04-11T00:00:00"/>
    <n v="592"/>
    <n v="50"/>
    <x v="2"/>
    <x v="10"/>
    <n v="1"/>
    <n v="340.27"/>
    <x v="2"/>
    <s v="West Rogerberg"/>
    <n v="1"/>
    <n v="1"/>
    <x v="0"/>
    <s v="M"/>
    <n v="65"/>
    <x v="0"/>
    <n v="340.27"/>
    <s v="Apr 2024"/>
    <n v="2024"/>
    <x v="1"/>
  </r>
  <r>
    <n v="54710"/>
    <d v="2024-04-11T00:00:00"/>
    <n v="343"/>
    <n v="10"/>
    <x v="0"/>
    <x v="4"/>
    <n v="5"/>
    <n v="240.37"/>
    <x v="0"/>
    <s v="Huntberg"/>
    <n v="5"/>
    <n v="5"/>
    <x v="0"/>
    <s v="M"/>
    <n v="27"/>
    <x v="4"/>
    <n v="1201.8499999999999"/>
    <s v="Apr 2024"/>
    <n v="2024"/>
    <x v="1"/>
  </r>
  <r>
    <n v="48695"/>
    <d v="2024-04-12T00:00:00"/>
    <n v="545"/>
    <n v="30"/>
    <x v="1"/>
    <x v="13"/>
    <n v="4"/>
    <n v="191.39"/>
    <x v="0"/>
    <s v="Lake Ian"/>
    <n v="5"/>
    <n v="5"/>
    <x v="1"/>
    <s v="F"/>
    <n v="34"/>
    <x v="4"/>
    <n v="765.56"/>
    <s v="Apr 2024"/>
    <n v="2024"/>
    <x v="1"/>
  </r>
  <r>
    <n v="67405"/>
    <d v="2024-04-13T00:00:00"/>
    <n v="183"/>
    <n v="20"/>
    <x v="4"/>
    <x v="5"/>
    <n v="2"/>
    <n v="85.31"/>
    <x v="2"/>
    <s v="Morrisport"/>
    <n v="4"/>
    <n v="4"/>
    <x v="1"/>
    <s v="F"/>
    <n v="43"/>
    <x v="2"/>
    <n v="170.62"/>
    <s v="Apr 2024"/>
    <n v="2024"/>
    <x v="1"/>
  </r>
  <r>
    <n v="23743"/>
    <d v="2024-04-14T00:00:00"/>
    <n v="388"/>
    <n v="40"/>
    <x v="3"/>
    <x v="3"/>
    <n v="4"/>
    <n v="235.81"/>
    <x v="1"/>
    <s v="Fishertown"/>
    <n v="5"/>
    <n v="5"/>
    <x v="0"/>
    <s v="M"/>
    <n v="43"/>
    <x v="2"/>
    <n v="943.24"/>
    <s v="Apr 2024"/>
    <n v="2024"/>
    <x v="1"/>
  </r>
  <r>
    <n v="61935"/>
    <d v="2024-04-14T00:00:00"/>
    <n v="484"/>
    <n v="30"/>
    <x v="1"/>
    <x v="1"/>
    <n v="3"/>
    <n v="393.51"/>
    <x v="2"/>
    <s v="Johnnyton"/>
    <n v="2"/>
    <n v="2"/>
    <x v="0"/>
    <s v="M"/>
    <n v="68"/>
    <x v="0"/>
    <n v="1180.53"/>
    <s v="Apr 2024"/>
    <n v="2024"/>
    <x v="1"/>
  </r>
  <r>
    <n v="11455"/>
    <d v="2024-04-14T00:00:00"/>
    <n v="374"/>
    <n v="50"/>
    <x v="2"/>
    <x v="16"/>
    <n v="2"/>
    <n v="101.7"/>
    <x v="2"/>
    <s v="Wrightfort"/>
    <n v="1"/>
    <n v="1"/>
    <x v="1"/>
    <s v="F"/>
    <n v="48"/>
    <x v="1"/>
    <n v="203.4"/>
    <s v="Apr 2024"/>
    <n v="2024"/>
    <x v="1"/>
  </r>
  <r>
    <n v="52736"/>
    <d v="2024-04-15T00:00:00"/>
    <n v="175"/>
    <n v="20"/>
    <x v="4"/>
    <x v="19"/>
    <n v="2"/>
    <n v="167.59"/>
    <x v="2"/>
    <s v="West Jerome"/>
    <n v="3"/>
    <n v="3"/>
    <x v="1"/>
    <s v="F"/>
    <n v="49"/>
    <x v="1"/>
    <n v="335.18"/>
    <s v="Apr 2024"/>
    <n v="2024"/>
    <x v="1"/>
  </r>
  <r>
    <n v="81790"/>
    <d v="2024-04-15T00:00:00"/>
    <n v="854"/>
    <n v="10"/>
    <x v="0"/>
    <x v="0"/>
    <n v="5"/>
    <n v="372.39"/>
    <x v="0"/>
    <s v="North Jonathanborough"/>
    <n v="5"/>
    <n v="5"/>
    <x v="2"/>
    <m/>
    <n v="74"/>
    <x v="0"/>
    <n v="1861.9499999999998"/>
    <s v="Apr 2024"/>
    <n v="2024"/>
    <x v="1"/>
  </r>
  <r>
    <n v="36759"/>
    <d v="2024-04-16T00:00:00"/>
    <n v="952"/>
    <n v="40"/>
    <x v="3"/>
    <x v="21"/>
    <n v="5"/>
    <n v="155.25"/>
    <x v="1"/>
    <s v="Michaelfurt"/>
    <n v="3.9924906132665834"/>
    <m/>
    <x v="1"/>
    <s v="F"/>
    <n v="43"/>
    <x v="2"/>
    <n v="776.25"/>
    <s v="Apr 2024"/>
    <n v="2024"/>
    <x v="1"/>
  </r>
  <r>
    <n v="41166"/>
    <d v="2024-04-17T00:00:00"/>
    <n v="783"/>
    <n v="50"/>
    <x v="2"/>
    <x v="16"/>
    <n v="5"/>
    <n v="51.74"/>
    <x v="0"/>
    <s v="North Matthew"/>
    <n v="3.9924906132665834"/>
    <m/>
    <x v="1"/>
    <s v="F"/>
    <n v="61"/>
    <x v="0"/>
    <n v="258.7"/>
    <s v="Apr 2024"/>
    <n v="2024"/>
    <x v="1"/>
  </r>
  <r>
    <n v="21004"/>
    <d v="2024-04-17T00:00:00"/>
    <n v="843"/>
    <n v="30"/>
    <x v="1"/>
    <x v="11"/>
    <n v="5"/>
    <n v="171.55"/>
    <x v="1"/>
    <s v="Lake Catherine"/>
    <n v="5"/>
    <n v="5"/>
    <x v="0"/>
    <s v="M"/>
    <n v="30"/>
    <x v="4"/>
    <n v="857.75"/>
    <s v="Apr 2024"/>
    <n v="2024"/>
    <x v="1"/>
  </r>
  <r>
    <n v="29895"/>
    <d v="2024-04-17T00:00:00"/>
    <n v="150"/>
    <n v="40"/>
    <x v="3"/>
    <x v="22"/>
    <n v="3"/>
    <n v="211.29"/>
    <x v="2"/>
    <s v="Ramirezmouth"/>
    <n v="5"/>
    <n v="5"/>
    <x v="0"/>
    <s v="M"/>
    <n v="47"/>
    <x v="1"/>
    <n v="633.87"/>
    <s v="Apr 2024"/>
    <n v="2024"/>
    <x v="1"/>
  </r>
  <r>
    <n v="90910"/>
    <d v="2024-04-17T00:00:00"/>
    <n v="280"/>
    <n v="20"/>
    <x v="4"/>
    <x v="17"/>
    <n v="3"/>
    <n v="300.18"/>
    <x v="2"/>
    <s v="Johnnystad"/>
    <n v="3.9924906132665834"/>
    <m/>
    <x v="0"/>
    <s v="M"/>
    <n v="24"/>
    <x v="3"/>
    <n v="900.54"/>
    <s v="Apr 2024"/>
    <n v="2024"/>
    <x v="1"/>
  </r>
  <r>
    <n v="58481"/>
    <d v="2024-04-18T00:00:00"/>
    <n v="128"/>
    <n v="50"/>
    <x v="2"/>
    <x v="16"/>
    <n v="4"/>
    <n v="99.56"/>
    <x v="1"/>
    <s v="Taylorland"/>
    <n v="5"/>
    <n v="5"/>
    <x v="2"/>
    <m/>
    <n v="57"/>
    <x v="1"/>
    <n v="398.24"/>
    <s v="Apr 2024"/>
    <n v="2024"/>
    <x v="1"/>
  </r>
  <r>
    <n v="22360"/>
    <d v="2024-04-19T00:00:00"/>
    <n v="766"/>
    <n v="10"/>
    <x v="0"/>
    <x v="9"/>
    <n v="3"/>
    <n v="192.92"/>
    <x v="0"/>
    <s v="Port Maxwell"/>
    <n v="4"/>
    <n v="4"/>
    <x v="0"/>
    <s v="M"/>
    <n v="68"/>
    <x v="0"/>
    <n v="578.76"/>
    <s v="Apr 2024"/>
    <n v="2024"/>
    <x v="1"/>
  </r>
  <r>
    <n v="60294"/>
    <d v="2024-04-19T00:00:00"/>
    <n v="486"/>
    <n v="30"/>
    <x v="1"/>
    <x v="13"/>
    <n v="4"/>
    <n v="150.77000000000001"/>
    <x v="2"/>
    <s v="Thomastown"/>
    <n v="5"/>
    <n v="5"/>
    <x v="1"/>
    <s v="F"/>
    <n v="26"/>
    <x v="4"/>
    <n v="603.08000000000004"/>
    <s v="Apr 2024"/>
    <n v="2024"/>
    <x v="1"/>
  </r>
  <r>
    <n v="72324"/>
    <d v="2024-04-19T00:00:00"/>
    <n v="735"/>
    <n v="40"/>
    <x v="3"/>
    <x v="3"/>
    <n v="1"/>
    <n v="267.64999999999998"/>
    <x v="1"/>
    <s v="Crosbyfort"/>
    <n v="4"/>
    <n v="4"/>
    <x v="0"/>
    <s v="M"/>
    <n v="64"/>
    <x v="0"/>
    <n v="267.64999999999998"/>
    <s v="Apr 2024"/>
    <n v="2024"/>
    <x v="1"/>
  </r>
  <r>
    <n v="87478"/>
    <d v="2024-04-19T00:00:00"/>
    <n v="788"/>
    <n v="30"/>
    <x v="1"/>
    <x v="1"/>
    <n v="1"/>
    <n v="22.21"/>
    <x v="2"/>
    <s v="Williamton"/>
    <n v="4"/>
    <n v="4"/>
    <x v="1"/>
    <s v="F"/>
    <n v="50"/>
    <x v="1"/>
    <n v="22.21"/>
    <s v="Apr 2024"/>
    <n v="2024"/>
    <x v="1"/>
  </r>
  <r>
    <n v="89789"/>
    <d v="2024-04-19T00:00:00"/>
    <n v="953"/>
    <n v="30"/>
    <x v="1"/>
    <x v="15"/>
    <n v="4"/>
    <n v="204.06"/>
    <x v="1"/>
    <s v="Huffmanshire"/>
    <n v="5"/>
    <n v="5"/>
    <x v="0"/>
    <s v="M"/>
    <n v="71"/>
    <x v="0"/>
    <n v="816.24"/>
    <s v="Apr 2024"/>
    <n v="2024"/>
    <x v="1"/>
  </r>
  <r>
    <n v="32363"/>
    <d v="2024-04-19T00:00:00"/>
    <n v="157"/>
    <n v="50"/>
    <x v="2"/>
    <x v="2"/>
    <n v="1"/>
    <n v="60.16"/>
    <x v="1"/>
    <s v="Greenborough"/>
    <n v="3"/>
    <n v="3"/>
    <x v="0"/>
    <s v="M"/>
    <n v="61"/>
    <x v="0"/>
    <n v="60.16"/>
    <s v="Apr 2024"/>
    <n v="2024"/>
    <x v="1"/>
  </r>
  <r>
    <n v="61065"/>
    <d v="2024-04-20T00:00:00"/>
    <n v="988"/>
    <n v="10"/>
    <x v="0"/>
    <x v="9"/>
    <n v="1"/>
    <n v="465.66"/>
    <x v="1"/>
    <s v="West Rebekahland"/>
    <n v="1"/>
    <n v="1"/>
    <x v="0"/>
    <s v="M"/>
    <n v="25"/>
    <x v="3"/>
    <n v="465.66"/>
    <s v="Apr 2024"/>
    <n v="2024"/>
    <x v="1"/>
  </r>
  <r>
    <n v="49701"/>
    <d v="2024-04-21T00:00:00"/>
    <n v="684"/>
    <n v="40"/>
    <x v="3"/>
    <x v="6"/>
    <n v="1"/>
    <n v="107.79"/>
    <x v="2"/>
    <s v="Lake Jasmineport"/>
    <n v="3"/>
    <n v="3"/>
    <x v="1"/>
    <s v="F"/>
    <n v="63"/>
    <x v="0"/>
    <n v="107.79"/>
    <s v="Apr 2024"/>
    <n v="2024"/>
    <x v="1"/>
  </r>
  <r>
    <n v="49765"/>
    <d v="2024-04-21T00:00:00"/>
    <n v="389"/>
    <n v="40"/>
    <x v="3"/>
    <x v="22"/>
    <n v="3"/>
    <n v="385.37"/>
    <x v="0"/>
    <s v="Jensenstad"/>
    <n v="1"/>
    <n v="1"/>
    <x v="0"/>
    <s v="M"/>
    <n v="35"/>
    <x v="4"/>
    <n v="1156.1100000000001"/>
    <s v="Apr 2024"/>
    <n v="2024"/>
    <x v="1"/>
  </r>
  <r>
    <n v="13591"/>
    <d v="2024-04-21T00:00:00"/>
    <n v="884"/>
    <n v="30"/>
    <x v="1"/>
    <x v="11"/>
    <n v="1"/>
    <n v="394.06"/>
    <x v="0"/>
    <s v="Cameronside"/>
    <n v="4"/>
    <n v="4"/>
    <x v="0"/>
    <s v="M"/>
    <n v="18"/>
    <x v="3"/>
    <n v="394.06"/>
    <s v="Apr 2024"/>
    <n v="2024"/>
    <x v="1"/>
  </r>
  <r>
    <n v="70242"/>
    <d v="2024-04-21T00:00:00"/>
    <n v="732"/>
    <n v="50"/>
    <x v="2"/>
    <x v="20"/>
    <n v="2"/>
    <n v="325.89"/>
    <x v="0"/>
    <s v="Garciamouth"/>
    <n v="2"/>
    <n v="2"/>
    <x v="0"/>
    <s v="M"/>
    <n v="27"/>
    <x v="4"/>
    <n v="651.78"/>
    <s v="Apr 2024"/>
    <n v="2024"/>
    <x v="1"/>
  </r>
  <r>
    <n v="38808"/>
    <d v="2024-04-21T00:00:00"/>
    <n v="928"/>
    <n v="20"/>
    <x v="4"/>
    <x v="5"/>
    <n v="2"/>
    <n v="313.67"/>
    <x v="2"/>
    <s v="South Coltonport"/>
    <n v="5"/>
    <n v="5"/>
    <x v="0"/>
    <s v="M"/>
    <n v="73"/>
    <x v="0"/>
    <n v="627.34"/>
    <s v="Apr 2024"/>
    <n v="2024"/>
    <x v="1"/>
  </r>
  <r>
    <n v="10792"/>
    <d v="2024-04-21T00:00:00"/>
    <n v="898"/>
    <n v="50"/>
    <x v="2"/>
    <x v="20"/>
    <n v="2"/>
    <n v="31.51"/>
    <x v="0"/>
    <s v="East Lisaview"/>
    <n v="5"/>
    <n v="5"/>
    <x v="1"/>
    <s v="F"/>
    <n v="49"/>
    <x v="1"/>
    <n v="63.02"/>
    <s v="Apr 2024"/>
    <n v="2024"/>
    <x v="1"/>
  </r>
  <r>
    <n v="15676"/>
    <d v="2024-04-22T00:00:00"/>
    <n v="649"/>
    <n v="40"/>
    <x v="3"/>
    <x v="22"/>
    <n v="3"/>
    <n v="355.78"/>
    <x v="1"/>
    <s v="Rachelland"/>
    <n v="3.9924906132665834"/>
    <m/>
    <x v="0"/>
    <s v="M"/>
    <n v="72"/>
    <x v="0"/>
    <n v="1067.3399999999999"/>
    <s v="Apr 2024"/>
    <n v="2024"/>
    <x v="1"/>
  </r>
  <r>
    <n v="69990"/>
    <d v="2024-04-22T00:00:00"/>
    <n v="839"/>
    <n v="20"/>
    <x v="4"/>
    <x v="19"/>
    <n v="2"/>
    <n v="265.33999999999997"/>
    <x v="1"/>
    <s v="Ericfurt"/>
    <n v="3"/>
    <n v="3"/>
    <x v="0"/>
    <s v="M"/>
    <n v="49"/>
    <x v="1"/>
    <n v="530.67999999999995"/>
    <s v="Apr 2024"/>
    <n v="2024"/>
    <x v="1"/>
  </r>
  <r>
    <n v="35822"/>
    <d v="2024-04-22T00:00:00"/>
    <n v="748"/>
    <n v="50"/>
    <x v="2"/>
    <x v="10"/>
    <n v="1"/>
    <n v="473.99"/>
    <x v="2"/>
    <s v="Lake Jason"/>
    <n v="5"/>
    <n v="5"/>
    <x v="0"/>
    <s v="M"/>
    <n v="57"/>
    <x v="1"/>
    <n v="473.99"/>
    <s v="Apr 2024"/>
    <n v="2024"/>
    <x v="1"/>
  </r>
  <r>
    <n v="63919"/>
    <d v="2024-04-23T00:00:00"/>
    <n v="209"/>
    <n v="40"/>
    <x v="3"/>
    <x v="3"/>
    <n v="3"/>
    <n v="12.89"/>
    <x v="2"/>
    <s v="Jeffreyville"/>
    <n v="2"/>
    <n v="2"/>
    <x v="0"/>
    <s v="M"/>
    <n v="54"/>
    <x v="1"/>
    <n v="38.67"/>
    <s v="Apr 2024"/>
    <n v="2024"/>
    <x v="1"/>
  </r>
  <r>
    <n v="71490"/>
    <d v="2024-04-23T00:00:00"/>
    <n v="364"/>
    <n v="40"/>
    <x v="3"/>
    <x v="22"/>
    <n v="1"/>
    <n v="195.85"/>
    <x v="0"/>
    <s v="Robertton"/>
    <n v="1"/>
    <n v="1"/>
    <x v="0"/>
    <s v="M"/>
    <n v="45"/>
    <x v="2"/>
    <n v="195.85"/>
    <s v="Apr 2024"/>
    <n v="2024"/>
    <x v="1"/>
  </r>
  <r>
    <n v="10679"/>
    <d v="2024-04-23T00:00:00"/>
    <n v="819"/>
    <n v="10"/>
    <x v="0"/>
    <x v="9"/>
    <n v="4"/>
    <n v="192.51"/>
    <x v="1"/>
    <s v="Douglashaven"/>
    <n v="4"/>
    <n v="4"/>
    <x v="2"/>
    <m/>
    <n v="53"/>
    <x v="1"/>
    <n v="770.04"/>
    <s v="Apr 2024"/>
    <n v="2024"/>
    <x v="1"/>
  </r>
  <r>
    <n v="82764"/>
    <d v="2024-04-23T00:00:00"/>
    <n v="763"/>
    <n v="10"/>
    <x v="0"/>
    <x v="0"/>
    <n v="1"/>
    <n v="317.08"/>
    <x v="0"/>
    <s v="Lake Scottfurt"/>
    <n v="1"/>
    <n v="1"/>
    <x v="1"/>
    <s v="F"/>
    <n v="37"/>
    <x v="2"/>
    <n v="317.08"/>
    <s v="Apr 2024"/>
    <n v="2024"/>
    <x v="1"/>
  </r>
  <r>
    <n v="93989"/>
    <d v="2024-04-25T00:00:00"/>
    <n v="573"/>
    <n v="50"/>
    <x v="2"/>
    <x v="20"/>
    <n v="5"/>
    <n v="85.85"/>
    <x v="2"/>
    <s v="Williamston"/>
    <n v="1"/>
    <n v="1"/>
    <x v="0"/>
    <s v="M"/>
    <n v="70"/>
    <x v="0"/>
    <n v="429.25"/>
    <s v="Apr 2024"/>
    <n v="2024"/>
    <x v="1"/>
  </r>
  <r>
    <n v="93663"/>
    <d v="2024-04-25T00:00:00"/>
    <n v="482"/>
    <n v="10"/>
    <x v="0"/>
    <x v="4"/>
    <n v="1"/>
    <n v="297.2"/>
    <x v="0"/>
    <s v="Gonzalesside"/>
    <n v="3.9924906132665834"/>
    <m/>
    <x v="0"/>
    <s v="M"/>
    <n v="53"/>
    <x v="1"/>
    <n v="297.2"/>
    <s v="Apr 2024"/>
    <n v="2024"/>
    <x v="1"/>
  </r>
  <r>
    <n v="99272"/>
    <d v="2024-04-26T00:00:00"/>
    <n v="847"/>
    <n v="20"/>
    <x v="4"/>
    <x v="7"/>
    <n v="3"/>
    <n v="40.92"/>
    <x v="2"/>
    <s v="South Becky"/>
    <n v="3.9924906132665834"/>
    <m/>
    <x v="0"/>
    <s v="M"/>
    <n v="66"/>
    <x v="0"/>
    <n v="122.76"/>
    <s v="Apr 2024"/>
    <n v="2024"/>
    <x v="1"/>
  </r>
  <r>
    <n v="28381"/>
    <d v="2024-04-26T00:00:00"/>
    <n v="973"/>
    <n v="30"/>
    <x v="1"/>
    <x v="11"/>
    <n v="1"/>
    <n v="324.51"/>
    <x v="2"/>
    <s v="Loribury"/>
    <n v="3.9924906132665834"/>
    <m/>
    <x v="1"/>
    <s v="F"/>
    <n v="35"/>
    <x v="4"/>
    <n v="324.51"/>
    <s v="Apr 2024"/>
    <n v="2024"/>
    <x v="1"/>
  </r>
  <r>
    <n v="43995"/>
    <d v="2024-04-26T00:00:00"/>
    <n v="537"/>
    <n v="40"/>
    <x v="3"/>
    <x v="21"/>
    <n v="4"/>
    <n v="375.98"/>
    <x v="0"/>
    <s v="South Donna"/>
    <n v="3.9924906132665834"/>
    <m/>
    <x v="1"/>
    <s v="F"/>
    <n v="62"/>
    <x v="0"/>
    <n v="1503.92"/>
    <s v="Apr 2024"/>
    <n v="2024"/>
    <x v="1"/>
  </r>
  <r>
    <n v="19327"/>
    <d v="2024-04-26T00:00:00"/>
    <n v="454"/>
    <n v="50"/>
    <x v="2"/>
    <x v="14"/>
    <n v="3"/>
    <n v="334.71"/>
    <x v="1"/>
    <s v="Henryborough"/>
    <n v="5"/>
    <n v="5"/>
    <x v="1"/>
    <s v="F"/>
    <n v="26"/>
    <x v="4"/>
    <n v="1004.1299999999999"/>
    <s v="Apr 2024"/>
    <n v="2024"/>
    <x v="1"/>
  </r>
  <r>
    <n v="45270"/>
    <d v="2024-04-26T00:00:00"/>
    <n v="685"/>
    <n v="40"/>
    <x v="3"/>
    <x v="12"/>
    <n v="1"/>
    <n v="410.45"/>
    <x v="2"/>
    <s v="Raytown"/>
    <n v="4"/>
    <n v="4"/>
    <x v="1"/>
    <s v="F"/>
    <n v="71"/>
    <x v="0"/>
    <n v="410.45"/>
    <s v="Apr 2024"/>
    <n v="2024"/>
    <x v="1"/>
  </r>
  <r>
    <n v="46034"/>
    <d v="2024-04-26T00:00:00"/>
    <n v="995"/>
    <n v="40"/>
    <x v="3"/>
    <x v="12"/>
    <n v="5"/>
    <n v="115.91"/>
    <x v="2"/>
    <s v="Ronaldborough"/>
    <n v="3.9924906132665834"/>
    <m/>
    <x v="0"/>
    <s v="M"/>
    <n v="54"/>
    <x v="1"/>
    <n v="579.54999999999995"/>
    <s v="Apr 2024"/>
    <n v="2024"/>
    <x v="1"/>
  </r>
  <r>
    <n v="85558"/>
    <d v="2024-04-27T00:00:00"/>
    <n v="619"/>
    <n v="40"/>
    <x v="3"/>
    <x v="3"/>
    <n v="3"/>
    <n v="367.51"/>
    <x v="2"/>
    <s v="South Lauramouth"/>
    <n v="4"/>
    <n v="4"/>
    <x v="1"/>
    <s v="F"/>
    <n v="60"/>
    <x v="1"/>
    <n v="1102.53"/>
    <s v="Apr 2024"/>
    <n v="2024"/>
    <x v="1"/>
  </r>
  <r>
    <n v="69895"/>
    <d v="2024-04-27T00:00:00"/>
    <n v="848"/>
    <n v="20"/>
    <x v="4"/>
    <x v="7"/>
    <n v="3"/>
    <n v="435.72"/>
    <x v="0"/>
    <s v="South Carolynchester"/>
    <n v="5"/>
    <n v="5"/>
    <x v="0"/>
    <s v="M"/>
    <n v="50"/>
    <x v="1"/>
    <n v="1307.1600000000001"/>
    <s v="Apr 2024"/>
    <n v="2024"/>
    <x v="1"/>
  </r>
  <r>
    <n v="37431"/>
    <d v="2024-04-28T00:00:00"/>
    <n v="736"/>
    <n v="40"/>
    <x v="3"/>
    <x v="12"/>
    <n v="5"/>
    <n v="422.39"/>
    <x v="2"/>
    <s v="Lake Linda"/>
    <n v="5"/>
    <n v="5"/>
    <x v="0"/>
    <s v="M"/>
    <n v="26"/>
    <x v="4"/>
    <n v="2111.9499999999998"/>
    <s v="Apr 2024"/>
    <n v="2024"/>
    <x v="1"/>
  </r>
  <r>
    <n v="73293"/>
    <d v="2024-04-30T00:00:00"/>
    <n v="799"/>
    <n v="50"/>
    <x v="2"/>
    <x v="10"/>
    <n v="1"/>
    <n v="463.62"/>
    <x v="0"/>
    <s v="Port Thomaston"/>
    <n v="5"/>
    <n v="5"/>
    <x v="2"/>
    <m/>
    <n v="72"/>
    <x v="0"/>
    <n v="463.62"/>
    <s v="Apr 2024"/>
    <n v="2024"/>
    <x v="1"/>
  </r>
  <r>
    <n v="96674"/>
    <d v="2024-04-30T00:00:00"/>
    <n v="674"/>
    <n v="40"/>
    <x v="3"/>
    <x v="22"/>
    <n v="3"/>
    <n v="312.17"/>
    <x v="2"/>
    <s v="Reedside"/>
    <n v="3.9924906132665834"/>
    <m/>
    <x v="0"/>
    <s v="M"/>
    <n v="21"/>
    <x v="3"/>
    <n v="936.51"/>
    <s v="Apr 2024"/>
    <n v="2024"/>
    <x v="1"/>
  </r>
  <r>
    <n v="26759"/>
    <d v="2024-04-30T00:00:00"/>
    <n v="762"/>
    <n v="30"/>
    <x v="1"/>
    <x v="11"/>
    <n v="3"/>
    <n v="110.55"/>
    <x v="0"/>
    <s v="East Loretta"/>
    <n v="4"/>
    <n v="4"/>
    <x v="2"/>
    <m/>
    <n v="44"/>
    <x v="2"/>
    <n v="331.65"/>
    <s v="Apr 2024"/>
    <n v="2024"/>
    <x v="1"/>
  </r>
  <r>
    <n v="28844"/>
    <d v="2024-04-30T00:00:00"/>
    <n v="580"/>
    <n v="40"/>
    <x v="3"/>
    <x v="3"/>
    <n v="2"/>
    <n v="378.89"/>
    <x v="1"/>
    <s v="Jasonfort"/>
    <n v="4"/>
    <n v="4"/>
    <x v="0"/>
    <s v="M"/>
    <n v="51"/>
    <x v="1"/>
    <n v="757.78"/>
    <s v="Apr 2024"/>
    <n v="2024"/>
    <x v="1"/>
  </r>
  <r>
    <n v="61272"/>
    <d v="2024-05-01T00:00:00"/>
    <n v="192"/>
    <n v="40"/>
    <x v="3"/>
    <x v="3"/>
    <n v="3"/>
    <n v="46.24"/>
    <x v="1"/>
    <s v="North Kathryn"/>
    <n v="4"/>
    <n v="4"/>
    <x v="0"/>
    <s v="M"/>
    <n v="18"/>
    <x v="3"/>
    <n v="138.72"/>
    <s v="May 2024"/>
    <n v="2024"/>
    <x v="2"/>
  </r>
  <r>
    <n v="37265"/>
    <d v="2024-05-01T00:00:00"/>
    <n v="162"/>
    <n v="20"/>
    <x v="4"/>
    <x v="19"/>
    <n v="3"/>
    <n v="198.02"/>
    <x v="0"/>
    <s v="Colemanmouth"/>
    <n v="4"/>
    <n v="4"/>
    <x v="1"/>
    <s v="F"/>
    <n v="37"/>
    <x v="2"/>
    <n v="594.06000000000006"/>
    <s v="May 2024"/>
    <n v="2024"/>
    <x v="2"/>
  </r>
  <r>
    <n v="70446"/>
    <d v="2024-05-02T00:00:00"/>
    <n v="918"/>
    <n v="50"/>
    <x v="2"/>
    <x v="20"/>
    <n v="5"/>
    <n v="237.79"/>
    <x v="1"/>
    <s v="Amyhaven"/>
    <n v="4"/>
    <n v="4"/>
    <x v="0"/>
    <s v="M"/>
    <n v="56"/>
    <x v="1"/>
    <n v="1188.95"/>
    <s v="May 2024"/>
    <n v="2024"/>
    <x v="2"/>
  </r>
  <r>
    <n v="56073"/>
    <d v="2024-05-02T00:00:00"/>
    <n v="440"/>
    <n v="50"/>
    <x v="2"/>
    <x v="2"/>
    <n v="4"/>
    <n v="121.5"/>
    <x v="0"/>
    <s v="Lake Jennifer"/>
    <n v="4"/>
    <n v="4"/>
    <x v="0"/>
    <s v="M"/>
    <n v="57"/>
    <x v="1"/>
    <n v="486"/>
    <s v="May 2024"/>
    <n v="2024"/>
    <x v="2"/>
  </r>
  <r>
    <n v="84937"/>
    <d v="2024-05-02T00:00:00"/>
    <n v="186"/>
    <n v="50"/>
    <x v="2"/>
    <x v="16"/>
    <n v="4"/>
    <n v="37.17"/>
    <x v="1"/>
    <s v="Montgomeryberg"/>
    <n v="3.9924906132665834"/>
    <m/>
    <x v="0"/>
    <s v="M"/>
    <n v="45"/>
    <x v="2"/>
    <n v="148.68"/>
    <s v="May 2024"/>
    <n v="2024"/>
    <x v="2"/>
  </r>
  <r>
    <n v="28063"/>
    <d v="2024-05-03T00:00:00"/>
    <n v="398"/>
    <n v="30"/>
    <x v="1"/>
    <x v="18"/>
    <n v="5"/>
    <n v="16.7"/>
    <x v="2"/>
    <s v="Robertsbury"/>
    <n v="3.9924906132665834"/>
    <m/>
    <x v="2"/>
    <m/>
    <n v="26"/>
    <x v="4"/>
    <n v="83.5"/>
    <s v="May 2024"/>
    <n v="2024"/>
    <x v="2"/>
  </r>
  <r>
    <n v="10403"/>
    <d v="2024-05-03T00:00:00"/>
    <n v="643"/>
    <n v="10"/>
    <x v="0"/>
    <x v="0"/>
    <n v="5"/>
    <n v="263.87"/>
    <x v="2"/>
    <s v="Lake Kimberlyburgh"/>
    <n v="3.9924906132665834"/>
    <m/>
    <x v="0"/>
    <s v="M"/>
    <n v="65"/>
    <x v="0"/>
    <n v="1319.35"/>
    <s v="May 2024"/>
    <n v="2024"/>
    <x v="2"/>
  </r>
  <r>
    <n v="50200"/>
    <d v="2024-05-03T00:00:00"/>
    <n v="841"/>
    <n v="50"/>
    <x v="2"/>
    <x v="16"/>
    <n v="2"/>
    <n v="257.01"/>
    <x v="2"/>
    <s v="Lake Jason"/>
    <n v="4"/>
    <n v="4"/>
    <x v="1"/>
    <s v="F"/>
    <n v="39"/>
    <x v="2"/>
    <n v="514.02"/>
    <s v="May 2024"/>
    <n v="2024"/>
    <x v="2"/>
  </r>
  <r>
    <n v="77187"/>
    <d v="2024-05-03T00:00:00"/>
    <n v="500"/>
    <n v="20"/>
    <x v="4"/>
    <x v="5"/>
    <n v="1"/>
    <n v="149.72"/>
    <x v="0"/>
    <s v="South Edgartown"/>
    <n v="5"/>
    <n v="5"/>
    <x v="0"/>
    <s v="M"/>
    <n v="40"/>
    <x v="2"/>
    <n v="149.72"/>
    <s v="May 2024"/>
    <n v="2024"/>
    <x v="2"/>
  </r>
  <r>
    <n v="87513"/>
    <d v="2024-05-04T00:00:00"/>
    <n v="782"/>
    <n v="50"/>
    <x v="2"/>
    <x v="14"/>
    <n v="2"/>
    <n v="285.98"/>
    <x v="1"/>
    <s v="Taylorview"/>
    <n v="5"/>
    <n v="5"/>
    <x v="0"/>
    <s v="M"/>
    <n v="44"/>
    <x v="2"/>
    <n v="571.96"/>
    <s v="May 2024"/>
    <n v="2024"/>
    <x v="2"/>
  </r>
  <r>
    <n v="53575"/>
    <d v="2024-05-04T00:00:00"/>
    <n v="622"/>
    <n v="40"/>
    <x v="3"/>
    <x v="21"/>
    <n v="3"/>
    <n v="75.02"/>
    <x v="0"/>
    <s v="Brownbury"/>
    <n v="4"/>
    <n v="4"/>
    <x v="0"/>
    <s v="M"/>
    <n v="33"/>
    <x v="4"/>
    <n v="225.06"/>
    <s v="May 2024"/>
    <n v="2024"/>
    <x v="2"/>
  </r>
  <r>
    <n v="81927"/>
    <d v="2024-05-04T00:00:00"/>
    <n v="669"/>
    <n v="50"/>
    <x v="2"/>
    <x v="10"/>
    <n v="1"/>
    <n v="482.29"/>
    <x v="0"/>
    <s v="Dukeborough"/>
    <n v="4"/>
    <n v="4"/>
    <x v="0"/>
    <s v="M"/>
    <n v="61"/>
    <x v="0"/>
    <n v="482.29"/>
    <s v="May 2024"/>
    <n v="2024"/>
    <x v="2"/>
  </r>
  <r>
    <n v="41333"/>
    <d v="2024-05-04T00:00:00"/>
    <n v="459"/>
    <n v="10"/>
    <x v="0"/>
    <x v="9"/>
    <n v="3"/>
    <n v="398.31"/>
    <x v="1"/>
    <s v="Reidville"/>
    <n v="4"/>
    <n v="4"/>
    <x v="0"/>
    <s v="M"/>
    <n v="43"/>
    <x v="2"/>
    <n v="1194.93"/>
    <s v="May 2024"/>
    <n v="2024"/>
    <x v="2"/>
  </r>
  <r>
    <n v="67967"/>
    <d v="2024-05-04T00:00:00"/>
    <n v="965"/>
    <n v="40"/>
    <x v="3"/>
    <x v="12"/>
    <n v="3"/>
    <n v="495.24"/>
    <x v="1"/>
    <s v="Hodgemouth"/>
    <n v="3.9924906132665834"/>
    <m/>
    <x v="2"/>
    <m/>
    <n v="30"/>
    <x v="4"/>
    <n v="1485.72"/>
    <s v="May 2024"/>
    <n v="2024"/>
    <x v="2"/>
  </r>
  <r>
    <n v="87219"/>
    <d v="2024-05-06T00:00:00"/>
    <n v="234"/>
    <n v="50"/>
    <x v="2"/>
    <x v="16"/>
    <n v="1"/>
    <n v="52.5"/>
    <x v="1"/>
    <s v="Sanchezborough"/>
    <n v="3.9924906132665834"/>
    <m/>
    <x v="2"/>
    <m/>
    <n v="25"/>
    <x v="3"/>
    <n v="52.5"/>
    <s v="May 2024"/>
    <n v="2024"/>
    <x v="2"/>
  </r>
  <r>
    <n v="49017"/>
    <d v="2024-05-07T00:00:00"/>
    <n v="128"/>
    <n v="20"/>
    <x v="4"/>
    <x v="7"/>
    <n v="1"/>
    <n v="255.32"/>
    <x v="2"/>
    <s v="Shawnburgh"/>
    <n v="4"/>
    <n v="4"/>
    <x v="1"/>
    <s v="F"/>
    <n v="70"/>
    <x v="0"/>
    <n v="255.32"/>
    <s v="May 2024"/>
    <n v="2024"/>
    <x v="2"/>
  </r>
  <r>
    <n v="26545"/>
    <d v="2024-05-08T00:00:00"/>
    <n v="985"/>
    <n v="30"/>
    <x v="1"/>
    <x v="18"/>
    <n v="2"/>
    <n v="470.08"/>
    <x v="0"/>
    <s v="Millerhaven"/>
    <n v="3.9924906132665834"/>
    <m/>
    <x v="1"/>
    <s v="F"/>
    <n v="54"/>
    <x v="1"/>
    <n v="940.16"/>
    <s v="May 2024"/>
    <n v="2024"/>
    <x v="2"/>
  </r>
  <r>
    <n v="42097"/>
    <d v="2024-05-08T00:00:00"/>
    <n v="317"/>
    <n v="10"/>
    <x v="0"/>
    <x v="9"/>
    <n v="3"/>
    <n v="213.16"/>
    <x v="2"/>
    <s v="West Daniel"/>
    <n v="5"/>
    <n v="5"/>
    <x v="1"/>
    <s v="F"/>
    <n v="63"/>
    <x v="0"/>
    <n v="639.48"/>
    <s v="May 2024"/>
    <n v="2024"/>
    <x v="2"/>
  </r>
  <r>
    <n v="62506"/>
    <d v="2024-05-09T00:00:00"/>
    <n v="560"/>
    <n v="50"/>
    <x v="2"/>
    <x v="2"/>
    <n v="1"/>
    <n v="294.45"/>
    <x v="1"/>
    <s v="Port Kellyview"/>
    <n v="1"/>
    <n v="1"/>
    <x v="0"/>
    <s v="M"/>
    <n v="65"/>
    <x v="0"/>
    <n v="294.45"/>
    <s v="May 2024"/>
    <n v="2024"/>
    <x v="2"/>
  </r>
  <r>
    <n v="57366"/>
    <d v="2024-05-09T00:00:00"/>
    <n v="267"/>
    <n v="10"/>
    <x v="0"/>
    <x v="9"/>
    <n v="2"/>
    <n v="331.86"/>
    <x v="2"/>
    <s v="West Joshuahaven"/>
    <n v="4"/>
    <n v="4"/>
    <x v="1"/>
    <s v="F"/>
    <n v="32"/>
    <x v="4"/>
    <n v="663.72"/>
    <s v="May 2024"/>
    <n v="2024"/>
    <x v="2"/>
  </r>
  <r>
    <n v="24024"/>
    <d v="2024-05-09T00:00:00"/>
    <n v="869"/>
    <n v="50"/>
    <x v="2"/>
    <x v="10"/>
    <n v="5"/>
    <n v="419.98"/>
    <x v="2"/>
    <s v="Shanetown"/>
    <n v="4"/>
    <n v="4"/>
    <x v="0"/>
    <s v="M"/>
    <n v="55"/>
    <x v="1"/>
    <n v="2099.9"/>
    <s v="May 2024"/>
    <n v="2024"/>
    <x v="2"/>
  </r>
  <r>
    <n v="38114"/>
    <d v="2024-05-09T00:00:00"/>
    <n v="817"/>
    <n v="30"/>
    <x v="1"/>
    <x v="18"/>
    <n v="2"/>
    <n v="287.85000000000002"/>
    <x v="0"/>
    <s v="South Brianna"/>
    <n v="4"/>
    <n v="4"/>
    <x v="0"/>
    <s v="M"/>
    <n v="20"/>
    <x v="3"/>
    <n v="575.70000000000005"/>
    <s v="May 2024"/>
    <n v="2024"/>
    <x v="2"/>
  </r>
  <r>
    <n v="63872"/>
    <d v="2024-05-10T00:00:00"/>
    <n v="202"/>
    <n v="20"/>
    <x v="4"/>
    <x v="17"/>
    <n v="4"/>
    <n v="176.72"/>
    <x v="0"/>
    <s v="Jenkinshaven"/>
    <n v="1"/>
    <n v="1"/>
    <x v="1"/>
    <s v="F"/>
    <n v="33"/>
    <x v="4"/>
    <n v="706.88"/>
    <s v="May 2024"/>
    <n v="2024"/>
    <x v="2"/>
  </r>
  <r>
    <n v="11829"/>
    <d v="2024-05-10T00:00:00"/>
    <n v="651"/>
    <n v="20"/>
    <x v="4"/>
    <x v="7"/>
    <n v="5"/>
    <n v="85.92"/>
    <x v="2"/>
    <s v="Brendaton"/>
    <n v="5"/>
    <n v="5"/>
    <x v="0"/>
    <s v="M"/>
    <n v="41"/>
    <x v="2"/>
    <n v="429.6"/>
    <s v="May 2024"/>
    <n v="2024"/>
    <x v="2"/>
  </r>
  <r>
    <n v="47189"/>
    <d v="2024-05-10T00:00:00"/>
    <n v="700"/>
    <n v="30"/>
    <x v="1"/>
    <x v="18"/>
    <n v="1"/>
    <n v="385.88"/>
    <x v="2"/>
    <s v="New Amy"/>
    <n v="5"/>
    <n v="5"/>
    <x v="0"/>
    <s v="M"/>
    <n v="57"/>
    <x v="1"/>
    <n v="385.88"/>
    <s v="May 2024"/>
    <n v="2024"/>
    <x v="2"/>
  </r>
  <r>
    <n v="57457"/>
    <d v="2024-05-11T00:00:00"/>
    <n v="284"/>
    <n v="20"/>
    <x v="4"/>
    <x v="19"/>
    <n v="1"/>
    <n v="80.650000000000006"/>
    <x v="1"/>
    <s v="South Shanehaven"/>
    <n v="5"/>
    <n v="5"/>
    <x v="2"/>
    <m/>
    <n v="37"/>
    <x v="2"/>
    <n v="80.650000000000006"/>
    <s v="May 2024"/>
    <n v="2024"/>
    <x v="2"/>
  </r>
  <r>
    <n v="25761"/>
    <d v="2024-05-11T00:00:00"/>
    <n v="657"/>
    <n v="40"/>
    <x v="3"/>
    <x v="12"/>
    <n v="4"/>
    <n v="449.55"/>
    <x v="0"/>
    <s v="Port Andre"/>
    <n v="3"/>
    <n v="3"/>
    <x v="1"/>
    <s v="F"/>
    <n v="29"/>
    <x v="4"/>
    <n v="1798.2"/>
    <s v="May 2024"/>
    <n v="2024"/>
    <x v="2"/>
  </r>
  <r>
    <n v="42068"/>
    <d v="2024-05-12T00:00:00"/>
    <n v="529"/>
    <n v="40"/>
    <x v="3"/>
    <x v="12"/>
    <n v="5"/>
    <n v="152.81"/>
    <x v="1"/>
    <s v="Rosebury"/>
    <n v="5"/>
    <n v="5"/>
    <x v="2"/>
    <m/>
    <n v="19"/>
    <x v="3"/>
    <n v="764.05"/>
    <s v="May 2024"/>
    <n v="2024"/>
    <x v="2"/>
  </r>
  <r>
    <n v="48362"/>
    <d v="2024-05-12T00:00:00"/>
    <n v="186"/>
    <n v="10"/>
    <x v="0"/>
    <x v="23"/>
    <n v="1"/>
    <n v="81.209999999999994"/>
    <x v="1"/>
    <s v="Guzmanside"/>
    <n v="3.9924906132665834"/>
    <m/>
    <x v="0"/>
    <s v="M"/>
    <n v="45"/>
    <x v="2"/>
    <n v="81.209999999999994"/>
    <s v="May 2024"/>
    <n v="2024"/>
    <x v="2"/>
  </r>
  <r>
    <n v="72159"/>
    <d v="2024-05-12T00:00:00"/>
    <n v="329"/>
    <n v="40"/>
    <x v="3"/>
    <x v="12"/>
    <n v="3"/>
    <n v="227.07"/>
    <x v="1"/>
    <s v="Snyderborough"/>
    <n v="5"/>
    <n v="5"/>
    <x v="0"/>
    <s v="M"/>
    <n v="64"/>
    <x v="0"/>
    <n v="681.21"/>
    <s v="May 2024"/>
    <n v="2024"/>
    <x v="2"/>
  </r>
  <r>
    <n v="46992"/>
    <d v="2024-05-13T00:00:00"/>
    <n v="824"/>
    <n v="20"/>
    <x v="4"/>
    <x v="5"/>
    <n v="2"/>
    <n v="227.13"/>
    <x v="1"/>
    <s v="East Corytown"/>
    <n v="3.9924906132665834"/>
    <m/>
    <x v="1"/>
    <s v="F"/>
    <n v="30"/>
    <x v="4"/>
    <n v="454.26"/>
    <s v="May 2024"/>
    <n v="2024"/>
    <x v="2"/>
  </r>
  <r>
    <n v="32080"/>
    <d v="2024-05-13T00:00:00"/>
    <n v="354"/>
    <n v="20"/>
    <x v="4"/>
    <x v="7"/>
    <n v="4"/>
    <n v="21.6"/>
    <x v="0"/>
    <s v="Garrisonberg"/>
    <n v="3"/>
    <n v="3"/>
    <x v="0"/>
    <s v="M"/>
    <n v="18"/>
    <x v="3"/>
    <n v="86.4"/>
    <s v="May 2024"/>
    <n v="2024"/>
    <x v="2"/>
  </r>
  <r>
    <n v="87787"/>
    <d v="2024-05-13T00:00:00"/>
    <n v="836"/>
    <n v="40"/>
    <x v="3"/>
    <x v="12"/>
    <n v="2"/>
    <n v="233.85"/>
    <x v="2"/>
    <s v="East Daniel"/>
    <n v="3.9924906132665834"/>
    <m/>
    <x v="0"/>
    <s v="M"/>
    <n v="67"/>
    <x v="0"/>
    <n v="467.7"/>
    <s v="May 2024"/>
    <n v="2024"/>
    <x v="2"/>
  </r>
  <r>
    <n v="89887"/>
    <d v="2024-05-13T00:00:00"/>
    <n v="576"/>
    <n v="30"/>
    <x v="1"/>
    <x v="13"/>
    <n v="3"/>
    <n v="197.53"/>
    <x v="0"/>
    <s v="West Stevenburgh"/>
    <n v="5"/>
    <n v="5"/>
    <x v="1"/>
    <s v="F"/>
    <n v="32"/>
    <x v="4"/>
    <n v="592.59"/>
    <s v="May 2024"/>
    <n v="2024"/>
    <x v="2"/>
  </r>
  <r>
    <n v="48665"/>
    <d v="2024-05-14T00:00:00"/>
    <n v="620"/>
    <n v="10"/>
    <x v="0"/>
    <x v="23"/>
    <n v="2"/>
    <n v="455.6"/>
    <x v="2"/>
    <s v="South Huntermouth"/>
    <n v="5"/>
    <n v="5"/>
    <x v="0"/>
    <s v="M"/>
    <n v="65"/>
    <x v="0"/>
    <n v="911.2"/>
    <s v="May 2024"/>
    <n v="2024"/>
    <x v="2"/>
  </r>
  <r>
    <n v="53860"/>
    <d v="2024-05-14T00:00:00"/>
    <n v="490"/>
    <n v="50"/>
    <x v="2"/>
    <x v="14"/>
    <n v="2"/>
    <n v="179.13"/>
    <x v="0"/>
    <s v="West Thomas"/>
    <n v="2"/>
    <n v="2"/>
    <x v="1"/>
    <s v="F"/>
    <n v="62"/>
    <x v="0"/>
    <n v="358.26"/>
    <s v="May 2024"/>
    <n v="2024"/>
    <x v="2"/>
  </r>
  <r>
    <n v="79004"/>
    <d v="2024-05-14T00:00:00"/>
    <n v="190"/>
    <n v="30"/>
    <x v="1"/>
    <x v="15"/>
    <n v="4"/>
    <n v="68.790000000000006"/>
    <x v="2"/>
    <s v="Sarahtown"/>
    <n v="5"/>
    <n v="5"/>
    <x v="0"/>
    <s v="M"/>
    <n v="50"/>
    <x v="1"/>
    <n v="275.16000000000003"/>
    <s v="May 2024"/>
    <n v="2024"/>
    <x v="2"/>
  </r>
  <r>
    <n v="98151"/>
    <d v="2024-05-14T00:00:00"/>
    <n v="707"/>
    <n v="50"/>
    <x v="2"/>
    <x v="16"/>
    <n v="2"/>
    <n v="75.599999999999994"/>
    <x v="1"/>
    <s v="West Robertmouth"/>
    <n v="4"/>
    <n v="4"/>
    <x v="0"/>
    <s v="M"/>
    <n v="45"/>
    <x v="2"/>
    <n v="151.19999999999999"/>
    <s v="May 2024"/>
    <n v="2024"/>
    <x v="2"/>
  </r>
  <r>
    <n v="19863"/>
    <d v="2024-05-14T00:00:00"/>
    <n v="315"/>
    <n v="40"/>
    <x v="3"/>
    <x v="12"/>
    <n v="2"/>
    <n v="180.67"/>
    <x v="2"/>
    <s v="South Thomasmouth"/>
    <n v="3"/>
    <n v="3"/>
    <x v="1"/>
    <s v="F"/>
    <n v="24"/>
    <x v="3"/>
    <n v="361.34"/>
    <s v="May 2024"/>
    <n v="2024"/>
    <x v="2"/>
  </r>
  <r>
    <n v="84845"/>
    <d v="2024-05-15T00:00:00"/>
    <n v="614"/>
    <n v="40"/>
    <x v="3"/>
    <x v="22"/>
    <n v="4"/>
    <n v="73.59"/>
    <x v="0"/>
    <s v="Mejiahaven"/>
    <n v="3.9924906132665834"/>
    <m/>
    <x v="0"/>
    <s v="M"/>
    <n v="71"/>
    <x v="0"/>
    <n v="294.36"/>
    <s v="May 2024"/>
    <n v="2024"/>
    <x v="2"/>
  </r>
  <r>
    <n v="13042"/>
    <d v="2024-05-15T00:00:00"/>
    <n v="464"/>
    <n v="20"/>
    <x v="4"/>
    <x v="17"/>
    <n v="5"/>
    <n v="254.8"/>
    <x v="1"/>
    <s v="Martinside"/>
    <n v="4"/>
    <n v="4"/>
    <x v="1"/>
    <s v="F"/>
    <n v="54"/>
    <x v="1"/>
    <n v="1274"/>
    <s v="May 2024"/>
    <n v="2024"/>
    <x v="2"/>
  </r>
  <r>
    <n v="95274"/>
    <d v="2024-05-15T00:00:00"/>
    <n v="126"/>
    <n v="20"/>
    <x v="4"/>
    <x v="5"/>
    <n v="5"/>
    <n v="323.89999999999998"/>
    <x v="1"/>
    <s v="Cassandramouth"/>
    <n v="2"/>
    <n v="2"/>
    <x v="1"/>
    <s v="F"/>
    <n v="45"/>
    <x v="2"/>
    <n v="1619.5"/>
    <s v="May 2024"/>
    <n v="2024"/>
    <x v="2"/>
  </r>
  <r>
    <n v="50771"/>
    <d v="2024-05-16T00:00:00"/>
    <n v="472"/>
    <n v="50"/>
    <x v="2"/>
    <x v="16"/>
    <n v="4"/>
    <n v="213.76"/>
    <x v="1"/>
    <s v="Garciaville"/>
    <n v="5"/>
    <n v="5"/>
    <x v="1"/>
    <s v="F"/>
    <n v="24"/>
    <x v="3"/>
    <n v="855.04"/>
    <s v="May 2024"/>
    <n v="2024"/>
    <x v="2"/>
  </r>
  <r>
    <n v="93806"/>
    <d v="2024-05-17T00:00:00"/>
    <n v="606"/>
    <n v="40"/>
    <x v="3"/>
    <x v="12"/>
    <n v="4"/>
    <n v="336.75"/>
    <x v="2"/>
    <s v="Donaldhaven"/>
    <n v="5"/>
    <n v="5"/>
    <x v="1"/>
    <s v="F"/>
    <n v="37"/>
    <x v="2"/>
    <n v="1347"/>
    <s v="May 2024"/>
    <n v="2024"/>
    <x v="2"/>
  </r>
  <r>
    <n v="28186"/>
    <d v="2024-05-17T00:00:00"/>
    <n v="889"/>
    <n v="50"/>
    <x v="2"/>
    <x v="2"/>
    <n v="1"/>
    <n v="75.709999999999994"/>
    <x v="0"/>
    <s v="Port Christopherbury"/>
    <n v="2"/>
    <n v="2"/>
    <x v="0"/>
    <s v="M"/>
    <n v="41"/>
    <x v="2"/>
    <n v="75.709999999999994"/>
    <s v="May 2024"/>
    <n v="2024"/>
    <x v="2"/>
  </r>
  <r>
    <n v="58130"/>
    <d v="2024-05-17T00:00:00"/>
    <n v="171"/>
    <n v="40"/>
    <x v="3"/>
    <x v="21"/>
    <n v="1"/>
    <n v="138.55000000000001"/>
    <x v="2"/>
    <s v="Lake Mallory"/>
    <n v="4"/>
    <n v="4"/>
    <x v="1"/>
    <s v="F"/>
    <n v="56"/>
    <x v="1"/>
    <n v="138.55000000000001"/>
    <s v="May 2024"/>
    <n v="2024"/>
    <x v="2"/>
  </r>
  <r>
    <n v="44793"/>
    <d v="2024-05-17T00:00:00"/>
    <n v="401"/>
    <n v="10"/>
    <x v="0"/>
    <x v="4"/>
    <n v="5"/>
    <n v="340.32"/>
    <x v="0"/>
    <s v="West Michellemouth"/>
    <n v="1"/>
    <n v="1"/>
    <x v="1"/>
    <s v="F"/>
    <n v="54"/>
    <x v="1"/>
    <n v="1701.6"/>
    <s v="May 2024"/>
    <n v="2024"/>
    <x v="2"/>
  </r>
  <r>
    <n v="55956"/>
    <d v="2024-05-17T00:00:00"/>
    <n v="110"/>
    <n v="20"/>
    <x v="4"/>
    <x v="7"/>
    <n v="3"/>
    <n v="416.88"/>
    <x v="1"/>
    <s v="Smithville"/>
    <n v="3.9924906132665834"/>
    <m/>
    <x v="1"/>
    <s v="F"/>
    <n v="70"/>
    <x v="0"/>
    <n v="1250.6399999999999"/>
    <s v="May 2024"/>
    <n v="2024"/>
    <x v="2"/>
  </r>
  <r>
    <n v="36231"/>
    <d v="2024-05-18T00:00:00"/>
    <n v="606"/>
    <n v="30"/>
    <x v="1"/>
    <x v="13"/>
    <n v="5"/>
    <n v="143.13999999999999"/>
    <x v="2"/>
    <s v="Port Richardfurt"/>
    <n v="5"/>
    <n v="5"/>
    <x v="0"/>
    <s v="M"/>
    <n v="72"/>
    <x v="0"/>
    <n v="715.69999999999993"/>
    <s v="May 2024"/>
    <n v="2024"/>
    <x v="2"/>
  </r>
  <r>
    <n v="16821"/>
    <d v="2024-05-18T00:00:00"/>
    <n v="175"/>
    <n v="50"/>
    <x v="2"/>
    <x v="2"/>
    <n v="4"/>
    <n v="358.95"/>
    <x v="2"/>
    <s v="Port Jeremyfurt"/>
    <n v="5"/>
    <n v="5"/>
    <x v="1"/>
    <s v="F"/>
    <n v="68"/>
    <x v="0"/>
    <n v="1435.8"/>
    <s v="May 2024"/>
    <n v="2024"/>
    <x v="2"/>
  </r>
  <r>
    <n v="88015"/>
    <d v="2024-05-20T00:00:00"/>
    <n v="285"/>
    <n v="20"/>
    <x v="4"/>
    <x v="17"/>
    <n v="4"/>
    <n v="264.29000000000002"/>
    <x v="2"/>
    <s v="Kathleenview"/>
    <n v="5"/>
    <n v="5"/>
    <x v="0"/>
    <s v="M"/>
    <n v="62"/>
    <x v="0"/>
    <n v="1057.1600000000001"/>
    <s v="May 2024"/>
    <n v="2024"/>
    <x v="2"/>
  </r>
  <r>
    <n v="91867"/>
    <d v="2024-05-20T00:00:00"/>
    <n v="893"/>
    <n v="20"/>
    <x v="4"/>
    <x v="19"/>
    <n v="1"/>
    <n v="316.41000000000003"/>
    <x v="0"/>
    <s v="North Stevenshire"/>
    <n v="4"/>
    <n v="4"/>
    <x v="1"/>
    <s v="F"/>
    <n v="45"/>
    <x v="2"/>
    <n v="316.41000000000003"/>
    <s v="May 2024"/>
    <n v="2024"/>
    <x v="2"/>
  </r>
  <r>
    <n v="49331"/>
    <d v="2024-05-21T00:00:00"/>
    <n v="526"/>
    <n v="30"/>
    <x v="1"/>
    <x v="11"/>
    <n v="5"/>
    <n v="122.23"/>
    <x v="0"/>
    <s v="Allisonland"/>
    <n v="5"/>
    <n v="5"/>
    <x v="0"/>
    <s v="M"/>
    <n v="32"/>
    <x v="4"/>
    <n v="611.15"/>
    <s v="May 2024"/>
    <n v="2024"/>
    <x v="2"/>
  </r>
  <r>
    <n v="23570"/>
    <d v="2024-05-21T00:00:00"/>
    <n v="721"/>
    <n v="40"/>
    <x v="3"/>
    <x v="21"/>
    <n v="5"/>
    <n v="192.8"/>
    <x v="2"/>
    <s v="Calebmouth"/>
    <n v="4"/>
    <n v="4"/>
    <x v="0"/>
    <s v="M"/>
    <n v="35"/>
    <x v="4"/>
    <n v="964"/>
    <s v="May 2024"/>
    <n v="2024"/>
    <x v="2"/>
  </r>
  <r>
    <n v="97308"/>
    <d v="2024-05-21T00:00:00"/>
    <n v="712"/>
    <n v="40"/>
    <x v="3"/>
    <x v="12"/>
    <n v="2"/>
    <n v="18.28"/>
    <x v="1"/>
    <s v="New Melissa"/>
    <n v="3.9924906132665834"/>
    <m/>
    <x v="0"/>
    <s v="M"/>
    <n v="64"/>
    <x v="0"/>
    <n v="36.56"/>
    <s v="May 2024"/>
    <n v="2024"/>
    <x v="2"/>
  </r>
  <r>
    <n v="73858"/>
    <d v="2024-05-21T00:00:00"/>
    <n v="604"/>
    <n v="20"/>
    <x v="4"/>
    <x v="17"/>
    <n v="4"/>
    <n v="488.49"/>
    <x v="1"/>
    <s v="South Robert"/>
    <n v="4"/>
    <n v="4"/>
    <x v="0"/>
    <s v="M"/>
    <n v="42"/>
    <x v="2"/>
    <n v="1953.96"/>
    <s v="May 2024"/>
    <n v="2024"/>
    <x v="2"/>
  </r>
  <r>
    <n v="75474"/>
    <d v="2024-05-22T00:00:00"/>
    <n v="107"/>
    <n v="40"/>
    <x v="3"/>
    <x v="12"/>
    <n v="1"/>
    <n v="117.47"/>
    <x v="0"/>
    <s v="Levyport"/>
    <n v="4"/>
    <n v="4"/>
    <x v="0"/>
    <s v="M"/>
    <n v="73"/>
    <x v="0"/>
    <n v="117.47"/>
    <s v="May 2024"/>
    <n v="2024"/>
    <x v="2"/>
  </r>
  <r>
    <n v="54459"/>
    <d v="2024-05-22T00:00:00"/>
    <n v="676"/>
    <n v="30"/>
    <x v="1"/>
    <x v="15"/>
    <n v="5"/>
    <n v="355.4"/>
    <x v="1"/>
    <s v="Michellebury"/>
    <n v="5"/>
    <n v="5"/>
    <x v="0"/>
    <s v="M"/>
    <n v="35"/>
    <x v="4"/>
    <n v="1777"/>
    <s v="May 2024"/>
    <n v="2024"/>
    <x v="2"/>
  </r>
  <r>
    <n v="11578"/>
    <d v="2024-05-22T00:00:00"/>
    <n v="787"/>
    <n v="40"/>
    <x v="3"/>
    <x v="22"/>
    <n v="2"/>
    <n v="36.369999999999997"/>
    <x v="2"/>
    <s v="Brayfurt"/>
    <n v="4"/>
    <n v="4"/>
    <x v="2"/>
    <m/>
    <n v="35"/>
    <x v="4"/>
    <n v="72.739999999999995"/>
    <s v="May 2024"/>
    <n v="2024"/>
    <x v="2"/>
  </r>
  <r>
    <n v="82945"/>
    <d v="2024-05-23T00:00:00"/>
    <n v="952"/>
    <n v="40"/>
    <x v="3"/>
    <x v="3"/>
    <n v="2"/>
    <n v="203.61"/>
    <x v="1"/>
    <s v="Francofort"/>
    <n v="3.9924906132665834"/>
    <m/>
    <x v="0"/>
    <s v="M"/>
    <n v="39"/>
    <x v="2"/>
    <n v="407.22"/>
    <s v="May 2024"/>
    <n v="2024"/>
    <x v="2"/>
  </r>
  <r>
    <n v="82989"/>
    <d v="2024-05-24T00:00:00"/>
    <n v="892"/>
    <n v="10"/>
    <x v="0"/>
    <x v="24"/>
    <n v="1"/>
    <n v="474.75"/>
    <x v="2"/>
    <s v="Port Marvinmouth"/>
    <n v="5"/>
    <n v="5"/>
    <x v="1"/>
    <s v="F"/>
    <n v="61"/>
    <x v="0"/>
    <n v="474.75"/>
    <s v="May 2024"/>
    <n v="2024"/>
    <x v="2"/>
  </r>
  <r>
    <n v="51031"/>
    <d v="2024-05-25T00:00:00"/>
    <n v="216"/>
    <n v="40"/>
    <x v="3"/>
    <x v="6"/>
    <n v="4"/>
    <n v="140.72999999999999"/>
    <x v="1"/>
    <s v="Lake Nancy"/>
    <n v="3.9924906132665834"/>
    <m/>
    <x v="1"/>
    <s v="F"/>
    <n v="50"/>
    <x v="1"/>
    <n v="562.91999999999996"/>
    <s v="May 2024"/>
    <n v="2024"/>
    <x v="2"/>
  </r>
  <r>
    <n v="27303"/>
    <d v="2024-05-25T00:00:00"/>
    <n v="119"/>
    <n v="50"/>
    <x v="2"/>
    <x v="16"/>
    <n v="1"/>
    <n v="470.23"/>
    <x v="0"/>
    <s v="Mccallhaven"/>
    <n v="5"/>
    <n v="5"/>
    <x v="0"/>
    <s v="M"/>
    <n v="26"/>
    <x v="4"/>
    <n v="470.23"/>
    <s v="May 2024"/>
    <n v="2024"/>
    <x v="2"/>
  </r>
  <r>
    <n v="89883"/>
    <d v="2024-05-25T00:00:00"/>
    <n v="182"/>
    <n v="20"/>
    <x v="4"/>
    <x v="7"/>
    <n v="5"/>
    <n v="116.03"/>
    <x v="2"/>
    <s v="East Justin"/>
    <n v="2"/>
    <n v="2"/>
    <x v="1"/>
    <s v="F"/>
    <n v="66"/>
    <x v="0"/>
    <n v="580.15"/>
    <s v="May 2024"/>
    <n v="2024"/>
    <x v="2"/>
  </r>
  <r>
    <n v="16669"/>
    <d v="2024-05-25T00:00:00"/>
    <n v="360"/>
    <n v="40"/>
    <x v="3"/>
    <x v="22"/>
    <n v="3"/>
    <n v="238.74"/>
    <x v="2"/>
    <s v="Nancytown"/>
    <n v="4"/>
    <n v="4"/>
    <x v="0"/>
    <s v="M"/>
    <n v="34"/>
    <x v="4"/>
    <n v="716.22"/>
    <s v="May 2024"/>
    <n v="2024"/>
    <x v="2"/>
  </r>
  <r>
    <n v="95641"/>
    <d v="2024-05-25T00:00:00"/>
    <n v="887"/>
    <n v="50"/>
    <x v="2"/>
    <x v="14"/>
    <n v="3"/>
    <n v="421.14"/>
    <x v="0"/>
    <s v="Kruegerton"/>
    <n v="5"/>
    <n v="5"/>
    <x v="1"/>
    <s v="F"/>
    <n v="74"/>
    <x v="0"/>
    <n v="1263.42"/>
    <s v="May 2024"/>
    <n v="2024"/>
    <x v="2"/>
  </r>
  <r>
    <n v="20004"/>
    <d v="2024-05-25T00:00:00"/>
    <n v="137"/>
    <n v="30"/>
    <x v="1"/>
    <x v="13"/>
    <n v="3"/>
    <n v="220.32"/>
    <x v="0"/>
    <s v="Justinport"/>
    <n v="5"/>
    <n v="5"/>
    <x v="0"/>
    <s v="M"/>
    <n v="49"/>
    <x v="1"/>
    <n v="660.96"/>
    <s v="May 2024"/>
    <n v="2024"/>
    <x v="2"/>
  </r>
  <r>
    <n v="98227"/>
    <d v="2024-05-25T00:00:00"/>
    <n v="960"/>
    <n v="10"/>
    <x v="0"/>
    <x v="23"/>
    <n v="4"/>
    <n v="356.25"/>
    <x v="1"/>
    <s v="North Stevenborough"/>
    <n v="2"/>
    <n v="2"/>
    <x v="1"/>
    <s v="F"/>
    <n v="75"/>
    <x v="0"/>
    <n v="1425"/>
    <s v="May 2024"/>
    <n v="2024"/>
    <x v="2"/>
  </r>
  <r>
    <n v="10848"/>
    <d v="2024-05-26T00:00:00"/>
    <n v="281"/>
    <n v="10"/>
    <x v="0"/>
    <x v="24"/>
    <n v="5"/>
    <n v="120.02"/>
    <x v="2"/>
    <s v="Vickimouth"/>
    <n v="5"/>
    <n v="5"/>
    <x v="1"/>
    <s v="F"/>
    <n v="67"/>
    <x v="0"/>
    <n v="600.1"/>
    <s v="May 2024"/>
    <n v="2024"/>
    <x v="2"/>
  </r>
  <r>
    <n v="90560"/>
    <d v="2024-05-26T00:00:00"/>
    <n v="739"/>
    <n v="30"/>
    <x v="1"/>
    <x v="13"/>
    <n v="2"/>
    <n v="68.53"/>
    <x v="1"/>
    <s v="Lake Gabriella"/>
    <n v="3.9924906132665834"/>
    <m/>
    <x v="0"/>
    <s v="M"/>
    <n v="69"/>
    <x v="0"/>
    <n v="137.06"/>
    <s v="May 2024"/>
    <n v="2024"/>
    <x v="2"/>
  </r>
  <r>
    <n v="74490"/>
    <d v="2024-05-26T00:00:00"/>
    <n v="677"/>
    <n v="50"/>
    <x v="2"/>
    <x v="2"/>
    <n v="1"/>
    <n v="409.85"/>
    <x v="2"/>
    <s v="Jamesmouth"/>
    <n v="5"/>
    <n v="5"/>
    <x v="0"/>
    <s v="M"/>
    <n v="65"/>
    <x v="0"/>
    <n v="409.85"/>
    <s v="May 2024"/>
    <n v="2024"/>
    <x v="2"/>
  </r>
  <r>
    <n v="99042"/>
    <d v="2024-05-26T00:00:00"/>
    <n v="343"/>
    <n v="20"/>
    <x v="4"/>
    <x v="7"/>
    <n v="2"/>
    <n v="212.25"/>
    <x v="1"/>
    <s v="Jamesfort"/>
    <n v="5"/>
    <n v="5"/>
    <x v="1"/>
    <s v="F"/>
    <n v="69"/>
    <x v="0"/>
    <n v="424.5"/>
    <s v="May 2024"/>
    <n v="2024"/>
    <x v="2"/>
  </r>
  <r>
    <n v="32058"/>
    <d v="2024-05-27T00:00:00"/>
    <n v="843"/>
    <n v="10"/>
    <x v="0"/>
    <x v="23"/>
    <n v="3"/>
    <n v="57.32"/>
    <x v="1"/>
    <s v="East Christopherfurt"/>
    <n v="3"/>
    <n v="3"/>
    <x v="0"/>
    <s v="M"/>
    <n v="28"/>
    <x v="4"/>
    <n v="171.96"/>
    <s v="May 2024"/>
    <n v="2024"/>
    <x v="2"/>
  </r>
  <r>
    <n v="83207"/>
    <d v="2024-05-27T00:00:00"/>
    <n v="530"/>
    <n v="50"/>
    <x v="2"/>
    <x v="14"/>
    <n v="5"/>
    <n v="228.76"/>
    <x v="1"/>
    <s v="New Edwardville"/>
    <n v="5"/>
    <n v="5"/>
    <x v="0"/>
    <s v="M"/>
    <n v="56"/>
    <x v="1"/>
    <n v="1143.8"/>
    <s v="May 2024"/>
    <n v="2024"/>
    <x v="2"/>
  </r>
  <r>
    <n v="26186"/>
    <d v="2024-05-27T00:00:00"/>
    <n v="822"/>
    <n v="50"/>
    <x v="2"/>
    <x v="20"/>
    <n v="3"/>
    <n v="142.84"/>
    <x v="0"/>
    <s v="Rebeccaborough"/>
    <n v="5"/>
    <n v="5"/>
    <x v="0"/>
    <s v="M"/>
    <n v="38"/>
    <x v="2"/>
    <n v="428.52"/>
    <s v="May 2024"/>
    <n v="2024"/>
    <x v="2"/>
  </r>
  <r>
    <n v="86056"/>
    <d v="2024-05-27T00:00:00"/>
    <n v="629"/>
    <n v="20"/>
    <x v="4"/>
    <x v="8"/>
    <n v="2"/>
    <n v="344.86"/>
    <x v="0"/>
    <s v="Devonmouth"/>
    <n v="5"/>
    <n v="5"/>
    <x v="1"/>
    <s v="F"/>
    <n v="63"/>
    <x v="0"/>
    <n v="689.72"/>
    <s v="May 2024"/>
    <n v="2024"/>
    <x v="2"/>
  </r>
  <r>
    <n v="77076"/>
    <d v="2024-05-27T00:00:00"/>
    <n v="973"/>
    <n v="10"/>
    <x v="0"/>
    <x v="24"/>
    <n v="3"/>
    <n v="83.17"/>
    <x v="2"/>
    <s v="Adamsbury"/>
    <n v="3.9924906132665834"/>
    <m/>
    <x v="2"/>
    <m/>
    <n v="71"/>
    <x v="0"/>
    <n v="249.51"/>
    <s v="May 2024"/>
    <n v="2024"/>
    <x v="2"/>
  </r>
  <r>
    <n v="45232"/>
    <d v="2024-05-28T00:00:00"/>
    <n v="140"/>
    <n v="30"/>
    <x v="1"/>
    <x v="1"/>
    <n v="2"/>
    <n v="139.43"/>
    <x v="1"/>
    <s v="New Kyle"/>
    <n v="4"/>
    <n v="4"/>
    <x v="1"/>
    <s v="F"/>
    <n v="67"/>
    <x v="0"/>
    <n v="278.86"/>
    <s v="May 2024"/>
    <n v="2024"/>
    <x v="2"/>
  </r>
  <r>
    <n v="62030"/>
    <d v="2024-05-28T00:00:00"/>
    <n v="375"/>
    <n v="10"/>
    <x v="0"/>
    <x v="0"/>
    <n v="2"/>
    <n v="45.89"/>
    <x v="0"/>
    <s v="West Patriciachester"/>
    <n v="5"/>
    <n v="5"/>
    <x v="1"/>
    <s v="F"/>
    <n v="64"/>
    <x v="0"/>
    <n v="91.78"/>
    <s v="May 2024"/>
    <n v="2024"/>
    <x v="2"/>
  </r>
  <r>
    <n v="98418"/>
    <d v="2024-05-28T00:00:00"/>
    <n v="471"/>
    <n v="30"/>
    <x v="1"/>
    <x v="13"/>
    <n v="2"/>
    <n v="493.95"/>
    <x v="1"/>
    <s v="East Hannahhaven"/>
    <n v="5"/>
    <n v="5"/>
    <x v="1"/>
    <s v="F"/>
    <n v="63"/>
    <x v="0"/>
    <n v="987.9"/>
    <s v="May 2024"/>
    <n v="2024"/>
    <x v="2"/>
  </r>
  <r>
    <n v="50980"/>
    <d v="2024-05-29T00:00:00"/>
    <n v="688"/>
    <n v="40"/>
    <x v="3"/>
    <x v="22"/>
    <n v="2"/>
    <n v="44.8"/>
    <x v="0"/>
    <s v="New Donnatown"/>
    <n v="5"/>
    <n v="5"/>
    <x v="2"/>
    <m/>
    <n v="27"/>
    <x v="4"/>
    <n v="89.6"/>
    <s v="May 2024"/>
    <n v="2024"/>
    <x v="2"/>
  </r>
  <r>
    <n v="67232"/>
    <d v="2024-05-29T00:00:00"/>
    <n v="645"/>
    <n v="20"/>
    <x v="4"/>
    <x v="8"/>
    <n v="2"/>
    <n v="172.22"/>
    <x v="2"/>
    <s v="Meyerchester"/>
    <n v="1"/>
    <n v="1"/>
    <x v="1"/>
    <s v="F"/>
    <n v="52"/>
    <x v="1"/>
    <n v="344.44"/>
    <s v="May 2024"/>
    <n v="2024"/>
    <x v="2"/>
  </r>
  <r>
    <n v="91161"/>
    <d v="2024-05-29T00:00:00"/>
    <n v="556"/>
    <n v="50"/>
    <x v="2"/>
    <x v="2"/>
    <n v="3"/>
    <n v="378.67"/>
    <x v="0"/>
    <s v="Port Christopher"/>
    <n v="4"/>
    <n v="4"/>
    <x v="0"/>
    <s v="M"/>
    <n v="25"/>
    <x v="3"/>
    <n v="1136.01"/>
    <s v="May 2024"/>
    <n v="2024"/>
    <x v="2"/>
  </r>
  <r>
    <n v="82700"/>
    <d v="2024-05-30T00:00:00"/>
    <n v="410"/>
    <n v="50"/>
    <x v="2"/>
    <x v="10"/>
    <n v="5"/>
    <n v="37.869999999999997"/>
    <x v="1"/>
    <s v="New Carolfort"/>
    <n v="3.9924906132665834"/>
    <m/>
    <x v="0"/>
    <s v="M"/>
    <n v="55"/>
    <x v="1"/>
    <n v="189.35"/>
    <s v="May 2024"/>
    <n v="2024"/>
    <x v="2"/>
  </r>
  <r>
    <n v="69170"/>
    <d v="2024-05-30T00:00:00"/>
    <n v="660"/>
    <n v="20"/>
    <x v="4"/>
    <x v="8"/>
    <n v="4"/>
    <n v="66.56"/>
    <x v="0"/>
    <s v="Port Patriciashire"/>
    <n v="5"/>
    <n v="5"/>
    <x v="0"/>
    <s v="M"/>
    <n v="62"/>
    <x v="0"/>
    <n v="266.24"/>
    <s v="May 2024"/>
    <n v="2024"/>
    <x v="2"/>
  </r>
  <r>
    <n v="38096"/>
    <d v="2024-05-30T00:00:00"/>
    <n v="826"/>
    <n v="40"/>
    <x v="3"/>
    <x v="22"/>
    <n v="1"/>
    <n v="67.7"/>
    <x v="2"/>
    <s v="Georgeville"/>
    <n v="5"/>
    <n v="5"/>
    <x v="0"/>
    <s v="M"/>
    <n v="58"/>
    <x v="1"/>
    <n v="67.7"/>
    <s v="May 2024"/>
    <n v="2024"/>
    <x v="2"/>
  </r>
  <r>
    <n v="20351"/>
    <d v="2024-05-30T00:00:00"/>
    <n v="627"/>
    <n v="40"/>
    <x v="3"/>
    <x v="12"/>
    <n v="5"/>
    <n v="362.11"/>
    <x v="0"/>
    <s v="North Dana"/>
    <n v="5"/>
    <n v="5"/>
    <x v="1"/>
    <s v="F"/>
    <n v="62"/>
    <x v="0"/>
    <n v="1810.5500000000002"/>
    <s v="May 2024"/>
    <n v="2024"/>
    <x v="2"/>
  </r>
  <r>
    <n v="97874"/>
    <d v="2024-05-30T00:00:00"/>
    <n v="967"/>
    <n v="20"/>
    <x v="4"/>
    <x v="7"/>
    <n v="5"/>
    <n v="381.31"/>
    <x v="0"/>
    <s v="Lake Matthew"/>
    <n v="3.9924906132665834"/>
    <m/>
    <x v="2"/>
    <m/>
    <n v="71"/>
    <x v="0"/>
    <n v="1906.55"/>
    <s v="May 2024"/>
    <n v="2024"/>
    <x v="2"/>
  </r>
  <r>
    <n v="24639"/>
    <d v="2024-05-30T00:00:00"/>
    <n v="797"/>
    <n v="10"/>
    <x v="0"/>
    <x v="24"/>
    <n v="3"/>
    <n v="238.77"/>
    <x v="0"/>
    <s v="Garzaport"/>
    <n v="3.9924906132665834"/>
    <m/>
    <x v="1"/>
    <s v="F"/>
    <n v="49"/>
    <x v="1"/>
    <n v="716.31000000000006"/>
    <s v="May 2024"/>
    <n v="2024"/>
    <x v="2"/>
  </r>
  <r>
    <n v="75314"/>
    <d v="2024-05-31T00:00:00"/>
    <n v="417"/>
    <n v="20"/>
    <x v="4"/>
    <x v="5"/>
    <n v="1"/>
    <n v="181.56"/>
    <x v="1"/>
    <s v="Shawnview"/>
    <n v="3"/>
    <n v="3"/>
    <x v="1"/>
    <s v="F"/>
    <n v="24"/>
    <x v="3"/>
    <n v="181.56"/>
    <s v="May 2024"/>
    <n v="2024"/>
    <x v="2"/>
  </r>
  <r>
    <n v="63278"/>
    <d v="2024-05-31T00:00:00"/>
    <n v="722"/>
    <n v="40"/>
    <x v="3"/>
    <x v="22"/>
    <n v="2"/>
    <n v="215.13"/>
    <x v="1"/>
    <s v="Lake Matthew"/>
    <n v="5"/>
    <n v="5"/>
    <x v="2"/>
    <m/>
    <n v="53"/>
    <x v="1"/>
    <n v="430.26"/>
    <s v="May 2024"/>
    <n v="2024"/>
    <x v="2"/>
  </r>
  <r>
    <n v="33203"/>
    <d v="2024-05-31T00:00:00"/>
    <n v="236"/>
    <n v="50"/>
    <x v="2"/>
    <x v="20"/>
    <n v="5"/>
    <n v="366.17"/>
    <x v="1"/>
    <s v="Pettymouth"/>
    <n v="5"/>
    <n v="5"/>
    <x v="0"/>
    <s v="M"/>
    <n v="62"/>
    <x v="0"/>
    <n v="1830.8500000000001"/>
    <s v="May 2024"/>
    <n v="2024"/>
    <x v="2"/>
  </r>
  <r>
    <n v="23188"/>
    <d v="2024-06-01T00:00:00"/>
    <n v="682"/>
    <n v="50"/>
    <x v="2"/>
    <x v="14"/>
    <n v="5"/>
    <n v="299.33999999999997"/>
    <x v="0"/>
    <s v="Port Matthew"/>
    <n v="3.9924906132665834"/>
    <m/>
    <x v="0"/>
    <s v="M"/>
    <n v="59"/>
    <x v="1"/>
    <n v="1496.6999999999998"/>
    <s v="Jun 2024"/>
    <n v="2024"/>
    <x v="3"/>
  </r>
  <r>
    <n v="61332"/>
    <d v="2024-06-01T00:00:00"/>
    <n v="200"/>
    <n v="50"/>
    <x v="2"/>
    <x v="10"/>
    <n v="2"/>
    <n v="68.94"/>
    <x v="2"/>
    <s v="Paulberg"/>
    <n v="3.9924906132665834"/>
    <m/>
    <x v="2"/>
    <m/>
    <n v="39"/>
    <x v="2"/>
    <n v="137.88"/>
    <s v="Jun 2024"/>
    <n v="2024"/>
    <x v="3"/>
  </r>
  <r>
    <n v="60796"/>
    <d v="2024-06-01T00:00:00"/>
    <n v="535"/>
    <n v="50"/>
    <x v="2"/>
    <x v="2"/>
    <n v="2"/>
    <n v="241.33"/>
    <x v="0"/>
    <s v="Joshuastad"/>
    <n v="3"/>
    <n v="3"/>
    <x v="0"/>
    <s v="M"/>
    <n v="73"/>
    <x v="0"/>
    <n v="482.66"/>
    <s v="Jun 2024"/>
    <n v="2024"/>
    <x v="3"/>
  </r>
  <r>
    <n v="79880"/>
    <d v="2024-06-01T00:00:00"/>
    <n v="664"/>
    <n v="30"/>
    <x v="1"/>
    <x v="11"/>
    <n v="5"/>
    <n v="308.42"/>
    <x v="1"/>
    <s v="Scottburgh"/>
    <n v="3"/>
    <n v="3"/>
    <x v="2"/>
    <m/>
    <n v="20"/>
    <x v="3"/>
    <n v="1542.1000000000001"/>
    <s v="Jun 2024"/>
    <n v="2024"/>
    <x v="3"/>
  </r>
  <r>
    <n v="28742"/>
    <d v="2024-06-02T00:00:00"/>
    <n v="184"/>
    <n v="10"/>
    <x v="0"/>
    <x v="24"/>
    <n v="5"/>
    <n v="335.61"/>
    <x v="1"/>
    <s v="Christinaview"/>
    <n v="3.9924906132665834"/>
    <m/>
    <x v="0"/>
    <s v="M"/>
    <n v="34"/>
    <x v="4"/>
    <n v="1678.0500000000002"/>
    <s v="Jun 2024"/>
    <n v="2024"/>
    <x v="3"/>
  </r>
  <r>
    <n v="48725"/>
    <d v="2024-06-02T00:00:00"/>
    <n v="471"/>
    <n v="10"/>
    <x v="0"/>
    <x v="4"/>
    <n v="2"/>
    <n v="411.33"/>
    <x v="0"/>
    <s v="West Amanda"/>
    <n v="4"/>
    <n v="4"/>
    <x v="1"/>
    <s v="F"/>
    <n v="64"/>
    <x v="0"/>
    <n v="822.66"/>
    <s v="Jun 2024"/>
    <n v="2024"/>
    <x v="3"/>
  </r>
  <r>
    <n v="17074"/>
    <d v="2024-06-02T00:00:00"/>
    <n v="224"/>
    <n v="30"/>
    <x v="1"/>
    <x v="18"/>
    <n v="1"/>
    <n v="260.52"/>
    <x v="1"/>
    <s v="Benjaminburgh"/>
    <n v="5"/>
    <n v="5"/>
    <x v="0"/>
    <s v="M"/>
    <n v="37"/>
    <x v="2"/>
    <n v="260.52"/>
    <s v="Jun 2024"/>
    <n v="2024"/>
    <x v="3"/>
  </r>
  <r>
    <n v="54901"/>
    <d v="2024-06-04T00:00:00"/>
    <n v="491"/>
    <n v="40"/>
    <x v="3"/>
    <x v="22"/>
    <n v="3"/>
    <n v="376.28"/>
    <x v="1"/>
    <s v="Stacieberg"/>
    <n v="5"/>
    <n v="5"/>
    <x v="1"/>
    <s v="F"/>
    <n v="23"/>
    <x v="3"/>
    <n v="1128.8399999999999"/>
    <s v="Jun 2024"/>
    <n v="2024"/>
    <x v="3"/>
  </r>
  <r>
    <n v="39236"/>
    <d v="2024-06-05T00:00:00"/>
    <n v="793"/>
    <n v="30"/>
    <x v="1"/>
    <x v="13"/>
    <n v="1"/>
    <n v="158.11000000000001"/>
    <x v="1"/>
    <s v="Osborneland"/>
    <n v="4"/>
    <n v="4"/>
    <x v="0"/>
    <s v="M"/>
    <n v="47"/>
    <x v="1"/>
    <n v="158.11000000000001"/>
    <s v="Jun 2024"/>
    <n v="2024"/>
    <x v="3"/>
  </r>
  <r>
    <n v="14284"/>
    <d v="2024-06-05T00:00:00"/>
    <n v="865"/>
    <n v="20"/>
    <x v="4"/>
    <x v="7"/>
    <n v="1"/>
    <n v="323.83"/>
    <x v="2"/>
    <s v="North Bradleymouth"/>
    <n v="3"/>
    <n v="3"/>
    <x v="1"/>
    <s v="F"/>
    <n v="63"/>
    <x v="0"/>
    <n v="323.83"/>
    <s v="Jun 2024"/>
    <n v="2024"/>
    <x v="3"/>
  </r>
  <r>
    <n v="23300"/>
    <d v="2024-06-05T00:00:00"/>
    <n v="737"/>
    <n v="20"/>
    <x v="4"/>
    <x v="17"/>
    <n v="2"/>
    <n v="46.12"/>
    <x v="0"/>
    <s v="East Mariebury"/>
    <n v="2"/>
    <n v="2"/>
    <x v="0"/>
    <s v="M"/>
    <n v="66"/>
    <x v="0"/>
    <n v="92.24"/>
    <s v="Jun 2024"/>
    <n v="2024"/>
    <x v="3"/>
  </r>
  <r>
    <n v="39945"/>
    <d v="2024-06-06T00:00:00"/>
    <n v="273"/>
    <n v="50"/>
    <x v="2"/>
    <x v="16"/>
    <n v="5"/>
    <n v="182.39"/>
    <x v="2"/>
    <s v="North Christinaview"/>
    <n v="2"/>
    <n v="2"/>
    <x v="0"/>
    <s v="M"/>
    <n v="75"/>
    <x v="0"/>
    <n v="911.94999999999993"/>
    <s v="Jun 2024"/>
    <n v="2024"/>
    <x v="3"/>
  </r>
  <r>
    <n v="12817"/>
    <d v="2024-06-06T00:00:00"/>
    <n v="466"/>
    <n v="50"/>
    <x v="2"/>
    <x v="2"/>
    <n v="4"/>
    <n v="397.46"/>
    <x v="0"/>
    <s v="North Angela"/>
    <n v="5"/>
    <n v="5"/>
    <x v="0"/>
    <s v="M"/>
    <n v="40"/>
    <x v="2"/>
    <n v="1589.84"/>
    <s v="Jun 2024"/>
    <n v="2024"/>
    <x v="3"/>
  </r>
  <r>
    <n v="88424"/>
    <d v="2024-06-06T00:00:00"/>
    <n v="535"/>
    <n v="10"/>
    <x v="0"/>
    <x v="0"/>
    <n v="2"/>
    <n v="190.68"/>
    <x v="2"/>
    <s v="West Timothy"/>
    <n v="3.9924906132665834"/>
    <m/>
    <x v="1"/>
    <s v="F"/>
    <n v="44"/>
    <x v="2"/>
    <n v="381.36"/>
    <s v="Jun 2024"/>
    <n v="2024"/>
    <x v="3"/>
  </r>
  <r>
    <n v="36125"/>
    <d v="2024-06-06T00:00:00"/>
    <n v="521"/>
    <n v="50"/>
    <x v="2"/>
    <x v="20"/>
    <n v="5"/>
    <n v="406.26"/>
    <x v="2"/>
    <s v="Rossview"/>
    <n v="3.9924906132665834"/>
    <m/>
    <x v="0"/>
    <s v="M"/>
    <n v="30"/>
    <x v="4"/>
    <n v="2031.3"/>
    <s v="Jun 2024"/>
    <n v="2024"/>
    <x v="3"/>
  </r>
  <r>
    <n v="79809"/>
    <d v="2024-06-07T00:00:00"/>
    <n v="706"/>
    <n v="10"/>
    <x v="0"/>
    <x v="23"/>
    <n v="5"/>
    <n v="272.75"/>
    <x v="2"/>
    <s v="North Jessicabury"/>
    <n v="3.9924906132665834"/>
    <m/>
    <x v="0"/>
    <s v="M"/>
    <n v="57"/>
    <x v="1"/>
    <n v="1363.75"/>
    <s v="Jun 2024"/>
    <n v="2024"/>
    <x v="3"/>
  </r>
  <r>
    <n v="28298"/>
    <d v="2024-06-07T00:00:00"/>
    <n v="555"/>
    <n v="40"/>
    <x v="3"/>
    <x v="21"/>
    <n v="3"/>
    <n v="346.82"/>
    <x v="2"/>
    <s v="Port Denisemouth"/>
    <n v="5"/>
    <n v="5"/>
    <x v="1"/>
    <s v="F"/>
    <n v="18"/>
    <x v="3"/>
    <n v="1040.46"/>
    <s v="Jun 2024"/>
    <n v="2024"/>
    <x v="3"/>
  </r>
  <r>
    <n v="20485"/>
    <d v="2024-06-07T00:00:00"/>
    <n v="602"/>
    <n v="20"/>
    <x v="4"/>
    <x v="5"/>
    <n v="4"/>
    <n v="333.92"/>
    <x v="0"/>
    <s v="Gregoryview"/>
    <n v="3.9924906132665834"/>
    <m/>
    <x v="0"/>
    <s v="M"/>
    <n v="44"/>
    <x v="2"/>
    <n v="1335.68"/>
    <s v="Jun 2024"/>
    <n v="2024"/>
    <x v="3"/>
  </r>
  <r>
    <n v="35007"/>
    <d v="2024-06-09T00:00:00"/>
    <n v="355"/>
    <n v="30"/>
    <x v="1"/>
    <x v="1"/>
    <n v="2"/>
    <n v="149.77000000000001"/>
    <x v="1"/>
    <s v="Lake Rhondatown"/>
    <n v="5"/>
    <n v="5"/>
    <x v="2"/>
    <m/>
    <n v="65"/>
    <x v="0"/>
    <n v="299.54000000000002"/>
    <s v="Jun 2024"/>
    <n v="2024"/>
    <x v="3"/>
  </r>
  <r>
    <n v="55184"/>
    <d v="2024-06-09T00:00:00"/>
    <n v="151"/>
    <n v="20"/>
    <x v="4"/>
    <x v="17"/>
    <n v="5"/>
    <n v="31.41"/>
    <x v="2"/>
    <s v="Port Edward"/>
    <n v="5"/>
    <n v="5"/>
    <x v="0"/>
    <s v="M"/>
    <n v="23"/>
    <x v="3"/>
    <n v="157.05000000000001"/>
    <s v="Jun 2024"/>
    <n v="2024"/>
    <x v="3"/>
  </r>
  <r>
    <n v="27836"/>
    <d v="2024-06-09T00:00:00"/>
    <n v="302"/>
    <n v="10"/>
    <x v="0"/>
    <x v="24"/>
    <n v="4"/>
    <n v="110.67"/>
    <x v="1"/>
    <s v="Brownshire"/>
    <n v="4"/>
    <n v="4"/>
    <x v="1"/>
    <s v="F"/>
    <n v="73"/>
    <x v="0"/>
    <n v="442.68"/>
    <s v="Jun 2024"/>
    <n v="2024"/>
    <x v="3"/>
  </r>
  <r>
    <n v="55438"/>
    <d v="2024-06-09T00:00:00"/>
    <n v="716"/>
    <n v="10"/>
    <x v="0"/>
    <x v="9"/>
    <n v="3"/>
    <n v="82.65"/>
    <x v="1"/>
    <s v="Port Jenniferchester"/>
    <n v="3"/>
    <n v="3"/>
    <x v="0"/>
    <s v="M"/>
    <n v="51"/>
    <x v="1"/>
    <n v="247.95000000000002"/>
    <s v="Jun 2024"/>
    <n v="2024"/>
    <x v="3"/>
  </r>
  <r>
    <n v="17263"/>
    <d v="2024-06-10T00:00:00"/>
    <n v="542"/>
    <n v="10"/>
    <x v="0"/>
    <x v="4"/>
    <n v="5"/>
    <n v="375.27"/>
    <x v="2"/>
    <s v="West Charlestown"/>
    <n v="3.9924906132665834"/>
    <m/>
    <x v="0"/>
    <s v="M"/>
    <n v="47"/>
    <x v="1"/>
    <n v="1876.35"/>
    <s v="Jun 2024"/>
    <n v="2024"/>
    <x v="3"/>
  </r>
  <r>
    <n v="92654"/>
    <d v="2024-06-10T00:00:00"/>
    <n v="693"/>
    <n v="50"/>
    <x v="2"/>
    <x v="20"/>
    <n v="1"/>
    <n v="386.91"/>
    <x v="0"/>
    <s v="Wendyborough"/>
    <n v="5"/>
    <n v="5"/>
    <x v="1"/>
    <s v="F"/>
    <n v="31"/>
    <x v="4"/>
    <n v="386.91"/>
    <s v="Jun 2024"/>
    <n v="2024"/>
    <x v="3"/>
  </r>
  <r>
    <n v="21664"/>
    <d v="2024-06-10T00:00:00"/>
    <n v="395"/>
    <n v="40"/>
    <x v="3"/>
    <x v="21"/>
    <n v="3"/>
    <n v="326.37"/>
    <x v="2"/>
    <s v="Simpsonshire"/>
    <n v="3.9924906132665834"/>
    <m/>
    <x v="1"/>
    <s v="F"/>
    <n v="39"/>
    <x v="2"/>
    <n v="979.11"/>
    <s v="Jun 2024"/>
    <n v="2024"/>
    <x v="3"/>
  </r>
  <r>
    <n v="33897"/>
    <d v="2024-06-11T00:00:00"/>
    <n v="755"/>
    <n v="50"/>
    <x v="2"/>
    <x v="10"/>
    <n v="1"/>
    <n v="323.43"/>
    <x v="0"/>
    <s v="Port Joseph"/>
    <n v="5"/>
    <n v="5"/>
    <x v="0"/>
    <s v="M"/>
    <n v="48"/>
    <x v="1"/>
    <n v="323.43"/>
    <s v="Jun 2024"/>
    <n v="2024"/>
    <x v="3"/>
  </r>
  <r>
    <n v="17483"/>
    <d v="2024-06-11T00:00:00"/>
    <n v="205"/>
    <n v="20"/>
    <x v="4"/>
    <x v="7"/>
    <n v="4"/>
    <n v="210.55"/>
    <x v="1"/>
    <s v="Lisafurt"/>
    <n v="5"/>
    <n v="5"/>
    <x v="1"/>
    <s v="F"/>
    <n v="48"/>
    <x v="1"/>
    <n v="842.2"/>
    <s v="Jun 2024"/>
    <n v="2024"/>
    <x v="3"/>
  </r>
  <r>
    <n v="68218"/>
    <d v="2024-06-11T00:00:00"/>
    <n v="680"/>
    <n v="50"/>
    <x v="2"/>
    <x v="10"/>
    <n v="4"/>
    <n v="237.15"/>
    <x v="1"/>
    <s v="Markton"/>
    <n v="4"/>
    <n v="4"/>
    <x v="1"/>
    <s v="F"/>
    <n v="39"/>
    <x v="2"/>
    <n v="948.6"/>
    <s v="Jun 2024"/>
    <n v="2024"/>
    <x v="3"/>
  </r>
  <r>
    <n v="88309"/>
    <d v="2024-06-11T00:00:00"/>
    <n v="524"/>
    <n v="50"/>
    <x v="2"/>
    <x v="20"/>
    <n v="1"/>
    <n v="394.31"/>
    <x v="2"/>
    <s v="Robertmouth"/>
    <n v="4"/>
    <n v="4"/>
    <x v="0"/>
    <s v="M"/>
    <n v="41"/>
    <x v="2"/>
    <n v="394.31"/>
    <s v="Jun 2024"/>
    <n v="2024"/>
    <x v="3"/>
  </r>
  <r>
    <n v="69112"/>
    <d v="2024-06-12T00:00:00"/>
    <n v="234"/>
    <n v="40"/>
    <x v="3"/>
    <x v="3"/>
    <n v="2"/>
    <n v="176.13"/>
    <x v="0"/>
    <s v="North Heatherborough"/>
    <n v="4"/>
    <n v="4"/>
    <x v="1"/>
    <s v="F"/>
    <n v="29"/>
    <x v="4"/>
    <n v="352.26"/>
    <s v="Jun 2024"/>
    <n v="2024"/>
    <x v="3"/>
  </r>
  <r>
    <n v="73536"/>
    <d v="2024-06-12T00:00:00"/>
    <n v="311"/>
    <n v="30"/>
    <x v="1"/>
    <x v="1"/>
    <n v="5"/>
    <n v="306.44"/>
    <x v="0"/>
    <s v="Port Ashleyview"/>
    <n v="3.9924906132665834"/>
    <m/>
    <x v="0"/>
    <s v="M"/>
    <n v="61"/>
    <x v="0"/>
    <n v="1532.2"/>
    <s v="Jun 2024"/>
    <n v="2024"/>
    <x v="3"/>
  </r>
  <r>
    <n v="43591"/>
    <d v="2024-06-12T00:00:00"/>
    <n v="302"/>
    <n v="50"/>
    <x v="2"/>
    <x v="20"/>
    <n v="4"/>
    <n v="170.43"/>
    <x v="1"/>
    <s v="Frankbury"/>
    <n v="5"/>
    <n v="5"/>
    <x v="0"/>
    <s v="M"/>
    <n v="37"/>
    <x v="2"/>
    <n v="681.72"/>
    <s v="Jun 2024"/>
    <n v="2024"/>
    <x v="3"/>
  </r>
  <r>
    <n v="47962"/>
    <d v="2024-06-13T00:00:00"/>
    <n v="396"/>
    <n v="10"/>
    <x v="0"/>
    <x v="24"/>
    <n v="3"/>
    <n v="23.45"/>
    <x v="0"/>
    <s v="Bryceland"/>
    <n v="3.9924906132665834"/>
    <m/>
    <x v="1"/>
    <s v="F"/>
    <n v="22"/>
    <x v="3"/>
    <n v="70.349999999999994"/>
    <s v="Jun 2024"/>
    <n v="2024"/>
    <x v="3"/>
  </r>
  <r>
    <n v="39427"/>
    <d v="2024-06-13T00:00:00"/>
    <n v="292"/>
    <n v="20"/>
    <x v="4"/>
    <x v="5"/>
    <n v="3"/>
    <n v="498.44"/>
    <x v="2"/>
    <s v="Connerstad"/>
    <n v="3"/>
    <n v="3"/>
    <x v="0"/>
    <s v="M"/>
    <n v="60"/>
    <x v="1"/>
    <n v="1495.32"/>
    <s v="Jun 2024"/>
    <n v="2024"/>
    <x v="3"/>
  </r>
  <r>
    <n v="87052"/>
    <d v="2024-06-13T00:00:00"/>
    <n v="815"/>
    <n v="10"/>
    <x v="0"/>
    <x v="23"/>
    <n v="3"/>
    <n v="310.7"/>
    <x v="2"/>
    <s v="Webbburgh"/>
    <n v="5"/>
    <n v="5"/>
    <x v="0"/>
    <s v="M"/>
    <n v="67"/>
    <x v="0"/>
    <n v="932.09999999999991"/>
    <s v="Jun 2024"/>
    <n v="2024"/>
    <x v="3"/>
  </r>
  <r>
    <n v="94316"/>
    <d v="2024-06-14T00:00:00"/>
    <n v="979"/>
    <n v="30"/>
    <x v="1"/>
    <x v="1"/>
    <n v="1"/>
    <n v="146.35"/>
    <x v="2"/>
    <s v="Garzachester"/>
    <n v="2"/>
    <n v="2"/>
    <x v="0"/>
    <s v="M"/>
    <n v="18"/>
    <x v="3"/>
    <n v="146.35"/>
    <s v="Jun 2024"/>
    <n v="2024"/>
    <x v="3"/>
  </r>
  <r>
    <n v="53652"/>
    <d v="2024-06-14T00:00:00"/>
    <n v="899"/>
    <n v="40"/>
    <x v="3"/>
    <x v="21"/>
    <n v="5"/>
    <n v="416.12"/>
    <x v="1"/>
    <s v="Johnmouth"/>
    <n v="5"/>
    <n v="5"/>
    <x v="1"/>
    <s v="F"/>
    <n v="56"/>
    <x v="1"/>
    <n v="2080.6"/>
    <s v="Jun 2024"/>
    <n v="2024"/>
    <x v="3"/>
  </r>
  <r>
    <n v="94700"/>
    <d v="2024-06-15T00:00:00"/>
    <n v="675"/>
    <n v="50"/>
    <x v="2"/>
    <x v="16"/>
    <n v="3"/>
    <n v="335.06"/>
    <x v="0"/>
    <s v="Hobbston"/>
    <n v="5"/>
    <n v="5"/>
    <x v="0"/>
    <s v="M"/>
    <n v="23"/>
    <x v="3"/>
    <n v="1005.1800000000001"/>
    <s v="Jun 2024"/>
    <n v="2024"/>
    <x v="3"/>
  </r>
  <r>
    <n v="18819"/>
    <d v="2024-06-16T00:00:00"/>
    <n v="775"/>
    <n v="10"/>
    <x v="0"/>
    <x v="9"/>
    <n v="4"/>
    <n v="476.13"/>
    <x v="1"/>
    <s v="Wesleyborough"/>
    <n v="4"/>
    <n v="4"/>
    <x v="1"/>
    <s v="F"/>
    <n v="70"/>
    <x v="0"/>
    <n v="1904.52"/>
    <s v="Jun 2024"/>
    <n v="2024"/>
    <x v="3"/>
  </r>
  <r>
    <n v="12858"/>
    <d v="2024-06-16T00:00:00"/>
    <n v="957"/>
    <n v="30"/>
    <x v="1"/>
    <x v="15"/>
    <n v="3"/>
    <n v="376.19"/>
    <x v="2"/>
    <s v="Port Briana"/>
    <n v="5"/>
    <n v="5"/>
    <x v="0"/>
    <s v="M"/>
    <n v="28"/>
    <x v="4"/>
    <n v="1128.57"/>
    <s v="Jun 2024"/>
    <n v="2024"/>
    <x v="3"/>
  </r>
  <r>
    <n v="13725"/>
    <d v="2024-06-16T00:00:00"/>
    <n v="564"/>
    <n v="10"/>
    <x v="0"/>
    <x v="0"/>
    <n v="4"/>
    <n v="285.72000000000003"/>
    <x v="0"/>
    <s v="Hughesmouth"/>
    <n v="5"/>
    <n v="5"/>
    <x v="1"/>
    <s v="F"/>
    <n v="26"/>
    <x v="4"/>
    <n v="1142.8800000000001"/>
    <s v="Jun 2024"/>
    <n v="2024"/>
    <x v="3"/>
  </r>
  <r>
    <n v="65819"/>
    <d v="2024-06-16T00:00:00"/>
    <n v="691"/>
    <n v="50"/>
    <x v="2"/>
    <x v="14"/>
    <n v="2"/>
    <n v="255.9"/>
    <x v="0"/>
    <s v="East Michaelborough"/>
    <n v="4"/>
    <n v="4"/>
    <x v="0"/>
    <s v="M"/>
    <n v="34"/>
    <x v="4"/>
    <n v="511.8"/>
    <s v="Jun 2024"/>
    <n v="2024"/>
    <x v="3"/>
  </r>
  <r>
    <n v="77706"/>
    <d v="2024-06-17T00:00:00"/>
    <n v="111"/>
    <n v="50"/>
    <x v="2"/>
    <x v="16"/>
    <n v="2"/>
    <n v="416.93"/>
    <x v="2"/>
    <s v="Edwardstad"/>
    <n v="5"/>
    <n v="5"/>
    <x v="2"/>
    <m/>
    <n v="33"/>
    <x v="4"/>
    <n v="833.86"/>
    <s v="Jun 2024"/>
    <n v="2024"/>
    <x v="3"/>
  </r>
  <r>
    <n v="31412"/>
    <d v="2024-06-17T00:00:00"/>
    <n v="898"/>
    <n v="20"/>
    <x v="4"/>
    <x v="17"/>
    <n v="2"/>
    <n v="279.81"/>
    <x v="1"/>
    <s v="Nguyenfort"/>
    <n v="3"/>
    <n v="3"/>
    <x v="1"/>
    <s v="F"/>
    <n v="61"/>
    <x v="0"/>
    <n v="559.62"/>
    <s v="Jun 2024"/>
    <n v="2024"/>
    <x v="3"/>
  </r>
  <r>
    <n v="64496"/>
    <d v="2024-06-18T00:00:00"/>
    <n v="146"/>
    <n v="40"/>
    <x v="3"/>
    <x v="3"/>
    <n v="1"/>
    <n v="405.91"/>
    <x v="1"/>
    <s v="Bradleyview"/>
    <n v="1"/>
    <n v="1"/>
    <x v="0"/>
    <s v="M"/>
    <n v="61"/>
    <x v="0"/>
    <n v="405.91"/>
    <s v="Jun 2024"/>
    <n v="2024"/>
    <x v="3"/>
  </r>
  <r>
    <n v="77850"/>
    <d v="2024-06-19T00:00:00"/>
    <n v="633"/>
    <n v="10"/>
    <x v="0"/>
    <x v="24"/>
    <n v="4"/>
    <n v="272.92"/>
    <x v="2"/>
    <s v="Lake Sharonstad"/>
    <n v="3"/>
    <n v="3"/>
    <x v="1"/>
    <s v="F"/>
    <n v="30"/>
    <x v="4"/>
    <n v="1091.68"/>
    <s v="Jun 2024"/>
    <n v="2024"/>
    <x v="3"/>
  </r>
  <r>
    <n v="38523"/>
    <d v="2024-06-20T00:00:00"/>
    <n v="383"/>
    <n v="30"/>
    <x v="1"/>
    <x v="13"/>
    <n v="3"/>
    <n v="40.44"/>
    <x v="0"/>
    <s v="Rodgersfurt"/>
    <n v="4"/>
    <n v="4"/>
    <x v="0"/>
    <s v="M"/>
    <n v="60"/>
    <x v="1"/>
    <n v="121.32"/>
    <s v="Jun 2024"/>
    <n v="2024"/>
    <x v="3"/>
  </r>
  <r>
    <n v="19293"/>
    <d v="2024-06-20T00:00:00"/>
    <n v="633"/>
    <n v="20"/>
    <x v="4"/>
    <x v="19"/>
    <n v="1"/>
    <n v="118.31"/>
    <x v="2"/>
    <s v="Clayfort"/>
    <n v="2"/>
    <n v="2"/>
    <x v="1"/>
    <s v="F"/>
    <n v="33"/>
    <x v="4"/>
    <n v="118.31"/>
    <s v="Jun 2024"/>
    <n v="2024"/>
    <x v="3"/>
  </r>
  <r>
    <n v="93277"/>
    <d v="2024-06-20T00:00:00"/>
    <n v="428"/>
    <n v="40"/>
    <x v="3"/>
    <x v="3"/>
    <n v="1"/>
    <n v="487.74"/>
    <x v="1"/>
    <s v="Lake Jillton"/>
    <n v="5"/>
    <n v="5"/>
    <x v="1"/>
    <s v="F"/>
    <n v="70"/>
    <x v="0"/>
    <n v="487.74"/>
    <s v="Jun 2024"/>
    <n v="2024"/>
    <x v="3"/>
  </r>
  <r>
    <n v="90933"/>
    <d v="2024-06-21T00:00:00"/>
    <n v="799"/>
    <n v="50"/>
    <x v="2"/>
    <x v="16"/>
    <n v="3"/>
    <n v="348.24"/>
    <x v="1"/>
    <s v="North Erikbury"/>
    <n v="5"/>
    <n v="5"/>
    <x v="0"/>
    <s v="M"/>
    <n v="65"/>
    <x v="0"/>
    <n v="1044.72"/>
    <s v="Jun 2024"/>
    <n v="2024"/>
    <x v="3"/>
  </r>
  <r>
    <n v="75453"/>
    <d v="2024-06-22T00:00:00"/>
    <n v="260"/>
    <n v="50"/>
    <x v="2"/>
    <x v="14"/>
    <n v="3"/>
    <n v="158.9"/>
    <x v="0"/>
    <s v="Spencerside"/>
    <n v="4"/>
    <n v="4"/>
    <x v="1"/>
    <s v="F"/>
    <n v="33"/>
    <x v="4"/>
    <n v="476.70000000000005"/>
    <s v="Jun 2024"/>
    <n v="2024"/>
    <x v="3"/>
  </r>
  <r>
    <n v="63842"/>
    <d v="2024-06-22T00:00:00"/>
    <n v="781"/>
    <n v="20"/>
    <x v="4"/>
    <x v="7"/>
    <n v="2"/>
    <n v="460.75"/>
    <x v="1"/>
    <s v="Nguyenmouth"/>
    <n v="5"/>
    <n v="5"/>
    <x v="1"/>
    <s v="F"/>
    <n v="68"/>
    <x v="0"/>
    <n v="921.5"/>
    <s v="Jun 2024"/>
    <n v="2024"/>
    <x v="3"/>
  </r>
  <r>
    <n v="12469"/>
    <d v="2024-06-24T00:00:00"/>
    <n v="816"/>
    <n v="50"/>
    <x v="2"/>
    <x v="14"/>
    <n v="3"/>
    <n v="326.55"/>
    <x v="2"/>
    <s v="Riveraview"/>
    <n v="4"/>
    <n v="4"/>
    <x v="0"/>
    <s v="M"/>
    <n v="35"/>
    <x v="4"/>
    <n v="979.65000000000009"/>
    <s v="Jun 2024"/>
    <n v="2024"/>
    <x v="3"/>
  </r>
  <r>
    <n v="63722"/>
    <d v="2024-06-24T00:00:00"/>
    <n v="614"/>
    <n v="30"/>
    <x v="1"/>
    <x v="13"/>
    <n v="1"/>
    <n v="404.83"/>
    <x v="0"/>
    <s v="East Carlos"/>
    <n v="4"/>
    <n v="4"/>
    <x v="2"/>
    <m/>
    <n v="36"/>
    <x v="2"/>
    <n v="404.83"/>
    <s v="Jun 2024"/>
    <n v="2024"/>
    <x v="3"/>
  </r>
  <r>
    <n v="46834"/>
    <d v="2024-06-24T00:00:00"/>
    <n v="506"/>
    <n v="10"/>
    <x v="0"/>
    <x v="0"/>
    <n v="5"/>
    <n v="365.33"/>
    <x v="1"/>
    <s v="Charlesview"/>
    <n v="3"/>
    <n v="3"/>
    <x v="0"/>
    <s v="M"/>
    <n v="24"/>
    <x v="3"/>
    <n v="1826.6499999999999"/>
    <s v="Jun 2024"/>
    <n v="2024"/>
    <x v="3"/>
  </r>
  <r>
    <n v="95940"/>
    <d v="2024-06-24T00:00:00"/>
    <n v="672"/>
    <n v="10"/>
    <x v="0"/>
    <x v="23"/>
    <n v="3"/>
    <n v="295.67"/>
    <x v="1"/>
    <s v="Coxfurt"/>
    <n v="4"/>
    <n v="4"/>
    <x v="0"/>
    <s v="M"/>
    <n v="29"/>
    <x v="4"/>
    <n v="887.01"/>
    <s v="Jun 2024"/>
    <n v="2024"/>
    <x v="3"/>
  </r>
  <r>
    <n v="80222"/>
    <d v="2024-06-25T00:00:00"/>
    <n v="543"/>
    <n v="10"/>
    <x v="0"/>
    <x v="24"/>
    <n v="2"/>
    <n v="212.77"/>
    <x v="0"/>
    <s v="Schroederland"/>
    <n v="5"/>
    <n v="5"/>
    <x v="1"/>
    <s v="F"/>
    <n v="50"/>
    <x v="1"/>
    <n v="425.54"/>
    <s v="Jun 2024"/>
    <n v="2024"/>
    <x v="3"/>
  </r>
  <r>
    <n v="90319"/>
    <d v="2024-06-25T00:00:00"/>
    <n v="797"/>
    <n v="30"/>
    <x v="1"/>
    <x v="18"/>
    <n v="4"/>
    <n v="164.55"/>
    <x v="1"/>
    <s v="South Jacquelineside"/>
    <n v="5"/>
    <n v="5"/>
    <x v="1"/>
    <s v="F"/>
    <n v="69"/>
    <x v="0"/>
    <n v="658.2"/>
    <s v="Jun 2024"/>
    <n v="2024"/>
    <x v="3"/>
  </r>
  <r>
    <n v="21838"/>
    <d v="2024-06-25T00:00:00"/>
    <n v="582"/>
    <n v="10"/>
    <x v="0"/>
    <x v="0"/>
    <n v="2"/>
    <n v="289.97000000000003"/>
    <x v="1"/>
    <s v="Popeport"/>
    <n v="4"/>
    <n v="4"/>
    <x v="0"/>
    <s v="M"/>
    <n v="70"/>
    <x v="0"/>
    <n v="579.94000000000005"/>
    <s v="Jun 2024"/>
    <n v="2024"/>
    <x v="3"/>
  </r>
  <r>
    <n v="11108"/>
    <d v="2024-06-26T00:00:00"/>
    <n v="575"/>
    <n v="40"/>
    <x v="3"/>
    <x v="22"/>
    <n v="2"/>
    <n v="27.59"/>
    <x v="0"/>
    <s v="South Jeffrey"/>
    <n v="1"/>
    <n v="1"/>
    <x v="1"/>
    <s v="F"/>
    <n v="58"/>
    <x v="1"/>
    <n v="55.18"/>
    <s v="Jun 2024"/>
    <n v="2024"/>
    <x v="3"/>
  </r>
  <r>
    <n v="29197"/>
    <d v="2024-06-26T00:00:00"/>
    <n v="491"/>
    <n v="50"/>
    <x v="2"/>
    <x v="20"/>
    <n v="5"/>
    <n v="134.12"/>
    <x v="1"/>
    <s v="Lake Anne"/>
    <n v="3.9924906132665834"/>
    <m/>
    <x v="0"/>
    <s v="M"/>
    <n v="49"/>
    <x v="1"/>
    <n v="670.6"/>
    <s v="Jun 2024"/>
    <n v="2024"/>
    <x v="3"/>
  </r>
  <r>
    <n v="46587"/>
    <d v="2024-06-26T00:00:00"/>
    <n v="715"/>
    <n v="50"/>
    <x v="2"/>
    <x v="20"/>
    <n v="3"/>
    <n v="405.02"/>
    <x v="0"/>
    <s v="South Jimmyland"/>
    <n v="3.9924906132665834"/>
    <m/>
    <x v="0"/>
    <s v="M"/>
    <n v="52"/>
    <x v="1"/>
    <n v="1215.06"/>
    <s v="Jun 2024"/>
    <n v="2024"/>
    <x v="3"/>
  </r>
  <r>
    <n v="84308"/>
    <d v="2024-06-26T00:00:00"/>
    <n v="144"/>
    <n v="20"/>
    <x v="4"/>
    <x v="8"/>
    <n v="5"/>
    <n v="291.3"/>
    <x v="0"/>
    <s v="Lewisfort"/>
    <n v="3.9924906132665834"/>
    <m/>
    <x v="1"/>
    <s v="F"/>
    <n v="68"/>
    <x v="0"/>
    <n v="1456.5"/>
    <s v="Jun 2024"/>
    <n v="2024"/>
    <x v="3"/>
  </r>
  <r>
    <n v="74067"/>
    <d v="2024-06-27T00:00:00"/>
    <n v="773"/>
    <n v="40"/>
    <x v="3"/>
    <x v="12"/>
    <n v="3"/>
    <n v="494.87"/>
    <x v="1"/>
    <s v="Melanieberg"/>
    <n v="5"/>
    <n v="5"/>
    <x v="0"/>
    <s v="M"/>
    <n v="37"/>
    <x v="2"/>
    <n v="1484.6100000000001"/>
    <s v="Jun 2024"/>
    <n v="2024"/>
    <x v="3"/>
  </r>
  <r>
    <n v="84736"/>
    <d v="2024-06-27T00:00:00"/>
    <n v="624"/>
    <n v="30"/>
    <x v="1"/>
    <x v="15"/>
    <n v="1"/>
    <n v="218.74"/>
    <x v="0"/>
    <s v="Denisefurt"/>
    <n v="3.9924906132665834"/>
    <m/>
    <x v="1"/>
    <s v="F"/>
    <n v="68"/>
    <x v="0"/>
    <n v="218.74"/>
    <s v="Jun 2024"/>
    <n v="2024"/>
    <x v="3"/>
  </r>
  <r>
    <n v="43869"/>
    <d v="2024-06-27T00:00:00"/>
    <n v="306"/>
    <n v="30"/>
    <x v="1"/>
    <x v="11"/>
    <n v="2"/>
    <n v="55.63"/>
    <x v="2"/>
    <s v="Traciburgh"/>
    <n v="3"/>
    <n v="3"/>
    <x v="1"/>
    <s v="F"/>
    <n v="69"/>
    <x v="0"/>
    <n v="111.26"/>
    <s v="Jun 2024"/>
    <n v="2024"/>
    <x v="3"/>
  </r>
  <r>
    <n v="95795"/>
    <d v="2024-06-28T00:00:00"/>
    <n v="955"/>
    <n v="10"/>
    <x v="0"/>
    <x v="4"/>
    <n v="4"/>
    <n v="205.6"/>
    <x v="0"/>
    <s v="South Omarport"/>
    <n v="3"/>
    <n v="3"/>
    <x v="0"/>
    <s v="M"/>
    <n v="22"/>
    <x v="3"/>
    <n v="822.4"/>
    <s v="Jun 2024"/>
    <n v="2024"/>
    <x v="3"/>
  </r>
  <r>
    <n v="76140"/>
    <d v="2024-06-29T00:00:00"/>
    <n v="673"/>
    <n v="50"/>
    <x v="2"/>
    <x v="10"/>
    <n v="2"/>
    <n v="293.67"/>
    <x v="0"/>
    <s v="New Terri"/>
    <n v="5"/>
    <n v="5"/>
    <x v="0"/>
    <s v="M"/>
    <n v="65"/>
    <x v="0"/>
    <n v="587.34"/>
    <s v="Jun 2024"/>
    <n v="2024"/>
    <x v="3"/>
  </r>
  <r>
    <n v="99624"/>
    <d v="2024-06-29T00:00:00"/>
    <n v="624"/>
    <n v="20"/>
    <x v="4"/>
    <x v="8"/>
    <n v="4"/>
    <n v="120.07"/>
    <x v="0"/>
    <s v="West Louis"/>
    <n v="3.9924906132665834"/>
    <m/>
    <x v="0"/>
    <s v="M"/>
    <n v="20"/>
    <x v="3"/>
    <n v="480.28"/>
    <s v="Jun 2024"/>
    <n v="2024"/>
    <x v="3"/>
  </r>
  <r>
    <n v="92572"/>
    <d v="2024-06-29T00:00:00"/>
    <n v="634"/>
    <n v="40"/>
    <x v="3"/>
    <x v="22"/>
    <n v="4"/>
    <n v="286.55"/>
    <x v="0"/>
    <s v="East David"/>
    <n v="3.9924906132665834"/>
    <m/>
    <x v="0"/>
    <s v="M"/>
    <n v="60"/>
    <x v="1"/>
    <n v="1146.2"/>
    <s v="Jun 2024"/>
    <n v="2024"/>
    <x v="3"/>
  </r>
  <r>
    <n v="77455"/>
    <d v="2024-06-29T00:00:00"/>
    <n v="845"/>
    <n v="50"/>
    <x v="2"/>
    <x v="10"/>
    <n v="3"/>
    <n v="297.33"/>
    <x v="0"/>
    <s v="Joshuamouth"/>
    <n v="3"/>
    <n v="3"/>
    <x v="0"/>
    <s v="M"/>
    <n v="64"/>
    <x v="0"/>
    <n v="891.99"/>
    <s v="Jun 2024"/>
    <n v="2024"/>
    <x v="3"/>
  </r>
  <r>
    <n v="19405"/>
    <d v="2024-06-29T00:00:00"/>
    <n v="433"/>
    <n v="10"/>
    <x v="0"/>
    <x v="24"/>
    <n v="4"/>
    <n v="48.94"/>
    <x v="2"/>
    <s v="Curtisshire"/>
    <n v="3.9924906132665834"/>
    <m/>
    <x v="1"/>
    <s v="F"/>
    <n v="23"/>
    <x v="3"/>
    <n v="195.76"/>
    <s v="Jun 2024"/>
    <n v="2024"/>
    <x v="3"/>
  </r>
  <r>
    <n v="93547"/>
    <d v="2024-06-29T00:00:00"/>
    <n v="663"/>
    <n v="40"/>
    <x v="3"/>
    <x v="12"/>
    <n v="3"/>
    <n v="100.15"/>
    <x v="2"/>
    <s v="South Christopherburgh"/>
    <n v="4"/>
    <n v="4"/>
    <x v="0"/>
    <s v="M"/>
    <n v="65"/>
    <x v="0"/>
    <n v="300.45000000000005"/>
    <s v="Jun 2024"/>
    <n v="2024"/>
    <x v="3"/>
  </r>
  <r>
    <n v="54318"/>
    <d v="2024-06-29T00:00:00"/>
    <n v="142"/>
    <n v="10"/>
    <x v="0"/>
    <x v="24"/>
    <n v="2"/>
    <n v="491.97"/>
    <x v="1"/>
    <s v="East Blakeborough"/>
    <n v="4"/>
    <n v="4"/>
    <x v="0"/>
    <s v="M"/>
    <n v="18"/>
    <x v="3"/>
    <n v="983.94"/>
    <s v="Jun 2024"/>
    <n v="2024"/>
    <x v="3"/>
  </r>
  <r>
    <n v="32747"/>
    <d v="2024-06-30T00:00:00"/>
    <n v="322"/>
    <n v="50"/>
    <x v="2"/>
    <x v="10"/>
    <n v="1"/>
    <n v="24"/>
    <x v="1"/>
    <s v="Port Kimberlymouth"/>
    <n v="3"/>
    <n v="3"/>
    <x v="2"/>
    <m/>
    <n v="71"/>
    <x v="0"/>
    <n v="24"/>
    <s v="Jun 2024"/>
    <n v="2024"/>
    <x v="3"/>
  </r>
  <r>
    <n v="71248"/>
    <d v="2024-07-01T00:00:00"/>
    <n v="289"/>
    <n v="10"/>
    <x v="0"/>
    <x v="0"/>
    <n v="5"/>
    <n v="207.28"/>
    <x v="2"/>
    <s v="North Mary"/>
    <n v="5"/>
    <n v="5"/>
    <x v="0"/>
    <s v="M"/>
    <n v="42"/>
    <x v="2"/>
    <n v="1036.4000000000001"/>
    <s v="Jul 2024"/>
    <n v="2024"/>
    <x v="4"/>
  </r>
  <r>
    <n v="64578"/>
    <d v="2024-07-01T00:00:00"/>
    <n v="650"/>
    <n v="10"/>
    <x v="0"/>
    <x v="4"/>
    <n v="1"/>
    <n v="35.520000000000003"/>
    <x v="2"/>
    <s v="Lake Kristy"/>
    <n v="1"/>
    <n v="1"/>
    <x v="0"/>
    <s v="M"/>
    <n v="54"/>
    <x v="1"/>
    <n v="35.520000000000003"/>
    <s v="Jul 2024"/>
    <n v="2024"/>
    <x v="4"/>
  </r>
  <r>
    <n v="30464"/>
    <d v="2024-07-01T00:00:00"/>
    <n v="563"/>
    <n v="20"/>
    <x v="4"/>
    <x v="17"/>
    <n v="2"/>
    <n v="483.96"/>
    <x v="1"/>
    <s v="Derekside"/>
    <n v="3"/>
    <n v="3"/>
    <x v="1"/>
    <s v="F"/>
    <n v="25"/>
    <x v="3"/>
    <n v="967.92"/>
    <s v="Jul 2024"/>
    <n v="2024"/>
    <x v="4"/>
  </r>
  <r>
    <n v="58789"/>
    <d v="2024-07-01T00:00:00"/>
    <n v="318"/>
    <n v="40"/>
    <x v="3"/>
    <x v="3"/>
    <n v="4"/>
    <n v="49.32"/>
    <x v="1"/>
    <s v="Lauraberg"/>
    <n v="5"/>
    <n v="5"/>
    <x v="0"/>
    <s v="M"/>
    <n v="72"/>
    <x v="0"/>
    <n v="197.28"/>
    <s v="Jul 2024"/>
    <n v="2024"/>
    <x v="4"/>
  </r>
  <r>
    <n v="24487"/>
    <d v="2024-07-01T00:00:00"/>
    <n v="468"/>
    <n v="40"/>
    <x v="3"/>
    <x v="6"/>
    <n v="1"/>
    <n v="372.43"/>
    <x v="2"/>
    <s v="Brooksfort"/>
    <n v="3"/>
    <n v="3"/>
    <x v="0"/>
    <s v="M"/>
    <n v="38"/>
    <x v="2"/>
    <n v="372.43"/>
    <s v="Jul 2024"/>
    <n v="2024"/>
    <x v="4"/>
  </r>
  <r>
    <n v="96065"/>
    <d v="2024-07-01T00:00:00"/>
    <n v="297"/>
    <n v="10"/>
    <x v="0"/>
    <x v="24"/>
    <n v="2"/>
    <n v="389.81"/>
    <x v="2"/>
    <s v="Hickmanside"/>
    <n v="4"/>
    <n v="4"/>
    <x v="1"/>
    <s v="F"/>
    <n v="62"/>
    <x v="0"/>
    <n v="779.62"/>
    <s v="Jul 2024"/>
    <n v="2024"/>
    <x v="4"/>
  </r>
  <r>
    <n v="41492"/>
    <d v="2024-07-02T00:00:00"/>
    <n v="631"/>
    <n v="50"/>
    <x v="2"/>
    <x v="16"/>
    <n v="2"/>
    <n v="402.56"/>
    <x v="1"/>
    <s v="Kathrynton"/>
    <n v="4"/>
    <n v="4"/>
    <x v="0"/>
    <s v="M"/>
    <n v="74"/>
    <x v="0"/>
    <n v="805.12"/>
    <s v="Jul 2024"/>
    <n v="2024"/>
    <x v="4"/>
  </r>
  <r>
    <n v="75860"/>
    <d v="2024-07-02T00:00:00"/>
    <n v="370"/>
    <n v="50"/>
    <x v="2"/>
    <x v="2"/>
    <n v="3"/>
    <n v="51.53"/>
    <x v="0"/>
    <s v="Patriciaberg"/>
    <n v="3"/>
    <n v="3"/>
    <x v="0"/>
    <s v="M"/>
    <n v="63"/>
    <x v="0"/>
    <n v="154.59"/>
    <s v="Jul 2024"/>
    <n v="2024"/>
    <x v="4"/>
  </r>
  <r>
    <n v="12544"/>
    <d v="2024-07-02T00:00:00"/>
    <n v="958"/>
    <n v="10"/>
    <x v="0"/>
    <x v="9"/>
    <n v="3"/>
    <n v="153.12"/>
    <x v="2"/>
    <s v="Webermouth"/>
    <n v="1"/>
    <n v="1"/>
    <x v="0"/>
    <s v="M"/>
    <n v="28"/>
    <x v="4"/>
    <n v="459.36"/>
    <s v="Jul 2024"/>
    <n v="2024"/>
    <x v="4"/>
  </r>
  <r>
    <n v="58911"/>
    <d v="2024-07-03T00:00:00"/>
    <n v="489"/>
    <n v="50"/>
    <x v="2"/>
    <x v="20"/>
    <n v="1"/>
    <n v="236.22"/>
    <x v="2"/>
    <s v="Ashleyfort"/>
    <n v="5"/>
    <n v="5"/>
    <x v="1"/>
    <s v="F"/>
    <n v="72"/>
    <x v="0"/>
    <n v="236.22"/>
    <s v="Jul 2024"/>
    <n v="2024"/>
    <x v="4"/>
  </r>
  <r>
    <n v="49232"/>
    <d v="2024-07-03T00:00:00"/>
    <n v="172"/>
    <n v="30"/>
    <x v="1"/>
    <x v="18"/>
    <n v="1"/>
    <n v="415.86"/>
    <x v="1"/>
    <s v="Joshuaton"/>
    <n v="4"/>
    <n v="4"/>
    <x v="1"/>
    <s v="F"/>
    <n v="53"/>
    <x v="1"/>
    <n v="415.86"/>
    <s v="Jul 2024"/>
    <n v="2024"/>
    <x v="4"/>
  </r>
  <r>
    <n v="46781"/>
    <d v="2024-07-03T00:00:00"/>
    <n v="543"/>
    <n v="40"/>
    <x v="3"/>
    <x v="3"/>
    <n v="1"/>
    <n v="282.92"/>
    <x v="1"/>
    <s v="New Jose"/>
    <n v="4"/>
    <n v="4"/>
    <x v="0"/>
    <s v="M"/>
    <n v="32"/>
    <x v="4"/>
    <n v="282.92"/>
    <s v="Jul 2024"/>
    <n v="2024"/>
    <x v="4"/>
  </r>
  <r>
    <n v="40110"/>
    <d v="2024-07-03T00:00:00"/>
    <n v="325"/>
    <n v="50"/>
    <x v="2"/>
    <x v="20"/>
    <n v="5"/>
    <n v="309.54000000000002"/>
    <x v="1"/>
    <s v="North Johnny"/>
    <n v="3.9924906132665834"/>
    <m/>
    <x v="0"/>
    <s v="M"/>
    <n v="27"/>
    <x v="4"/>
    <n v="1547.7"/>
    <s v="Jul 2024"/>
    <n v="2024"/>
    <x v="4"/>
  </r>
  <r>
    <n v="76057"/>
    <d v="2024-07-03T00:00:00"/>
    <n v="560"/>
    <n v="10"/>
    <x v="0"/>
    <x v="23"/>
    <n v="4"/>
    <n v="423.45"/>
    <x v="2"/>
    <s v="New Rhondaborough"/>
    <n v="5"/>
    <n v="5"/>
    <x v="1"/>
    <s v="F"/>
    <n v="52"/>
    <x v="1"/>
    <n v="1693.8"/>
    <s v="Jul 2024"/>
    <n v="2024"/>
    <x v="4"/>
  </r>
  <r>
    <n v="56431"/>
    <d v="2024-07-03T00:00:00"/>
    <n v="600"/>
    <n v="20"/>
    <x v="4"/>
    <x v="7"/>
    <n v="3"/>
    <n v="150.41999999999999"/>
    <x v="1"/>
    <s v="Andreatown"/>
    <n v="3"/>
    <n v="3"/>
    <x v="0"/>
    <s v="M"/>
    <n v="42"/>
    <x v="2"/>
    <n v="451.26"/>
    <s v="Jul 2024"/>
    <n v="2024"/>
    <x v="4"/>
  </r>
  <r>
    <n v="85352"/>
    <d v="2024-07-04T00:00:00"/>
    <n v="755"/>
    <n v="20"/>
    <x v="4"/>
    <x v="5"/>
    <n v="5"/>
    <n v="149.06"/>
    <x v="1"/>
    <s v="East Ana"/>
    <n v="5"/>
    <n v="5"/>
    <x v="0"/>
    <s v="M"/>
    <n v="38"/>
    <x v="2"/>
    <n v="745.3"/>
    <s v="Jul 2024"/>
    <n v="2024"/>
    <x v="4"/>
  </r>
  <r>
    <n v="66782"/>
    <d v="2024-07-04T00:00:00"/>
    <n v="865"/>
    <n v="20"/>
    <x v="4"/>
    <x v="8"/>
    <n v="2"/>
    <n v="62.97"/>
    <x v="0"/>
    <s v="Hardingfort"/>
    <n v="5"/>
    <n v="5"/>
    <x v="1"/>
    <s v="F"/>
    <n v="48"/>
    <x v="1"/>
    <n v="125.94"/>
    <s v="Jul 2024"/>
    <n v="2024"/>
    <x v="4"/>
  </r>
  <r>
    <n v="34740"/>
    <d v="2024-07-04T00:00:00"/>
    <n v="111"/>
    <n v="50"/>
    <x v="2"/>
    <x v="20"/>
    <n v="3"/>
    <n v="163.74"/>
    <x v="0"/>
    <s v="Port Jackview"/>
    <n v="4"/>
    <n v="4"/>
    <x v="1"/>
    <s v="F"/>
    <n v="44"/>
    <x v="2"/>
    <n v="491.22"/>
    <s v="Jul 2024"/>
    <n v="2024"/>
    <x v="4"/>
  </r>
  <r>
    <n v="18651"/>
    <d v="2024-07-04T00:00:00"/>
    <n v="121"/>
    <n v="40"/>
    <x v="3"/>
    <x v="6"/>
    <n v="5"/>
    <n v="412.7"/>
    <x v="1"/>
    <s v="Roychester"/>
    <n v="5"/>
    <n v="5"/>
    <x v="0"/>
    <s v="M"/>
    <n v="29"/>
    <x v="4"/>
    <n v="2063.5"/>
    <s v="Jul 2024"/>
    <n v="2024"/>
    <x v="4"/>
  </r>
  <r>
    <n v="72236"/>
    <d v="2024-07-05T00:00:00"/>
    <n v="959"/>
    <n v="10"/>
    <x v="0"/>
    <x v="0"/>
    <n v="5"/>
    <n v="110.17"/>
    <x v="0"/>
    <s v="Lake Jessefort"/>
    <n v="5"/>
    <n v="5"/>
    <x v="1"/>
    <s v="F"/>
    <n v="47"/>
    <x v="1"/>
    <n v="550.85"/>
    <s v="Jul 2024"/>
    <n v="2024"/>
    <x v="4"/>
  </r>
  <r>
    <n v="80435"/>
    <d v="2024-07-05T00:00:00"/>
    <n v="681"/>
    <n v="40"/>
    <x v="3"/>
    <x v="12"/>
    <n v="1"/>
    <n v="232.24"/>
    <x v="1"/>
    <s v="Kennethfort"/>
    <n v="3.9924906132665834"/>
    <m/>
    <x v="0"/>
    <s v="M"/>
    <n v="41"/>
    <x v="2"/>
    <n v="232.24"/>
    <s v="Jul 2024"/>
    <n v="2024"/>
    <x v="4"/>
  </r>
  <r>
    <n v="45435"/>
    <d v="2024-07-06T00:00:00"/>
    <n v="349"/>
    <n v="40"/>
    <x v="3"/>
    <x v="6"/>
    <n v="3"/>
    <n v="421.85"/>
    <x v="0"/>
    <s v="Port Hectorbury"/>
    <n v="5"/>
    <n v="5"/>
    <x v="1"/>
    <s v="F"/>
    <n v="25"/>
    <x v="3"/>
    <n v="1265.5500000000002"/>
    <s v="Jul 2024"/>
    <n v="2024"/>
    <x v="4"/>
  </r>
  <r>
    <n v="89715"/>
    <d v="2024-07-06T00:00:00"/>
    <n v="941"/>
    <n v="10"/>
    <x v="0"/>
    <x v="24"/>
    <n v="1"/>
    <n v="213.83"/>
    <x v="0"/>
    <s v="South Lauren"/>
    <n v="3.9924906132665834"/>
    <m/>
    <x v="2"/>
    <m/>
    <n v="28"/>
    <x v="4"/>
    <n v="213.83"/>
    <s v="Jul 2024"/>
    <n v="2024"/>
    <x v="4"/>
  </r>
  <r>
    <n v="43139"/>
    <d v="2024-07-06T00:00:00"/>
    <n v="669"/>
    <n v="10"/>
    <x v="0"/>
    <x v="0"/>
    <n v="5"/>
    <n v="12.46"/>
    <x v="1"/>
    <s v="Veronicaland"/>
    <n v="3"/>
    <n v="3"/>
    <x v="1"/>
    <s v="F"/>
    <n v="67"/>
    <x v="0"/>
    <n v="62.300000000000004"/>
    <s v="Jul 2024"/>
    <n v="2024"/>
    <x v="4"/>
  </r>
  <r>
    <n v="24744"/>
    <d v="2024-07-08T00:00:00"/>
    <n v="818"/>
    <n v="10"/>
    <x v="0"/>
    <x v="0"/>
    <n v="5"/>
    <n v="200.44"/>
    <x v="2"/>
    <s v="South Kristi"/>
    <n v="5"/>
    <n v="5"/>
    <x v="2"/>
    <m/>
    <n v="34"/>
    <x v="4"/>
    <n v="1002.2"/>
    <s v="Jul 2024"/>
    <n v="2024"/>
    <x v="4"/>
  </r>
  <r>
    <n v="30197"/>
    <d v="2024-07-09T00:00:00"/>
    <n v="386"/>
    <n v="40"/>
    <x v="3"/>
    <x v="12"/>
    <n v="1"/>
    <n v="305.82"/>
    <x v="0"/>
    <s v="Port George"/>
    <n v="3.9924906132665834"/>
    <m/>
    <x v="2"/>
    <m/>
    <n v="39"/>
    <x v="2"/>
    <n v="305.82"/>
    <s v="Jul 2024"/>
    <n v="2024"/>
    <x v="4"/>
  </r>
  <r>
    <n v="98794"/>
    <d v="2024-07-09T00:00:00"/>
    <n v="993"/>
    <n v="50"/>
    <x v="2"/>
    <x v="14"/>
    <n v="2"/>
    <n v="32.200000000000003"/>
    <x v="0"/>
    <s v="East Alexandriashire"/>
    <n v="5"/>
    <n v="5"/>
    <x v="1"/>
    <s v="F"/>
    <n v="57"/>
    <x v="1"/>
    <n v="64.400000000000006"/>
    <s v="Jul 2024"/>
    <n v="2024"/>
    <x v="4"/>
  </r>
  <r>
    <n v="20853"/>
    <d v="2024-07-10T00:00:00"/>
    <n v="499"/>
    <n v="30"/>
    <x v="1"/>
    <x v="18"/>
    <n v="3"/>
    <n v="227.39"/>
    <x v="0"/>
    <s v="West Alexfort"/>
    <n v="3.9924906132665834"/>
    <m/>
    <x v="2"/>
    <m/>
    <n v="39"/>
    <x v="2"/>
    <n v="682.17"/>
    <s v="Jul 2024"/>
    <n v="2024"/>
    <x v="4"/>
  </r>
  <r>
    <n v="93130"/>
    <d v="2024-07-11T00:00:00"/>
    <n v="233"/>
    <n v="40"/>
    <x v="3"/>
    <x v="22"/>
    <n v="2"/>
    <n v="354.85"/>
    <x v="0"/>
    <s v="Eddiefurt"/>
    <n v="5"/>
    <n v="5"/>
    <x v="0"/>
    <s v="M"/>
    <n v="38"/>
    <x v="2"/>
    <n v="709.7"/>
    <s v="Jul 2024"/>
    <n v="2024"/>
    <x v="4"/>
  </r>
  <r>
    <n v="53754"/>
    <d v="2024-07-11T00:00:00"/>
    <n v="190"/>
    <n v="50"/>
    <x v="2"/>
    <x v="2"/>
    <n v="1"/>
    <n v="92.5"/>
    <x v="1"/>
    <s v="East Ericview"/>
    <n v="2"/>
    <n v="2"/>
    <x v="1"/>
    <s v="F"/>
    <n v="73"/>
    <x v="0"/>
    <n v="92.5"/>
    <s v="Jul 2024"/>
    <n v="2024"/>
    <x v="4"/>
  </r>
  <r>
    <n v="92276"/>
    <d v="2024-07-11T00:00:00"/>
    <n v="555"/>
    <n v="50"/>
    <x v="2"/>
    <x v="2"/>
    <n v="4"/>
    <n v="311.86"/>
    <x v="2"/>
    <s v="West Jesus"/>
    <n v="3.9924906132665834"/>
    <m/>
    <x v="0"/>
    <s v="M"/>
    <n v="63"/>
    <x v="0"/>
    <n v="1247.44"/>
    <s v="Jul 2024"/>
    <n v="2024"/>
    <x v="4"/>
  </r>
  <r>
    <n v="78620"/>
    <d v="2024-07-11T00:00:00"/>
    <n v="909"/>
    <n v="10"/>
    <x v="0"/>
    <x v="0"/>
    <n v="1"/>
    <n v="89.38"/>
    <x v="0"/>
    <s v="Tiffanyport"/>
    <n v="3"/>
    <n v="3"/>
    <x v="1"/>
    <s v="F"/>
    <n v="47"/>
    <x v="1"/>
    <n v="89.38"/>
    <s v="Jul 2024"/>
    <n v="2024"/>
    <x v="4"/>
  </r>
  <r>
    <n v="41014"/>
    <d v="2024-07-11T00:00:00"/>
    <n v="569"/>
    <n v="40"/>
    <x v="3"/>
    <x v="3"/>
    <n v="1"/>
    <n v="390.35"/>
    <x v="1"/>
    <s v="West Deanna"/>
    <n v="5"/>
    <n v="5"/>
    <x v="0"/>
    <s v="M"/>
    <n v="34"/>
    <x v="4"/>
    <n v="390.35"/>
    <s v="Jul 2024"/>
    <n v="2024"/>
    <x v="4"/>
  </r>
  <r>
    <n v="37821"/>
    <d v="2024-07-12T00:00:00"/>
    <n v="855"/>
    <n v="50"/>
    <x v="2"/>
    <x v="16"/>
    <n v="2"/>
    <n v="341.18"/>
    <x v="1"/>
    <s v="Port Robertchester"/>
    <n v="5"/>
    <n v="5"/>
    <x v="1"/>
    <s v="F"/>
    <n v="37"/>
    <x v="2"/>
    <n v="682.36"/>
    <s v="Jul 2024"/>
    <n v="2024"/>
    <x v="4"/>
  </r>
  <r>
    <n v="83914"/>
    <d v="2024-07-12T00:00:00"/>
    <n v="738"/>
    <n v="40"/>
    <x v="3"/>
    <x v="22"/>
    <n v="2"/>
    <n v="59.51"/>
    <x v="2"/>
    <s v="Holtbury"/>
    <n v="3"/>
    <n v="3"/>
    <x v="2"/>
    <m/>
    <n v="25"/>
    <x v="3"/>
    <n v="119.02"/>
    <s v="Jul 2024"/>
    <n v="2024"/>
    <x v="4"/>
  </r>
  <r>
    <n v="51714"/>
    <d v="2024-07-12T00:00:00"/>
    <n v="479"/>
    <n v="40"/>
    <x v="3"/>
    <x v="6"/>
    <n v="3"/>
    <n v="453.2"/>
    <x v="1"/>
    <s v="Karenstad"/>
    <n v="5"/>
    <n v="5"/>
    <x v="0"/>
    <s v="M"/>
    <n v="27"/>
    <x v="4"/>
    <n v="1359.6"/>
    <s v="Jul 2024"/>
    <n v="2024"/>
    <x v="4"/>
  </r>
  <r>
    <n v="44902"/>
    <d v="2024-07-12T00:00:00"/>
    <n v="801"/>
    <n v="40"/>
    <x v="3"/>
    <x v="6"/>
    <n v="4"/>
    <n v="474.25"/>
    <x v="0"/>
    <s v="West Reginald"/>
    <n v="5"/>
    <n v="5"/>
    <x v="1"/>
    <s v="F"/>
    <n v="34"/>
    <x v="4"/>
    <n v="1897"/>
    <s v="Jul 2024"/>
    <n v="2024"/>
    <x v="4"/>
  </r>
  <r>
    <n v="95354"/>
    <d v="2024-07-13T00:00:00"/>
    <n v="394"/>
    <n v="50"/>
    <x v="2"/>
    <x v="20"/>
    <n v="2"/>
    <n v="343.76"/>
    <x v="1"/>
    <s v="Shawberg"/>
    <n v="5"/>
    <n v="5"/>
    <x v="2"/>
    <m/>
    <n v="30"/>
    <x v="4"/>
    <n v="687.52"/>
    <s v="Jul 2024"/>
    <n v="2024"/>
    <x v="4"/>
  </r>
  <r>
    <n v="56955"/>
    <d v="2024-07-14T00:00:00"/>
    <n v="922"/>
    <n v="20"/>
    <x v="4"/>
    <x v="5"/>
    <n v="1"/>
    <n v="183.3"/>
    <x v="1"/>
    <s v="Whitakerview"/>
    <n v="5"/>
    <n v="5"/>
    <x v="0"/>
    <s v="M"/>
    <n v="24"/>
    <x v="3"/>
    <n v="183.3"/>
    <s v="Jul 2024"/>
    <n v="2024"/>
    <x v="4"/>
  </r>
  <r>
    <n v="38806"/>
    <d v="2024-07-14T00:00:00"/>
    <n v="665"/>
    <n v="30"/>
    <x v="1"/>
    <x v="15"/>
    <n v="3"/>
    <n v="149.85"/>
    <x v="0"/>
    <s v="Lake Brentfurt"/>
    <n v="5"/>
    <n v="5"/>
    <x v="0"/>
    <s v="M"/>
    <n v="62"/>
    <x v="0"/>
    <n v="449.54999999999995"/>
    <s v="Jul 2024"/>
    <n v="2024"/>
    <x v="4"/>
  </r>
  <r>
    <n v="89114"/>
    <d v="2024-07-14T00:00:00"/>
    <n v="397"/>
    <n v="30"/>
    <x v="1"/>
    <x v="15"/>
    <n v="3"/>
    <n v="251.63"/>
    <x v="0"/>
    <s v="New Dylan"/>
    <n v="3.9924906132665834"/>
    <m/>
    <x v="0"/>
    <s v="M"/>
    <n v="40"/>
    <x v="2"/>
    <n v="754.89"/>
    <s v="Jul 2024"/>
    <n v="2024"/>
    <x v="4"/>
  </r>
  <r>
    <n v="77848"/>
    <d v="2024-07-14T00:00:00"/>
    <n v="713"/>
    <n v="20"/>
    <x v="4"/>
    <x v="17"/>
    <n v="4"/>
    <n v="88.02"/>
    <x v="1"/>
    <s v="Simmonsview"/>
    <n v="5"/>
    <n v="5"/>
    <x v="1"/>
    <s v="F"/>
    <n v="39"/>
    <x v="2"/>
    <n v="352.08"/>
    <s v="Jul 2024"/>
    <n v="2024"/>
    <x v="4"/>
  </r>
  <r>
    <n v="49262"/>
    <d v="2024-07-14T00:00:00"/>
    <n v="910"/>
    <n v="20"/>
    <x v="4"/>
    <x v="7"/>
    <n v="3"/>
    <n v="25.79"/>
    <x v="0"/>
    <s v="South Luishaven"/>
    <n v="5"/>
    <n v="5"/>
    <x v="2"/>
    <m/>
    <n v="22"/>
    <x v="3"/>
    <n v="77.37"/>
    <s v="Jul 2024"/>
    <n v="2024"/>
    <x v="4"/>
  </r>
  <r>
    <n v="27282"/>
    <d v="2024-07-15T00:00:00"/>
    <n v="405"/>
    <n v="50"/>
    <x v="2"/>
    <x v="16"/>
    <n v="2"/>
    <n v="292.89999999999998"/>
    <x v="1"/>
    <s v="Aliciaberg"/>
    <n v="3.9924906132665834"/>
    <m/>
    <x v="1"/>
    <s v="F"/>
    <n v="60"/>
    <x v="1"/>
    <n v="585.79999999999995"/>
    <s v="Jul 2024"/>
    <n v="2024"/>
    <x v="4"/>
  </r>
  <r>
    <n v="85940"/>
    <d v="2024-07-15T00:00:00"/>
    <n v="722"/>
    <n v="40"/>
    <x v="3"/>
    <x v="3"/>
    <n v="1"/>
    <n v="247.97"/>
    <x v="2"/>
    <s v="East Kimberlyshire"/>
    <n v="4"/>
    <n v="4"/>
    <x v="0"/>
    <s v="M"/>
    <n v="37"/>
    <x v="2"/>
    <n v="247.97"/>
    <s v="Jul 2024"/>
    <n v="2024"/>
    <x v="4"/>
  </r>
  <r>
    <n v="22739"/>
    <d v="2024-07-15T00:00:00"/>
    <n v="196"/>
    <n v="30"/>
    <x v="1"/>
    <x v="18"/>
    <n v="5"/>
    <n v="217.55"/>
    <x v="2"/>
    <s v="South Matthewburgh"/>
    <n v="5"/>
    <n v="5"/>
    <x v="2"/>
    <m/>
    <n v="24"/>
    <x v="3"/>
    <n v="1087.75"/>
    <s v="Jul 2024"/>
    <n v="2024"/>
    <x v="4"/>
  </r>
  <r>
    <n v="32637"/>
    <d v="2024-07-15T00:00:00"/>
    <n v="175"/>
    <n v="20"/>
    <x v="4"/>
    <x v="19"/>
    <n v="3"/>
    <n v="101.45"/>
    <x v="2"/>
    <s v="West Richard"/>
    <n v="3"/>
    <n v="3"/>
    <x v="1"/>
    <s v="F"/>
    <n v="33"/>
    <x v="4"/>
    <n v="304.35000000000002"/>
    <s v="Jul 2024"/>
    <n v="2024"/>
    <x v="4"/>
  </r>
  <r>
    <n v="90219"/>
    <d v="2024-07-15T00:00:00"/>
    <n v="430"/>
    <n v="40"/>
    <x v="3"/>
    <x v="22"/>
    <n v="1"/>
    <n v="405.65"/>
    <x v="1"/>
    <s v="West April"/>
    <n v="5"/>
    <n v="5"/>
    <x v="0"/>
    <s v="M"/>
    <n v="58"/>
    <x v="1"/>
    <n v="405.65"/>
    <s v="Jul 2024"/>
    <n v="2024"/>
    <x v="4"/>
  </r>
  <r>
    <n v="79723"/>
    <d v="2024-07-16T00:00:00"/>
    <n v="568"/>
    <n v="10"/>
    <x v="0"/>
    <x v="4"/>
    <n v="1"/>
    <n v="393.9"/>
    <x v="2"/>
    <s v="Popeview"/>
    <n v="5"/>
    <n v="5"/>
    <x v="0"/>
    <s v="M"/>
    <n v="44"/>
    <x v="2"/>
    <n v="393.9"/>
    <s v="Jul 2024"/>
    <n v="2024"/>
    <x v="4"/>
  </r>
  <r>
    <n v="21109"/>
    <d v="2024-07-17T00:00:00"/>
    <n v="719"/>
    <n v="50"/>
    <x v="2"/>
    <x v="16"/>
    <n v="3"/>
    <n v="39.67"/>
    <x v="2"/>
    <s v="Sellersland"/>
    <n v="3.9924906132665834"/>
    <m/>
    <x v="0"/>
    <s v="M"/>
    <n v="37"/>
    <x v="2"/>
    <n v="119.01"/>
    <s v="Jul 2024"/>
    <n v="2024"/>
    <x v="4"/>
  </r>
  <r>
    <n v="89639"/>
    <d v="2024-07-17T00:00:00"/>
    <n v="124"/>
    <n v="10"/>
    <x v="0"/>
    <x v="23"/>
    <n v="4"/>
    <n v="36.1"/>
    <x v="1"/>
    <s v="Pierceport"/>
    <n v="3"/>
    <n v="3"/>
    <x v="0"/>
    <s v="M"/>
    <n v="25"/>
    <x v="3"/>
    <n v="144.4"/>
    <s v="Jul 2024"/>
    <n v="2024"/>
    <x v="4"/>
  </r>
  <r>
    <n v="58295"/>
    <d v="2024-07-17T00:00:00"/>
    <n v="187"/>
    <n v="20"/>
    <x v="4"/>
    <x v="5"/>
    <n v="3"/>
    <n v="248.91"/>
    <x v="1"/>
    <s v="Penningtonberg"/>
    <n v="5"/>
    <n v="5"/>
    <x v="0"/>
    <s v="M"/>
    <n v="39"/>
    <x v="2"/>
    <n v="746.73"/>
    <s v="Jul 2024"/>
    <n v="2024"/>
    <x v="4"/>
  </r>
  <r>
    <n v="14109"/>
    <d v="2024-07-17T00:00:00"/>
    <n v="149"/>
    <n v="20"/>
    <x v="4"/>
    <x v="5"/>
    <n v="5"/>
    <n v="179.92"/>
    <x v="2"/>
    <s v="Romerostad"/>
    <n v="3"/>
    <n v="3"/>
    <x v="0"/>
    <s v="M"/>
    <n v="48"/>
    <x v="1"/>
    <n v="899.59999999999991"/>
    <s v="Jul 2024"/>
    <n v="2024"/>
    <x v="4"/>
  </r>
  <r>
    <n v="47814"/>
    <d v="2024-07-17T00:00:00"/>
    <n v="557"/>
    <n v="20"/>
    <x v="4"/>
    <x v="19"/>
    <n v="1"/>
    <n v="146.28"/>
    <x v="1"/>
    <s v="East Johnton"/>
    <n v="4"/>
    <n v="4"/>
    <x v="1"/>
    <s v="F"/>
    <n v="39"/>
    <x v="2"/>
    <n v="146.28"/>
    <s v="Jul 2024"/>
    <n v="2024"/>
    <x v="4"/>
  </r>
  <r>
    <n v="81289"/>
    <d v="2024-07-18T00:00:00"/>
    <n v="485"/>
    <n v="40"/>
    <x v="3"/>
    <x v="21"/>
    <n v="1"/>
    <n v="489.21"/>
    <x v="1"/>
    <s v="North Jamesside"/>
    <n v="5"/>
    <n v="5"/>
    <x v="0"/>
    <s v="M"/>
    <n v="60"/>
    <x v="1"/>
    <n v="489.21"/>
    <s v="Jul 2024"/>
    <n v="2024"/>
    <x v="4"/>
  </r>
  <r>
    <n v="53928"/>
    <d v="2024-07-18T00:00:00"/>
    <n v="624"/>
    <n v="10"/>
    <x v="0"/>
    <x v="9"/>
    <n v="5"/>
    <n v="257.73"/>
    <x v="2"/>
    <s v="Butlerton"/>
    <n v="5"/>
    <n v="5"/>
    <x v="1"/>
    <s v="F"/>
    <n v="35"/>
    <x v="4"/>
    <n v="1288.6500000000001"/>
    <s v="Jul 2024"/>
    <n v="2024"/>
    <x v="4"/>
  </r>
  <r>
    <n v="92507"/>
    <d v="2024-07-19T00:00:00"/>
    <n v="170"/>
    <n v="20"/>
    <x v="4"/>
    <x v="17"/>
    <n v="1"/>
    <n v="394.75"/>
    <x v="0"/>
    <s v="Bridgetchester"/>
    <n v="3.9924906132665834"/>
    <m/>
    <x v="0"/>
    <s v="M"/>
    <n v="48"/>
    <x v="1"/>
    <n v="394.75"/>
    <s v="Jul 2024"/>
    <n v="2024"/>
    <x v="4"/>
  </r>
  <r>
    <n v="77451"/>
    <d v="2024-07-20T00:00:00"/>
    <n v="509"/>
    <n v="20"/>
    <x v="4"/>
    <x v="8"/>
    <n v="3"/>
    <n v="55.58"/>
    <x v="0"/>
    <s v="Andersonside"/>
    <n v="5"/>
    <n v="5"/>
    <x v="1"/>
    <s v="F"/>
    <n v="71"/>
    <x v="0"/>
    <n v="166.74"/>
    <s v="Jul 2024"/>
    <n v="2024"/>
    <x v="4"/>
  </r>
  <r>
    <n v="62981"/>
    <d v="2024-07-20T00:00:00"/>
    <n v="200"/>
    <n v="30"/>
    <x v="1"/>
    <x v="15"/>
    <n v="2"/>
    <n v="422.99"/>
    <x v="1"/>
    <s v="Wrightport"/>
    <n v="5"/>
    <n v="5"/>
    <x v="2"/>
    <m/>
    <n v="67"/>
    <x v="0"/>
    <n v="845.98"/>
    <s v="Jul 2024"/>
    <n v="2024"/>
    <x v="4"/>
  </r>
  <r>
    <n v="41063"/>
    <d v="2024-07-21T00:00:00"/>
    <n v="890"/>
    <n v="50"/>
    <x v="2"/>
    <x v="20"/>
    <n v="5"/>
    <n v="82.41"/>
    <x v="1"/>
    <s v="South Jerry"/>
    <n v="1"/>
    <n v="1"/>
    <x v="1"/>
    <s v="F"/>
    <n v="27"/>
    <x v="4"/>
    <n v="412.04999999999995"/>
    <s v="Jul 2024"/>
    <n v="2024"/>
    <x v="4"/>
  </r>
  <r>
    <n v="37275"/>
    <d v="2024-07-22T00:00:00"/>
    <n v="765"/>
    <n v="10"/>
    <x v="0"/>
    <x v="0"/>
    <n v="1"/>
    <n v="447.13"/>
    <x v="1"/>
    <s v="East Robert"/>
    <n v="5"/>
    <n v="5"/>
    <x v="1"/>
    <s v="F"/>
    <n v="57"/>
    <x v="1"/>
    <n v="447.13"/>
    <s v="Jul 2024"/>
    <n v="2024"/>
    <x v="4"/>
  </r>
  <r>
    <n v="11008"/>
    <d v="2024-07-23T00:00:00"/>
    <n v="981"/>
    <n v="30"/>
    <x v="1"/>
    <x v="15"/>
    <n v="2"/>
    <n v="366.42"/>
    <x v="1"/>
    <s v="Lake Emilymouth"/>
    <n v="5"/>
    <n v="5"/>
    <x v="0"/>
    <s v="M"/>
    <n v="58"/>
    <x v="1"/>
    <n v="732.84"/>
    <s v="Jul 2024"/>
    <n v="2024"/>
    <x v="4"/>
  </r>
  <r>
    <n v="46244"/>
    <d v="2024-07-23T00:00:00"/>
    <n v="263"/>
    <n v="50"/>
    <x v="2"/>
    <x v="10"/>
    <n v="5"/>
    <n v="272.22000000000003"/>
    <x v="1"/>
    <s v="Lake Ellen"/>
    <n v="5"/>
    <n v="5"/>
    <x v="0"/>
    <s v="M"/>
    <n v="62"/>
    <x v="0"/>
    <n v="1361.1000000000001"/>
    <s v="Jul 2024"/>
    <n v="2024"/>
    <x v="4"/>
  </r>
  <r>
    <n v="10211"/>
    <d v="2024-07-23T00:00:00"/>
    <n v="964"/>
    <n v="30"/>
    <x v="1"/>
    <x v="11"/>
    <n v="2"/>
    <n v="32.51"/>
    <x v="1"/>
    <s v="Lake Michael"/>
    <n v="5"/>
    <n v="5"/>
    <x v="1"/>
    <s v="F"/>
    <n v="25"/>
    <x v="3"/>
    <n v="65.02"/>
    <s v="Jul 2024"/>
    <n v="2024"/>
    <x v="4"/>
  </r>
  <r>
    <n v="73282"/>
    <d v="2024-07-23T00:00:00"/>
    <n v="883"/>
    <n v="50"/>
    <x v="2"/>
    <x v="16"/>
    <n v="1"/>
    <n v="423.98"/>
    <x v="2"/>
    <s v="Lake Alexandriachester"/>
    <n v="5"/>
    <n v="5"/>
    <x v="0"/>
    <s v="M"/>
    <n v="24"/>
    <x v="3"/>
    <n v="423.98"/>
    <s v="Jul 2024"/>
    <n v="2024"/>
    <x v="4"/>
  </r>
  <r>
    <n v="42238"/>
    <d v="2024-07-24T00:00:00"/>
    <n v="756"/>
    <n v="10"/>
    <x v="0"/>
    <x v="0"/>
    <n v="4"/>
    <n v="338.88"/>
    <x v="2"/>
    <s v="Lake Sara"/>
    <n v="3"/>
    <n v="3"/>
    <x v="1"/>
    <s v="F"/>
    <n v="55"/>
    <x v="1"/>
    <n v="1355.52"/>
    <s v="Jul 2024"/>
    <n v="2024"/>
    <x v="4"/>
  </r>
  <r>
    <n v="29305"/>
    <d v="2024-07-24T00:00:00"/>
    <n v="596"/>
    <n v="30"/>
    <x v="1"/>
    <x v="11"/>
    <n v="3"/>
    <n v="199.31"/>
    <x v="2"/>
    <s v="Port Taraburgh"/>
    <n v="5"/>
    <n v="5"/>
    <x v="0"/>
    <s v="M"/>
    <n v="23"/>
    <x v="3"/>
    <n v="597.93000000000006"/>
    <s v="Jul 2024"/>
    <n v="2024"/>
    <x v="4"/>
  </r>
  <r>
    <n v="97390"/>
    <d v="2024-07-24T00:00:00"/>
    <n v="512"/>
    <n v="10"/>
    <x v="0"/>
    <x v="24"/>
    <n v="3"/>
    <n v="312.87"/>
    <x v="0"/>
    <s v="Davidborough"/>
    <n v="5"/>
    <n v="5"/>
    <x v="1"/>
    <s v="F"/>
    <n v="71"/>
    <x v="0"/>
    <n v="938.61"/>
    <s v="Jul 2024"/>
    <n v="2024"/>
    <x v="4"/>
  </r>
  <r>
    <n v="57158"/>
    <d v="2024-07-25T00:00:00"/>
    <n v="294"/>
    <n v="30"/>
    <x v="1"/>
    <x v="11"/>
    <n v="4"/>
    <n v="11.74"/>
    <x v="0"/>
    <s v="Woodshaven"/>
    <n v="5"/>
    <n v="5"/>
    <x v="0"/>
    <s v="M"/>
    <n v="59"/>
    <x v="1"/>
    <n v="46.96"/>
    <s v="Jul 2024"/>
    <n v="2024"/>
    <x v="4"/>
  </r>
  <r>
    <n v="72081"/>
    <d v="2024-07-25T00:00:00"/>
    <n v="563"/>
    <n v="40"/>
    <x v="3"/>
    <x v="3"/>
    <n v="3"/>
    <n v="471.32"/>
    <x v="0"/>
    <s v="Trevinoland"/>
    <n v="3.9924906132665834"/>
    <m/>
    <x v="1"/>
    <s v="F"/>
    <n v="63"/>
    <x v="0"/>
    <n v="1413.96"/>
    <s v="Jul 2024"/>
    <n v="2024"/>
    <x v="4"/>
  </r>
  <r>
    <n v="79954"/>
    <d v="2024-07-25T00:00:00"/>
    <n v="295"/>
    <n v="20"/>
    <x v="4"/>
    <x v="5"/>
    <n v="5"/>
    <n v="115.58"/>
    <x v="2"/>
    <s v="West Carlosberg"/>
    <n v="4"/>
    <n v="4"/>
    <x v="1"/>
    <s v="F"/>
    <n v="31"/>
    <x v="4"/>
    <n v="577.9"/>
    <s v="Jul 2024"/>
    <n v="2024"/>
    <x v="4"/>
  </r>
  <r>
    <n v="31245"/>
    <d v="2024-07-25T00:00:00"/>
    <n v="209"/>
    <n v="20"/>
    <x v="4"/>
    <x v="19"/>
    <n v="1"/>
    <n v="96.75"/>
    <x v="1"/>
    <s v="New Raymond"/>
    <n v="4"/>
    <n v="4"/>
    <x v="1"/>
    <s v="F"/>
    <n v="39"/>
    <x v="2"/>
    <n v="96.75"/>
    <s v="Jul 2024"/>
    <n v="2024"/>
    <x v="4"/>
  </r>
  <r>
    <n v="39305"/>
    <d v="2024-07-25T00:00:00"/>
    <n v="846"/>
    <n v="50"/>
    <x v="2"/>
    <x v="14"/>
    <n v="4"/>
    <n v="134.12"/>
    <x v="1"/>
    <s v="Cindyberg"/>
    <n v="2"/>
    <n v="2"/>
    <x v="0"/>
    <s v="M"/>
    <n v="32"/>
    <x v="4"/>
    <n v="536.48"/>
    <s v="Jul 2024"/>
    <n v="2024"/>
    <x v="4"/>
  </r>
  <r>
    <n v="52278"/>
    <d v="2024-07-25T00:00:00"/>
    <n v="749"/>
    <n v="10"/>
    <x v="0"/>
    <x v="9"/>
    <n v="3"/>
    <n v="461.91"/>
    <x v="2"/>
    <s v="East Sarah"/>
    <n v="3"/>
    <n v="3"/>
    <x v="0"/>
    <s v="M"/>
    <n v="21"/>
    <x v="3"/>
    <n v="1385.73"/>
    <s v="Jul 2024"/>
    <n v="2024"/>
    <x v="4"/>
  </r>
  <r>
    <n v="80441"/>
    <d v="2024-07-26T00:00:00"/>
    <n v="867"/>
    <n v="30"/>
    <x v="1"/>
    <x v="18"/>
    <n v="2"/>
    <n v="308.39999999999998"/>
    <x v="0"/>
    <s v="Port Danielleview"/>
    <n v="3"/>
    <n v="3"/>
    <x v="0"/>
    <s v="M"/>
    <n v="52"/>
    <x v="1"/>
    <n v="616.79999999999995"/>
    <s v="Jul 2024"/>
    <n v="2024"/>
    <x v="4"/>
  </r>
  <r>
    <n v="97433"/>
    <d v="2024-07-26T00:00:00"/>
    <n v="677"/>
    <n v="10"/>
    <x v="0"/>
    <x v="0"/>
    <n v="4"/>
    <n v="418.88"/>
    <x v="0"/>
    <s v="North Lisafort"/>
    <n v="5"/>
    <n v="5"/>
    <x v="2"/>
    <m/>
    <n v="59"/>
    <x v="1"/>
    <n v="1675.52"/>
    <s v="Jul 2024"/>
    <n v="2024"/>
    <x v="4"/>
  </r>
  <r>
    <n v="90154"/>
    <d v="2024-07-27T00:00:00"/>
    <n v="762"/>
    <n v="50"/>
    <x v="2"/>
    <x v="14"/>
    <n v="1"/>
    <n v="388.35"/>
    <x v="2"/>
    <s v="New Amy"/>
    <n v="4"/>
    <n v="4"/>
    <x v="1"/>
    <s v="F"/>
    <n v="19"/>
    <x v="3"/>
    <n v="388.35"/>
    <s v="Jul 2024"/>
    <n v="2024"/>
    <x v="4"/>
  </r>
  <r>
    <n v="16797"/>
    <d v="2024-07-27T00:00:00"/>
    <n v="333"/>
    <n v="40"/>
    <x v="3"/>
    <x v="21"/>
    <n v="1"/>
    <n v="124.08"/>
    <x v="0"/>
    <s v="North Nancyville"/>
    <n v="3.9924906132665834"/>
    <m/>
    <x v="0"/>
    <s v="M"/>
    <n v="59"/>
    <x v="1"/>
    <n v="124.08"/>
    <s v="Jul 2024"/>
    <n v="2024"/>
    <x v="4"/>
  </r>
  <r>
    <n v="66566"/>
    <d v="2024-07-28T00:00:00"/>
    <n v="794"/>
    <n v="30"/>
    <x v="1"/>
    <x v="1"/>
    <n v="5"/>
    <n v="100.1"/>
    <x v="1"/>
    <s v="Michaelstad"/>
    <n v="4"/>
    <n v="4"/>
    <x v="1"/>
    <s v="F"/>
    <n v="19"/>
    <x v="3"/>
    <n v="500.5"/>
    <s v="Jul 2024"/>
    <n v="2024"/>
    <x v="4"/>
  </r>
  <r>
    <n v="87653"/>
    <d v="2024-07-28T00:00:00"/>
    <n v="653"/>
    <n v="10"/>
    <x v="0"/>
    <x v="24"/>
    <n v="2"/>
    <n v="459.77"/>
    <x v="0"/>
    <s v="Johnland"/>
    <n v="5"/>
    <n v="5"/>
    <x v="0"/>
    <s v="M"/>
    <n v="28"/>
    <x v="4"/>
    <n v="919.54"/>
    <s v="Jul 2024"/>
    <n v="2024"/>
    <x v="4"/>
  </r>
  <r>
    <n v="19284"/>
    <d v="2024-07-28T00:00:00"/>
    <n v="944"/>
    <n v="20"/>
    <x v="4"/>
    <x v="5"/>
    <n v="5"/>
    <n v="162.44999999999999"/>
    <x v="1"/>
    <s v="Phillipsport"/>
    <n v="4"/>
    <n v="4"/>
    <x v="1"/>
    <s v="F"/>
    <n v="52"/>
    <x v="1"/>
    <n v="812.25"/>
    <s v="Jul 2024"/>
    <n v="2024"/>
    <x v="4"/>
  </r>
  <r>
    <n v="37040"/>
    <d v="2024-07-28T00:00:00"/>
    <n v="628"/>
    <n v="40"/>
    <x v="3"/>
    <x v="6"/>
    <n v="3"/>
    <n v="421.13"/>
    <x v="1"/>
    <s v="Matthewmouth"/>
    <n v="5"/>
    <n v="5"/>
    <x v="1"/>
    <s v="F"/>
    <n v="41"/>
    <x v="2"/>
    <n v="1263.3899999999999"/>
    <s v="Jul 2024"/>
    <n v="2024"/>
    <x v="4"/>
  </r>
  <r>
    <n v="73957"/>
    <d v="2024-07-28T00:00:00"/>
    <n v="834"/>
    <n v="40"/>
    <x v="3"/>
    <x v="12"/>
    <n v="5"/>
    <n v="137.29"/>
    <x v="2"/>
    <s v="Shawmouth"/>
    <n v="4"/>
    <n v="4"/>
    <x v="2"/>
    <m/>
    <n v="24"/>
    <x v="3"/>
    <n v="686.44999999999993"/>
    <s v="Jul 2024"/>
    <n v="2024"/>
    <x v="4"/>
  </r>
  <r>
    <n v="35014"/>
    <d v="2024-07-28T00:00:00"/>
    <n v="149"/>
    <n v="20"/>
    <x v="4"/>
    <x v="17"/>
    <n v="1"/>
    <n v="54.19"/>
    <x v="2"/>
    <s v="Jamesland"/>
    <n v="5"/>
    <n v="5"/>
    <x v="2"/>
    <m/>
    <n v="33"/>
    <x v="4"/>
    <n v="54.19"/>
    <s v="Jul 2024"/>
    <n v="2024"/>
    <x v="4"/>
  </r>
  <r>
    <n v="13011"/>
    <d v="2024-07-29T00:00:00"/>
    <n v="231"/>
    <n v="20"/>
    <x v="4"/>
    <x v="17"/>
    <n v="2"/>
    <n v="276.11"/>
    <x v="2"/>
    <s v="Lunafort"/>
    <n v="3.9924906132665834"/>
    <m/>
    <x v="0"/>
    <s v="M"/>
    <n v="69"/>
    <x v="0"/>
    <n v="552.22"/>
    <s v="Jul 2024"/>
    <n v="2024"/>
    <x v="4"/>
  </r>
  <r>
    <n v="65235"/>
    <d v="2024-07-29T00:00:00"/>
    <n v="554"/>
    <n v="40"/>
    <x v="3"/>
    <x v="22"/>
    <n v="1"/>
    <n v="299.39"/>
    <x v="0"/>
    <s v="Joshuafort"/>
    <n v="3"/>
    <n v="3"/>
    <x v="0"/>
    <s v="M"/>
    <n v="19"/>
    <x v="3"/>
    <n v="299.39"/>
    <s v="Jul 2024"/>
    <n v="2024"/>
    <x v="4"/>
  </r>
  <r>
    <n v="86435"/>
    <d v="2024-07-30T00:00:00"/>
    <n v="988"/>
    <n v="40"/>
    <x v="3"/>
    <x v="12"/>
    <n v="4"/>
    <n v="431.48"/>
    <x v="2"/>
    <s v="Christopherport"/>
    <n v="3"/>
    <n v="3"/>
    <x v="1"/>
    <s v="F"/>
    <n v="48"/>
    <x v="1"/>
    <n v="1725.92"/>
    <s v="Jul 2024"/>
    <n v="2024"/>
    <x v="4"/>
  </r>
  <r>
    <n v="54645"/>
    <d v="2024-07-30T00:00:00"/>
    <n v="190"/>
    <n v="50"/>
    <x v="2"/>
    <x v="14"/>
    <n v="4"/>
    <n v="354.69"/>
    <x v="2"/>
    <s v="Scottmouth"/>
    <n v="5"/>
    <n v="5"/>
    <x v="1"/>
    <s v="F"/>
    <n v="75"/>
    <x v="0"/>
    <n v="1418.76"/>
    <s v="Jul 2024"/>
    <n v="2024"/>
    <x v="4"/>
  </r>
  <r>
    <n v="47601"/>
    <d v="2024-07-31T00:00:00"/>
    <n v="793"/>
    <n v="50"/>
    <x v="2"/>
    <x v="16"/>
    <n v="2"/>
    <n v="241.9"/>
    <x v="1"/>
    <s v="South Ashleyshire"/>
    <n v="3"/>
    <n v="3"/>
    <x v="2"/>
    <m/>
    <n v="24"/>
    <x v="3"/>
    <n v="483.8"/>
    <s v="Jul 2024"/>
    <n v="2024"/>
    <x v="4"/>
  </r>
  <r>
    <n v="34368"/>
    <d v="2024-07-31T00:00:00"/>
    <n v="204"/>
    <n v="20"/>
    <x v="4"/>
    <x v="8"/>
    <n v="3"/>
    <n v="475.53"/>
    <x v="2"/>
    <s v="Kurtmouth"/>
    <n v="5"/>
    <n v="5"/>
    <x v="1"/>
    <s v="F"/>
    <n v="69"/>
    <x v="0"/>
    <n v="1426.59"/>
    <s v="Jul 2024"/>
    <n v="2024"/>
    <x v="4"/>
  </r>
  <r>
    <n v="83983"/>
    <d v="2024-08-01T00:00:00"/>
    <n v="395"/>
    <n v="20"/>
    <x v="4"/>
    <x v="5"/>
    <n v="5"/>
    <n v="161.05000000000001"/>
    <x v="0"/>
    <s v="Blakeshire"/>
    <n v="5"/>
    <n v="5"/>
    <x v="0"/>
    <s v="M"/>
    <n v="55"/>
    <x v="1"/>
    <n v="805.25"/>
    <s v="Aug 2024"/>
    <n v="2024"/>
    <x v="5"/>
  </r>
  <r>
    <n v="73069"/>
    <d v="2024-08-01T00:00:00"/>
    <n v="171"/>
    <n v="20"/>
    <x v="4"/>
    <x v="7"/>
    <n v="2"/>
    <n v="278.91000000000003"/>
    <x v="1"/>
    <s v="Valerieview"/>
    <n v="5"/>
    <n v="5"/>
    <x v="0"/>
    <s v="M"/>
    <n v="38"/>
    <x v="2"/>
    <n v="557.82000000000005"/>
    <s v="Aug 2024"/>
    <n v="2024"/>
    <x v="5"/>
  </r>
  <r>
    <n v="37787"/>
    <d v="2024-08-02T00:00:00"/>
    <n v="971"/>
    <n v="10"/>
    <x v="0"/>
    <x v="23"/>
    <n v="3"/>
    <n v="91.52"/>
    <x v="2"/>
    <s v="West Mariaton"/>
    <n v="5"/>
    <n v="5"/>
    <x v="0"/>
    <s v="M"/>
    <n v="35"/>
    <x v="4"/>
    <n v="274.56"/>
    <s v="Aug 2024"/>
    <n v="2024"/>
    <x v="5"/>
  </r>
  <r>
    <n v="59875"/>
    <d v="2024-08-02T00:00:00"/>
    <n v="210"/>
    <n v="40"/>
    <x v="3"/>
    <x v="21"/>
    <n v="4"/>
    <n v="334.76"/>
    <x v="1"/>
    <s v="Sherylfort"/>
    <n v="5"/>
    <n v="5"/>
    <x v="2"/>
    <m/>
    <n v="49"/>
    <x v="1"/>
    <n v="1339.04"/>
    <s v="Aug 2024"/>
    <n v="2024"/>
    <x v="5"/>
  </r>
  <r>
    <n v="37813"/>
    <d v="2024-08-02T00:00:00"/>
    <n v="792"/>
    <n v="10"/>
    <x v="0"/>
    <x v="0"/>
    <n v="5"/>
    <n v="221.15"/>
    <x v="2"/>
    <s v="Phillipsborough"/>
    <n v="5"/>
    <n v="5"/>
    <x v="1"/>
    <s v="F"/>
    <n v="24"/>
    <x v="3"/>
    <n v="1105.75"/>
    <s v="Aug 2024"/>
    <n v="2024"/>
    <x v="5"/>
  </r>
  <r>
    <n v="13595"/>
    <d v="2024-08-02T00:00:00"/>
    <n v="311"/>
    <n v="40"/>
    <x v="3"/>
    <x v="12"/>
    <n v="1"/>
    <n v="496.5"/>
    <x v="2"/>
    <s v="East Andrew"/>
    <n v="4"/>
    <n v="4"/>
    <x v="2"/>
    <m/>
    <n v="25"/>
    <x v="3"/>
    <n v="496.5"/>
    <s v="Aug 2024"/>
    <n v="2024"/>
    <x v="5"/>
  </r>
  <r>
    <n v="81400"/>
    <d v="2024-08-02T00:00:00"/>
    <n v="950"/>
    <n v="10"/>
    <x v="0"/>
    <x v="23"/>
    <n v="4"/>
    <n v="167.11"/>
    <x v="2"/>
    <s v="South Elizabeth"/>
    <n v="5"/>
    <n v="5"/>
    <x v="0"/>
    <s v="M"/>
    <n v="48"/>
    <x v="1"/>
    <n v="668.44"/>
    <s v="Aug 2024"/>
    <n v="2024"/>
    <x v="5"/>
  </r>
  <r>
    <n v="78768"/>
    <d v="2024-08-03T00:00:00"/>
    <n v="880"/>
    <n v="10"/>
    <x v="0"/>
    <x v="0"/>
    <n v="1"/>
    <n v="152.19999999999999"/>
    <x v="2"/>
    <s v="Cantumouth"/>
    <n v="5"/>
    <n v="5"/>
    <x v="0"/>
    <s v="M"/>
    <n v="49"/>
    <x v="1"/>
    <n v="152.19999999999999"/>
    <s v="Aug 2024"/>
    <n v="2024"/>
    <x v="5"/>
  </r>
  <r>
    <n v="98074"/>
    <d v="2024-08-03T00:00:00"/>
    <n v="463"/>
    <n v="30"/>
    <x v="1"/>
    <x v="1"/>
    <n v="4"/>
    <n v="494.66"/>
    <x v="1"/>
    <s v="East Jason"/>
    <n v="4"/>
    <n v="4"/>
    <x v="1"/>
    <s v="F"/>
    <n v="47"/>
    <x v="1"/>
    <n v="1978.64"/>
    <s v="Aug 2024"/>
    <n v="2024"/>
    <x v="5"/>
  </r>
  <r>
    <n v="56829"/>
    <d v="2024-08-04T00:00:00"/>
    <n v="839"/>
    <n v="10"/>
    <x v="0"/>
    <x v="23"/>
    <n v="1"/>
    <n v="311.67"/>
    <x v="2"/>
    <s v="West Justinburgh"/>
    <n v="3.9924906132665834"/>
    <m/>
    <x v="0"/>
    <s v="M"/>
    <n v="59"/>
    <x v="1"/>
    <n v="311.67"/>
    <s v="Aug 2024"/>
    <n v="2024"/>
    <x v="5"/>
  </r>
  <r>
    <n v="51963"/>
    <d v="2024-08-04T00:00:00"/>
    <n v="471"/>
    <n v="40"/>
    <x v="3"/>
    <x v="22"/>
    <n v="3"/>
    <n v="149.61000000000001"/>
    <x v="1"/>
    <s v="Lake Rachaelside"/>
    <n v="5"/>
    <n v="5"/>
    <x v="0"/>
    <s v="M"/>
    <n v="61"/>
    <x v="0"/>
    <n v="448.83000000000004"/>
    <s v="Aug 2024"/>
    <n v="2024"/>
    <x v="5"/>
  </r>
  <r>
    <n v="74288"/>
    <d v="2024-08-04T00:00:00"/>
    <n v="173"/>
    <n v="50"/>
    <x v="2"/>
    <x v="2"/>
    <n v="2"/>
    <n v="308.43"/>
    <x v="2"/>
    <s v="Lake Williamfort"/>
    <n v="5"/>
    <n v="5"/>
    <x v="1"/>
    <s v="F"/>
    <n v="25"/>
    <x v="3"/>
    <n v="616.86"/>
    <s v="Aug 2024"/>
    <n v="2024"/>
    <x v="5"/>
  </r>
  <r>
    <n v="47453"/>
    <d v="2024-08-04T00:00:00"/>
    <n v="175"/>
    <n v="30"/>
    <x v="1"/>
    <x v="18"/>
    <n v="2"/>
    <n v="36.36"/>
    <x v="1"/>
    <s v="Alvaradoborough"/>
    <n v="2"/>
    <n v="2"/>
    <x v="1"/>
    <s v="F"/>
    <n v="58"/>
    <x v="1"/>
    <n v="72.72"/>
    <s v="Aug 2024"/>
    <n v="2024"/>
    <x v="5"/>
  </r>
  <r>
    <n v="30037"/>
    <d v="2024-08-05T00:00:00"/>
    <n v="314"/>
    <n v="20"/>
    <x v="4"/>
    <x v="8"/>
    <n v="5"/>
    <n v="337.8"/>
    <x v="0"/>
    <s v="Lake Sarah"/>
    <n v="4"/>
    <n v="4"/>
    <x v="1"/>
    <s v="F"/>
    <n v="28"/>
    <x v="4"/>
    <n v="1689"/>
    <s v="Aug 2024"/>
    <n v="2024"/>
    <x v="5"/>
  </r>
  <r>
    <n v="25536"/>
    <d v="2024-08-07T00:00:00"/>
    <n v="482"/>
    <n v="10"/>
    <x v="0"/>
    <x v="23"/>
    <n v="3"/>
    <n v="344.77"/>
    <x v="0"/>
    <s v="Lake John"/>
    <n v="3"/>
    <n v="3"/>
    <x v="2"/>
    <m/>
    <n v="43"/>
    <x v="2"/>
    <n v="1034.31"/>
    <s v="Aug 2024"/>
    <n v="2024"/>
    <x v="5"/>
  </r>
  <r>
    <n v="58848"/>
    <d v="2024-08-08T00:00:00"/>
    <n v="876"/>
    <n v="30"/>
    <x v="1"/>
    <x v="13"/>
    <n v="2"/>
    <n v="97.08"/>
    <x v="0"/>
    <s v="North Jennifer"/>
    <n v="5"/>
    <n v="5"/>
    <x v="2"/>
    <m/>
    <n v="36"/>
    <x v="2"/>
    <n v="194.16"/>
    <s v="Aug 2024"/>
    <n v="2024"/>
    <x v="5"/>
  </r>
  <r>
    <n v="63313"/>
    <d v="2024-08-09T00:00:00"/>
    <n v="182"/>
    <n v="50"/>
    <x v="2"/>
    <x v="2"/>
    <n v="5"/>
    <n v="266.16000000000003"/>
    <x v="2"/>
    <s v="Jeffreyview"/>
    <n v="1"/>
    <n v="1"/>
    <x v="1"/>
    <s v="F"/>
    <n v="59"/>
    <x v="1"/>
    <n v="1330.8000000000002"/>
    <s v="Aug 2024"/>
    <n v="2024"/>
    <x v="5"/>
  </r>
  <r>
    <n v="53269"/>
    <d v="2024-08-09T00:00:00"/>
    <n v="314"/>
    <n v="40"/>
    <x v="3"/>
    <x v="3"/>
    <n v="5"/>
    <n v="346.19"/>
    <x v="2"/>
    <s v="New Amyfurt"/>
    <n v="5"/>
    <n v="5"/>
    <x v="0"/>
    <s v="M"/>
    <n v="54"/>
    <x v="1"/>
    <n v="1730.95"/>
    <s v="Aug 2024"/>
    <n v="2024"/>
    <x v="5"/>
  </r>
  <r>
    <n v="39126"/>
    <d v="2024-08-09T00:00:00"/>
    <n v="225"/>
    <n v="20"/>
    <x v="4"/>
    <x v="17"/>
    <n v="3"/>
    <n v="482.28"/>
    <x v="1"/>
    <s v="Port Alexanderton"/>
    <n v="5"/>
    <n v="5"/>
    <x v="0"/>
    <s v="M"/>
    <n v="24"/>
    <x v="3"/>
    <n v="1446.84"/>
    <s v="Aug 2024"/>
    <n v="2024"/>
    <x v="5"/>
  </r>
  <r>
    <n v="44035"/>
    <d v="2024-08-10T00:00:00"/>
    <n v="974"/>
    <n v="10"/>
    <x v="0"/>
    <x v="24"/>
    <n v="4"/>
    <n v="292.12"/>
    <x v="1"/>
    <s v="Cassandraville"/>
    <n v="4"/>
    <n v="4"/>
    <x v="1"/>
    <s v="F"/>
    <n v="39"/>
    <x v="2"/>
    <n v="1168.48"/>
    <s v="Aug 2024"/>
    <n v="2024"/>
    <x v="5"/>
  </r>
  <r>
    <n v="17341"/>
    <d v="2024-08-10T00:00:00"/>
    <n v="291"/>
    <n v="20"/>
    <x v="4"/>
    <x v="19"/>
    <n v="5"/>
    <n v="98.76"/>
    <x v="0"/>
    <s v="Port Timothyshire"/>
    <n v="4"/>
    <n v="4"/>
    <x v="1"/>
    <s v="F"/>
    <n v="20"/>
    <x v="3"/>
    <n v="493.8"/>
    <s v="Aug 2024"/>
    <n v="2024"/>
    <x v="5"/>
  </r>
  <r>
    <n v="99909"/>
    <d v="2024-08-11T00:00:00"/>
    <n v="233"/>
    <n v="10"/>
    <x v="0"/>
    <x v="23"/>
    <n v="1"/>
    <n v="474.06"/>
    <x v="1"/>
    <s v="Sheltonmouth"/>
    <n v="5"/>
    <n v="5"/>
    <x v="1"/>
    <s v="F"/>
    <n v="37"/>
    <x v="2"/>
    <n v="474.06"/>
    <s v="Aug 2024"/>
    <n v="2024"/>
    <x v="5"/>
  </r>
  <r>
    <n v="91742"/>
    <d v="2024-08-11T00:00:00"/>
    <n v="632"/>
    <n v="20"/>
    <x v="4"/>
    <x v="7"/>
    <n v="1"/>
    <n v="332.78"/>
    <x v="1"/>
    <s v="Brandichester"/>
    <n v="5"/>
    <n v="5"/>
    <x v="0"/>
    <s v="M"/>
    <n v="28"/>
    <x v="4"/>
    <n v="332.78"/>
    <s v="Aug 2024"/>
    <n v="2024"/>
    <x v="5"/>
  </r>
  <r>
    <n v="56705"/>
    <d v="2024-08-12T00:00:00"/>
    <n v="299"/>
    <n v="20"/>
    <x v="4"/>
    <x v="19"/>
    <n v="2"/>
    <n v="168.65"/>
    <x v="0"/>
    <s v="Michellefort"/>
    <n v="2"/>
    <n v="2"/>
    <x v="0"/>
    <s v="M"/>
    <n v="38"/>
    <x v="2"/>
    <n v="337.3"/>
    <s v="Aug 2024"/>
    <n v="2024"/>
    <x v="5"/>
  </r>
  <r>
    <n v="23601"/>
    <d v="2024-08-12T00:00:00"/>
    <n v="468"/>
    <n v="40"/>
    <x v="3"/>
    <x v="12"/>
    <n v="3"/>
    <n v="408.46"/>
    <x v="1"/>
    <s v="East William"/>
    <n v="5"/>
    <n v="5"/>
    <x v="2"/>
    <m/>
    <n v="57"/>
    <x v="1"/>
    <n v="1225.3799999999999"/>
    <s v="Aug 2024"/>
    <n v="2024"/>
    <x v="5"/>
  </r>
  <r>
    <n v="60664"/>
    <d v="2024-08-12T00:00:00"/>
    <n v="809"/>
    <n v="30"/>
    <x v="1"/>
    <x v="1"/>
    <n v="3"/>
    <n v="186.36"/>
    <x v="2"/>
    <s v="East William"/>
    <n v="3.9924906132665834"/>
    <m/>
    <x v="0"/>
    <s v="M"/>
    <n v="21"/>
    <x v="3"/>
    <n v="559.08000000000004"/>
    <s v="Aug 2024"/>
    <n v="2024"/>
    <x v="5"/>
  </r>
  <r>
    <n v="17439"/>
    <d v="2024-08-12T00:00:00"/>
    <n v="520"/>
    <n v="10"/>
    <x v="0"/>
    <x v="9"/>
    <n v="4"/>
    <n v="462.82"/>
    <x v="2"/>
    <s v="Marieborough"/>
    <n v="5"/>
    <n v="5"/>
    <x v="0"/>
    <s v="M"/>
    <n v="55"/>
    <x v="1"/>
    <n v="1851.28"/>
    <s v="Aug 2024"/>
    <n v="2024"/>
    <x v="5"/>
  </r>
  <r>
    <n v="48216"/>
    <d v="2024-08-12T00:00:00"/>
    <n v="738"/>
    <n v="40"/>
    <x v="3"/>
    <x v="3"/>
    <n v="5"/>
    <n v="228.23"/>
    <x v="2"/>
    <s v="Mendozatown"/>
    <n v="4"/>
    <n v="4"/>
    <x v="0"/>
    <s v="M"/>
    <n v="21"/>
    <x v="3"/>
    <n v="1141.1499999999999"/>
    <s v="Aug 2024"/>
    <n v="2024"/>
    <x v="5"/>
  </r>
  <r>
    <n v="29312"/>
    <d v="2024-08-12T00:00:00"/>
    <n v="481"/>
    <n v="30"/>
    <x v="1"/>
    <x v="11"/>
    <n v="4"/>
    <n v="354.83"/>
    <x v="1"/>
    <s v="South Antonioton"/>
    <n v="5"/>
    <n v="5"/>
    <x v="0"/>
    <s v="M"/>
    <n v="64"/>
    <x v="0"/>
    <n v="1419.32"/>
    <s v="Aug 2024"/>
    <n v="2024"/>
    <x v="5"/>
  </r>
  <r>
    <n v="35514"/>
    <d v="2024-08-12T00:00:00"/>
    <n v="791"/>
    <n v="20"/>
    <x v="4"/>
    <x v="8"/>
    <n v="4"/>
    <n v="216.69"/>
    <x v="1"/>
    <s v="Port Matthewfort"/>
    <n v="4"/>
    <n v="4"/>
    <x v="1"/>
    <s v="F"/>
    <n v="35"/>
    <x v="4"/>
    <n v="866.76"/>
    <s v="Aug 2024"/>
    <n v="2024"/>
    <x v="5"/>
  </r>
  <r>
    <n v="65789"/>
    <d v="2024-08-12T00:00:00"/>
    <n v="368"/>
    <n v="30"/>
    <x v="1"/>
    <x v="1"/>
    <n v="3"/>
    <n v="91.58"/>
    <x v="2"/>
    <s v="Pughton"/>
    <n v="5"/>
    <n v="5"/>
    <x v="0"/>
    <s v="M"/>
    <n v="69"/>
    <x v="0"/>
    <n v="274.74"/>
    <s v="Aug 2024"/>
    <n v="2024"/>
    <x v="5"/>
  </r>
  <r>
    <n v="11021"/>
    <d v="2024-08-12T00:00:00"/>
    <n v="114"/>
    <n v="20"/>
    <x v="4"/>
    <x v="5"/>
    <n v="5"/>
    <n v="67.92"/>
    <x v="2"/>
    <s v="North James"/>
    <n v="5"/>
    <n v="5"/>
    <x v="0"/>
    <s v="M"/>
    <n v="47"/>
    <x v="1"/>
    <n v="339.6"/>
    <s v="Aug 2024"/>
    <n v="2024"/>
    <x v="5"/>
  </r>
  <r>
    <n v="33094"/>
    <d v="2024-08-12T00:00:00"/>
    <n v="298"/>
    <n v="30"/>
    <x v="1"/>
    <x v="13"/>
    <n v="2"/>
    <n v="387.05"/>
    <x v="0"/>
    <s v="Lake Loristad"/>
    <n v="5"/>
    <n v="5"/>
    <x v="2"/>
    <m/>
    <n v="68"/>
    <x v="0"/>
    <n v="774.1"/>
    <s v="Aug 2024"/>
    <n v="2024"/>
    <x v="5"/>
  </r>
  <r>
    <n v="21565"/>
    <d v="2024-08-13T00:00:00"/>
    <n v="499"/>
    <n v="50"/>
    <x v="2"/>
    <x v="14"/>
    <n v="4"/>
    <n v="484.81"/>
    <x v="0"/>
    <s v="Martinezview"/>
    <n v="3.9924906132665834"/>
    <m/>
    <x v="1"/>
    <s v="F"/>
    <n v="43"/>
    <x v="2"/>
    <n v="1939.24"/>
    <s v="Aug 2024"/>
    <n v="2024"/>
    <x v="5"/>
  </r>
  <r>
    <n v="11849"/>
    <d v="2024-08-14T00:00:00"/>
    <n v="141"/>
    <n v="40"/>
    <x v="3"/>
    <x v="22"/>
    <n v="5"/>
    <n v="409.35"/>
    <x v="1"/>
    <s v="South Scott"/>
    <n v="4"/>
    <n v="4"/>
    <x v="2"/>
    <m/>
    <n v="23"/>
    <x v="3"/>
    <n v="2046.75"/>
    <s v="Aug 2024"/>
    <n v="2024"/>
    <x v="5"/>
  </r>
  <r>
    <n v="79948"/>
    <d v="2024-08-14T00:00:00"/>
    <n v="858"/>
    <n v="40"/>
    <x v="3"/>
    <x v="21"/>
    <n v="2"/>
    <n v="164.11"/>
    <x v="2"/>
    <s v="South Caroline"/>
    <n v="3.9924906132665834"/>
    <m/>
    <x v="1"/>
    <s v="F"/>
    <n v="66"/>
    <x v="0"/>
    <n v="328.22"/>
    <s v="Aug 2024"/>
    <n v="2024"/>
    <x v="5"/>
  </r>
  <r>
    <n v="35088"/>
    <d v="2024-08-14T00:00:00"/>
    <n v="157"/>
    <n v="30"/>
    <x v="1"/>
    <x v="1"/>
    <n v="5"/>
    <n v="305.27999999999997"/>
    <x v="2"/>
    <s v="Port Michelle"/>
    <n v="3.9924906132665834"/>
    <m/>
    <x v="0"/>
    <s v="M"/>
    <n v="50"/>
    <x v="1"/>
    <n v="1526.3999999999999"/>
    <s v="Aug 2024"/>
    <n v="2024"/>
    <x v="5"/>
  </r>
  <r>
    <n v="14303"/>
    <d v="2024-08-14T00:00:00"/>
    <n v="332"/>
    <n v="10"/>
    <x v="0"/>
    <x v="23"/>
    <n v="5"/>
    <n v="425.1"/>
    <x v="0"/>
    <s v="Bakerburgh"/>
    <n v="4"/>
    <n v="4"/>
    <x v="1"/>
    <s v="F"/>
    <n v="51"/>
    <x v="1"/>
    <n v="2125.5"/>
    <s v="Aug 2024"/>
    <n v="2024"/>
    <x v="5"/>
  </r>
  <r>
    <n v="64326"/>
    <d v="2024-08-15T00:00:00"/>
    <n v="348"/>
    <n v="40"/>
    <x v="3"/>
    <x v="12"/>
    <n v="5"/>
    <n v="275.88"/>
    <x v="2"/>
    <s v="Rachelburgh"/>
    <n v="3.9924906132665834"/>
    <m/>
    <x v="1"/>
    <s v="F"/>
    <n v="63"/>
    <x v="0"/>
    <n v="1379.4"/>
    <s v="Aug 2024"/>
    <n v="2024"/>
    <x v="5"/>
  </r>
  <r>
    <n v="45453"/>
    <d v="2024-08-15T00:00:00"/>
    <n v="363"/>
    <n v="40"/>
    <x v="3"/>
    <x v="21"/>
    <n v="3"/>
    <n v="292.74"/>
    <x v="1"/>
    <s v="West Michaelton"/>
    <n v="3.9924906132665834"/>
    <m/>
    <x v="0"/>
    <s v="M"/>
    <n v="63"/>
    <x v="0"/>
    <n v="878.22"/>
    <s v="Aug 2024"/>
    <n v="2024"/>
    <x v="5"/>
  </r>
  <r>
    <n v="35603"/>
    <d v="2024-08-15T00:00:00"/>
    <n v="177"/>
    <n v="40"/>
    <x v="3"/>
    <x v="6"/>
    <n v="4"/>
    <n v="228.81"/>
    <x v="2"/>
    <s v="Lake Brent"/>
    <n v="3"/>
    <n v="3"/>
    <x v="1"/>
    <s v="F"/>
    <n v="68"/>
    <x v="0"/>
    <n v="915.24"/>
    <s v="Aug 2024"/>
    <n v="2024"/>
    <x v="5"/>
  </r>
  <r>
    <n v="23747"/>
    <d v="2024-08-15T00:00:00"/>
    <n v="558"/>
    <n v="10"/>
    <x v="0"/>
    <x v="24"/>
    <n v="1"/>
    <n v="51.1"/>
    <x v="0"/>
    <s v="Tammymouth"/>
    <n v="2"/>
    <n v="2"/>
    <x v="2"/>
    <m/>
    <n v="36"/>
    <x v="2"/>
    <n v="51.1"/>
    <s v="Aug 2024"/>
    <n v="2024"/>
    <x v="5"/>
  </r>
  <r>
    <n v="45326"/>
    <d v="2024-08-15T00:00:00"/>
    <n v="714"/>
    <n v="20"/>
    <x v="4"/>
    <x v="17"/>
    <n v="2"/>
    <n v="329.92"/>
    <x v="2"/>
    <s v="Lake Joanna"/>
    <n v="4"/>
    <n v="4"/>
    <x v="0"/>
    <s v="M"/>
    <n v="41"/>
    <x v="2"/>
    <n v="659.84"/>
    <s v="Aug 2024"/>
    <n v="2024"/>
    <x v="5"/>
  </r>
  <r>
    <n v="63051"/>
    <d v="2024-08-15T00:00:00"/>
    <n v="525"/>
    <n v="50"/>
    <x v="2"/>
    <x v="20"/>
    <n v="1"/>
    <n v="100.18"/>
    <x v="1"/>
    <s v="South Wesley"/>
    <n v="5"/>
    <n v="5"/>
    <x v="2"/>
    <m/>
    <n v="33"/>
    <x v="4"/>
    <n v="100.18"/>
    <s v="Aug 2024"/>
    <n v="2024"/>
    <x v="5"/>
  </r>
  <r>
    <n v="37401"/>
    <d v="2024-08-16T00:00:00"/>
    <n v="861"/>
    <n v="50"/>
    <x v="2"/>
    <x v="14"/>
    <n v="1"/>
    <n v="376.51"/>
    <x v="0"/>
    <s v="Lake Jeffrey"/>
    <n v="3.9924906132665834"/>
    <m/>
    <x v="1"/>
    <s v="F"/>
    <n v="63"/>
    <x v="0"/>
    <n v="376.51"/>
    <s v="Aug 2024"/>
    <n v="2024"/>
    <x v="5"/>
  </r>
  <r>
    <n v="44592"/>
    <d v="2024-08-17T00:00:00"/>
    <n v="909"/>
    <n v="50"/>
    <x v="2"/>
    <x v="14"/>
    <n v="2"/>
    <n v="414.37"/>
    <x v="0"/>
    <s v="Laurenmouth"/>
    <n v="3.9924906132665834"/>
    <m/>
    <x v="2"/>
    <m/>
    <n v="66"/>
    <x v="0"/>
    <n v="828.74"/>
    <s v="Aug 2024"/>
    <n v="2024"/>
    <x v="5"/>
  </r>
  <r>
    <n v="41135"/>
    <d v="2024-08-17T00:00:00"/>
    <n v="862"/>
    <n v="30"/>
    <x v="1"/>
    <x v="1"/>
    <n v="4"/>
    <n v="57.84"/>
    <x v="1"/>
    <s v="Lake Emily"/>
    <n v="5"/>
    <n v="5"/>
    <x v="0"/>
    <s v="M"/>
    <n v="23"/>
    <x v="3"/>
    <n v="231.36"/>
    <s v="Aug 2024"/>
    <n v="2024"/>
    <x v="5"/>
  </r>
  <r>
    <n v="27140"/>
    <d v="2024-08-17T00:00:00"/>
    <n v="260"/>
    <n v="20"/>
    <x v="4"/>
    <x v="7"/>
    <n v="1"/>
    <n v="408.63"/>
    <x v="0"/>
    <s v="New Seth"/>
    <n v="4"/>
    <n v="4"/>
    <x v="1"/>
    <s v="F"/>
    <n v="21"/>
    <x v="3"/>
    <n v="408.63"/>
    <s v="Aug 2024"/>
    <n v="2024"/>
    <x v="5"/>
  </r>
  <r>
    <n v="62597"/>
    <d v="2024-08-17T00:00:00"/>
    <n v="828"/>
    <n v="20"/>
    <x v="4"/>
    <x v="7"/>
    <n v="1"/>
    <n v="132.34"/>
    <x v="1"/>
    <s v="Ramosport"/>
    <n v="3"/>
    <n v="3"/>
    <x v="0"/>
    <s v="M"/>
    <n v="54"/>
    <x v="1"/>
    <n v="132.34"/>
    <s v="Aug 2024"/>
    <n v="2024"/>
    <x v="5"/>
  </r>
  <r>
    <n v="78206"/>
    <d v="2024-08-17T00:00:00"/>
    <n v="610"/>
    <n v="30"/>
    <x v="1"/>
    <x v="18"/>
    <n v="5"/>
    <n v="212.85"/>
    <x v="1"/>
    <s v="North Jacob"/>
    <n v="1"/>
    <n v="1"/>
    <x v="0"/>
    <s v="M"/>
    <n v="18"/>
    <x v="3"/>
    <n v="1064.25"/>
    <s v="Aug 2024"/>
    <n v="2024"/>
    <x v="5"/>
  </r>
  <r>
    <n v="90329"/>
    <d v="2024-08-17T00:00:00"/>
    <n v="114"/>
    <n v="30"/>
    <x v="1"/>
    <x v="13"/>
    <n v="4"/>
    <n v="379.26"/>
    <x v="0"/>
    <s v="East Amandaside"/>
    <n v="3"/>
    <n v="3"/>
    <x v="1"/>
    <s v="F"/>
    <n v="49"/>
    <x v="1"/>
    <n v="1517.04"/>
    <s v="Aug 2024"/>
    <n v="2024"/>
    <x v="5"/>
  </r>
  <r>
    <n v="19180"/>
    <d v="2024-08-17T00:00:00"/>
    <n v="427"/>
    <n v="30"/>
    <x v="1"/>
    <x v="11"/>
    <n v="2"/>
    <n v="351.84"/>
    <x v="2"/>
    <s v="New Lauramouth"/>
    <n v="1"/>
    <n v="1"/>
    <x v="1"/>
    <s v="F"/>
    <n v="50"/>
    <x v="1"/>
    <n v="703.68"/>
    <s v="Aug 2024"/>
    <n v="2024"/>
    <x v="5"/>
  </r>
  <r>
    <n v="56744"/>
    <d v="2024-08-17T00:00:00"/>
    <n v="798"/>
    <n v="50"/>
    <x v="2"/>
    <x v="14"/>
    <n v="5"/>
    <n v="301.66000000000003"/>
    <x v="2"/>
    <s v="Lake Lindafort"/>
    <n v="3.9924906132665834"/>
    <m/>
    <x v="1"/>
    <s v="F"/>
    <n v="27"/>
    <x v="4"/>
    <n v="1508.3000000000002"/>
    <s v="Aug 2024"/>
    <n v="2024"/>
    <x v="5"/>
  </r>
  <r>
    <n v="99414"/>
    <d v="2024-08-17T00:00:00"/>
    <n v="186"/>
    <n v="20"/>
    <x v="4"/>
    <x v="7"/>
    <n v="4"/>
    <n v="365.04"/>
    <x v="2"/>
    <s v="Jaclynview"/>
    <n v="3"/>
    <n v="3"/>
    <x v="1"/>
    <s v="F"/>
    <n v="55"/>
    <x v="1"/>
    <n v="1460.16"/>
    <s v="Aug 2024"/>
    <n v="2024"/>
    <x v="5"/>
  </r>
  <r>
    <n v="49509"/>
    <d v="2024-08-18T00:00:00"/>
    <n v="508"/>
    <n v="10"/>
    <x v="0"/>
    <x v="24"/>
    <n v="1"/>
    <n v="194.81"/>
    <x v="1"/>
    <s v="Phelpsstad"/>
    <n v="5"/>
    <n v="5"/>
    <x v="1"/>
    <s v="F"/>
    <n v="58"/>
    <x v="1"/>
    <n v="194.81"/>
    <s v="Aug 2024"/>
    <n v="2024"/>
    <x v="5"/>
  </r>
  <r>
    <n v="33753"/>
    <d v="2024-08-18T00:00:00"/>
    <n v="531"/>
    <n v="50"/>
    <x v="2"/>
    <x v="14"/>
    <n v="3"/>
    <n v="477.5"/>
    <x v="0"/>
    <s v="Lake Bethmouth"/>
    <n v="5"/>
    <n v="5"/>
    <x v="1"/>
    <s v="F"/>
    <n v="56"/>
    <x v="1"/>
    <n v="1432.5"/>
    <s v="Aug 2024"/>
    <n v="2024"/>
    <x v="5"/>
  </r>
  <r>
    <n v="54627"/>
    <d v="2024-08-18T00:00:00"/>
    <n v="297"/>
    <n v="30"/>
    <x v="1"/>
    <x v="15"/>
    <n v="1"/>
    <n v="52.33"/>
    <x v="2"/>
    <s v="Taraborough"/>
    <n v="3.9924906132665834"/>
    <m/>
    <x v="0"/>
    <s v="M"/>
    <n v="42"/>
    <x v="2"/>
    <n v="52.33"/>
    <s v="Aug 2024"/>
    <n v="2024"/>
    <x v="5"/>
  </r>
  <r>
    <n v="99026"/>
    <d v="2024-08-18T00:00:00"/>
    <n v="665"/>
    <n v="20"/>
    <x v="4"/>
    <x v="17"/>
    <n v="5"/>
    <n v="470.2"/>
    <x v="0"/>
    <s v="West Antonio"/>
    <n v="1"/>
    <n v="1"/>
    <x v="1"/>
    <s v="F"/>
    <n v="34"/>
    <x v="4"/>
    <n v="2351"/>
    <s v="Aug 2024"/>
    <n v="2024"/>
    <x v="5"/>
  </r>
  <r>
    <n v="21731"/>
    <d v="2024-08-19T00:00:00"/>
    <n v="206"/>
    <n v="50"/>
    <x v="2"/>
    <x v="2"/>
    <n v="5"/>
    <n v="22.86"/>
    <x v="1"/>
    <s v="Lake Annburgh"/>
    <n v="5"/>
    <n v="5"/>
    <x v="0"/>
    <s v="M"/>
    <n v="34"/>
    <x v="4"/>
    <n v="114.3"/>
    <s v="Aug 2024"/>
    <n v="2024"/>
    <x v="5"/>
  </r>
  <r>
    <n v="23420"/>
    <d v="2024-08-19T00:00:00"/>
    <n v="508"/>
    <n v="20"/>
    <x v="4"/>
    <x v="19"/>
    <n v="4"/>
    <n v="498.66"/>
    <x v="0"/>
    <s v="Port Adrianhaven"/>
    <n v="5"/>
    <n v="5"/>
    <x v="1"/>
    <s v="F"/>
    <n v="56"/>
    <x v="1"/>
    <n v="1994.64"/>
    <s v="Aug 2024"/>
    <n v="2024"/>
    <x v="5"/>
  </r>
  <r>
    <n v="70317"/>
    <d v="2024-08-20T00:00:00"/>
    <n v="151"/>
    <n v="30"/>
    <x v="1"/>
    <x v="15"/>
    <n v="1"/>
    <n v="357.67"/>
    <x v="1"/>
    <s v="Elliottfort"/>
    <n v="4"/>
    <n v="4"/>
    <x v="1"/>
    <s v="F"/>
    <n v="27"/>
    <x v="4"/>
    <n v="357.67"/>
    <s v="Aug 2024"/>
    <n v="2024"/>
    <x v="5"/>
  </r>
  <r>
    <n v="60024"/>
    <d v="2024-08-21T00:00:00"/>
    <n v="643"/>
    <n v="50"/>
    <x v="2"/>
    <x v="16"/>
    <n v="5"/>
    <n v="234.44"/>
    <x v="0"/>
    <s v="Port Suzannebury"/>
    <n v="3.9924906132665834"/>
    <m/>
    <x v="1"/>
    <s v="F"/>
    <n v="71"/>
    <x v="0"/>
    <n v="1172.2"/>
    <s v="Aug 2024"/>
    <n v="2024"/>
    <x v="5"/>
  </r>
  <r>
    <n v="72471"/>
    <d v="2024-08-22T00:00:00"/>
    <n v="557"/>
    <n v="30"/>
    <x v="1"/>
    <x v="11"/>
    <n v="3"/>
    <n v="116.13"/>
    <x v="1"/>
    <s v="Mayland"/>
    <n v="5"/>
    <n v="5"/>
    <x v="1"/>
    <s v="F"/>
    <n v="69"/>
    <x v="0"/>
    <n v="348.39"/>
    <s v="Aug 2024"/>
    <n v="2024"/>
    <x v="5"/>
  </r>
  <r>
    <n v="32285"/>
    <d v="2024-08-23T00:00:00"/>
    <n v="978"/>
    <n v="10"/>
    <x v="0"/>
    <x v="9"/>
    <n v="1"/>
    <n v="127.53"/>
    <x v="1"/>
    <s v="West Danielborough"/>
    <n v="3.9924906132665834"/>
    <m/>
    <x v="0"/>
    <s v="M"/>
    <n v="43"/>
    <x v="2"/>
    <n v="127.53"/>
    <s v="Aug 2024"/>
    <n v="2024"/>
    <x v="5"/>
  </r>
  <r>
    <n v="61294"/>
    <d v="2024-08-23T00:00:00"/>
    <n v="645"/>
    <n v="40"/>
    <x v="3"/>
    <x v="22"/>
    <n v="2"/>
    <n v="229.57"/>
    <x v="2"/>
    <s v="Port Jameston"/>
    <n v="4"/>
    <n v="4"/>
    <x v="0"/>
    <s v="M"/>
    <n v="38"/>
    <x v="2"/>
    <n v="459.14"/>
    <s v="Aug 2024"/>
    <n v="2024"/>
    <x v="5"/>
  </r>
  <r>
    <n v="24147"/>
    <d v="2024-08-23T00:00:00"/>
    <n v="568"/>
    <n v="30"/>
    <x v="1"/>
    <x v="15"/>
    <n v="1"/>
    <n v="268.26"/>
    <x v="1"/>
    <s v="Davistown"/>
    <n v="1"/>
    <n v="1"/>
    <x v="0"/>
    <s v="M"/>
    <n v="29"/>
    <x v="4"/>
    <n v="268.26"/>
    <s v="Aug 2024"/>
    <n v="2024"/>
    <x v="5"/>
  </r>
  <r>
    <n v="82916"/>
    <d v="2024-08-24T00:00:00"/>
    <n v="180"/>
    <n v="30"/>
    <x v="1"/>
    <x v="13"/>
    <n v="1"/>
    <n v="375.92"/>
    <x v="2"/>
    <s v="New Alicia"/>
    <n v="5"/>
    <n v="5"/>
    <x v="1"/>
    <s v="F"/>
    <n v="73"/>
    <x v="0"/>
    <n v="375.92"/>
    <s v="Aug 2024"/>
    <n v="2024"/>
    <x v="5"/>
  </r>
  <r>
    <n v="25309"/>
    <d v="2024-08-24T00:00:00"/>
    <n v="977"/>
    <n v="40"/>
    <x v="3"/>
    <x v="6"/>
    <n v="3"/>
    <n v="368.91"/>
    <x v="1"/>
    <s v="East Anthony"/>
    <n v="5"/>
    <n v="5"/>
    <x v="0"/>
    <s v="M"/>
    <n v="52"/>
    <x v="1"/>
    <n v="1106.73"/>
    <s v="Aug 2024"/>
    <n v="2024"/>
    <x v="5"/>
  </r>
  <r>
    <n v="42991"/>
    <d v="2024-08-24T00:00:00"/>
    <n v="144"/>
    <n v="30"/>
    <x v="1"/>
    <x v="1"/>
    <n v="1"/>
    <n v="261.60000000000002"/>
    <x v="1"/>
    <s v="Stevensfurt"/>
    <n v="2"/>
    <n v="2"/>
    <x v="1"/>
    <s v="F"/>
    <n v="44"/>
    <x v="2"/>
    <n v="261.60000000000002"/>
    <s v="Aug 2024"/>
    <n v="2024"/>
    <x v="5"/>
  </r>
  <r>
    <n v="99265"/>
    <d v="2024-08-24T00:00:00"/>
    <n v="532"/>
    <n v="10"/>
    <x v="0"/>
    <x v="4"/>
    <n v="5"/>
    <n v="266.04000000000002"/>
    <x v="1"/>
    <s v="Garyville"/>
    <n v="3.9924906132665834"/>
    <m/>
    <x v="1"/>
    <s v="F"/>
    <n v="43"/>
    <x v="2"/>
    <n v="1330.2"/>
    <s v="Aug 2024"/>
    <n v="2024"/>
    <x v="5"/>
  </r>
  <r>
    <n v="73481"/>
    <d v="2024-08-24T00:00:00"/>
    <n v="538"/>
    <n v="30"/>
    <x v="1"/>
    <x v="11"/>
    <n v="4"/>
    <n v="197.51"/>
    <x v="0"/>
    <s v="Bateshaven"/>
    <n v="5"/>
    <n v="5"/>
    <x v="0"/>
    <s v="M"/>
    <n v="22"/>
    <x v="3"/>
    <n v="790.04"/>
    <s v="Aug 2024"/>
    <n v="2024"/>
    <x v="5"/>
  </r>
  <r>
    <n v="45719"/>
    <d v="2024-08-25T00:00:00"/>
    <n v="329"/>
    <n v="40"/>
    <x v="3"/>
    <x v="22"/>
    <n v="3"/>
    <n v="348.31"/>
    <x v="0"/>
    <s v="Townsendville"/>
    <n v="3"/>
    <n v="3"/>
    <x v="0"/>
    <s v="M"/>
    <n v="26"/>
    <x v="4"/>
    <n v="1044.93"/>
    <s v="Aug 2024"/>
    <n v="2024"/>
    <x v="5"/>
  </r>
  <r>
    <n v="56269"/>
    <d v="2024-08-25T00:00:00"/>
    <n v="575"/>
    <n v="30"/>
    <x v="1"/>
    <x v="15"/>
    <n v="5"/>
    <n v="155.72999999999999"/>
    <x v="0"/>
    <s v="Leachstad"/>
    <n v="3.9924906132665834"/>
    <m/>
    <x v="1"/>
    <s v="F"/>
    <n v="57"/>
    <x v="1"/>
    <n v="778.65"/>
    <s v="Aug 2024"/>
    <n v="2024"/>
    <x v="5"/>
  </r>
  <r>
    <n v="98186"/>
    <d v="2024-08-25T00:00:00"/>
    <n v="606"/>
    <n v="50"/>
    <x v="2"/>
    <x v="20"/>
    <n v="1"/>
    <n v="134.35"/>
    <x v="2"/>
    <s v="Lake Brianbury"/>
    <n v="4"/>
    <n v="4"/>
    <x v="1"/>
    <s v="F"/>
    <n v="47"/>
    <x v="1"/>
    <n v="134.35"/>
    <s v="Aug 2024"/>
    <n v="2024"/>
    <x v="5"/>
  </r>
  <r>
    <n v="47335"/>
    <d v="2024-08-25T00:00:00"/>
    <n v="776"/>
    <n v="10"/>
    <x v="0"/>
    <x v="23"/>
    <n v="5"/>
    <n v="310.77999999999997"/>
    <x v="1"/>
    <s v="East David"/>
    <n v="5"/>
    <n v="5"/>
    <x v="1"/>
    <s v="F"/>
    <n v="49"/>
    <x v="1"/>
    <n v="1553.8999999999999"/>
    <s v="Aug 2024"/>
    <n v="2024"/>
    <x v="5"/>
  </r>
  <r>
    <n v="83687"/>
    <d v="2024-08-26T00:00:00"/>
    <n v="115"/>
    <n v="50"/>
    <x v="2"/>
    <x v="2"/>
    <n v="5"/>
    <n v="475.89"/>
    <x v="1"/>
    <s v="Melanieborough"/>
    <n v="5"/>
    <n v="5"/>
    <x v="1"/>
    <s v="F"/>
    <n v="52"/>
    <x v="1"/>
    <n v="2379.4499999999998"/>
    <s v="Aug 2024"/>
    <n v="2024"/>
    <x v="5"/>
  </r>
  <r>
    <n v="50848"/>
    <d v="2024-08-27T00:00:00"/>
    <n v="721"/>
    <n v="50"/>
    <x v="2"/>
    <x v="16"/>
    <n v="4"/>
    <n v="350.05"/>
    <x v="2"/>
    <s v="Michaelside"/>
    <n v="1"/>
    <n v="1"/>
    <x v="0"/>
    <s v="M"/>
    <n v="65"/>
    <x v="0"/>
    <n v="1400.2"/>
    <s v="Aug 2024"/>
    <n v="2024"/>
    <x v="5"/>
  </r>
  <r>
    <n v="75246"/>
    <d v="2024-08-27T00:00:00"/>
    <n v="643"/>
    <n v="10"/>
    <x v="0"/>
    <x v="0"/>
    <n v="5"/>
    <n v="208.59"/>
    <x v="2"/>
    <s v="North Jessica"/>
    <n v="4"/>
    <n v="4"/>
    <x v="0"/>
    <s v="M"/>
    <n v="56"/>
    <x v="1"/>
    <n v="1042.95"/>
    <s v="Aug 2024"/>
    <n v="2024"/>
    <x v="5"/>
  </r>
  <r>
    <n v="39329"/>
    <d v="2024-08-28T00:00:00"/>
    <n v="218"/>
    <n v="40"/>
    <x v="3"/>
    <x v="22"/>
    <n v="2"/>
    <n v="354.8"/>
    <x v="1"/>
    <s v="Jessicastad"/>
    <n v="4"/>
    <n v="4"/>
    <x v="1"/>
    <s v="F"/>
    <n v="59"/>
    <x v="1"/>
    <n v="709.6"/>
    <s v="Aug 2024"/>
    <n v="2024"/>
    <x v="5"/>
  </r>
  <r>
    <n v="37422"/>
    <d v="2024-08-28T00:00:00"/>
    <n v="444"/>
    <n v="10"/>
    <x v="0"/>
    <x v="23"/>
    <n v="5"/>
    <n v="21.72"/>
    <x v="1"/>
    <s v="Maddenview"/>
    <n v="3"/>
    <n v="3"/>
    <x v="1"/>
    <s v="F"/>
    <n v="22"/>
    <x v="3"/>
    <n v="108.6"/>
    <s v="Aug 2024"/>
    <n v="2024"/>
    <x v="5"/>
  </r>
  <r>
    <n v="69327"/>
    <d v="2024-08-28T00:00:00"/>
    <n v="183"/>
    <n v="50"/>
    <x v="2"/>
    <x v="16"/>
    <n v="3"/>
    <n v="105.43"/>
    <x v="1"/>
    <s v="Port Joseton"/>
    <n v="4"/>
    <n v="4"/>
    <x v="1"/>
    <s v="F"/>
    <n v="72"/>
    <x v="0"/>
    <n v="316.29000000000002"/>
    <s v="Aug 2024"/>
    <n v="2024"/>
    <x v="5"/>
  </r>
  <r>
    <n v="39858"/>
    <d v="2024-08-29T00:00:00"/>
    <n v="339"/>
    <n v="20"/>
    <x v="4"/>
    <x v="17"/>
    <n v="5"/>
    <n v="442.3"/>
    <x v="0"/>
    <s v="West Jimmystad"/>
    <n v="5"/>
    <n v="5"/>
    <x v="0"/>
    <s v="M"/>
    <n v="19"/>
    <x v="3"/>
    <n v="2211.5"/>
    <s v="Aug 2024"/>
    <n v="2024"/>
    <x v="5"/>
  </r>
  <r>
    <n v="57134"/>
    <d v="2024-08-29T00:00:00"/>
    <n v="101"/>
    <n v="10"/>
    <x v="0"/>
    <x v="24"/>
    <n v="4"/>
    <n v="49.31"/>
    <x v="0"/>
    <s v="Barronborough"/>
    <n v="3.9924906132665834"/>
    <m/>
    <x v="1"/>
    <s v="F"/>
    <n v="42"/>
    <x v="2"/>
    <n v="197.24"/>
    <s v="Aug 2024"/>
    <n v="2024"/>
    <x v="5"/>
  </r>
  <r>
    <n v="89312"/>
    <d v="2024-08-30T00:00:00"/>
    <n v="276"/>
    <n v="10"/>
    <x v="0"/>
    <x v="4"/>
    <n v="3"/>
    <n v="188.78"/>
    <x v="0"/>
    <s v="Veronicaburgh"/>
    <n v="3.9924906132665834"/>
    <m/>
    <x v="0"/>
    <s v="M"/>
    <n v="31"/>
    <x v="4"/>
    <n v="566.34"/>
    <s v="Aug 2024"/>
    <n v="2024"/>
    <x v="5"/>
  </r>
  <r>
    <n v="99423"/>
    <d v="2024-08-30T00:00:00"/>
    <n v="675"/>
    <n v="30"/>
    <x v="1"/>
    <x v="15"/>
    <n v="5"/>
    <n v="175.5"/>
    <x v="1"/>
    <s v="Adrianmouth"/>
    <n v="3.9924906132665834"/>
    <m/>
    <x v="1"/>
    <s v="F"/>
    <n v="73"/>
    <x v="0"/>
    <n v="877.5"/>
    <s v="Aug 2024"/>
    <n v="2024"/>
    <x v="5"/>
  </r>
  <r>
    <n v="47342"/>
    <d v="2024-08-30T00:00:00"/>
    <n v="141"/>
    <n v="10"/>
    <x v="0"/>
    <x v="9"/>
    <n v="4"/>
    <n v="226.23"/>
    <x v="0"/>
    <s v="Port Tammyberg"/>
    <n v="5"/>
    <n v="5"/>
    <x v="0"/>
    <s v="M"/>
    <n v="59"/>
    <x v="1"/>
    <n v="904.92"/>
    <s v="Aug 2024"/>
    <n v="2024"/>
    <x v="5"/>
  </r>
  <r>
    <n v="26742"/>
    <d v="2024-08-30T00:00:00"/>
    <n v="349"/>
    <n v="40"/>
    <x v="3"/>
    <x v="6"/>
    <n v="3"/>
    <n v="456.63"/>
    <x v="1"/>
    <s v="Toddton"/>
    <n v="5"/>
    <n v="5"/>
    <x v="0"/>
    <s v="M"/>
    <n v="75"/>
    <x v="0"/>
    <n v="1369.8899999999999"/>
    <s v="Aug 2024"/>
    <n v="2024"/>
    <x v="5"/>
  </r>
  <r>
    <n v="79189"/>
    <d v="2024-08-30T00:00:00"/>
    <n v="639"/>
    <n v="40"/>
    <x v="3"/>
    <x v="12"/>
    <n v="1"/>
    <n v="399.18"/>
    <x v="0"/>
    <s v="Davidton"/>
    <n v="5"/>
    <n v="5"/>
    <x v="0"/>
    <s v="M"/>
    <n v="66"/>
    <x v="0"/>
    <n v="399.18"/>
    <s v="Aug 2024"/>
    <n v="2024"/>
    <x v="5"/>
  </r>
  <r>
    <n v="61717"/>
    <d v="2024-08-31T00:00:00"/>
    <n v="705"/>
    <n v="10"/>
    <x v="0"/>
    <x v="4"/>
    <n v="2"/>
    <n v="393.49"/>
    <x v="2"/>
    <s v="East Alyssa"/>
    <n v="4"/>
    <n v="4"/>
    <x v="1"/>
    <s v="F"/>
    <n v="57"/>
    <x v="1"/>
    <n v="786.98"/>
    <s v="Aug 2024"/>
    <n v="2024"/>
    <x v="5"/>
  </r>
  <r>
    <n v="69487"/>
    <d v="2024-08-31T00:00:00"/>
    <n v="729"/>
    <n v="50"/>
    <x v="2"/>
    <x v="16"/>
    <n v="4"/>
    <n v="464.28"/>
    <x v="1"/>
    <s v="Port Michaelville"/>
    <n v="4"/>
    <n v="4"/>
    <x v="1"/>
    <s v="F"/>
    <n v="62"/>
    <x v="0"/>
    <n v="1857.12"/>
    <s v="Aug 2024"/>
    <n v="2024"/>
    <x v="5"/>
  </r>
  <r>
    <n v="52189"/>
    <d v="2024-09-01T00:00:00"/>
    <n v="653"/>
    <n v="10"/>
    <x v="0"/>
    <x v="23"/>
    <n v="1"/>
    <n v="183.61"/>
    <x v="2"/>
    <s v="Lake Michael"/>
    <n v="4"/>
    <n v="4"/>
    <x v="1"/>
    <s v="F"/>
    <n v="49"/>
    <x v="1"/>
    <n v="183.61"/>
    <s v="Sep 2024"/>
    <n v="2024"/>
    <x v="6"/>
  </r>
  <r>
    <n v="94141"/>
    <d v="2024-09-01T00:00:00"/>
    <n v="701"/>
    <n v="20"/>
    <x v="4"/>
    <x v="17"/>
    <n v="4"/>
    <n v="270.32"/>
    <x v="2"/>
    <s v="North Jeannemouth"/>
    <n v="5"/>
    <n v="5"/>
    <x v="0"/>
    <s v="M"/>
    <n v="48"/>
    <x v="1"/>
    <n v="1081.28"/>
    <s v="Sep 2024"/>
    <n v="2024"/>
    <x v="6"/>
  </r>
  <r>
    <n v="58363"/>
    <d v="2024-09-02T00:00:00"/>
    <n v="536"/>
    <n v="10"/>
    <x v="0"/>
    <x v="9"/>
    <n v="5"/>
    <n v="87.27"/>
    <x v="0"/>
    <s v="New Louis"/>
    <n v="5"/>
    <n v="5"/>
    <x v="0"/>
    <s v="M"/>
    <n v="63"/>
    <x v="0"/>
    <n v="436.34999999999997"/>
    <s v="Sep 2024"/>
    <n v="2024"/>
    <x v="6"/>
  </r>
  <r>
    <n v="63876"/>
    <d v="2024-09-04T00:00:00"/>
    <n v="545"/>
    <n v="50"/>
    <x v="2"/>
    <x v="20"/>
    <n v="2"/>
    <n v="107.84"/>
    <x v="0"/>
    <s v="Nicolebury"/>
    <n v="1"/>
    <n v="1"/>
    <x v="1"/>
    <s v="F"/>
    <n v="53"/>
    <x v="1"/>
    <n v="215.68"/>
    <s v="Sep 2024"/>
    <n v="2024"/>
    <x v="6"/>
  </r>
  <r>
    <n v="99259"/>
    <d v="2024-09-04T00:00:00"/>
    <n v="426"/>
    <n v="50"/>
    <x v="2"/>
    <x v="20"/>
    <n v="3"/>
    <n v="232.33"/>
    <x v="2"/>
    <s v="Johntown"/>
    <n v="3.9924906132665834"/>
    <m/>
    <x v="1"/>
    <s v="F"/>
    <n v="62"/>
    <x v="0"/>
    <n v="696.99"/>
    <s v="Sep 2024"/>
    <n v="2024"/>
    <x v="6"/>
  </r>
  <r>
    <n v="90952"/>
    <d v="2024-09-05T00:00:00"/>
    <n v="360"/>
    <n v="50"/>
    <x v="2"/>
    <x v="2"/>
    <n v="2"/>
    <n v="55.78"/>
    <x v="1"/>
    <s v="Rachelborough"/>
    <n v="3.9924906132665834"/>
    <m/>
    <x v="2"/>
    <m/>
    <n v="60"/>
    <x v="1"/>
    <n v="111.56"/>
    <s v="Sep 2024"/>
    <n v="2024"/>
    <x v="6"/>
  </r>
  <r>
    <n v="71237"/>
    <d v="2024-09-05T00:00:00"/>
    <n v="588"/>
    <n v="10"/>
    <x v="0"/>
    <x v="9"/>
    <n v="4"/>
    <n v="264.14999999999998"/>
    <x v="1"/>
    <s v="Brentbury"/>
    <n v="3"/>
    <n v="3"/>
    <x v="1"/>
    <s v="F"/>
    <n v="57"/>
    <x v="1"/>
    <n v="1056.5999999999999"/>
    <s v="Sep 2024"/>
    <n v="2024"/>
    <x v="6"/>
  </r>
  <r>
    <n v="84978"/>
    <d v="2024-09-05T00:00:00"/>
    <n v="292"/>
    <n v="40"/>
    <x v="3"/>
    <x v="12"/>
    <n v="1"/>
    <n v="458.02"/>
    <x v="2"/>
    <s v="Payneside"/>
    <n v="3"/>
    <n v="3"/>
    <x v="0"/>
    <s v="M"/>
    <n v="64"/>
    <x v="0"/>
    <n v="458.02"/>
    <s v="Sep 2024"/>
    <n v="2024"/>
    <x v="6"/>
  </r>
  <r>
    <n v="59603"/>
    <d v="2024-09-05T00:00:00"/>
    <n v="125"/>
    <n v="20"/>
    <x v="4"/>
    <x v="19"/>
    <n v="2"/>
    <n v="402.42"/>
    <x v="0"/>
    <s v="New Melissa"/>
    <n v="2"/>
    <n v="2"/>
    <x v="1"/>
    <s v="F"/>
    <n v="28"/>
    <x v="4"/>
    <n v="804.84"/>
    <s v="Sep 2024"/>
    <n v="2024"/>
    <x v="6"/>
  </r>
  <r>
    <n v="48878"/>
    <d v="2024-09-07T00:00:00"/>
    <n v="814"/>
    <n v="30"/>
    <x v="1"/>
    <x v="15"/>
    <n v="2"/>
    <n v="83.97"/>
    <x v="0"/>
    <s v="Kellymouth"/>
    <n v="4"/>
    <n v="4"/>
    <x v="1"/>
    <s v="F"/>
    <n v="75"/>
    <x v="0"/>
    <n v="167.94"/>
    <s v="Sep 2024"/>
    <n v="2024"/>
    <x v="6"/>
  </r>
  <r>
    <n v="69068"/>
    <d v="2024-09-07T00:00:00"/>
    <n v="220"/>
    <n v="10"/>
    <x v="0"/>
    <x v="24"/>
    <n v="5"/>
    <n v="252.5"/>
    <x v="1"/>
    <s v="West Tamiville"/>
    <n v="5"/>
    <n v="5"/>
    <x v="0"/>
    <s v="M"/>
    <n v="71"/>
    <x v="0"/>
    <n v="1262.5"/>
    <s v="Sep 2024"/>
    <n v="2024"/>
    <x v="6"/>
  </r>
  <r>
    <n v="47566"/>
    <d v="2024-09-07T00:00:00"/>
    <n v="574"/>
    <n v="20"/>
    <x v="4"/>
    <x v="8"/>
    <n v="4"/>
    <n v="216.03"/>
    <x v="2"/>
    <s v="South John"/>
    <n v="3"/>
    <n v="3"/>
    <x v="1"/>
    <s v="F"/>
    <n v="32"/>
    <x v="4"/>
    <n v="864.12"/>
    <s v="Sep 2024"/>
    <n v="2024"/>
    <x v="6"/>
  </r>
  <r>
    <n v="97111"/>
    <d v="2024-09-07T00:00:00"/>
    <n v="897"/>
    <n v="40"/>
    <x v="3"/>
    <x v="12"/>
    <n v="4"/>
    <n v="14.47"/>
    <x v="2"/>
    <s v="East Brittany"/>
    <n v="5"/>
    <n v="5"/>
    <x v="1"/>
    <s v="F"/>
    <n v="33"/>
    <x v="4"/>
    <n v="57.88"/>
    <s v="Sep 2024"/>
    <n v="2024"/>
    <x v="6"/>
  </r>
  <r>
    <n v="51171"/>
    <d v="2024-09-08T00:00:00"/>
    <n v="608"/>
    <n v="50"/>
    <x v="2"/>
    <x v="16"/>
    <n v="1"/>
    <n v="439.96"/>
    <x v="2"/>
    <s v="South Tonya"/>
    <n v="5"/>
    <n v="5"/>
    <x v="1"/>
    <s v="F"/>
    <n v="19"/>
    <x v="3"/>
    <n v="439.96"/>
    <s v="Sep 2024"/>
    <n v="2024"/>
    <x v="6"/>
  </r>
  <r>
    <n v="52751"/>
    <d v="2024-09-08T00:00:00"/>
    <n v="399"/>
    <n v="50"/>
    <x v="2"/>
    <x v="16"/>
    <n v="3"/>
    <n v="250.37"/>
    <x v="1"/>
    <s v="Coreyfort"/>
    <n v="4"/>
    <n v="4"/>
    <x v="0"/>
    <s v="M"/>
    <n v="43"/>
    <x v="2"/>
    <n v="751.11"/>
    <s v="Sep 2024"/>
    <n v="2024"/>
    <x v="6"/>
  </r>
  <r>
    <n v="79018"/>
    <d v="2024-09-08T00:00:00"/>
    <n v="460"/>
    <n v="50"/>
    <x v="2"/>
    <x v="2"/>
    <n v="2"/>
    <n v="150.37"/>
    <x v="1"/>
    <s v="Port Samantha"/>
    <n v="3.9924906132665834"/>
    <m/>
    <x v="1"/>
    <s v="F"/>
    <n v="54"/>
    <x v="1"/>
    <n v="300.74"/>
    <s v="Sep 2024"/>
    <n v="2024"/>
    <x v="6"/>
  </r>
  <r>
    <n v="27462"/>
    <d v="2024-09-08T00:00:00"/>
    <n v="864"/>
    <n v="10"/>
    <x v="0"/>
    <x v="4"/>
    <n v="5"/>
    <n v="466.38"/>
    <x v="2"/>
    <s v="Johnfort"/>
    <n v="3"/>
    <n v="3"/>
    <x v="0"/>
    <s v="M"/>
    <n v="67"/>
    <x v="0"/>
    <n v="2331.9"/>
    <s v="Sep 2024"/>
    <n v="2024"/>
    <x v="6"/>
  </r>
  <r>
    <n v="99233"/>
    <d v="2024-09-08T00:00:00"/>
    <n v="842"/>
    <n v="20"/>
    <x v="4"/>
    <x v="19"/>
    <n v="1"/>
    <n v="273.56"/>
    <x v="1"/>
    <s v="West Teresa"/>
    <n v="3.9924906132665834"/>
    <m/>
    <x v="0"/>
    <s v="M"/>
    <n v="43"/>
    <x v="2"/>
    <n v="273.56"/>
    <s v="Sep 2024"/>
    <n v="2024"/>
    <x v="6"/>
  </r>
  <r>
    <n v="10825"/>
    <d v="2024-09-09T00:00:00"/>
    <n v="693"/>
    <n v="30"/>
    <x v="1"/>
    <x v="13"/>
    <n v="1"/>
    <n v="286.33999999999997"/>
    <x v="1"/>
    <s v="Port Marcusmouth"/>
    <n v="5"/>
    <n v="5"/>
    <x v="0"/>
    <s v="M"/>
    <n v="63"/>
    <x v="0"/>
    <n v="286.33999999999997"/>
    <s v="Sep 2024"/>
    <n v="2024"/>
    <x v="6"/>
  </r>
  <r>
    <n v="43226"/>
    <d v="2024-09-09T00:00:00"/>
    <n v="221"/>
    <n v="10"/>
    <x v="0"/>
    <x v="24"/>
    <n v="1"/>
    <n v="306.52999999999997"/>
    <x v="1"/>
    <s v="North David"/>
    <n v="5"/>
    <n v="5"/>
    <x v="0"/>
    <s v="M"/>
    <n v="32"/>
    <x v="4"/>
    <n v="306.52999999999997"/>
    <s v="Sep 2024"/>
    <n v="2024"/>
    <x v="6"/>
  </r>
  <r>
    <n v="25370"/>
    <d v="2024-09-09T00:00:00"/>
    <n v="576"/>
    <n v="10"/>
    <x v="0"/>
    <x v="9"/>
    <n v="1"/>
    <n v="366.61"/>
    <x v="1"/>
    <s v="Port Markport"/>
    <n v="2"/>
    <n v="2"/>
    <x v="1"/>
    <s v="F"/>
    <n v="57"/>
    <x v="1"/>
    <n v="366.61"/>
    <s v="Sep 2024"/>
    <n v="2024"/>
    <x v="6"/>
  </r>
  <r>
    <n v="10254"/>
    <d v="2024-09-10T00:00:00"/>
    <n v="318"/>
    <n v="30"/>
    <x v="1"/>
    <x v="1"/>
    <n v="1"/>
    <n v="70.930000000000007"/>
    <x v="1"/>
    <s v="Port Christine"/>
    <n v="3"/>
    <n v="3"/>
    <x v="0"/>
    <s v="M"/>
    <n v="73"/>
    <x v="0"/>
    <n v="70.930000000000007"/>
    <s v="Sep 2024"/>
    <n v="2024"/>
    <x v="6"/>
  </r>
  <r>
    <n v="29786"/>
    <d v="2024-09-10T00:00:00"/>
    <n v="749"/>
    <n v="40"/>
    <x v="3"/>
    <x v="12"/>
    <n v="3"/>
    <n v="334.67"/>
    <x v="2"/>
    <s v="South Brianstad"/>
    <n v="5"/>
    <n v="5"/>
    <x v="1"/>
    <s v="F"/>
    <n v="23"/>
    <x v="3"/>
    <n v="1004.01"/>
    <s v="Sep 2024"/>
    <n v="2024"/>
    <x v="6"/>
  </r>
  <r>
    <n v="65102"/>
    <d v="2024-09-10T00:00:00"/>
    <n v="294"/>
    <n v="20"/>
    <x v="4"/>
    <x v="7"/>
    <n v="1"/>
    <n v="107.09"/>
    <x v="2"/>
    <s v="Port Ryanville"/>
    <n v="3"/>
    <n v="3"/>
    <x v="1"/>
    <s v="F"/>
    <n v="52"/>
    <x v="1"/>
    <n v="107.09"/>
    <s v="Sep 2024"/>
    <n v="2024"/>
    <x v="6"/>
  </r>
  <r>
    <n v="29007"/>
    <d v="2024-09-11T00:00:00"/>
    <n v="951"/>
    <n v="50"/>
    <x v="2"/>
    <x v="14"/>
    <n v="4"/>
    <n v="334.37"/>
    <x v="1"/>
    <s v="Morrisburgh"/>
    <n v="5"/>
    <n v="5"/>
    <x v="0"/>
    <s v="M"/>
    <n v="24"/>
    <x v="3"/>
    <n v="1337.48"/>
    <s v="Sep 2024"/>
    <n v="2024"/>
    <x v="6"/>
  </r>
  <r>
    <n v="47725"/>
    <d v="2024-09-12T00:00:00"/>
    <n v="320"/>
    <n v="20"/>
    <x v="4"/>
    <x v="8"/>
    <n v="3"/>
    <n v="106.66"/>
    <x v="1"/>
    <s v="Bradleyview"/>
    <n v="3.9924906132665834"/>
    <m/>
    <x v="1"/>
    <s v="F"/>
    <n v="36"/>
    <x v="2"/>
    <n v="319.98"/>
    <s v="Sep 2024"/>
    <n v="2024"/>
    <x v="6"/>
  </r>
  <r>
    <n v="96162"/>
    <d v="2024-09-12T00:00:00"/>
    <n v="887"/>
    <n v="50"/>
    <x v="2"/>
    <x v="16"/>
    <n v="5"/>
    <n v="292.95999999999998"/>
    <x v="1"/>
    <s v="South Jeffreystad"/>
    <n v="5"/>
    <n v="5"/>
    <x v="0"/>
    <s v="M"/>
    <n v="34"/>
    <x v="4"/>
    <n v="1464.8"/>
    <s v="Sep 2024"/>
    <n v="2024"/>
    <x v="6"/>
  </r>
  <r>
    <n v="92859"/>
    <d v="2024-09-12T00:00:00"/>
    <n v="727"/>
    <n v="50"/>
    <x v="2"/>
    <x v="20"/>
    <n v="3"/>
    <n v="498.35"/>
    <x v="1"/>
    <s v="Patriciaville"/>
    <n v="3.9924906132665834"/>
    <m/>
    <x v="1"/>
    <s v="F"/>
    <n v="27"/>
    <x v="4"/>
    <n v="1495.0500000000002"/>
    <s v="Sep 2024"/>
    <n v="2024"/>
    <x v="6"/>
  </r>
  <r>
    <n v="29123"/>
    <d v="2024-09-12T00:00:00"/>
    <n v="506"/>
    <n v="20"/>
    <x v="4"/>
    <x v="5"/>
    <n v="3"/>
    <n v="72.66"/>
    <x v="1"/>
    <s v="East Daleton"/>
    <n v="3.9924906132665834"/>
    <m/>
    <x v="1"/>
    <s v="F"/>
    <n v="39"/>
    <x v="2"/>
    <n v="217.98"/>
    <s v="Sep 2024"/>
    <n v="2024"/>
    <x v="6"/>
  </r>
  <r>
    <n v="99828"/>
    <d v="2024-09-12T00:00:00"/>
    <n v="510"/>
    <n v="40"/>
    <x v="3"/>
    <x v="6"/>
    <n v="5"/>
    <n v="427.73"/>
    <x v="0"/>
    <s v="Douglastown"/>
    <n v="3"/>
    <n v="3"/>
    <x v="1"/>
    <s v="F"/>
    <n v="72"/>
    <x v="0"/>
    <n v="2138.65"/>
    <s v="Sep 2024"/>
    <n v="2024"/>
    <x v="6"/>
  </r>
  <r>
    <n v="10486"/>
    <d v="2024-09-13T00:00:00"/>
    <n v="297"/>
    <n v="20"/>
    <x v="4"/>
    <x v="19"/>
    <n v="2"/>
    <n v="274.10000000000002"/>
    <x v="1"/>
    <s v="Port Allisonfort"/>
    <n v="4"/>
    <n v="4"/>
    <x v="1"/>
    <s v="F"/>
    <n v="54"/>
    <x v="1"/>
    <n v="548.20000000000005"/>
    <s v="Sep 2024"/>
    <n v="2024"/>
    <x v="6"/>
  </r>
  <r>
    <n v="55931"/>
    <d v="2024-09-13T00:00:00"/>
    <n v="431"/>
    <n v="40"/>
    <x v="3"/>
    <x v="3"/>
    <n v="2"/>
    <n v="328.1"/>
    <x v="0"/>
    <s v="East Nicole"/>
    <n v="5"/>
    <n v="5"/>
    <x v="1"/>
    <s v="F"/>
    <n v="46"/>
    <x v="1"/>
    <n v="656.2"/>
    <s v="Sep 2024"/>
    <n v="2024"/>
    <x v="6"/>
  </r>
  <r>
    <n v="76854"/>
    <d v="2024-09-14T00:00:00"/>
    <n v="845"/>
    <n v="30"/>
    <x v="1"/>
    <x v="11"/>
    <n v="2"/>
    <n v="148.59"/>
    <x v="2"/>
    <s v="Andrewmouth"/>
    <n v="5"/>
    <n v="5"/>
    <x v="1"/>
    <s v="F"/>
    <n v="64"/>
    <x v="0"/>
    <n v="297.18"/>
    <s v="Sep 2024"/>
    <n v="2024"/>
    <x v="6"/>
  </r>
  <r>
    <n v="82077"/>
    <d v="2024-09-14T00:00:00"/>
    <n v="889"/>
    <n v="20"/>
    <x v="4"/>
    <x v="19"/>
    <n v="1"/>
    <n v="239.33"/>
    <x v="0"/>
    <s v="Brandyborough"/>
    <n v="5"/>
    <n v="5"/>
    <x v="0"/>
    <s v="M"/>
    <n v="37"/>
    <x v="2"/>
    <n v="239.33"/>
    <s v="Sep 2024"/>
    <n v="2024"/>
    <x v="6"/>
  </r>
  <r>
    <n v="13425"/>
    <d v="2024-09-14T00:00:00"/>
    <n v="852"/>
    <n v="30"/>
    <x v="1"/>
    <x v="1"/>
    <n v="4"/>
    <n v="409.58"/>
    <x v="1"/>
    <s v="Port Luke"/>
    <n v="5"/>
    <n v="5"/>
    <x v="0"/>
    <s v="M"/>
    <n v="46"/>
    <x v="1"/>
    <n v="1638.32"/>
    <s v="Sep 2024"/>
    <n v="2024"/>
    <x v="6"/>
  </r>
  <r>
    <n v="14276"/>
    <d v="2024-09-14T00:00:00"/>
    <n v="513"/>
    <n v="50"/>
    <x v="2"/>
    <x v="16"/>
    <n v="5"/>
    <n v="212.42"/>
    <x v="0"/>
    <s v="East Stevenmouth"/>
    <n v="3.9924906132665834"/>
    <m/>
    <x v="0"/>
    <s v="M"/>
    <n v="73"/>
    <x v="0"/>
    <n v="1062.0999999999999"/>
    <s v="Sep 2024"/>
    <n v="2024"/>
    <x v="6"/>
  </r>
  <r>
    <n v="60295"/>
    <d v="2024-09-14T00:00:00"/>
    <n v="636"/>
    <n v="50"/>
    <x v="2"/>
    <x v="16"/>
    <n v="2"/>
    <n v="349.54"/>
    <x v="0"/>
    <s v="Joshuabury"/>
    <n v="5"/>
    <n v="5"/>
    <x v="0"/>
    <s v="M"/>
    <n v="71"/>
    <x v="0"/>
    <n v="699.08"/>
    <s v="Sep 2024"/>
    <n v="2024"/>
    <x v="6"/>
  </r>
  <r>
    <n v="68220"/>
    <d v="2024-09-15T00:00:00"/>
    <n v="961"/>
    <n v="30"/>
    <x v="1"/>
    <x v="18"/>
    <n v="2"/>
    <n v="113.21"/>
    <x v="2"/>
    <s v="Jacobburgh"/>
    <n v="1"/>
    <n v="1"/>
    <x v="1"/>
    <s v="F"/>
    <n v="50"/>
    <x v="1"/>
    <n v="226.42"/>
    <s v="Sep 2024"/>
    <n v="2024"/>
    <x v="6"/>
  </r>
  <r>
    <n v="53270"/>
    <d v="2024-09-15T00:00:00"/>
    <n v="848"/>
    <n v="20"/>
    <x v="4"/>
    <x v="17"/>
    <n v="1"/>
    <n v="431.8"/>
    <x v="1"/>
    <s v="South Jessica"/>
    <n v="4"/>
    <n v="4"/>
    <x v="1"/>
    <s v="F"/>
    <n v="65"/>
    <x v="0"/>
    <n v="431.8"/>
    <s v="Sep 2024"/>
    <n v="2024"/>
    <x v="6"/>
  </r>
  <r>
    <n v="71646"/>
    <d v="2024-09-15T00:00:00"/>
    <n v="693"/>
    <n v="30"/>
    <x v="1"/>
    <x v="13"/>
    <n v="2"/>
    <n v="60.33"/>
    <x v="1"/>
    <s v="Hernandezmouth"/>
    <n v="4"/>
    <n v="4"/>
    <x v="0"/>
    <s v="M"/>
    <n v="48"/>
    <x v="1"/>
    <n v="120.66"/>
    <s v="Sep 2024"/>
    <n v="2024"/>
    <x v="6"/>
  </r>
  <r>
    <n v="79047"/>
    <d v="2024-09-16T00:00:00"/>
    <n v="517"/>
    <n v="50"/>
    <x v="2"/>
    <x v="10"/>
    <n v="3"/>
    <n v="310.39"/>
    <x v="2"/>
    <s v="Rhodesfurt"/>
    <n v="4"/>
    <n v="4"/>
    <x v="0"/>
    <s v="M"/>
    <n v="62"/>
    <x v="0"/>
    <n v="931.17"/>
    <s v="Sep 2024"/>
    <n v="2024"/>
    <x v="6"/>
  </r>
  <r>
    <n v="77178"/>
    <d v="2024-09-17T00:00:00"/>
    <n v="167"/>
    <n v="40"/>
    <x v="3"/>
    <x v="21"/>
    <n v="5"/>
    <n v="126.23"/>
    <x v="1"/>
    <s v="Lake Ryanland"/>
    <n v="3"/>
    <n v="3"/>
    <x v="0"/>
    <s v="M"/>
    <n v="61"/>
    <x v="0"/>
    <n v="631.15"/>
    <s v="Sep 2024"/>
    <n v="2024"/>
    <x v="6"/>
  </r>
  <r>
    <n v="84001"/>
    <d v="2024-09-17T00:00:00"/>
    <n v="970"/>
    <n v="10"/>
    <x v="0"/>
    <x v="4"/>
    <n v="5"/>
    <n v="332.86"/>
    <x v="0"/>
    <s v="East Robynmouth"/>
    <n v="5"/>
    <n v="5"/>
    <x v="0"/>
    <s v="M"/>
    <n v="67"/>
    <x v="0"/>
    <n v="1664.3000000000002"/>
    <s v="Sep 2024"/>
    <n v="2024"/>
    <x v="6"/>
  </r>
  <r>
    <n v="61427"/>
    <d v="2024-09-17T00:00:00"/>
    <n v="410"/>
    <n v="10"/>
    <x v="0"/>
    <x v="9"/>
    <n v="4"/>
    <n v="221.54"/>
    <x v="1"/>
    <s v="New Sean"/>
    <n v="3"/>
    <n v="3"/>
    <x v="0"/>
    <s v="M"/>
    <n v="71"/>
    <x v="0"/>
    <n v="886.16"/>
    <s v="Sep 2024"/>
    <n v="2024"/>
    <x v="6"/>
  </r>
  <r>
    <n v="96418"/>
    <d v="2024-09-18T00:00:00"/>
    <n v="939"/>
    <n v="30"/>
    <x v="1"/>
    <x v="18"/>
    <n v="2"/>
    <n v="325.88"/>
    <x v="2"/>
    <s v="New David"/>
    <n v="5"/>
    <n v="5"/>
    <x v="1"/>
    <s v="F"/>
    <n v="64"/>
    <x v="0"/>
    <n v="651.76"/>
    <s v="Sep 2024"/>
    <n v="2024"/>
    <x v="6"/>
  </r>
  <r>
    <n v="53004"/>
    <d v="2024-09-19T00:00:00"/>
    <n v="309"/>
    <n v="30"/>
    <x v="1"/>
    <x v="18"/>
    <n v="5"/>
    <n v="249.38"/>
    <x v="0"/>
    <s v="New Brittanytown"/>
    <n v="3.9924906132665834"/>
    <m/>
    <x v="0"/>
    <s v="M"/>
    <n v="20"/>
    <x v="3"/>
    <n v="1246.9000000000001"/>
    <s v="Sep 2024"/>
    <n v="2024"/>
    <x v="6"/>
  </r>
  <r>
    <n v="62697"/>
    <d v="2024-09-19T00:00:00"/>
    <n v="774"/>
    <n v="10"/>
    <x v="0"/>
    <x v="24"/>
    <n v="2"/>
    <n v="471.12"/>
    <x v="2"/>
    <s v="Murrayville"/>
    <n v="3.9924906132665834"/>
    <m/>
    <x v="0"/>
    <s v="M"/>
    <n v="25"/>
    <x v="3"/>
    <n v="942.24"/>
    <s v="Sep 2024"/>
    <n v="2024"/>
    <x v="6"/>
  </r>
  <r>
    <n v="52324"/>
    <d v="2024-09-20T00:00:00"/>
    <n v="932"/>
    <n v="20"/>
    <x v="4"/>
    <x v="5"/>
    <n v="2"/>
    <n v="260.14"/>
    <x v="0"/>
    <s v="New Patriciaville"/>
    <n v="4"/>
    <n v="4"/>
    <x v="0"/>
    <s v="M"/>
    <n v="64"/>
    <x v="0"/>
    <n v="520.28"/>
    <s v="Sep 2024"/>
    <n v="2024"/>
    <x v="6"/>
  </r>
  <r>
    <n v="86646"/>
    <d v="2024-09-20T00:00:00"/>
    <n v="279"/>
    <n v="20"/>
    <x v="4"/>
    <x v="7"/>
    <n v="2"/>
    <n v="397.28"/>
    <x v="0"/>
    <s v="New Kelly"/>
    <n v="3"/>
    <n v="3"/>
    <x v="1"/>
    <s v="F"/>
    <n v="55"/>
    <x v="1"/>
    <n v="794.56"/>
    <s v="Sep 2024"/>
    <n v="2024"/>
    <x v="6"/>
  </r>
  <r>
    <n v="79476"/>
    <d v="2024-09-20T00:00:00"/>
    <n v="880"/>
    <n v="50"/>
    <x v="2"/>
    <x v="10"/>
    <n v="4"/>
    <n v="322.58999999999997"/>
    <x v="0"/>
    <s v="North Cristianview"/>
    <n v="3.9924906132665834"/>
    <m/>
    <x v="0"/>
    <s v="M"/>
    <n v="25"/>
    <x v="3"/>
    <n v="1290.3599999999999"/>
    <s v="Sep 2024"/>
    <n v="2024"/>
    <x v="6"/>
  </r>
  <r>
    <n v="50437"/>
    <d v="2024-09-20T00:00:00"/>
    <n v="220"/>
    <n v="40"/>
    <x v="3"/>
    <x v="12"/>
    <n v="2"/>
    <n v="266.27"/>
    <x v="1"/>
    <s v="Port Jasmin"/>
    <n v="2"/>
    <n v="2"/>
    <x v="0"/>
    <s v="M"/>
    <n v="34"/>
    <x v="4"/>
    <n v="532.54"/>
    <s v="Sep 2024"/>
    <n v="2024"/>
    <x v="6"/>
  </r>
  <r>
    <n v="15858"/>
    <d v="2024-09-20T00:00:00"/>
    <n v="626"/>
    <n v="30"/>
    <x v="1"/>
    <x v="13"/>
    <n v="2"/>
    <n v="213.97"/>
    <x v="1"/>
    <s v="Jacobville"/>
    <n v="3"/>
    <n v="3"/>
    <x v="1"/>
    <s v="F"/>
    <n v="51"/>
    <x v="1"/>
    <n v="427.94"/>
    <s v="Sep 2024"/>
    <n v="2024"/>
    <x v="6"/>
  </r>
  <r>
    <n v="92429"/>
    <d v="2024-09-20T00:00:00"/>
    <n v="710"/>
    <n v="10"/>
    <x v="0"/>
    <x v="24"/>
    <n v="4"/>
    <n v="303.16000000000003"/>
    <x v="1"/>
    <s v="Jonesville"/>
    <n v="4"/>
    <n v="4"/>
    <x v="0"/>
    <s v="M"/>
    <n v="50"/>
    <x v="1"/>
    <n v="1212.6400000000001"/>
    <s v="Sep 2024"/>
    <n v="2024"/>
    <x v="6"/>
  </r>
  <r>
    <n v="53811"/>
    <d v="2024-09-21T00:00:00"/>
    <n v="551"/>
    <n v="40"/>
    <x v="3"/>
    <x v="22"/>
    <n v="5"/>
    <n v="426.37"/>
    <x v="0"/>
    <s v="Port Cristianfort"/>
    <n v="4"/>
    <n v="4"/>
    <x v="1"/>
    <s v="F"/>
    <n v="52"/>
    <x v="1"/>
    <n v="2131.85"/>
    <s v="Sep 2024"/>
    <n v="2024"/>
    <x v="6"/>
  </r>
  <r>
    <n v="78056"/>
    <d v="2024-09-21T00:00:00"/>
    <n v="313"/>
    <n v="40"/>
    <x v="3"/>
    <x v="3"/>
    <n v="2"/>
    <n v="113.24"/>
    <x v="0"/>
    <s v="South Mark"/>
    <n v="5"/>
    <n v="5"/>
    <x v="0"/>
    <s v="M"/>
    <n v="43"/>
    <x v="2"/>
    <n v="226.48"/>
    <s v="Sep 2024"/>
    <n v="2024"/>
    <x v="6"/>
  </r>
  <r>
    <n v="89576"/>
    <d v="2024-09-21T00:00:00"/>
    <n v="774"/>
    <n v="30"/>
    <x v="1"/>
    <x v="1"/>
    <n v="3"/>
    <n v="82.53"/>
    <x v="2"/>
    <s v="Lake Jeanneview"/>
    <n v="3.9924906132665834"/>
    <m/>
    <x v="1"/>
    <s v="F"/>
    <n v="26"/>
    <x v="4"/>
    <n v="247.59"/>
    <s v="Sep 2024"/>
    <n v="2024"/>
    <x v="6"/>
  </r>
  <r>
    <n v="48519"/>
    <d v="2024-09-22T00:00:00"/>
    <n v="954"/>
    <n v="30"/>
    <x v="1"/>
    <x v="11"/>
    <n v="4"/>
    <n v="206.28"/>
    <x v="1"/>
    <s v="Lewisburgh"/>
    <n v="4"/>
    <n v="4"/>
    <x v="0"/>
    <s v="M"/>
    <n v="67"/>
    <x v="0"/>
    <n v="825.12"/>
    <s v="Sep 2024"/>
    <n v="2024"/>
    <x v="6"/>
  </r>
  <r>
    <n v="14108"/>
    <d v="2024-09-22T00:00:00"/>
    <n v="820"/>
    <n v="40"/>
    <x v="3"/>
    <x v="3"/>
    <n v="1"/>
    <n v="357.97"/>
    <x v="2"/>
    <s v="Markborough"/>
    <n v="4"/>
    <n v="4"/>
    <x v="0"/>
    <s v="M"/>
    <n v="55"/>
    <x v="1"/>
    <n v="357.97"/>
    <s v="Sep 2024"/>
    <n v="2024"/>
    <x v="6"/>
  </r>
  <r>
    <n v="96041"/>
    <d v="2024-09-22T00:00:00"/>
    <n v="595"/>
    <n v="10"/>
    <x v="0"/>
    <x v="0"/>
    <n v="2"/>
    <n v="177.49"/>
    <x v="2"/>
    <s v="Kirbyport"/>
    <n v="3.9924906132665834"/>
    <m/>
    <x v="0"/>
    <s v="M"/>
    <n v="56"/>
    <x v="1"/>
    <n v="354.98"/>
    <s v="Sep 2024"/>
    <n v="2024"/>
    <x v="6"/>
  </r>
  <r>
    <n v="88321"/>
    <d v="2024-09-22T00:00:00"/>
    <n v="738"/>
    <n v="10"/>
    <x v="0"/>
    <x v="4"/>
    <n v="5"/>
    <n v="193.09"/>
    <x v="2"/>
    <s v="West Jerry"/>
    <n v="5"/>
    <n v="5"/>
    <x v="0"/>
    <s v="M"/>
    <n v="48"/>
    <x v="1"/>
    <n v="965.45"/>
    <s v="Sep 2024"/>
    <n v="2024"/>
    <x v="6"/>
  </r>
  <r>
    <n v="36855"/>
    <d v="2024-09-22T00:00:00"/>
    <n v="132"/>
    <n v="10"/>
    <x v="0"/>
    <x v="24"/>
    <n v="2"/>
    <n v="301.92"/>
    <x v="1"/>
    <s v="Port Jo"/>
    <n v="3.9924906132665834"/>
    <m/>
    <x v="1"/>
    <s v="F"/>
    <n v="43"/>
    <x v="2"/>
    <n v="603.84"/>
    <s v="Sep 2024"/>
    <n v="2024"/>
    <x v="6"/>
  </r>
  <r>
    <n v="32232"/>
    <d v="2024-09-23T00:00:00"/>
    <n v="476"/>
    <n v="10"/>
    <x v="0"/>
    <x v="0"/>
    <n v="1"/>
    <n v="234.56"/>
    <x v="1"/>
    <s v="Mcdonaldmouth"/>
    <n v="5"/>
    <n v="5"/>
    <x v="0"/>
    <s v="M"/>
    <n v="55"/>
    <x v="1"/>
    <n v="234.56"/>
    <s v="Sep 2024"/>
    <n v="2024"/>
    <x v="6"/>
  </r>
  <r>
    <n v="56464"/>
    <d v="2024-09-23T00:00:00"/>
    <n v="361"/>
    <n v="20"/>
    <x v="4"/>
    <x v="8"/>
    <n v="1"/>
    <n v="483.14"/>
    <x v="2"/>
    <s v="Jonathanport"/>
    <n v="5"/>
    <n v="5"/>
    <x v="0"/>
    <s v="M"/>
    <n v="44"/>
    <x v="2"/>
    <n v="483.14"/>
    <s v="Sep 2024"/>
    <n v="2024"/>
    <x v="6"/>
  </r>
  <r>
    <n v="82689"/>
    <d v="2024-09-23T00:00:00"/>
    <n v="254"/>
    <n v="30"/>
    <x v="1"/>
    <x v="15"/>
    <n v="1"/>
    <n v="169.29"/>
    <x v="1"/>
    <s v="South Christine"/>
    <n v="4"/>
    <n v="4"/>
    <x v="1"/>
    <s v="F"/>
    <n v="23"/>
    <x v="3"/>
    <n v="169.29"/>
    <s v="Sep 2024"/>
    <n v="2024"/>
    <x v="6"/>
  </r>
  <r>
    <n v="11871"/>
    <d v="2024-09-23T00:00:00"/>
    <n v="479"/>
    <n v="30"/>
    <x v="1"/>
    <x v="15"/>
    <n v="3"/>
    <n v="258.27999999999997"/>
    <x v="2"/>
    <s v="East Kevinchester"/>
    <n v="5"/>
    <n v="5"/>
    <x v="0"/>
    <s v="M"/>
    <n v="65"/>
    <x v="0"/>
    <n v="774.83999999999992"/>
    <s v="Sep 2024"/>
    <n v="2024"/>
    <x v="6"/>
  </r>
  <r>
    <n v="26652"/>
    <d v="2024-09-24T00:00:00"/>
    <n v="952"/>
    <n v="10"/>
    <x v="0"/>
    <x v="23"/>
    <n v="2"/>
    <n v="480.79"/>
    <x v="1"/>
    <s v="Danielstad"/>
    <n v="5"/>
    <n v="5"/>
    <x v="1"/>
    <s v="F"/>
    <n v="48"/>
    <x v="1"/>
    <n v="961.58"/>
    <s v="Sep 2024"/>
    <n v="2024"/>
    <x v="6"/>
  </r>
  <r>
    <n v="33496"/>
    <d v="2024-09-24T00:00:00"/>
    <n v="863"/>
    <n v="50"/>
    <x v="2"/>
    <x v="20"/>
    <n v="5"/>
    <n v="174.83"/>
    <x v="2"/>
    <s v="Port Ginaside"/>
    <n v="5"/>
    <n v="5"/>
    <x v="0"/>
    <s v="M"/>
    <n v="71"/>
    <x v="0"/>
    <n v="874.15000000000009"/>
    <s v="Sep 2024"/>
    <n v="2024"/>
    <x v="6"/>
  </r>
  <r>
    <n v="76010"/>
    <d v="2024-09-24T00:00:00"/>
    <n v="248"/>
    <n v="30"/>
    <x v="1"/>
    <x v="11"/>
    <n v="1"/>
    <n v="257.23"/>
    <x v="0"/>
    <s v="Stevenfurt"/>
    <n v="3.9924906132665834"/>
    <m/>
    <x v="1"/>
    <s v="F"/>
    <n v="51"/>
    <x v="1"/>
    <n v="257.23"/>
    <s v="Sep 2024"/>
    <n v="2024"/>
    <x v="6"/>
  </r>
  <r>
    <n v="25889"/>
    <d v="2024-09-24T00:00:00"/>
    <n v="507"/>
    <n v="20"/>
    <x v="4"/>
    <x v="17"/>
    <n v="4"/>
    <n v="255.89"/>
    <x v="1"/>
    <s v="West Kristinehaven"/>
    <n v="5"/>
    <n v="5"/>
    <x v="1"/>
    <s v="F"/>
    <n v="51"/>
    <x v="1"/>
    <n v="1023.56"/>
    <s v="Sep 2024"/>
    <n v="2024"/>
    <x v="6"/>
  </r>
  <r>
    <n v="42185"/>
    <d v="2024-09-24T00:00:00"/>
    <n v="615"/>
    <n v="50"/>
    <x v="2"/>
    <x v="14"/>
    <n v="2"/>
    <n v="86.15"/>
    <x v="0"/>
    <s v="Lake Spencer"/>
    <n v="4"/>
    <n v="4"/>
    <x v="0"/>
    <s v="M"/>
    <n v="35"/>
    <x v="4"/>
    <n v="172.3"/>
    <s v="Sep 2024"/>
    <n v="2024"/>
    <x v="6"/>
  </r>
  <r>
    <n v="94503"/>
    <d v="2024-09-24T00:00:00"/>
    <n v="874"/>
    <n v="30"/>
    <x v="1"/>
    <x v="18"/>
    <n v="2"/>
    <n v="62.01"/>
    <x v="1"/>
    <s v="East Moniquefort"/>
    <n v="3"/>
    <n v="3"/>
    <x v="0"/>
    <s v="M"/>
    <n v="68"/>
    <x v="0"/>
    <n v="124.02"/>
    <s v="Sep 2024"/>
    <n v="2024"/>
    <x v="6"/>
  </r>
  <r>
    <n v="50575"/>
    <d v="2024-09-24T00:00:00"/>
    <n v="107"/>
    <n v="50"/>
    <x v="2"/>
    <x v="10"/>
    <n v="4"/>
    <n v="225.83"/>
    <x v="0"/>
    <s v="Lake Sharonmouth"/>
    <n v="3.9924906132665834"/>
    <m/>
    <x v="0"/>
    <s v="M"/>
    <n v="29"/>
    <x v="4"/>
    <n v="903.32"/>
    <s v="Sep 2024"/>
    <n v="2024"/>
    <x v="6"/>
  </r>
  <r>
    <n v="99887"/>
    <d v="2024-09-24T00:00:00"/>
    <n v="237"/>
    <n v="50"/>
    <x v="2"/>
    <x v="20"/>
    <n v="1"/>
    <n v="101.82"/>
    <x v="0"/>
    <s v="North Wendyberg"/>
    <n v="5"/>
    <n v="5"/>
    <x v="1"/>
    <s v="F"/>
    <n v="50"/>
    <x v="1"/>
    <n v="101.82"/>
    <s v="Sep 2024"/>
    <n v="2024"/>
    <x v="6"/>
  </r>
  <r>
    <n v="96195"/>
    <d v="2024-09-25T00:00:00"/>
    <n v="975"/>
    <n v="30"/>
    <x v="1"/>
    <x v="18"/>
    <n v="4"/>
    <n v="196.7"/>
    <x v="1"/>
    <s v="Port Matthew"/>
    <n v="5"/>
    <n v="5"/>
    <x v="0"/>
    <s v="M"/>
    <n v="27"/>
    <x v="4"/>
    <n v="786.8"/>
    <s v="Sep 2024"/>
    <n v="2024"/>
    <x v="6"/>
  </r>
  <r>
    <n v="27766"/>
    <d v="2024-09-25T00:00:00"/>
    <n v="257"/>
    <n v="30"/>
    <x v="1"/>
    <x v="1"/>
    <n v="5"/>
    <n v="154.72"/>
    <x v="0"/>
    <s v="Lake Troyshire"/>
    <n v="4"/>
    <n v="4"/>
    <x v="2"/>
    <m/>
    <n v="39"/>
    <x v="2"/>
    <n v="773.6"/>
    <s v="Sep 2024"/>
    <n v="2024"/>
    <x v="6"/>
  </r>
  <r>
    <n v="36373"/>
    <d v="2024-09-25T00:00:00"/>
    <n v="901"/>
    <n v="50"/>
    <x v="2"/>
    <x v="10"/>
    <n v="1"/>
    <n v="101.9"/>
    <x v="2"/>
    <s v="Port Lindaton"/>
    <n v="1"/>
    <n v="1"/>
    <x v="1"/>
    <s v="F"/>
    <n v="50"/>
    <x v="1"/>
    <n v="101.9"/>
    <s v="Sep 2024"/>
    <n v="2024"/>
    <x v="6"/>
  </r>
  <r>
    <n v="71005"/>
    <d v="2024-09-26T00:00:00"/>
    <n v="203"/>
    <n v="10"/>
    <x v="0"/>
    <x v="24"/>
    <n v="3"/>
    <n v="129.35"/>
    <x v="0"/>
    <s v="Grahamhaven"/>
    <n v="5"/>
    <n v="5"/>
    <x v="0"/>
    <s v="M"/>
    <n v="28"/>
    <x v="4"/>
    <n v="388.04999999999995"/>
    <s v="Sep 2024"/>
    <n v="2024"/>
    <x v="6"/>
  </r>
  <r>
    <n v="53474"/>
    <d v="2024-09-26T00:00:00"/>
    <n v="892"/>
    <n v="40"/>
    <x v="3"/>
    <x v="22"/>
    <n v="5"/>
    <n v="280.14999999999998"/>
    <x v="2"/>
    <s v="Johnburgh"/>
    <n v="3.9924906132665834"/>
    <m/>
    <x v="1"/>
    <s v="F"/>
    <n v="44"/>
    <x v="2"/>
    <n v="1400.75"/>
    <s v="Sep 2024"/>
    <n v="2024"/>
    <x v="6"/>
  </r>
  <r>
    <n v="54306"/>
    <d v="2024-09-26T00:00:00"/>
    <n v="409"/>
    <n v="50"/>
    <x v="2"/>
    <x v="20"/>
    <n v="1"/>
    <n v="333.66"/>
    <x v="1"/>
    <s v="Jacobfort"/>
    <n v="3.9924906132665834"/>
    <m/>
    <x v="0"/>
    <s v="M"/>
    <n v="39"/>
    <x v="2"/>
    <n v="333.66"/>
    <s v="Sep 2024"/>
    <n v="2024"/>
    <x v="6"/>
  </r>
  <r>
    <n v="77823"/>
    <d v="2024-09-27T00:00:00"/>
    <n v="994"/>
    <n v="10"/>
    <x v="0"/>
    <x v="0"/>
    <n v="5"/>
    <n v="475.31"/>
    <x v="0"/>
    <s v="South Roger"/>
    <n v="5"/>
    <n v="5"/>
    <x v="1"/>
    <s v="F"/>
    <n v="34"/>
    <x v="4"/>
    <n v="2376.5500000000002"/>
    <s v="Sep 2024"/>
    <n v="2024"/>
    <x v="6"/>
  </r>
  <r>
    <n v="91463"/>
    <d v="2024-09-27T00:00:00"/>
    <n v="110"/>
    <n v="20"/>
    <x v="4"/>
    <x v="7"/>
    <n v="5"/>
    <n v="418.71"/>
    <x v="2"/>
    <s v="Johnsonborough"/>
    <n v="3"/>
    <n v="3"/>
    <x v="1"/>
    <s v="F"/>
    <n v="66"/>
    <x v="0"/>
    <n v="2093.5499999999997"/>
    <s v="Sep 2024"/>
    <n v="2024"/>
    <x v="6"/>
  </r>
  <r>
    <n v="11101"/>
    <d v="2024-09-27T00:00:00"/>
    <n v="750"/>
    <n v="50"/>
    <x v="2"/>
    <x v="14"/>
    <n v="5"/>
    <n v="96.94"/>
    <x v="1"/>
    <s v="South Katiefurt"/>
    <n v="4"/>
    <n v="4"/>
    <x v="1"/>
    <s v="F"/>
    <n v="22"/>
    <x v="3"/>
    <n v="484.7"/>
    <s v="Sep 2024"/>
    <n v="2024"/>
    <x v="6"/>
  </r>
  <r>
    <n v="48803"/>
    <d v="2024-09-27T00:00:00"/>
    <n v="285"/>
    <n v="30"/>
    <x v="1"/>
    <x v="15"/>
    <n v="1"/>
    <n v="481.21"/>
    <x v="2"/>
    <s v="New Kristen"/>
    <n v="5"/>
    <n v="5"/>
    <x v="0"/>
    <s v="M"/>
    <n v="31"/>
    <x v="4"/>
    <n v="481.21"/>
    <s v="Sep 2024"/>
    <n v="2024"/>
    <x v="6"/>
  </r>
  <r>
    <n v="96862"/>
    <d v="2024-09-28T00:00:00"/>
    <n v="146"/>
    <n v="40"/>
    <x v="3"/>
    <x v="12"/>
    <n v="5"/>
    <n v="457.21"/>
    <x v="1"/>
    <s v="Barberside"/>
    <n v="3"/>
    <n v="3"/>
    <x v="0"/>
    <s v="M"/>
    <n v="29"/>
    <x v="4"/>
    <n v="2286.0499999999997"/>
    <s v="Sep 2024"/>
    <n v="2024"/>
    <x v="6"/>
  </r>
  <r>
    <n v="13992"/>
    <d v="2024-09-28T00:00:00"/>
    <n v="375"/>
    <n v="40"/>
    <x v="3"/>
    <x v="22"/>
    <n v="5"/>
    <n v="25.87"/>
    <x v="1"/>
    <s v="Karenside"/>
    <n v="3"/>
    <n v="3"/>
    <x v="1"/>
    <s v="F"/>
    <n v="40"/>
    <x v="2"/>
    <n v="129.35"/>
    <s v="Sep 2024"/>
    <n v="2024"/>
    <x v="6"/>
  </r>
  <r>
    <n v="82756"/>
    <d v="2024-09-28T00:00:00"/>
    <n v="597"/>
    <n v="10"/>
    <x v="0"/>
    <x v="23"/>
    <n v="3"/>
    <n v="445.82"/>
    <x v="1"/>
    <s v="Ricemouth"/>
    <n v="3.9924906132665834"/>
    <m/>
    <x v="1"/>
    <s v="F"/>
    <n v="73"/>
    <x v="0"/>
    <n v="1337.46"/>
    <s v="Sep 2024"/>
    <n v="2024"/>
    <x v="6"/>
  </r>
  <r>
    <n v="47637"/>
    <d v="2024-09-28T00:00:00"/>
    <n v="197"/>
    <n v="40"/>
    <x v="3"/>
    <x v="22"/>
    <n v="2"/>
    <n v="484.93"/>
    <x v="1"/>
    <s v="West Mary"/>
    <n v="3.9924906132665834"/>
    <m/>
    <x v="1"/>
    <s v="F"/>
    <n v="42"/>
    <x v="2"/>
    <n v="969.86"/>
    <s v="Sep 2024"/>
    <n v="2024"/>
    <x v="6"/>
  </r>
  <r>
    <n v="32168"/>
    <d v="2024-09-29T00:00:00"/>
    <n v="896"/>
    <n v="30"/>
    <x v="1"/>
    <x v="15"/>
    <n v="4"/>
    <n v="479.12"/>
    <x v="0"/>
    <s v="Lesliemouth"/>
    <n v="4"/>
    <n v="4"/>
    <x v="1"/>
    <s v="F"/>
    <n v="39"/>
    <x v="2"/>
    <n v="1916.48"/>
    <s v="Sep 2024"/>
    <n v="2024"/>
    <x v="6"/>
  </r>
  <r>
    <n v="42739"/>
    <d v="2024-09-29T00:00:00"/>
    <n v="149"/>
    <n v="10"/>
    <x v="0"/>
    <x v="9"/>
    <n v="5"/>
    <n v="486.9"/>
    <x v="0"/>
    <s v="Jenniferville"/>
    <n v="5"/>
    <n v="5"/>
    <x v="0"/>
    <s v="M"/>
    <n v="43"/>
    <x v="2"/>
    <n v="2434.5"/>
    <s v="Sep 2024"/>
    <n v="2024"/>
    <x v="6"/>
  </r>
  <r>
    <n v="12945"/>
    <d v="2024-09-30T00:00:00"/>
    <n v="798"/>
    <n v="50"/>
    <x v="2"/>
    <x v="14"/>
    <n v="5"/>
    <n v="194.83"/>
    <x v="2"/>
    <s v="Lake Vincentview"/>
    <n v="2"/>
    <n v="2"/>
    <x v="0"/>
    <s v="M"/>
    <n v="42"/>
    <x v="2"/>
    <n v="974.15000000000009"/>
    <s v="Sep 2024"/>
    <n v="2024"/>
    <x v="6"/>
  </r>
  <r>
    <n v="93329"/>
    <d v="2024-10-01T00:00:00"/>
    <n v="775"/>
    <n v="10"/>
    <x v="0"/>
    <x v="4"/>
    <n v="4"/>
    <n v="460.38"/>
    <x v="0"/>
    <s v="Johnhaven"/>
    <n v="1"/>
    <n v="1"/>
    <x v="1"/>
    <s v="F"/>
    <n v="44"/>
    <x v="2"/>
    <n v="1841.52"/>
    <s v="Oct 2024"/>
    <n v="2024"/>
    <x v="7"/>
  </r>
  <r>
    <n v="39413"/>
    <d v="2024-10-01T00:00:00"/>
    <n v="362"/>
    <n v="20"/>
    <x v="4"/>
    <x v="7"/>
    <n v="2"/>
    <n v="327.22000000000003"/>
    <x v="1"/>
    <s v="Wesleytown"/>
    <n v="1"/>
    <n v="1"/>
    <x v="1"/>
    <s v="F"/>
    <n v="23"/>
    <x v="3"/>
    <n v="654.44000000000005"/>
    <s v="Oct 2024"/>
    <n v="2024"/>
    <x v="7"/>
  </r>
  <r>
    <n v="39267"/>
    <d v="2024-10-02T00:00:00"/>
    <n v="399"/>
    <n v="10"/>
    <x v="0"/>
    <x v="4"/>
    <n v="3"/>
    <n v="153.15"/>
    <x v="0"/>
    <s v="North Danielburgh"/>
    <n v="5"/>
    <n v="5"/>
    <x v="1"/>
    <s v="F"/>
    <n v="74"/>
    <x v="0"/>
    <n v="459.45000000000005"/>
    <s v="Oct 2024"/>
    <n v="2024"/>
    <x v="7"/>
  </r>
  <r>
    <n v="50538"/>
    <d v="2024-10-02T00:00:00"/>
    <n v="868"/>
    <n v="40"/>
    <x v="3"/>
    <x v="22"/>
    <n v="2"/>
    <n v="246.64"/>
    <x v="1"/>
    <s v="North Ryanfort"/>
    <n v="5"/>
    <n v="5"/>
    <x v="2"/>
    <m/>
    <n v="33"/>
    <x v="4"/>
    <n v="493.28"/>
    <s v="Oct 2024"/>
    <n v="2024"/>
    <x v="7"/>
  </r>
  <r>
    <n v="11363"/>
    <d v="2024-10-02T00:00:00"/>
    <n v="816"/>
    <n v="10"/>
    <x v="0"/>
    <x v="4"/>
    <n v="3"/>
    <n v="81.96"/>
    <x v="0"/>
    <s v="Pattersonfort"/>
    <n v="2"/>
    <n v="2"/>
    <x v="0"/>
    <s v="M"/>
    <n v="63"/>
    <x v="0"/>
    <n v="245.88"/>
    <s v="Oct 2024"/>
    <n v="2024"/>
    <x v="7"/>
  </r>
  <r>
    <n v="71713"/>
    <d v="2024-10-03T00:00:00"/>
    <n v="819"/>
    <n v="30"/>
    <x v="1"/>
    <x v="18"/>
    <n v="3"/>
    <n v="467.51"/>
    <x v="1"/>
    <s v="Floydchester"/>
    <n v="2"/>
    <n v="2"/>
    <x v="0"/>
    <s v="M"/>
    <n v="50"/>
    <x v="1"/>
    <n v="1402.53"/>
    <s v="Oct 2024"/>
    <n v="2024"/>
    <x v="7"/>
  </r>
  <r>
    <n v="99315"/>
    <d v="2024-10-03T00:00:00"/>
    <n v="618"/>
    <n v="30"/>
    <x v="1"/>
    <x v="15"/>
    <n v="3"/>
    <n v="413.52"/>
    <x v="1"/>
    <s v="Michelleview"/>
    <n v="3"/>
    <n v="3"/>
    <x v="2"/>
    <m/>
    <n v="39"/>
    <x v="2"/>
    <n v="1240.56"/>
    <s v="Oct 2024"/>
    <n v="2024"/>
    <x v="7"/>
  </r>
  <r>
    <n v="87467"/>
    <d v="2024-10-05T00:00:00"/>
    <n v="199"/>
    <n v="20"/>
    <x v="4"/>
    <x v="17"/>
    <n v="4"/>
    <n v="53.77"/>
    <x v="0"/>
    <s v="Judithbury"/>
    <n v="3.9924906132665834"/>
    <m/>
    <x v="0"/>
    <s v="M"/>
    <n v="38"/>
    <x v="2"/>
    <n v="215.08"/>
    <s v="Oct 2024"/>
    <n v="2024"/>
    <x v="7"/>
  </r>
  <r>
    <n v="42912"/>
    <d v="2024-10-05T00:00:00"/>
    <n v="811"/>
    <n v="40"/>
    <x v="3"/>
    <x v="21"/>
    <n v="5"/>
    <n v="60.3"/>
    <x v="2"/>
    <s v="Joshuaborough"/>
    <n v="3.9924906132665834"/>
    <m/>
    <x v="1"/>
    <s v="F"/>
    <n v="21"/>
    <x v="3"/>
    <n v="301.5"/>
    <s v="Oct 2024"/>
    <n v="2024"/>
    <x v="7"/>
  </r>
  <r>
    <n v="55540"/>
    <d v="2024-10-06T00:00:00"/>
    <n v="424"/>
    <n v="10"/>
    <x v="0"/>
    <x v="23"/>
    <n v="4"/>
    <n v="225.09"/>
    <x v="1"/>
    <s v="Villanuevaburgh"/>
    <n v="1"/>
    <n v="1"/>
    <x v="1"/>
    <s v="F"/>
    <n v="23"/>
    <x v="3"/>
    <n v="900.36"/>
    <s v="Oct 2024"/>
    <n v="2024"/>
    <x v="7"/>
  </r>
  <r>
    <n v="57116"/>
    <d v="2024-10-06T00:00:00"/>
    <n v="319"/>
    <n v="20"/>
    <x v="4"/>
    <x v="7"/>
    <n v="5"/>
    <n v="11.73"/>
    <x v="2"/>
    <s v="Catherinestad"/>
    <n v="3.9924906132665834"/>
    <m/>
    <x v="1"/>
    <s v="F"/>
    <n v="60"/>
    <x v="1"/>
    <n v="58.650000000000006"/>
    <s v="Oct 2024"/>
    <n v="2024"/>
    <x v="7"/>
  </r>
  <r>
    <n v="37972"/>
    <d v="2024-10-07T00:00:00"/>
    <n v="603"/>
    <n v="50"/>
    <x v="2"/>
    <x v="10"/>
    <n v="4"/>
    <n v="316.74"/>
    <x v="2"/>
    <s v="Colemouth"/>
    <n v="4"/>
    <n v="4"/>
    <x v="0"/>
    <s v="M"/>
    <n v="53"/>
    <x v="1"/>
    <n v="1266.96"/>
    <s v="Oct 2024"/>
    <n v="2024"/>
    <x v="7"/>
  </r>
  <r>
    <n v="74049"/>
    <d v="2024-10-07T00:00:00"/>
    <n v="354"/>
    <n v="10"/>
    <x v="0"/>
    <x v="9"/>
    <n v="5"/>
    <n v="292.08999999999997"/>
    <x v="2"/>
    <s v="West Jonathon"/>
    <n v="3"/>
    <n v="3"/>
    <x v="1"/>
    <s v="F"/>
    <n v="46"/>
    <x v="1"/>
    <n v="1460.4499999999998"/>
    <s v="Oct 2024"/>
    <n v="2024"/>
    <x v="7"/>
  </r>
  <r>
    <n v="65579"/>
    <d v="2024-10-07T00:00:00"/>
    <n v="533"/>
    <n v="10"/>
    <x v="0"/>
    <x v="4"/>
    <n v="1"/>
    <n v="142.29"/>
    <x v="1"/>
    <s v="Cervantesland"/>
    <n v="5"/>
    <n v="5"/>
    <x v="0"/>
    <s v="M"/>
    <n v="63"/>
    <x v="0"/>
    <n v="142.29"/>
    <s v="Oct 2024"/>
    <n v="2024"/>
    <x v="7"/>
  </r>
  <r>
    <n v="26457"/>
    <d v="2024-10-07T00:00:00"/>
    <n v="279"/>
    <n v="30"/>
    <x v="1"/>
    <x v="11"/>
    <n v="5"/>
    <n v="456.55"/>
    <x v="2"/>
    <s v="Hawkinschester"/>
    <n v="4"/>
    <n v="4"/>
    <x v="1"/>
    <s v="F"/>
    <n v="60"/>
    <x v="1"/>
    <n v="2282.75"/>
    <s v="Oct 2024"/>
    <n v="2024"/>
    <x v="7"/>
  </r>
  <r>
    <n v="75854"/>
    <d v="2024-10-08T00:00:00"/>
    <n v="783"/>
    <n v="50"/>
    <x v="2"/>
    <x v="20"/>
    <n v="3"/>
    <n v="454.2"/>
    <x v="1"/>
    <s v="Timothychester"/>
    <n v="3"/>
    <n v="3"/>
    <x v="0"/>
    <s v="M"/>
    <n v="19"/>
    <x v="3"/>
    <n v="1362.6"/>
    <s v="Oct 2024"/>
    <n v="2024"/>
    <x v="7"/>
  </r>
  <r>
    <n v="25229"/>
    <d v="2024-10-09T00:00:00"/>
    <n v="644"/>
    <n v="30"/>
    <x v="1"/>
    <x v="13"/>
    <n v="2"/>
    <n v="157.56"/>
    <x v="0"/>
    <s v="Anthonybury"/>
    <n v="1"/>
    <n v="1"/>
    <x v="1"/>
    <s v="F"/>
    <n v="27"/>
    <x v="4"/>
    <n v="315.12"/>
    <s v="Oct 2024"/>
    <n v="2024"/>
    <x v="7"/>
  </r>
  <r>
    <n v="97829"/>
    <d v="2024-10-09T00:00:00"/>
    <n v="640"/>
    <n v="30"/>
    <x v="1"/>
    <x v="11"/>
    <n v="5"/>
    <n v="143.03"/>
    <x v="0"/>
    <s v="Lake Alison"/>
    <n v="4"/>
    <n v="4"/>
    <x v="0"/>
    <s v="M"/>
    <n v="38"/>
    <x v="2"/>
    <n v="715.15"/>
    <s v="Oct 2024"/>
    <n v="2024"/>
    <x v="7"/>
  </r>
  <r>
    <n v="77150"/>
    <d v="2024-10-10T00:00:00"/>
    <n v="371"/>
    <n v="30"/>
    <x v="1"/>
    <x v="13"/>
    <n v="4"/>
    <n v="476.07"/>
    <x v="2"/>
    <s v="Anthonyside"/>
    <n v="5"/>
    <n v="5"/>
    <x v="1"/>
    <s v="F"/>
    <n v="69"/>
    <x v="0"/>
    <n v="1904.28"/>
    <s v="Oct 2024"/>
    <n v="2024"/>
    <x v="7"/>
  </r>
  <r>
    <n v="38807"/>
    <d v="2024-10-11T00:00:00"/>
    <n v="756"/>
    <n v="30"/>
    <x v="1"/>
    <x v="13"/>
    <n v="4"/>
    <n v="90.79"/>
    <x v="2"/>
    <s v="Curryhaven"/>
    <n v="3.9924906132665834"/>
    <m/>
    <x v="0"/>
    <s v="M"/>
    <n v="63"/>
    <x v="0"/>
    <n v="363.16"/>
    <s v="Oct 2024"/>
    <n v="2024"/>
    <x v="7"/>
  </r>
  <r>
    <n v="35246"/>
    <d v="2024-10-11T00:00:00"/>
    <n v="209"/>
    <n v="10"/>
    <x v="0"/>
    <x v="9"/>
    <n v="3"/>
    <n v="152.68"/>
    <x v="2"/>
    <s v="West Lisa"/>
    <n v="5"/>
    <n v="5"/>
    <x v="1"/>
    <s v="F"/>
    <n v="46"/>
    <x v="1"/>
    <n v="458.04"/>
    <s v="Oct 2024"/>
    <n v="2024"/>
    <x v="7"/>
  </r>
  <r>
    <n v="48366"/>
    <d v="2024-10-12T00:00:00"/>
    <n v="292"/>
    <n v="10"/>
    <x v="0"/>
    <x v="4"/>
    <n v="3"/>
    <n v="327.3"/>
    <x v="0"/>
    <s v="Moraleshaven"/>
    <n v="5"/>
    <n v="5"/>
    <x v="1"/>
    <s v="F"/>
    <n v="48"/>
    <x v="1"/>
    <n v="981.90000000000009"/>
    <s v="Oct 2024"/>
    <n v="2024"/>
    <x v="7"/>
  </r>
  <r>
    <n v="89076"/>
    <d v="2024-10-12T00:00:00"/>
    <n v="967"/>
    <n v="40"/>
    <x v="3"/>
    <x v="22"/>
    <n v="3"/>
    <n v="94.54"/>
    <x v="1"/>
    <s v="Wendychester"/>
    <n v="5"/>
    <n v="5"/>
    <x v="0"/>
    <s v="M"/>
    <n v="69"/>
    <x v="0"/>
    <n v="283.62"/>
    <s v="Oct 2024"/>
    <n v="2024"/>
    <x v="7"/>
  </r>
  <r>
    <n v="95344"/>
    <d v="2024-10-12T00:00:00"/>
    <n v="551"/>
    <n v="20"/>
    <x v="4"/>
    <x v="7"/>
    <n v="3"/>
    <n v="360.32"/>
    <x v="1"/>
    <s v="Wrightmouth"/>
    <n v="3"/>
    <n v="3"/>
    <x v="0"/>
    <s v="M"/>
    <n v="61"/>
    <x v="0"/>
    <n v="1080.96"/>
    <s v="Oct 2024"/>
    <n v="2024"/>
    <x v="7"/>
  </r>
  <r>
    <n v="70476"/>
    <d v="2024-10-13T00:00:00"/>
    <n v="883"/>
    <n v="30"/>
    <x v="1"/>
    <x v="11"/>
    <n v="1"/>
    <n v="489.19"/>
    <x v="1"/>
    <s v="West Amandamouth"/>
    <n v="3"/>
    <n v="3"/>
    <x v="0"/>
    <s v="M"/>
    <n v="32"/>
    <x v="4"/>
    <n v="489.19"/>
    <s v="Oct 2024"/>
    <n v="2024"/>
    <x v="7"/>
  </r>
  <r>
    <n v="32206"/>
    <d v="2024-10-13T00:00:00"/>
    <n v="400"/>
    <n v="50"/>
    <x v="2"/>
    <x v="20"/>
    <n v="4"/>
    <n v="40.78"/>
    <x v="2"/>
    <s v="North Juliaborough"/>
    <n v="4"/>
    <n v="4"/>
    <x v="0"/>
    <s v="M"/>
    <n v="28"/>
    <x v="4"/>
    <n v="163.12"/>
    <s v="Oct 2024"/>
    <n v="2024"/>
    <x v="7"/>
  </r>
  <r>
    <n v="74278"/>
    <d v="2024-10-13T00:00:00"/>
    <n v="225"/>
    <n v="50"/>
    <x v="2"/>
    <x v="2"/>
    <n v="1"/>
    <n v="304"/>
    <x v="1"/>
    <s v="Harrytown"/>
    <n v="2"/>
    <n v="2"/>
    <x v="2"/>
    <m/>
    <n v="24"/>
    <x v="3"/>
    <n v="304"/>
    <s v="Oct 2024"/>
    <n v="2024"/>
    <x v="7"/>
  </r>
  <r>
    <n v="92929"/>
    <d v="2024-10-13T00:00:00"/>
    <n v="716"/>
    <n v="40"/>
    <x v="3"/>
    <x v="6"/>
    <n v="2"/>
    <n v="55.07"/>
    <x v="2"/>
    <s v="Rogersfurt"/>
    <n v="3.9924906132665834"/>
    <m/>
    <x v="2"/>
    <m/>
    <n v="44"/>
    <x v="2"/>
    <n v="110.14"/>
    <s v="Oct 2024"/>
    <n v="2024"/>
    <x v="7"/>
  </r>
  <r>
    <n v="74233"/>
    <d v="2024-10-13T00:00:00"/>
    <n v="750"/>
    <n v="50"/>
    <x v="2"/>
    <x v="10"/>
    <n v="2"/>
    <n v="103.2"/>
    <x v="2"/>
    <s v="New Miranda"/>
    <n v="5"/>
    <n v="5"/>
    <x v="1"/>
    <s v="F"/>
    <n v="60"/>
    <x v="1"/>
    <n v="206.4"/>
    <s v="Oct 2024"/>
    <n v="2024"/>
    <x v="7"/>
  </r>
  <r>
    <n v="46001"/>
    <d v="2024-10-14T00:00:00"/>
    <n v="661"/>
    <n v="50"/>
    <x v="2"/>
    <x v="20"/>
    <n v="1"/>
    <n v="297.8"/>
    <x v="1"/>
    <s v="Hayesshire"/>
    <n v="3.9924906132665834"/>
    <m/>
    <x v="0"/>
    <s v="M"/>
    <n v="40"/>
    <x v="2"/>
    <n v="297.8"/>
    <s v="Oct 2024"/>
    <n v="2024"/>
    <x v="7"/>
  </r>
  <r>
    <n v="10201"/>
    <d v="2024-10-14T00:00:00"/>
    <n v="455"/>
    <n v="10"/>
    <x v="0"/>
    <x v="0"/>
    <n v="4"/>
    <n v="156.21"/>
    <x v="1"/>
    <s v="Leeborough"/>
    <n v="3.9924906132665834"/>
    <m/>
    <x v="2"/>
    <m/>
    <n v="23"/>
    <x v="3"/>
    <n v="624.84"/>
    <s v="Oct 2024"/>
    <n v="2024"/>
    <x v="7"/>
  </r>
  <r>
    <n v="62444"/>
    <d v="2024-10-14T00:00:00"/>
    <n v="222"/>
    <n v="10"/>
    <x v="0"/>
    <x v="24"/>
    <n v="3"/>
    <n v="352.35"/>
    <x v="1"/>
    <s v="South Carriefurt"/>
    <n v="5"/>
    <n v="5"/>
    <x v="0"/>
    <s v="M"/>
    <n v="70"/>
    <x v="0"/>
    <n v="1057.0500000000002"/>
    <s v="Oct 2024"/>
    <n v="2024"/>
    <x v="7"/>
  </r>
  <r>
    <n v="45241"/>
    <d v="2024-10-14T00:00:00"/>
    <n v="448"/>
    <n v="40"/>
    <x v="3"/>
    <x v="22"/>
    <n v="5"/>
    <n v="141.47"/>
    <x v="1"/>
    <s v="Port Stacey"/>
    <n v="3.9924906132665834"/>
    <m/>
    <x v="1"/>
    <s v="F"/>
    <n v="29"/>
    <x v="4"/>
    <n v="707.35"/>
    <s v="Oct 2024"/>
    <n v="2024"/>
    <x v="7"/>
  </r>
  <r>
    <n v="59266"/>
    <d v="2024-10-14T00:00:00"/>
    <n v="405"/>
    <n v="10"/>
    <x v="0"/>
    <x v="9"/>
    <n v="2"/>
    <n v="486.1"/>
    <x v="1"/>
    <s v="North Michaelborough"/>
    <n v="4"/>
    <n v="4"/>
    <x v="1"/>
    <s v="F"/>
    <n v="63"/>
    <x v="0"/>
    <n v="972.2"/>
    <s v="Oct 2024"/>
    <n v="2024"/>
    <x v="7"/>
  </r>
  <r>
    <n v="50842"/>
    <d v="2024-10-14T00:00:00"/>
    <n v="300"/>
    <n v="50"/>
    <x v="2"/>
    <x v="20"/>
    <n v="3"/>
    <n v="266.5"/>
    <x v="1"/>
    <s v="South Stephenport"/>
    <n v="4"/>
    <n v="4"/>
    <x v="2"/>
    <m/>
    <n v="58"/>
    <x v="1"/>
    <n v="799.5"/>
    <s v="Oct 2024"/>
    <n v="2024"/>
    <x v="7"/>
  </r>
  <r>
    <n v="92632"/>
    <d v="2024-10-15T00:00:00"/>
    <n v="712"/>
    <n v="50"/>
    <x v="2"/>
    <x v="14"/>
    <n v="3"/>
    <n v="218.49"/>
    <x v="2"/>
    <s v="North Jason"/>
    <n v="4"/>
    <n v="4"/>
    <x v="0"/>
    <s v="M"/>
    <n v="26"/>
    <x v="4"/>
    <n v="655.47"/>
    <s v="Oct 2024"/>
    <n v="2024"/>
    <x v="7"/>
  </r>
  <r>
    <n v="45508"/>
    <d v="2024-10-15T00:00:00"/>
    <n v="300"/>
    <n v="50"/>
    <x v="2"/>
    <x v="14"/>
    <n v="3"/>
    <n v="452.9"/>
    <x v="2"/>
    <s v="Tonyamouth"/>
    <n v="5"/>
    <n v="5"/>
    <x v="1"/>
    <s v="F"/>
    <n v="53"/>
    <x v="1"/>
    <n v="1358.6999999999998"/>
    <s v="Oct 2024"/>
    <n v="2024"/>
    <x v="7"/>
  </r>
  <r>
    <n v="24025"/>
    <d v="2024-10-16T00:00:00"/>
    <n v="761"/>
    <n v="10"/>
    <x v="0"/>
    <x v="9"/>
    <n v="5"/>
    <n v="62.46"/>
    <x v="0"/>
    <s v="Brooksmouth"/>
    <n v="3.9924906132665834"/>
    <m/>
    <x v="1"/>
    <s v="F"/>
    <n v="54"/>
    <x v="1"/>
    <n v="312.3"/>
    <s v="Oct 2024"/>
    <n v="2024"/>
    <x v="7"/>
  </r>
  <r>
    <n v="36922"/>
    <d v="2024-10-17T00:00:00"/>
    <n v="226"/>
    <n v="20"/>
    <x v="4"/>
    <x v="8"/>
    <n v="1"/>
    <n v="254.46"/>
    <x v="1"/>
    <s v="Lake Brittanyberg"/>
    <n v="4"/>
    <n v="4"/>
    <x v="0"/>
    <s v="M"/>
    <n v="75"/>
    <x v="0"/>
    <n v="254.46"/>
    <s v="Oct 2024"/>
    <n v="2024"/>
    <x v="7"/>
  </r>
  <r>
    <n v="79537"/>
    <d v="2024-10-18T00:00:00"/>
    <n v="858"/>
    <n v="40"/>
    <x v="3"/>
    <x v="6"/>
    <n v="5"/>
    <n v="374.39"/>
    <x v="2"/>
    <s v="Anthonyborough"/>
    <n v="4"/>
    <n v="4"/>
    <x v="1"/>
    <s v="F"/>
    <n v="30"/>
    <x v="4"/>
    <n v="1871.9499999999998"/>
    <s v="Oct 2024"/>
    <n v="2024"/>
    <x v="7"/>
  </r>
  <r>
    <n v="79379"/>
    <d v="2024-10-18T00:00:00"/>
    <n v="411"/>
    <n v="30"/>
    <x v="1"/>
    <x v="18"/>
    <n v="5"/>
    <n v="245.38"/>
    <x v="1"/>
    <s v="East William"/>
    <n v="5"/>
    <n v="5"/>
    <x v="1"/>
    <s v="F"/>
    <n v="54"/>
    <x v="1"/>
    <n v="1226.9000000000001"/>
    <s v="Oct 2024"/>
    <n v="2024"/>
    <x v="7"/>
  </r>
  <r>
    <n v="50142"/>
    <d v="2024-10-18T00:00:00"/>
    <n v="347"/>
    <n v="20"/>
    <x v="4"/>
    <x v="8"/>
    <n v="2"/>
    <n v="150.51"/>
    <x v="1"/>
    <s v="Port Kellyport"/>
    <n v="3.9924906132665834"/>
    <m/>
    <x v="2"/>
    <m/>
    <n v="18"/>
    <x v="3"/>
    <n v="301.02"/>
    <s v="Oct 2024"/>
    <n v="2024"/>
    <x v="7"/>
  </r>
  <r>
    <n v="21473"/>
    <d v="2024-10-19T00:00:00"/>
    <n v="369"/>
    <n v="20"/>
    <x v="4"/>
    <x v="7"/>
    <n v="2"/>
    <n v="343.37"/>
    <x v="1"/>
    <s v="Aprilton"/>
    <n v="5"/>
    <n v="5"/>
    <x v="0"/>
    <s v="M"/>
    <n v="56"/>
    <x v="1"/>
    <n v="686.74"/>
    <s v="Oct 2024"/>
    <n v="2024"/>
    <x v="7"/>
  </r>
  <r>
    <n v="57449"/>
    <d v="2024-10-20T00:00:00"/>
    <n v="247"/>
    <n v="10"/>
    <x v="0"/>
    <x v="0"/>
    <n v="5"/>
    <n v="37.520000000000003"/>
    <x v="1"/>
    <s v="Luketon"/>
    <n v="1"/>
    <n v="1"/>
    <x v="1"/>
    <s v="F"/>
    <n v="32"/>
    <x v="4"/>
    <n v="187.60000000000002"/>
    <s v="Oct 2024"/>
    <n v="2024"/>
    <x v="7"/>
  </r>
  <r>
    <n v="50447"/>
    <d v="2024-10-21T00:00:00"/>
    <n v="910"/>
    <n v="40"/>
    <x v="3"/>
    <x v="12"/>
    <n v="3"/>
    <n v="167.32"/>
    <x v="0"/>
    <s v="Kathyton"/>
    <n v="5"/>
    <n v="5"/>
    <x v="0"/>
    <s v="M"/>
    <n v="22"/>
    <x v="3"/>
    <n v="501.96"/>
    <s v="Oct 2024"/>
    <n v="2024"/>
    <x v="7"/>
  </r>
  <r>
    <n v="17277"/>
    <d v="2024-10-21T00:00:00"/>
    <n v="157"/>
    <n v="20"/>
    <x v="4"/>
    <x v="17"/>
    <n v="4"/>
    <n v="22.26"/>
    <x v="1"/>
    <s v="Lake Michaelhaven"/>
    <n v="3"/>
    <n v="3"/>
    <x v="1"/>
    <s v="F"/>
    <n v="70"/>
    <x v="0"/>
    <n v="89.04"/>
    <s v="Oct 2024"/>
    <n v="2024"/>
    <x v="7"/>
  </r>
  <r>
    <n v="80473"/>
    <d v="2024-10-21T00:00:00"/>
    <n v="317"/>
    <n v="30"/>
    <x v="1"/>
    <x v="11"/>
    <n v="2"/>
    <n v="97.45"/>
    <x v="1"/>
    <s v="Lake Brittanyburgh"/>
    <n v="3"/>
    <n v="3"/>
    <x v="0"/>
    <s v="M"/>
    <n v="44"/>
    <x v="2"/>
    <n v="194.9"/>
    <s v="Oct 2024"/>
    <n v="2024"/>
    <x v="7"/>
  </r>
  <r>
    <n v="96551"/>
    <d v="2024-10-21T00:00:00"/>
    <n v="526"/>
    <n v="30"/>
    <x v="1"/>
    <x v="15"/>
    <n v="2"/>
    <n v="19.72"/>
    <x v="0"/>
    <s v="Elliottmouth"/>
    <n v="3"/>
    <n v="3"/>
    <x v="1"/>
    <s v="F"/>
    <n v="25"/>
    <x v="3"/>
    <n v="39.44"/>
    <s v="Oct 2024"/>
    <n v="2024"/>
    <x v="7"/>
  </r>
  <r>
    <n v="19510"/>
    <d v="2024-10-21T00:00:00"/>
    <n v="648"/>
    <n v="20"/>
    <x v="4"/>
    <x v="8"/>
    <n v="4"/>
    <n v="296.5"/>
    <x v="2"/>
    <s v="Jaychester"/>
    <n v="5"/>
    <n v="5"/>
    <x v="0"/>
    <s v="M"/>
    <n v="25"/>
    <x v="3"/>
    <n v="1186"/>
    <s v="Oct 2024"/>
    <n v="2024"/>
    <x v="7"/>
  </r>
  <r>
    <n v="20938"/>
    <d v="2024-10-22T00:00:00"/>
    <n v="478"/>
    <n v="40"/>
    <x v="3"/>
    <x v="12"/>
    <n v="1"/>
    <n v="84.68"/>
    <x v="2"/>
    <s v="Jordanmouth"/>
    <n v="1"/>
    <n v="1"/>
    <x v="1"/>
    <s v="F"/>
    <n v="40"/>
    <x v="2"/>
    <n v="84.68"/>
    <s v="Oct 2024"/>
    <n v="2024"/>
    <x v="7"/>
  </r>
  <r>
    <n v="45637"/>
    <d v="2024-10-22T00:00:00"/>
    <n v="961"/>
    <n v="30"/>
    <x v="1"/>
    <x v="15"/>
    <n v="3"/>
    <n v="228.55"/>
    <x v="0"/>
    <s v="East Whitney"/>
    <n v="3.9924906132665834"/>
    <m/>
    <x v="1"/>
    <s v="F"/>
    <n v="62"/>
    <x v="0"/>
    <n v="685.65000000000009"/>
    <s v="Oct 2024"/>
    <n v="2024"/>
    <x v="7"/>
  </r>
  <r>
    <n v="98997"/>
    <d v="2024-10-22T00:00:00"/>
    <n v="703"/>
    <n v="50"/>
    <x v="2"/>
    <x v="16"/>
    <n v="3"/>
    <n v="407.83"/>
    <x v="1"/>
    <s v="Port Joseph"/>
    <n v="2"/>
    <n v="2"/>
    <x v="0"/>
    <s v="M"/>
    <n v="59"/>
    <x v="1"/>
    <n v="1223.49"/>
    <s v="Oct 2024"/>
    <n v="2024"/>
    <x v="7"/>
  </r>
  <r>
    <n v="16430"/>
    <d v="2024-10-23T00:00:00"/>
    <n v="522"/>
    <n v="20"/>
    <x v="4"/>
    <x v="8"/>
    <n v="2"/>
    <n v="204.96"/>
    <x v="2"/>
    <s v="Rodriguezport"/>
    <n v="5"/>
    <n v="5"/>
    <x v="1"/>
    <s v="F"/>
    <n v="57"/>
    <x v="1"/>
    <n v="409.92"/>
    <s v="Oct 2024"/>
    <n v="2024"/>
    <x v="7"/>
  </r>
  <r>
    <n v="78972"/>
    <d v="2024-10-24T00:00:00"/>
    <n v="112"/>
    <n v="10"/>
    <x v="0"/>
    <x v="23"/>
    <n v="4"/>
    <n v="288.22000000000003"/>
    <x v="0"/>
    <s v="Robinsonstad"/>
    <n v="5"/>
    <n v="5"/>
    <x v="2"/>
    <m/>
    <n v="60"/>
    <x v="1"/>
    <n v="1152.8800000000001"/>
    <s v="Oct 2024"/>
    <n v="2024"/>
    <x v="7"/>
  </r>
  <r>
    <n v="15505"/>
    <d v="2024-10-25T00:00:00"/>
    <n v="465"/>
    <n v="50"/>
    <x v="2"/>
    <x v="16"/>
    <n v="2"/>
    <n v="350.15"/>
    <x v="2"/>
    <s v="Jamiefort"/>
    <n v="4"/>
    <n v="4"/>
    <x v="1"/>
    <s v="F"/>
    <n v="19"/>
    <x v="3"/>
    <n v="700.3"/>
    <s v="Oct 2024"/>
    <n v="2024"/>
    <x v="7"/>
  </r>
  <r>
    <n v="40540"/>
    <d v="2024-10-25T00:00:00"/>
    <n v="509"/>
    <n v="10"/>
    <x v="0"/>
    <x v="24"/>
    <n v="3"/>
    <n v="492.35"/>
    <x v="0"/>
    <s v="North Jimmyborough"/>
    <n v="5"/>
    <n v="5"/>
    <x v="0"/>
    <s v="M"/>
    <n v="72"/>
    <x v="0"/>
    <n v="1477.0500000000002"/>
    <s v="Oct 2024"/>
    <n v="2024"/>
    <x v="7"/>
  </r>
  <r>
    <n v="44293"/>
    <d v="2024-10-26T00:00:00"/>
    <n v="212"/>
    <n v="20"/>
    <x v="4"/>
    <x v="17"/>
    <n v="4"/>
    <n v="337.11"/>
    <x v="1"/>
    <s v="West Sandrachester"/>
    <n v="4"/>
    <n v="4"/>
    <x v="2"/>
    <m/>
    <n v="72"/>
    <x v="0"/>
    <n v="1348.44"/>
    <s v="Oct 2024"/>
    <n v="2024"/>
    <x v="7"/>
  </r>
  <r>
    <n v="99015"/>
    <d v="2024-10-26T00:00:00"/>
    <n v="420"/>
    <n v="10"/>
    <x v="0"/>
    <x v="0"/>
    <n v="5"/>
    <n v="269.41000000000003"/>
    <x v="2"/>
    <s v="Lake Paulastad"/>
    <n v="4"/>
    <n v="4"/>
    <x v="0"/>
    <s v="M"/>
    <n v="66"/>
    <x v="0"/>
    <n v="1347.0500000000002"/>
    <s v="Oct 2024"/>
    <n v="2024"/>
    <x v="7"/>
  </r>
  <r>
    <n v="50145"/>
    <d v="2024-10-26T00:00:00"/>
    <n v="554"/>
    <n v="10"/>
    <x v="0"/>
    <x v="23"/>
    <n v="3"/>
    <n v="321.07"/>
    <x v="1"/>
    <s v="Paulton"/>
    <n v="3"/>
    <n v="3"/>
    <x v="0"/>
    <s v="M"/>
    <n v="34"/>
    <x v="4"/>
    <n v="963.21"/>
    <s v="Oct 2024"/>
    <n v="2024"/>
    <x v="7"/>
  </r>
  <r>
    <n v="88797"/>
    <d v="2024-10-26T00:00:00"/>
    <n v="244"/>
    <n v="30"/>
    <x v="1"/>
    <x v="11"/>
    <n v="3"/>
    <n v="216.9"/>
    <x v="0"/>
    <s v="Robertmouth"/>
    <n v="4"/>
    <n v="4"/>
    <x v="1"/>
    <s v="F"/>
    <n v="43"/>
    <x v="2"/>
    <n v="650.70000000000005"/>
    <s v="Oct 2024"/>
    <n v="2024"/>
    <x v="7"/>
  </r>
  <r>
    <n v="19845"/>
    <d v="2024-10-26T00:00:00"/>
    <n v="798"/>
    <n v="30"/>
    <x v="1"/>
    <x v="15"/>
    <n v="2"/>
    <n v="367.78"/>
    <x v="2"/>
    <s v="New Michaeltown"/>
    <n v="2"/>
    <n v="2"/>
    <x v="0"/>
    <s v="M"/>
    <n v="45"/>
    <x v="2"/>
    <n v="735.56"/>
    <s v="Oct 2024"/>
    <n v="2024"/>
    <x v="7"/>
  </r>
  <r>
    <n v="52052"/>
    <d v="2024-10-27T00:00:00"/>
    <n v="247"/>
    <n v="40"/>
    <x v="3"/>
    <x v="21"/>
    <n v="3"/>
    <n v="343.78"/>
    <x v="0"/>
    <s v="North Benjaminton"/>
    <n v="3.9924906132665834"/>
    <m/>
    <x v="1"/>
    <s v="F"/>
    <n v="20"/>
    <x v="3"/>
    <n v="1031.3399999999999"/>
    <s v="Oct 2024"/>
    <n v="2024"/>
    <x v="7"/>
  </r>
  <r>
    <n v="49782"/>
    <d v="2024-10-27T00:00:00"/>
    <n v="911"/>
    <n v="10"/>
    <x v="0"/>
    <x v="0"/>
    <n v="3"/>
    <n v="427.48"/>
    <x v="1"/>
    <s v="Lake Brianbury"/>
    <n v="5"/>
    <n v="5"/>
    <x v="0"/>
    <s v="M"/>
    <n v="63"/>
    <x v="0"/>
    <n v="1282.44"/>
    <s v="Oct 2024"/>
    <n v="2024"/>
    <x v="7"/>
  </r>
  <r>
    <n v="65208"/>
    <d v="2024-10-28T00:00:00"/>
    <n v="204"/>
    <n v="40"/>
    <x v="3"/>
    <x v="6"/>
    <n v="2"/>
    <n v="230.11"/>
    <x v="2"/>
    <s v="Hernandezburgh"/>
    <n v="5"/>
    <n v="5"/>
    <x v="0"/>
    <s v="M"/>
    <n v="34"/>
    <x v="4"/>
    <n v="460.22"/>
    <s v="Oct 2024"/>
    <n v="2024"/>
    <x v="7"/>
  </r>
  <r>
    <n v="41736"/>
    <d v="2024-10-28T00:00:00"/>
    <n v="457"/>
    <n v="10"/>
    <x v="0"/>
    <x v="23"/>
    <n v="4"/>
    <n v="196.99"/>
    <x v="2"/>
    <s v="North Anthony"/>
    <n v="4"/>
    <n v="4"/>
    <x v="2"/>
    <m/>
    <n v="72"/>
    <x v="0"/>
    <n v="787.96"/>
    <s v="Oct 2024"/>
    <n v="2024"/>
    <x v="7"/>
  </r>
  <r>
    <n v="59644"/>
    <d v="2024-10-28T00:00:00"/>
    <n v="139"/>
    <n v="40"/>
    <x v="3"/>
    <x v="6"/>
    <n v="5"/>
    <n v="108.39"/>
    <x v="1"/>
    <s v="Cynthiaburgh"/>
    <n v="5"/>
    <n v="5"/>
    <x v="0"/>
    <s v="M"/>
    <n v="61"/>
    <x v="0"/>
    <n v="541.95000000000005"/>
    <s v="Oct 2024"/>
    <n v="2024"/>
    <x v="7"/>
  </r>
  <r>
    <n v="38565"/>
    <d v="2024-10-28T00:00:00"/>
    <n v="884"/>
    <n v="10"/>
    <x v="0"/>
    <x v="23"/>
    <n v="5"/>
    <n v="455.43"/>
    <x v="1"/>
    <s v="Nicoletown"/>
    <n v="5"/>
    <n v="5"/>
    <x v="0"/>
    <s v="M"/>
    <n v="50"/>
    <x v="1"/>
    <n v="2277.15"/>
    <s v="Oct 2024"/>
    <n v="2024"/>
    <x v="7"/>
  </r>
  <r>
    <n v="34709"/>
    <d v="2024-10-28T00:00:00"/>
    <n v="636"/>
    <n v="20"/>
    <x v="4"/>
    <x v="5"/>
    <n v="2"/>
    <n v="115.08"/>
    <x v="2"/>
    <s v="West Nicholas"/>
    <n v="5"/>
    <n v="5"/>
    <x v="1"/>
    <s v="F"/>
    <n v="19"/>
    <x v="3"/>
    <n v="230.16"/>
    <s v="Oct 2024"/>
    <n v="2024"/>
    <x v="7"/>
  </r>
  <r>
    <n v="64016"/>
    <d v="2024-10-29T00:00:00"/>
    <n v="970"/>
    <n v="30"/>
    <x v="1"/>
    <x v="18"/>
    <n v="1"/>
    <n v="189.89"/>
    <x v="0"/>
    <s v="Rodgershaven"/>
    <n v="5"/>
    <n v="5"/>
    <x v="1"/>
    <s v="F"/>
    <n v="61"/>
    <x v="0"/>
    <n v="189.89"/>
    <s v="Oct 2024"/>
    <n v="2024"/>
    <x v="7"/>
  </r>
  <r>
    <n v="16285"/>
    <d v="2024-10-30T00:00:00"/>
    <n v="579"/>
    <n v="50"/>
    <x v="2"/>
    <x v="14"/>
    <n v="4"/>
    <n v="145.86000000000001"/>
    <x v="0"/>
    <s v="Savannahmouth"/>
    <n v="5"/>
    <n v="5"/>
    <x v="1"/>
    <s v="F"/>
    <n v="59"/>
    <x v="1"/>
    <n v="583.44000000000005"/>
    <s v="Oct 2024"/>
    <n v="2024"/>
    <x v="7"/>
  </r>
  <r>
    <n v="23672"/>
    <d v="2024-10-30T00:00:00"/>
    <n v="158"/>
    <n v="20"/>
    <x v="4"/>
    <x v="19"/>
    <n v="2"/>
    <n v="91.76"/>
    <x v="2"/>
    <s v="Aprilshire"/>
    <n v="3.9924906132665834"/>
    <m/>
    <x v="0"/>
    <s v="M"/>
    <n v="49"/>
    <x v="1"/>
    <n v="183.52"/>
    <s v="Oct 2024"/>
    <n v="2024"/>
    <x v="7"/>
  </r>
  <r>
    <n v="64799"/>
    <d v="2024-10-30T00:00:00"/>
    <n v="950"/>
    <n v="50"/>
    <x v="2"/>
    <x v="16"/>
    <n v="4"/>
    <n v="346.44"/>
    <x v="1"/>
    <s v="East Christopher"/>
    <n v="3.9924906132665834"/>
    <m/>
    <x v="1"/>
    <s v="F"/>
    <n v="71"/>
    <x v="0"/>
    <n v="1385.76"/>
    <s v="Oct 2024"/>
    <n v="2024"/>
    <x v="7"/>
  </r>
  <r>
    <n v="76563"/>
    <d v="2024-10-31T00:00:00"/>
    <n v="108"/>
    <n v="50"/>
    <x v="2"/>
    <x v="14"/>
    <n v="2"/>
    <n v="283.81"/>
    <x v="1"/>
    <s v="Moniquemouth"/>
    <n v="5"/>
    <n v="5"/>
    <x v="1"/>
    <s v="F"/>
    <n v="59"/>
    <x v="1"/>
    <n v="567.62"/>
    <s v="Oct 2024"/>
    <n v="2024"/>
    <x v="7"/>
  </r>
  <r>
    <n v="20770"/>
    <d v="2024-11-01T00:00:00"/>
    <n v="941"/>
    <n v="10"/>
    <x v="0"/>
    <x v="0"/>
    <n v="2"/>
    <n v="391.43"/>
    <x v="0"/>
    <s v="Moranland"/>
    <n v="3.9924906132665834"/>
    <m/>
    <x v="2"/>
    <m/>
    <n v="44"/>
    <x v="2"/>
    <n v="782.86"/>
    <s v="Nov 2024"/>
    <n v="2024"/>
    <x v="8"/>
  </r>
  <r>
    <n v="23008"/>
    <d v="2024-11-01T00:00:00"/>
    <n v="248"/>
    <n v="20"/>
    <x v="4"/>
    <x v="8"/>
    <n v="5"/>
    <n v="194.27"/>
    <x v="2"/>
    <s v="Richardshire"/>
    <n v="3"/>
    <n v="3"/>
    <x v="2"/>
    <m/>
    <n v="53"/>
    <x v="1"/>
    <n v="971.35"/>
    <s v="Nov 2024"/>
    <n v="2024"/>
    <x v="8"/>
  </r>
  <r>
    <n v="14487"/>
    <d v="2024-11-01T00:00:00"/>
    <n v="923"/>
    <n v="10"/>
    <x v="0"/>
    <x v="9"/>
    <n v="5"/>
    <n v="60.82"/>
    <x v="1"/>
    <s v="South Melinda"/>
    <n v="4"/>
    <n v="4"/>
    <x v="1"/>
    <s v="F"/>
    <n v="56"/>
    <x v="1"/>
    <n v="304.10000000000002"/>
    <s v="Nov 2024"/>
    <n v="2024"/>
    <x v="8"/>
  </r>
  <r>
    <n v="61595"/>
    <d v="2024-11-01T00:00:00"/>
    <n v="586"/>
    <n v="40"/>
    <x v="3"/>
    <x v="12"/>
    <n v="2"/>
    <n v="395.01"/>
    <x v="2"/>
    <s v="West Masonton"/>
    <n v="5"/>
    <n v="5"/>
    <x v="1"/>
    <s v="F"/>
    <n v="32"/>
    <x v="4"/>
    <n v="790.02"/>
    <s v="Nov 2024"/>
    <n v="2024"/>
    <x v="8"/>
  </r>
  <r>
    <n v="84575"/>
    <d v="2024-11-02T00:00:00"/>
    <n v="922"/>
    <n v="30"/>
    <x v="1"/>
    <x v="15"/>
    <n v="4"/>
    <n v="157.94999999999999"/>
    <x v="1"/>
    <s v="Perezmouth"/>
    <n v="4"/>
    <n v="4"/>
    <x v="0"/>
    <s v="M"/>
    <n v="68"/>
    <x v="0"/>
    <n v="631.79999999999995"/>
    <s v="Nov 2024"/>
    <n v="2024"/>
    <x v="8"/>
  </r>
  <r>
    <n v="62764"/>
    <d v="2024-11-03T00:00:00"/>
    <n v="901"/>
    <n v="40"/>
    <x v="3"/>
    <x v="6"/>
    <n v="4"/>
    <n v="36.71"/>
    <x v="0"/>
    <s v="Paulabury"/>
    <n v="4"/>
    <n v="4"/>
    <x v="0"/>
    <s v="M"/>
    <n v="23"/>
    <x v="3"/>
    <n v="146.84"/>
    <s v="Nov 2024"/>
    <n v="2024"/>
    <x v="8"/>
  </r>
  <r>
    <n v="62323"/>
    <d v="2024-11-04T00:00:00"/>
    <n v="308"/>
    <n v="30"/>
    <x v="1"/>
    <x v="13"/>
    <n v="5"/>
    <n v="228.43"/>
    <x v="2"/>
    <s v="New Terrancetown"/>
    <n v="4"/>
    <n v="4"/>
    <x v="0"/>
    <s v="M"/>
    <n v="26"/>
    <x v="4"/>
    <n v="1142.1500000000001"/>
    <s v="Nov 2024"/>
    <n v="2024"/>
    <x v="8"/>
  </r>
  <r>
    <n v="96190"/>
    <d v="2024-11-04T00:00:00"/>
    <n v="415"/>
    <n v="50"/>
    <x v="2"/>
    <x v="16"/>
    <n v="5"/>
    <n v="365.81"/>
    <x v="1"/>
    <s v="Patriciaville"/>
    <n v="5"/>
    <n v="5"/>
    <x v="0"/>
    <s v="M"/>
    <n v="18"/>
    <x v="3"/>
    <n v="1829.05"/>
    <s v="Nov 2024"/>
    <n v="2024"/>
    <x v="8"/>
  </r>
  <r>
    <n v="50937"/>
    <d v="2024-11-05T00:00:00"/>
    <n v="101"/>
    <n v="30"/>
    <x v="1"/>
    <x v="15"/>
    <n v="1"/>
    <n v="92.22"/>
    <x v="1"/>
    <s v="Stevensonside"/>
    <n v="5"/>
    <n v="5"/>
    <x v="1"/>
    <s v="F"/>
    <n v="46"/>
    <x v="1"/>
    <n v="92.22"/>
    <s v="Nov 2024"/>
    <n v="2024"/>
    <x v="8"/>
  </r>
  <r>
    <n v="24054"/>
    <d v="2024-11-05T00:00:00"/>
    <n v="953"/>
    <n v="50"/>
    <x v="2"/>
    <x v="10"/>
    <n v="3"/>
    <n v="220.73"/>
    <x v="0"/>
    <s v="Lake Michaelfort"/>
    <n v="4"/>
    <n v="4"/>
    <x v="1"/>
    <s v="F"/>
    <n v="26"/>
    <x v="4"/>
    <n v="662.18999999999994"/>
    <s v="Nov 2024"/>
    <n v="2024"/>
    <x v="8"/>
  </r>
  <r>
    <n v="48855"/>
    <d v="2024-11-05T00:00:00"/>
    <n v="809"/>
    <n v="40"/>
    <x v="3"/>
    <x v="22"/>
    <n v="1"/>
    <n v="447.49"/>
    <x v="2"/>
    <s v="Watkinsburgh"/>
    <n v="3.9924906132665834"/>
    <m/>
    <x v="1"/>
    <s v="F"/>
    <n v="47"/>
    <x v="1"/>
    <n v="447.49"/>
    <s v="Nov 2024"/>
    <n v="2024"/>
    <x v="8"/>
  </r>
  <r>
    <n v="94532"/>
    <d v="2024-11-06T00:00:00"/>
    <n v="335"/>
    <n v="50"/>
    <x v="2"/>
    <x v="20"/>
    <n v="4"/>
    <n v="85.58"/>
    <x v="0"/>
    <s v="Port Lisa"/>
    <n v="5"/>
    <n v="5"/>
    <x v="1"/>
    <s v="F"/>
    <n v="41"/>
    <x v="2"/>
    <n v="342.32"/>
    <s v="Nov 2024"/>
    <n v="2024"/>
    <x v="8"/>
  </r>
  <r>
    <n v="66122"/>
    <d v="2024-11-06T00:00:00"/>
    <n v="280"/>
    <n v="50"/>
    <x v="2"/>
    <x v="16"/>
    <n v="1"/>
    <n v="401.05"/>
    <x v="1"/>
    <s v="Ryanberg"/>
    <n v="3.9924906132665834"/>
    <m/>
    <x v="0"/>
    <s v="M"/>
    <n v="46"/>
    <x v="1"/>
    <n v="401.05"/>
    <s v="Nov 2024"/>
    <n v="2024"/>
    <x v="8"/>
  </r>
  <r>
    <n v="80018"/>
    <d v="2024-11-06T00:00:00"/>
    <n v="257"/>
    <n v="30"/>
    <x v="1"/>
    <x v="18"/>
    <n v="4"/>
    <n v="265.26"/>
    <x v="2"/>
    <s v="Susanchester"/>
    <n v="4"/>
    <n v="4"/>
    <x v="0"/>
    <s v="M"/>
    <n v="65"/>
    <x v="0"/>
    <n v="1061.04"/>
    <s v="Nov 2024"/>
    <n v="2024"/>
    <x v="8"/>
  </r>
  <r>
    <n v="92290"/>
    <d v="2024-11-06T00:00:00"/>
    <n v="445"/>
    <n v="10"/>
    <x v="0"/>
    <x v="0"/>
    <n v="5"/>
    <n v="354.64"/>
    <x v="2"/>
    <s v="New Amberville"/>
    <n v="3.9924906132665834"/>
    <m/>
    <x v="0"/>
    <s v="M"/>
    <n v="49"/>
    <x v="1"/>
    <n v="1773.1999999999998"/>
    <s v="Nov 2024"/>
    <n v="2024"/>
    <x v="8"/>
  </r>
  <r>
    <n v="20658"/>
    <d v="2024-11-06T00:00:00"/>
    <n v="177"/>
    <n v="40"/>
    <x v="3"/>
    <x v="3"/>
    <n v="3"/>
    <n v="196.97"/>
    <x v="1"/>
    <s v="North Kelsey"/>
    <n v="1"/>
    <n v="1"/>
    <x v="0"/>
    <s v="M"/>
    <n v="34"/>
    <x v="4"/>
    <n v="590.91"/>
    <s v="Nov 2024"/>
    <n v="2024"/>
    <x v="8"/>
  </r>
  <r>
    <n v="20522"/>
    <d v="2024-11-07T00:00:00"/>
    <n v="380"/>
    <n v="30"/>
    <x v="1"/>
    <x v="11"/>
    <n v="2"/>
    <n v="302.49"/>
    <x v="2"/>
    <s v="Toddmouth"/>
    <n v="5"/>
    <n v="5"/>
    <x v="1"/>
    <s v="F"/>
    <n v="31"/>
    <x v="4"/>
    <n v="604.98"/>
    <s v="Nov 2024"/>
    <n v="2024"/>
    <x v="8"/>
  </r>
  <r>
    <n v="32037"/>
    <d v="2024-11-07T00:00:00"/>
    <n v="897"/>
    <n v="10"/>
    <x v="0"/>
    <x v="23"/>
    <n v="5"/>
    <n v="25.55"/>
    <x v="2"/>
    <s v="South Holly"/>
    <n v="3.9924906132665834"/>
    <m/>
    <x v="0"/>
    <s v="M"/>
    <n v="42"/>
    <x v="2"/>
    <n v="127.75"/>
    <s v="Nov 2024"/>
    <n v="2024"/>
    <x v="8"/>
  </r>
  <r>
    <n v="76799"/>
    <d v="2024-11-08T00:00:00"/>
    <n v="691"/>
    <n v="20"/>
    <x v="4"/>
    <x v="8"/>
    <n v="3"/>
    <n v="137.88999999999999"/>
    <x v="2"/>
    <s v="Freemanport"/>
    <n v="5"/>
    <n v="5"/>
    <x v="0"/>
    <s v="M"/>
    <n v="39"/>
    <x v="2"/>
    <n v="413.66999999999996"/>
    <s v="Nov 2024"/>
    <n v="2024"/>
    <x v="8"/>
  </r>
  <r>
    <n v="91430"/>
    <d v="2024-11-08T00:00:00"/>
    <n v="417"/>
    <n v="40"/>
    <x v="3"/>
    <x v="3"/>
    <n v="5"/>
    <n v="327.93"/>
    <x v="0"/>
    <s v="Tinaport"/>
    <n v="3.9924906132665834"/>
    <m/>
    <x v="1"/>
    <s v="F"/>
    <n v="36"/>
    <x v="2"/>
    <n v="1639.65"/>
    <s v="Nov 2024"/>
    <n v="2024"/>
    <x v="8"/>
  </r>
  <r>
    <n v="27736"/>
    <d v="2024-11-08T00:00:00"/>
    <n v="106"/>
    <n v="20"/>
    <x v="4"/>
    <x v="17"/>
    <n v="1"/>
    <n v="497.89"/>
    <x v="0"/>
    <s v="South Jonathan"/>
    <n v="5"/>
    <n v="5"/>
    <x v="1"/>
    <s v="F"/>
    <n v="58"/>
    <x v="1"/>
    <n v="497.89"/>
    <s v="Nov 2024"/>
    <n v="2024"/>
    <x v="8"/>
  </r>
  <r>
    <n v="55131"/>
    <d v="2024-11-08T00:00:00"/>
    <n v="866"/>
    <n v="40"/>
    <x v="3"/>
    <x v="6"/>
    <n v="2"/>
    <n v="148.31"/>
    <x v="2"/>
    <s v="South Douglasland"/>
    <n v="5"/>
    <n v="5"/>
    <x v="0"/>
    <s v="M"/>
    <n v="67"/>
    <x v="0"/>
    <n v="296.62"/>
    <s v="Nov 2024"/>
    <n v="2024"/>
    <x v="8"/>
  </r>
  <r>
    <n v="42115"/>
    <d v="2024-11-09T00:00:00"/>
    <n v="135"/>
    <n v="20"/>
    <x v="4"/>
    <x v="5"/>
    <n v="4"/>
    <n v="39.22"/>
    <x v="2"/>
    <s v="North Johnland"/>
    <n v="4"/>
    <n v="4"/>
    <x v="1"/>
    <s v="F"/>
    <n v="55"/>
    <x v="1"/>
    <n v="156.88"/>
    <s v="Nov 2024"/>
    <n v="2024"/>
    <x v="8"/>
  </r>
  <r>
    <n v="68792"/>
    <d v="2024-11-09T00:00:00"/>
    <n v="209"/>
    <n v="50"/>
    <x v="2"/>
    <x v="16"/>
    <n v="1"/>
    <n v="119.39"/>
    <x v="1"/>
    <s v="Kevinville"/>
    <n v="5"/>
    <n v="5"/>
    <x v="0"/>
    <s v="M"/>
    <n v="38"/>
    <x v="2"/>
    <n v="119.39"/>
    <s v="Nov 2024"/>
    <n v="2024"/>
    <x v="8"/>
  </r>
  <r>
    <n v="88142"/>
    <d v="2024-11-09T00:00:00"/>
    <n v="992"/>
    <n v="10"/>
    <x v="0"/>
    <x v="24"/>
    <n v="3"/>
    <n v="228.85"/>
    <x v="2"/>
    <s v="Carlville"/>
    <n v="1"/>
    <n v="1"/>
    <x v="1"/>
    <s v="F"/>
    <n v="50"/>
    <x v="1"/>
    <n v="686.55"/>
    <s v="Nov 2024"/>
    <n v="2024"/>
    <x v="8"/>
  </r>
  <r>
    <n v="36278"/>
    <d v="2024-11-09T00:00:00"/>
    <n v="246"/>
    <n v="50"/>
    <x v="2"/>
    <x v="20"/>
    <n v="2"/>
    <n v="65.13"/>
    <x v="0"/>
    <s v="Reginachester"/>
    <n v="3.9924906132665834"/>
    <m/>
    <x v="1"/>
    <s v="F"/>
    <n v="75"/>
    <x v="0"/>
    <n v="130.26"/>
    <s v="Nov 2024"/>
    <n v="2024"/>
    <x v="8"/>
  </r>
  <r>
    <n v="89064"/>
    <d v="2024-11-10T00:00:00"/>
    <n v="533"/>
    <n v="50"/>
    <x v="2"/>
    <x v="16"/>
    <n v="3"/>
    <n v="28.75"/>
    <x v="1"/>
    <s v="Lake Teresafurt"/>
    <n v="4"/>
    <n v="4"/>
    <x v="1"/>
    <s v="F"/>
    <n v="74"/>
    <x v="0"/>
    <n v="86.25"/>
    <s v="Nov 2024"/>
    <n v="2024"/>
    <x v="8"/>
  </r>
  <r>
    <n v="38245"/>
    <d v="2024-11-11T00:00:00"/>
    <n v="615"/>
    <n v="50"/>
    <x v="2"/>
    <x v="14"/>
    <n v="4"/>
    <n v="340.85"/>
    <x v="0"/>
    <s v="Franklinmouth"/>
    <n v="4"/>
    <n v="4"/>
    <x v="2"/>
    <m/>
    <n v="36"/>
    <x v="2"/>
    <n v="1363.4"/>
    <s v="Nov 2024"/>
    <n v="2024"/>
    <x v="8"/>
  </r>
  <r>
    <n v="32978"/>
    <d v="2024-11-11T00:00:00"/>
    <n v="667"/>
    <n v="30"/>
    <x v="1"/>
    <x v="1"/>
    <n v="4"/>
    <n v="478.17"/>
    <x v="1"/>
    <s v="South Elizabeth"/>
    <n v="4"/>
    <n v="4"/>
    <x v="1"/>
    <s v="F"/>
    <n v="25"/>
    <x v="3"/>
    <n v="1912.68"/>
    <s v="Nov 2024"/>
    <n v="2024"/>
    <x v="8"/>
  </r>
  <r>
    <n v="52435"/>
    <d v="2024-11-11T00:00:00"/>
    <n v="529"/>
    <n v="10"/>
    <x v="0"/>
    <x v="0"/>
    <n v="5"/>
    <n v="340.31"/>
    <x v="2"/>
    <s v="West Kendrafort"/>
    <n v="4"/>
    <n v="4"/>
    <x v="0"/>
    <s v="M"/>
    <n v="18"/>
    <x v="3"/>
    <n v="1701.55"/>
    <s v="Nov 2024"/>
    <n v="2024"/>
    <x v="8"/>
  </r>
  <r>
    <n v="47231"/>
    <d v="2024-11-12T00:00:00"/>
    <n v="802"/>
    <n v="50"/>
    <x v="2"/>
    <x v="2"/>
    <n v="2"/>
    <n v="128.55000000000001"/>
    <x v="0"/>
    <s v="Port Elizabeth"/>
    <n v="2"/>
    <n v="2"/>
    <x v="0"/>
    <s v="M"/>
    <n v="23"/>
    <x v="3"/>
    <n v="257.10000000000002"/>
    <s v="Nov 2024"/>
    <n v="2024"/>
    <x v="8"/>
  </r>
  <r>
    <n v="88802"/>
    <d v="2024-11-12T00:00:00"/>
    <n v="452"/>
    <n v="20"/>
    <x v="4"/>
    <x v="7"/>
    <n v="2"/>
    <n v="398.91"/>
    <x v="1"/>
    <s v="Sandrafurt"/>
    <n v="1"/>
    <n v="1"/>
    <x v="2"/>
    <m/>
    <n v="56"/>
    <x v="1"/>
    <n v="797.82"/>
    <s v="Nov 2024"/>
    <n v="2024"/>
    <x v="8"/>
  </r>
  <r>
    <n v="29111"/>
    <d v="2024-11-12T00:00:00"/>
    <n v="355"/>
    <n v="30"/>
    <x v="1"/>
    <x v="18"/>
    <n v="3"/>
    <n v="265.77"/>
    <x v="1"/>
    <s v="Brownmouth"/>
    <n v="3.9924906132665834"/>
    <m/>
    <x v="1"/>
    <s v="F"/>
    <n v="18"/>
    <x v="3"/>
    <n v="797.31"/>
    <s v="Nov 2024"/>
    <n v="2024"/>
    <x v="8"/>
  </r>
  <r>
    <n v="53843"/>
    <d v="2024-11-12T00:00:00"/>
    <n v="256"/>
    <n v="30"/>
    <x v="1"/>
    <x v="15"/>
    <n v="5"/>
    <n v="410.55"/>
    <x v="1"/>
    <s v="New Kimberly"/>
    <n v="5"/>
    <n v="5"/>
    <x v="1"/>
    <s v="F"/>
    <n v="38"/>
    <x v="2"/>
    <n v="2052.75"/>
    <s v="Nov 2024"/>
    <n v="2024"/>
    <x v="8"/>
  </r>
  <r>
    <n v="55003"/>
    <d v="2024-11-13T00:00:00"/>
    <n v="910"/>
    <n v="10"/>
    <x v="0"/>
    <x v="0"/>
    <n v="4"/>
    <n v="159.13999999999999"/>
    <x v="2"/>
    <s v="Englishmouth"/>
    <n v="3.9924906132665834"/>
    <m/>
    <x v="0"/>
    <s v="M"/>
    <n v="74"/>
    <x v="0"/>
    <n v="636.55999999999995"/>
    <s v="Nov 2024"/>
    <n v="2024"/>
    <x v="8"/>
  </r>
  <r>
    <n v="33851"/>
    <d v="2024-11-13T00:00:00"/>
    <n v="713"/>
    <n v="40"/>
    <x v="3"/>
    <x v="22"/>
    <n v="5"/>
    <n v="83.92"/>
    <x v="0"/>
    <s v="Mcdanielchester"/>
    <n v="4"/>
    <n v="4"/>
    <x v="1"/>
    <s v="F"/>
    <n v="48"/>
    <x v="1"/>
    <n v="419.6"/>
    <s v="Nov 2024"/>
    <n v="2024"/>
    <x v="8"/>
  </r>
  <r>
    <n v="42128"/>
    <d v="2024-11-13T00:00:00"/>
    <n v="563"/>
    <n v="30"/>
    <x v="1"/>
    <x v="11"/>
    <n v="2"/>
    <n v="292.89999999999998"/>
    <x v="1"/>
    <s v="North Rebeccashire"/>
    <n v="3.9924906132665834"/>
    <m/>
    <x v="0"/>
    <s v="M"/>
    <n v="46"/>
    <x v="1"/>
    <n v="585.79999999999995"/>
    <s v="Nov 2024"/>
    <n v="2024"/>
    <x v="8"/>
  </r>
  <r>
    <n v="43023"/>
    <d v="2024-11-13T00:00:00"/>
    <n v="241"/>
    <n v="30"/>
    <x v="1"/>
    <x v="15"/>
    <n v="5"/>
    <n v="395.64"/>
    <x v="1"/>
    <s v="Lake Michaelport"/>
    <n v="3.9924906132665834"/>
    <m/>
    <x v="0"/>
    <s v="M"/>
    <n v="44"/>
    <x v="2"/>
    <n v="1978.1999999999998"/>
    <s v="Nov 2024"/>
    <n v="2024"/>
    <x v="8"/>
  </r>
  <r>
    <n v="69632"/>
    <d v="2024-11-13T00:00:00"/>
    <n v="451"/>
    <n v="30"/>
    <x v="1"/>
    <x v="15"/>
    <n v="3"/>
    <n v="87.72"/>
    <x v="1"/>
    <s v="Port James"/>
    <n v="3.9924906132665834"/>
    <m/>
    <x v="2"/>
    <m/>
    <n v="36"/>
    <x v="2"/>
    <n v="263.15999999999997"/>
    <s v="Nov 2024"/>
    <n v="2024"/>
    <x v="8"/>
  </r>
  <r>
    <n v="67667"/>
    <d v="2024-11-14T00:00:00"/>
    <n v="854"/>
    <n v="40"/>
    <x v="3"/>
    <x v="21"/>
    <n v="3"/>
    <n v="366.14"/>
    <x v="2"/>
    <s v="Ericville"/>
    <n v="5"/>
    <n v="5"/>
    <x v="0"/>
    <s v="M"/>
    <n v="37"/>
    <x v="2"/>
    <n v="1098.42"/>
    <s v="Nov 2024"/>
    <n v="2024"/>
    <x v="8"/>
  </r>
  <r>
    <n v="94912"/>
    <d v="2024-11-14T00:00:00"/>
    <n v="795"/>
    <n v="20"/>
    <x v="4"/>
    <x v="5"/>
    <n v="4"/>
    <n v="463.07"/>
    <x v="0"/>
    <s v="East Robert"/>
    <n v="4"/>
    <n v="4"/>
    <x v="1"/>
    <s v="F"/>
    <n v="70"/>
    <x v="0"/>
    <n v="1852.28"/>
    <s v="Nov 2024"/>
    <n v="2024"/>
    <x v="8"/>
  </r>
  <r>
    <n v="88975"/>
    <d v="2024-11-14T00:00:00"/>
    <n v="577"/>
    <n v="50"/>
    <x v="2"/>
    <x v="16"/>
    <n v="3"/>
    <n v="149.49"/>
    <x v="1"/>
    <s v="New Norma"/>
    <n v="4"/>
    <n v="4"/>
    <x v="0"/>
    <s v="M"/>
    <n v="59"/>
    <x v="1"/>
    <n v="448.47"/>
    <s v="Nov 2024"/>
    <n v="2024"/>
    <x v="8"/>
  </r>
  <r>
    <n v="63665"/>
    <d v="2024-11-14T00:00:00"/>
    <n v="747"/>
    <n v="30"/>
    <x v="1"/>
    <x v="1"/>
    <n v="1"/>
    <n v="168.47"/>
    <x v="1"/>
    <s v="Stephenmouth"/>
    <n v="3.9924906132665834"/>
    <m/>
    <x v="1"/>
    <s v="F"/>
    <n v="41"/>
    <x v="2"/>
    <n v="168.47"/>
    <s v="Nov 2024"/>
    <n v="2024"/>
    <x v="8"/>
  </r>
  <r>
    <n v="64684"/>
    <d v="2024-11-16T00:00:00"/>
    <n v="166"/>
    <n v="20"/>
    <x v="4"/>
    <x v="7"/>
    <n v="1"/>
    <n v="197.69"/>
    <x v="0"/>
    <s v="New Brooke"/>
    <n v="5"/>
    <n v="5"/>
    <x v="0"/>
    <s v="M"/>
    <n v="53"/>
    <x v="1"/>
    <n v="197.69"/>
    <s v="Nov 2024"/>
    <n v="2024"/>
    <x v="8"/>
  </r>
  <r>
    <n v="81133"/>
    <d v="2024-11-16T00:00:00"/>
    <n v="682"/>
    <n v="40"/>
    <x v="3"/>
    <x v="21"/>
    <n v="1"/>
    <n v="240.56"/>
    <x v="1"/>
    <s v="East Kristin"/>
    <n v="4"/>
    <n v="4"/>
    <x v="2"/>
    <m/>
    <n v="33"/>
    <x v="4"/>
    <n v="240.56"/>
    <s v="Nov 2024"/>
    <n v="2024"/>
    <x v="8"/>
  </r>
  <r>
    <n v="55304"/>
    <d v="2024-11-16T00:00:00"/>
    <n v="417"/>
    <n v="10"/>
    <x v="0"/>
    <x v="23"/>
    <n v="1"/>
    <n v="36.520000000000003"/>
    <x v="1"/>
    <s v="North Janet"/>
    <n v="3.9924906132665834"/>
    <m/>
    <x v="1"/>
    <s v="F"/>
    <n v="34"/>
    <x v="4"/>
    <n v="36.520000000000003"/>
    <s v="Nov 2024"/>
    <n v="2024"/>
    <x v="8"/>
  </r>
  <r>
    <n v="81439"/>
    <d v="2024-11-17T00:00:00"/>
    <n v="792"/>
    <n v="40"/>
    <x v="3"/>
    <x v="21"/>
    <n v="2"/>
    <n v="320.48"/>
    <x v="0"/>
    <s v="Woodsport"/>
    <n v="4"/>
    <n v="4"/>
    <x v="1"/>
    <s v="F"/>
    <n v="21"/>
    <x v="3"/>
    <n v="640.96"/>
    <s v="Nov 2024"/>
    <n v="2024"/>
    <x v="8"/>
  </r>
  <r>
    <n v="32522"/>
    <d v="2024-11-17T00:00:00"/>
    <n v="638"/>
    <n v="50"/>
    <x v="2"/>
    <x v="14"/>
    <n v="4"/>
    <n v="422.48"/>
    <x v="0"/>
    <s v="Michaelchester"/>
    <n v="5"/>
    <n v="5"/>
    <x v="0"/>
    <s v="M"/>
    <n v="42"/>
    <x v="2"/>
    <n v="1689.92"/>
    <s v="Nov 2024"/>
    <n v="2024"/>
    <x v="8"/>
  </r>
  <r>
    <n v="76411"/>
    <d v="2024-11-18T00:00:00"/>
    <n v="576"/>
    <n v="40"/>
    <x v="3"/>
    <x v="6"/>
    <n v="4"/>
    <n v="443.43"/>
    <x v="2"/>
    <s v="Port Tony"/>
    <n v="5"/>
    <n v="5"/>
    <x v="0"/>
    <s v="M"/>
    <n v="57"/>
    <x v="1"/>
    <n v="1773.72"/>
    <s v="Nov 2024"/>
    <n v="2024"/>
    <x v="8"/>
  </r>
  <r>
    <n v="65398"/>
    <d v="2024-11-18T00:00:00"/>
    <n v="505"/>
    <n v="50"/>
    <x v="2"/>
    <x v="14"/>
    <n v="4"/>
    <n v="222.1"/>
    <x v="1"/>
    <s v="East Codyport"/>
    <n v="1"/>
    <n v="1"/>
    <x v="0"/>
    <s v="M"/>
    <n v="33"/>
    <x v="4"/>
    <n v="888.4"/>
    <s v="Nov 2024"/>
    <n v="2024"/>
    <x v="8"/>
  </r>
  <r>
    <n v="82746"/>
    <d v="2024-11-18T00:00:00"/>
    <n v="101"/>
    <n v="50"/>
    <x v="2"/>
    <x v="14"/>
    <n v="3"/>
    <n v="263.16000000000003"/>
    <x v="2"/>
    <s v="Brandonbury"/>
    <n v="5"/>
    <n v="5"/>
    <x v="0"/>
    <s v="M"/>
    <n v="35"/>
    <x v="4"/>
    <n v="789.48"/>
    <s v="Nov 2024"/>
    <n v="2024"/>
    <x v="8"/>
  </r>
  <r>
    <n v="53070"/>
    <d v="2024-11-19T00:00:00"/>
    <n v="503"/>
    <n v="50"/>
    <x v="2"/>
    <x v="20"/>
    <n v="5"/>
    <n v="66.959999999999994"/>
    <x v="0"/>
    <s v="Jefferyshire"/>
    <n v="5"/>
    <n v="5"/>
    <x v="1"/>
    <s v="F"/>
    <n v="68"/>
    <x v="0"/>
    <n v="334.79999999999995"/>
    <s v="Nov 2024"/>
    <n v="2024"/>
    <x v="8"/>
  </r>
  <r>
    <n v="35155"/>
    <d v="2024-11-19T00:00:00"/>
    <n v="956"/>
    <n v="10"/>
    <x v="0"/>
    <x v="23"/>
    <n v="2"/>
    <n v="496.93"/>
    <x v="0"/>
    <s v="Blackchester"/>
    <n v="5"/>
    <n v="5"/>
    <x v="1"/>
    <s v="F"/>
    <n v="20"/>
    <x v="3"/>
    <n v="993.86"/>
    <s v="Nov 2024"/>
    <n v="2024"/>
    <x v="8"/>
  </r>
  <r>
    <n v="84991"/>
    <d v="2024-11-20T00:00:00"/>
    <n v="434"/>
    <n v="50"/>
    <x v="2"/>
    <x v="16"/>
    <n v="1"/>
    <n v="198.08"/>
    <x v="1"/>
    <s v="East Anthonymouth"/>
    <n v="3.9924906132665834"/>
    <m/>
    <x v="2"/>
    <m/>
    <n v="33"/>
    <x v="4"/>
    <n v="198.08"/>
    <s v="Nov 2024"/>
    <n v="2024"/>
    <x v="8"/>
  </r>
  <r>
    <n v="11164"/>
    <d v="2024-11-20T00:00:00"/>
    <n v="154"/>
    <n v="10"/>
    <x v="0"/>
    <x v="0"/>
    <n v="5"/>
    <n v="129.83000000000001"/>
    <x v="2"/>
    <s v="Yatesstad"/>
    <n v="3"/>
    <n v="3"/>
    <x v="2"/>
    <m/>
    <n v="44"/>
    <x v="2"/>
    <n v="649.15000000000009"/>
    <s v="Nov 2024"/>
    <n v="2024"/>
    <x v="8"/>
  </r>
  <r>
    <n v="12167"/>
    <d v="2024-11-20T00:00:00"/>
    <n v="500"/>
    <n v="30"/>
    <x v="1"/>
    <x v="1"/>
    <n v="1"/>
    <n v="187.51"/>
    <x v="0"/>
    <s v="West Jeffreyview"/>
    <n v="4"/>
    <n v="4"/>
    <x v="1"/>
    <s v="F"/>
    <n v="46"/>
    <x v="1"/>
    <n v="187.51"/>
    <s v="Nov 2024"/>
    <n v="2024"/>
    <x v="8"/>
  </r>
  <r>
    <n v="53191"/>
    <d v="2024-11-21T00:00:00"/>
    <n v="852"/>
    <n v="30"/>
    <x v="1"/>
    <x v="11"/>
    <n v="4"/>
    <n v="204.56"/>
    <x v="1"/>
    <s v="Jenniferberg"/>
    <n v="3.9924906132665834"/>
    <m/>
    <x v="0"/>
    <s v="M"/>
    <n v="30"/>
    <x v="4"/>
    <n v="818.24"/>
    <s v="Nov 2024"/>
    <n v="2024"/>
    <x v="8"/>
  </r>
  <r>
    <n v="25897"/>
    <d v="2024-11-22T00:00:00"/>
    <n v="247"/>
    <n v="30"/>
    <x v="1"/>
    <x v="1"/>
    <n v="5"/>
    <n v="65.87"/>
    <x v="1"/>
    <s v="Randallburgh"/>
    <n v="1"/>
    <n v="1"/>
    <x v="0"/>
    <s v="M"/>
    <n v="29"/>
    <x v="4"/>
    <n v="329.35"/>
    <s v="Nov 2024"/>
    <n v="2024"/>
    <x v="8"/>
  </r>
  <r>
    <n v="79715"/>
    <d v="2024-11-22T00:00:00"/>
    <n v="977"/>
    <n v="10"/>
    <x v="0"/>
    <x v="24"/>
    <n v="5"/>
    <n v="196.87"/>
    <x v="0"/>
    <s v="West Crystal"/>
    <n v="3"/>
    <n v="3"/>
    <x v="1"/>
    <s v="F"/>
    <n v="38"/>
    <x v="2"/>
    <n v="984.35"/>
    <s v="Nov 2024"/>
    <n v="2024"/>
    <x v="8"/>
  </r>
  <r>
    <n v="29275"/>
    <d v="2024-11-23T00:00:00"/>
    <n v="180"/>
    <n v="40"/>
    <x v="3"/>
    <x v="22"/>
    <n v="4"/>
    <n v="234.04"/>
    <x v="0"/>
    <s v="Port Tracystad"/>
    <n v="1"/>
    <n v="1"/>
    <x v="0"/>
    <s v="M"/>
    <n v="68"/>
    <x v="0"/>
    <n v="936.16"/>
    <s v="Nov 2024"/>
    <n v="2024"/>
    <x v="8"/>
  </r>
  <r>
    <n v="35793"/>
    <d v="2024-11-23T00:00:00"/>
    <n v="427"/>
    <n v="10"/>
    <x v="0"/>
    <x v="23"/>
    <n v="2"/>
    <n v="227.71"/>
    <x v="0"/>
    <s v="South Sharonburgh"/>
    <n v="4"/>
    <n v="4"/>
    <x v="1"/>
    <s v="F"/>
    <n v="66"/>
    <x v="0"/>
    <n v="455.42"/>
    <s v="Nov 2024"/>
    <n v="2024"/>
    <x v="8"/>
  </r>
  <r>
    <n v="25561"/>
    <d v="2024-11-23T00:00:00"/>
    <n v="275"/>
    <n v="10"/>
    <x v="0"/>
    <x v="24"/>
    <n v="1"/>
    <n v="330.94"/>
    <x v="0"/>
    <s v="Port Samanthafort"/>
    <n v="5"/>
    <n v="5"/>
    <x v="1"/>
    <s v="F"/>
    <n v="31"/>
    <x v="4"/>
    <n v="330.94"/>
    <s v="Nov 2024"/>
    <n v="2024"/>
    <x v="8"/>
  </r>
  <r>
    <n v="61642"/>
    <d v="2024-11-24T00:00:00"/>
    <n v="264"/>
    <n v="50"/>
    <x v="2"/>
    <x v="2"/>
    <n v="1"/>
    <n v="241.61"/>
    <x v="2"/>
    <s v="Fryeberg"/>
    <n v="5"/>
    <n v="5"/>
    <x v="0"/>
    <s v="M"/>
    <n v="19"/>
    <x v="3"/>
    <n v="241.61"/>
    <s v="Nov 2024"/>
    <n v="2024"/>
    <x v="8"/>
  </r>
  <r>
    <n v="49861"/>
    <d v="2024-11-24T00:00:00"/>
    <n v="832"/>
    <n v="20"/>
    <x v="4"/>
    <x v="17"/>
    <n v="2"/>
    <n v="96.31"/>
    <x v="1"/>
    <s v="Brianburgh"/>
    <n v="5"/>
    <n v="5"/>
    <x v="0"/>
    <s v="M"/>
    <n v="46"/>
    <x v="1"/>
    <n v="192.62"/>
    <s v="Nov 2024"/>
    <n v="2024"/>
    <x v="8"/>
  </r>
  <r>
    <n v="26849"/>
    <d v="2024-11-24T00:00:00"/>
    <n v="667"/>
    <n v="50"/>
    <x v="2"/>
    <x v="20"/>
    <n v="3"/>
    <n v="116.74"/>
    <x v="2"/>
    <s v="Gardnerberg"/>
    <n v="5"/>
    <n v="5"/>
    <x v="1"/>
    <s v="F"/>
    <n v="27"/>
    <x v="4"/>
    <n v="350.21999999999997"/>
    <s v="Nov 2024"/>
    <n v="2024"/>
    <x v="8"/>
  </r>
  <r>
    <n v="35625"/>
    <d v="2024-11-24T00:00:00"/>
    <n v="863"/>
    <n v="30"/>
    <x v="1"/>
    <x v="11"/>
    <n v="2"/>
    <n v="19.350000000000001"/>
    <x v="1"/>
    <s v="Lake Johnland"/>
    <n v="3"/>
    <n v="3"/>
    <x v="2"/>
    <m/>
    <n v="22"/>
    <x v="3"/>
    <n v="38.700000000000003"/>
    <s v="Nov 2024"/>
    <n v="2024"/>
    <x v="8"/>
  </r>
  <r>
    <n v="82649"/>
    <d v="2024-11-26T00:00:00"/>
    <n v="983"/>
    <n v="20"/>
    <x v="4"/>
    <x v="7"/>
    <n v="1"/>
    <n v="419.8"/>
    <x v="2"/>
    <s v="Smithmouth"/>
    <n v="3.9924906132665834"/>
    <m/>
    <x v="0"/>
    <s v="M"/>
    <n v="60"/>
    <x v="1"/>
    <n v="419.8"/>
    <s v="Nov 2024"/>
    <n v="2024"/>
    <x v="8"/>
  </r>
  <r>
    <n v="42780"/>
    <d v="2024-11-26T00:00:00"/>
    <n v="482"/>
    <n v="40"/>
    <x v="3"/>
    <x v="22"/>
    <n v="4"/>
    <n v="121.29"/>
    <x v="0"/>
    <s v="Port Craigfort"/>
    <n v="4"/>
    <n v="4"/>
    <x v="0"/>
    <s v="M"/>
    <n v="32"/>
    <x v="4"/>
    <n v="485.16"/>
    <s v="Nov 2024"/>
    <n v="2024"/>
    <x v="8"/>
  </r>
  <r>
    <n v="94070"/>
    <d v="2024-11-26T00:00:00"/>
    <n v="822"/>
    <n v="50"/>
    <x v="2"/>
    <x v="16"/>
    <n v="2"/>
    <n v="236.61"/>
    <x v="2"/>
    <s v="West Tyler"/>
    <n v="5"/>
    <n v="5"/>
    <x v="0"/>
    <s v="M"/>
    <n v="67"/>
    <x v="0"/>
    <n v="473.22"/>
    <s v="Nov 2024"/>
    <n v="2024"/>
    <x v="8"/>
  </r>
  <r>
    <n v="10299"/>
    <d v="2024-11-27T00:00:00"/>
    <n v="971"/>
    <n v="20"/>
    <x v="4"/>
    <x v="8"/>
    <n v="4"/>
    <n v="203.94"/>
    <x v="1"/>
    <s v="Teresaville"/>
    <n v="5"/>
    <n v="5"/>
    <x v="1"/>
    <s v="F"/>
    <n v="33"/>
    <x v="4"/>
    <n v="815.76"/>
    <s v="Nov 2024"/>
    <n v="2024"/>
    <x v="8"/>
  </r>
  <r>
    <n v="60036"/>
    <d v="2024-11-27T00:00:00"/>
    <n v="244"/>
    <n v="20"/>
    <x v="4"/>
    <x v="19"/>
    <n v="4"/>
    <n v="333.23"/>
    <x v="2"/>
    <s v="South Julieborough"/>
    <n v="3.9924906132665834"/>
    <m/>
    <x v="1"/>
    <s v="F"/>
    <n v="57"/>
    <x v="1"/>
    <n v="1332.92"/>
    <s v="Nov 2024"/>
    <n v="2024"/>
    <x v="8"/>
  </r>
  <r>
    <n v="27117"/>
    <d v="2024-11-27T00:00:00"/>
    <n v="312"/>
    <n v="20"/>
    <x v="4"/>
    <x v="7"/>
    <n v="4"/>
    <n v="245.65"/>
    <x v="0"/>
    <s v="West Jonathanmouth"/>
    <n v="4"/>
    <n v="4"/>
    <x v="1"/>
    <s v="F"/>
    <n v="66"/>
    <x v="0"/>
    <n v="982.6"/>
    <s v="Nov 2024"/>
    <n v="2024"/>
    <x v="8"/>
  </r>
  <r>
    <n v="24078"/>
    <d v="2024-11-29T00:00:00"/>
    <n v="344"/>
    <n v="20"/>
    <x v="4"/>
    <x v="19"/>
    <n v="5"/>
    <n v="364.91"/>
    <x v="1"/>
    <s v="West Jesusville"/>
    <n v="1"/>
    <n v="1"/>
    <x v="0"/>
    <s v="M"/>
    <n v="71"/>
    <x v="0"/>
    <n v="1824.5500000000002"/>
    <s v="Nov 2024"/>
    <n v="2024"/>
    <x v="8"/>
  </r>
  <r>
    <n v="59486"/>
    <d v="2024-11-29T00:00:00"/>
    <n v="327"/>
    <n v="30"/>
    <x v="1"/>
    <x v="1"/>
    <n v="5"/>
    <n v="475.62"/>
    <x v="2"/>
    <s v="Brownbury"/>
    <n v="4"/>
    <n v="4"/>
    <x v="1"/>
    <s v="F"/>
    <n v="61"/>
    <x v="0"/>
    <n v="2378.1"/>
    <s v="Nov 2024"/>
    <n v="2024"/>
    <x v="8"/>
  </r>
  <r>
    <n v="77096"/>
    <d v="2024-11-30T00:00:00"/>
    <n v="369"/>
    <n v="50"/>
    <x v="2"/>
    <x v="20"/>
    <n v="4"/>
    <n v="83.08"/>
    <x v="0"/>
    <s v="Millerborough"/>
    <n v="5"/>
    <n v="5"/>
    <x v="0"/>
    <s v="M"/>
    <n v="22"/>
    <x v="3"/>
    <n v="332.32"/>
    <s v="Nov 2024"/>
    <n v="2024"/>
    <x v="8"/>
  </r>
  <r>
    <n v="67215"/>
    <d v="2024-12-02T00:00:00"/>
    <n v="912"/>
    <n v="20"/>
    <x v="4"/>
    <x v="7"/>
    <n v="1"/>
    <n v="242.04"/>
    <x v="0"/>
    <s v="Codyburgh"/>
    <n v="4"/>
    <n v="4"/>
    <x v="0"/>
    <s v="M"/>
    <n v="71"/>
    <x v="0"/>
    <n v="242.04"/>
    <s v="Dec 2024"/>
    <n v="2024"/>
    <x v="9"/>
  </r>
  <r>
    <n v="23807"/>
    <d v="2024-12-02T00:00:00"/>
    <n v="547"/>
    <n v="40"/>
    <x v="3"/>
    <x v="12"/>
    <n v="5"/>
    <n v="397.63"/>
    <x v="0"/>
    <s v="Jackshire"/>
    <n v="2"/>
    <n v="2"/>
    <x v="0"/>
    <s v="M"/>
    <n v="53"/>
    <x v="1"/>
    <n v="1988.15"/>
    <s v="Dec 2024"/>
    <n v="2024"/>
    <x v="9"/>
  </r>
  <r>
    <n v="87140"/>
    <d v="2024-12-02T00:00:00"/>
    <n v="977"/>
    <n v="30"/>
    <x v="1"/>
    <x v="13"/>
    <n v="3"/>
    <n v="83.47"/>
    <x v="0"/>
    <s v="New Joshua"/>
    <n v="5"/>
    <n v="5"/>
    <x v="1"/>
    <s v="F"/>
    <n v="28"/>
    <x v="4"/>
    <n v="250.41"/>
    <s v="Dec 2024"/>
    <n v="2024"/>
    <x v="9"/>
  </r>
  <r>
    <n v="29989"/>
    <d v="2024-12-03T00:00:00"/>
    <n v="829"/>
    <n v="10"/>
    <x v="0"/>
    <x v="0"/>
    <n v="4"/>
    <n v="196.16"/>
    <x v="2"/>
    <s v="East Tonyaberg"/>
    <n v="5"/>
    <n v="5"/>
    <x v="1"/>
    <s v="F"/>
    <n v="21"/>
    <x v="3"/>
    <n v="784.64"/>
    <s v="Dec 2024"/>
    <n v="2024"/>
    <x v="9"/>
  </r>
  <r>
    <n v="61360"/>
    <d v="2024-12-03T00:00:00"/>
    <n v="544"/>
    <n v="10"/>
    <x v="0"/>
    <x v="9"/>
    <n v="3"/>
    <n v="457.44"/>
    <x v="1"/>
    <s v="Myershaven"/>
    <n v="5"/>
    <n v="5"/>
    <x v="0"/>
    <s v="M"/>
    <n v="60"/>
    <x v="1"/>
    <n v="1372.32"/>
    <s v="Dec 2024"/>
    <n v="2024"/>
    <x v="9"/>
  </r>
  <r>
    <n v="75434"/>
    <d v="2024-12-03T00:00:00"/>
    <n v="775"/>
    <n v="10"/>
    <x v="0"/>
    <x v="9"/>
    <n v="3"/>
    <n v="256.12"/>
    <x v="1"/>
    <s v="Craigmouth"/>
    <n v="3"/>
    <n v="3"/>
    <x v="0"/>
    <s v="M"/>
    <n v="21"/>
    <x v="3"/>
    <n v="768.36"/>
    <s v="Dec 2024"/>
    <n v="2024"/>
    <x v="9"/>
  </r>
  <r>
    <n v="16119"/>
    <d v="2024-12-03T00:00:00"/>
    <n v="628"/>
    <n v="20"/>
    <x v="4"/>
    <x v="7"/>
    <n v="1"/>
    <n v="71.83"/>
    <x v="2"/>
    <s v="Williamsside"/>
    <n v="3.9924906132665834"/>
    <m/>
    <x v="1"/>
    <s v="F"/>
    <n v="28"/>
    <x v="4"/>
    <n v="71.83"/>
    <s v="Dec 2024"/>
    <n v="2024"/>
    <x v="9"/>
  </r>
  <r>
    <n v="69355"/>
    <d v="2024-12-04T00:00:00"/>
    <n v="683"/>
    <n v="30"/>
    <x v="1"/>
    <x v="15"/>
    <n v="1"/>
    <n v="404.07"/>
    <x v="2"/>
    <s v="South Susanstad"/>
    <n v="5"/>
    <n v="5"/>
    <x v="0"/>
    <s v="M"/>
    <n v="18"/>
    <x v="3"/>
    <n v="404.07"/>
    <s v="Dec 2024"/>
    <n v="2024"/>
    <x v="9"/>
  </r>
  <r>
    <n v="55134"/>
    <d v="2024-12-04T00:00:00"/>
    <n v="837"/>
    <n v="50"/>
    <x v="2"/>
    <x v="10"/>
    <n v="4"/>
    <n v="487.21"/>
    <x v="2"/>
    <s v="Marthabury"/>
    <n v="3.9924906132665834"/>
    <m/>
    <x v="0"/>
    <s v="M"/>
    <n v="46"/>
    <x v="1"/>
    <n v="1948.84"/>
    <s v="Dec 2024"/>
    <n v="2024"/>
    <x v="9"/>
  </r>
  <r>
    <n v="93992"/>
    <d v="2024-12-05T00:00:00"/>
    <n v="853"/>
    <n v="30"/>
    <x v="1"/>
    <x v="11"/>
    <n v="1"/>
    <n v="153.82"/>
    <x v="0"/>
    <s v="West Cynthiaton"/>
    <n v="4"/>
    <n v="4"/>
    <x v="2"/>
    <m/>
    <n v="29"/>
    <x v="4"/>
    <n v="153.82"/>
    <s v="Dec 2024"/>
    <n v="2024"/>
    <x v="9"/>
  </r>
  <r>
    <n v="77884"/>
    <d v="2024-12-05T00:00:00"/>
    <n v="620"/>
    <n v="20"/>
    <x v="4"/>
    <x v="5"/>
    <n v="3"/>
    <n v="145.36000000000001"/>
    <x v="2"/>
    <s v="Shortmouth"/>
    <n v="3"/>
    <n v="3"/>
    <x v="1"/>
    <s v="F"/>
    <n v="41"/>
    <x v="2"/>
    <n v="436.08000000000004"/>
    <s v="Dec 2024"/>
    <n v="2024"/>
    <x v="9"/>
  </r>
  <r>
    <n v="32787"/>
    <d v="2024-12-05T00:00:00"/>
    <n v="359"/>
    <n v="50"/>
    <x v="2"/>
    <x v="2"/>
    <n v="5"/>
    <n v="88.57"/>
    <x v="1"/>
    <s v="Lindsaybury"/>
    <n v="3.9924906132665834"/>
    <m/>
    <x v="0"/>
    <s v="M"/>
    <n v="28"/>
    <x v="4"/>
    <n v="442.84999999999997"/>
    <s v="Dec 2024"/>
    <n v="2024"/>
    <x v="9"/>
  </r>
  <r>
    <n v="95980"/>
    <d v="2024-12-06T00:00:00"/>
    <n v="804"/>
    <n v="40"/>
    <x v="3"/>
    <x v="3"/>
    <n v="1"/>
    <n v="106.07"/>
    <x v="1"/>
    <s v="Haileyville"/>
    <n v="3.9924906132665834"/>
    <m/>
    <x v="1"/>
    <s v="F"/>
    <n v="75"/>
    <x v="0"/>
    <n v="106.07"/>
    <s v="Dec 2024"/>
    <n v="2024"/>
    <x v="9"/>
  </r>
  <r>
    <n v="97281"/>
    <d v="2024-12-07T00:00:00"/>
    <n v="450"/>
    <n v="30"/>
    <x v="1"/>
    <x v="13"/>
    <n v="4"/>
    <n v="289.63"/>
    <x v="0"/>
    <s v="Ramirezton"/>
    <n v="5"/>
    <n v="5"/>
    <x v="0"/>
    <s v="M"/>
    <n v="32"/>
    <x v="4"/>
    <n v="1158.52"/>
    <s v="Dec 2024"/>
    <n v="2024"/>
    <x v="9"/>
  </r>
  <r>
    <n v="61329"/>
    <d v="2024-12-07T00:00:00"/>
    <n v="311"/>
    <n v="10"/>
    <x v="0"/>
    <x v="9"/>
    <n v="2"/>
    <n v="50.52"/>
    <x v="2"/>
    <s v="Ashleychester"/>
    <n v="5"/>
    <n v="5"/>
    <x v="0"/>
    <s v="M"/>
    <n v="74"/>
    <x v="0"/>
    <n v="101.04"/>
    <s v="Dec 2024"/>
    <n v="2024"/>
    <x v="9"/>
  </r>
  <r>
    <n v="89104"/>
    <d v="2024-12-07T00:00:00"/>
    <n v="358"/>
    <n v="40"/>
    <x v="3"/>
    <x v="12"/>
    <n v="3"/>
    <n v="284.47000000000003"/>
    <x v="1"/>
    <s v="Christophertown"/>
    <n v="4"/>
    <n v="4"/>
    <x v="1"/>
    <s v="F"/>
    <n v="55"/>
    <x v="1"/>
    <n v="853.41000000000008"/>
    <s v="Dec 2024"/>
    <n v="2024"/>
    <x v="9"/>
  </r>
  <r>
    <n v="29306"/>
    <d v="2024-12-07T00:00:00"/>
    <n v="162"/>
    <n v="50"/>
    <x v="2"/>
    <x v="16"/>
    <n v="3"/>
    <n v="358.82"/>
    <x v="1"/>
    <s v="Williamsburgh"/>
    <n v="5"/>
    <n v="5"/>
    <x v="0"/>
    <s v="M"/>
    <n v="41"/>
    <x v="2"/>
    <n v="1076.46"/>
    <s v="Dec 2024"/>
    <n v="2024"/>
    <x v="9"/>
  </r>
  <r>
    <n v="64649"/>
    <d v="2024-12-07T00:00:00"/>
    <n v="438"/>
    <n v="40"/>
    <x v="3"/>
    <x v="12"/>
    <n v="5"/>
    <n v="132.97999999999999"/>
    <x v="1"/>
    <s v="Alexanderberg"/>
    <n v="3.9924906132665834"/>
    <m/>
    <x v="0"/>
    <s v="M"/>
    <n v="45"/>
    <x v="2"/>
    <n v="664.9"/>
    <s v="Dec 2024"/>
    <n v="2024"/>
    <x v="9"/>
  </r>
  <r>
    <n v="15545"/>
    <d v="2024-12-08T00:00:00"/>
    <n v="128"/>
    <n v="40"/>
    <x v="3"/>
    <x v="3"/>
    <n v="2"/>
    <n v="475.77"/>
    <x v="2"/>
    <s v="Johnsonborough"/>
    <n v="3.9924906132665834"/>
    <m/>
    <x v="1"/>
    <s v="F"/>
    <n v="65"/>
    <x v="0"/>
    <n v="951.54"/>
    <s v="Dec 2024"/>
    <n v="2024"/>
    <x v="9"/>
  </r>
  <r>
    <n v="55426"/>
    <d v="2024-12-08T00:00:00"/>
    <n v="139"/>
    <n v="50"/>
    <x v="2"/>
    <x v="20"/>
    <n v="5"/>
    <n v="448.92"/>
    <x v="2"/>
    <s v="East Josestad"/>
    <n v="5"/>
    <n v="5"/>
    <x v="2"/>
    <m/>
    <n v="69"/>
    <x v="0"/>
    <n v="2244.6"/>
    <s v="Dec 2024"/>
    <n v="2024"/>
    <x v="9"/>
  </r>
  <r>
    <n v="58368"/>
    <d v="2024-12-08T00:00:00"/>
    <n v="522"/>
    <n v="20"/>
    <x v="4"/>
    <x v="8"/>
    <n v="3"/>
    <n v="162.83000000000001"/>
    <x v="2"/>
    <s v="Amandamouth"/>
    <n v="5"/>
    <n v="5"/>
    <x v="1"/>
    <s v="F"/>
    <n v="23"/>
    <x v="3"/>
    <n v="488.49"/>
    <s v="Dec 2024"/>
    <n v="2024"/>
    <x v="9"/>
  </r>
  <r>
    <n v="54614"/>
    <d v="2024-12-10T00:00:00"/>
    <n v="704"/>
    <n v="40"/>
    <x v="3"/>
    <x v="21"/>
    <n v="1"/>
    <n v="55.6"/>
    <x v="0"/>
    <s v="Stephanieshire"/>
    <n v="4"/>
    <n v="4"/>
    <x v="0"/>
    <s v="M"/>
    <n v="61"/>
    <x v="0"/>
    <n v="55.6"/>
    <s v="Dec 2024"/>
    <n v="2024"/>
    <x v="9"/>
  </r>
  <r>
    <n v="38547"/>
    <d v="2024-12-10T00:00:00"/>
    <n v="486"/>
    <n v="30"/>
    <x v="1"/>
    <x v="18"/>
    <n v="3"/>
    <n v="474.17"/>
    <x v="0"/>
    <s v="West Courtneychester"/>
    <n v="4"/>
    <n v="4"/>
    <x v="0"/>
    <s v="M"/>
    <n v="61"/>
    <x v="0"/>
    <n v="1422.51"/>
    <s v="Dec 2024"/>
    <n v="2024"/>
    <x v="9"/>
  </r>
  <r>
    <n v="50139"/>
    <d v="2024-12-10T00:00:00"/>
    <n v="905"/>
    <n v="30"/>
    <x v="1"/>
    <x v="11"/>
    <n v="4"/>
    <n v="388"/>
    <x v="0"/>
    <s v="Port Vincenttown"/>
    <n v="3"/>
    <n v="3"/>
    <x v="0"/>
    <s v="M"/>
    <n v="53"/>
    <x v="1"/>
    <n v="1552"/>
    <s v="Dec 2024"/>
    <n v="2024"/>
    <x v="9"/>
  </r>
  <r>
    <n v="30321"/>
    <d v="2024-12-11T00:00:00"/>
    <n v="665"/>
    <n v="30"/>
    <x v="1"/>
    <x v="11"/>
    <n v="3"/>
    <n v="477.17"/>
    <x v="1"/>
    <s v="Alvaradoview"/>
    <n v="4"/>
    <n v="4"/>
    <x v="2"/>
    <m/>
    <n v="59"/>
    <x v="1"/>
    <n v="1431.51"/>
    <s v="Dec 2024"/>
    <n v="2024"/>
    <x v="9"/>
  </r>
  <r>
    <n v="18191"/>
    <d v="2024-12-11T00:00:00"/>
    <n v="355"/>
    <n v="20"/>
    <x v="4"/>
    <x v="7"/>
    <n v="2"/>
    <n v="433.83"/>
    <x v="2"/>
    <s v="Port Jasmine"/>
    <n v="5"/>
    <n v="5"/>
    <x v="0"/>
    <s v="M"/>
    <n v="26"/>
    <x v="4"/>
    <n v="867.66"/>
    <s v="Dec 2024"/>
    <n v="2024"/>
    <x v="9"/>
  </r>
  <r>
    <n v="31253"/>
    <d v="2024-12-11T00:00:00"/>
    <n v="226"/>
    <n v="40"/>
    <x v="3"/>
    <x v="6"/>
    <n v="3"/>
    <n v="428.95"/>
    <x v="1"/>
    <s v="New Coleside"/>
    <n v="3.9924906132665834"/>
    <m/>
    <x v="0"/>
    <s v="M"/>
    <n v="43"/>
    <x v="2"/>
    <n v="1286.8499999999999"/>
    <s v="Dec 2024"/>
    <n v="2024"/>
    <x v="9"/>
  </r>
  <r>
    <n v="76505"/>
    <d v="2024-12-11T00:00:00"/>
    <n v="295"/>
    <n v="40"/>
    <x v="3"/>
    <x v="22"/>
    <n v="5"/>
    <n v="250.07"/>
    <x v="2"/>
    <s v="Armstrongberg"/>
    <n v="5"/>
    <n v="5"/>
    <x v="1"/>
    <s v="F"/>
    <n v="19"/>
    <x v="3"/>
    <n v="1250.3499999999999"/>
    <s v="Dec 2024"/>
    <n v="2024"/>
    <x v="9"/>
  </r>
  <r>
    <n v="14361"/>
    <d v="2024-12-12T00:00:00"/>
    <n v="178"/>
    <n v="50"/>
    <x v="2"/>
    <x v="20"/>
    <n v="4"/>
    <n v="233.12"/>
    <x v="2"/>
    <s v="Robertbury"/>
    <n v="5"/>
    <n v="5"/>
    <x v="2"/>
    <m/>
    <n v="23"/>
    <x v="3"/>
    <n v="932.48"/>
    <s v="Dec 2024"/>
    <n v="2024"/>
    <x v="9"/>
  </r>
  <r>
    <n v="57240"/>
    <d v="2024-12-12T00:00:00"/>
    <n v="426"/>
    <n v="10"/>
    <x v="0"/>
    <x v="23"/>
    <n v="4"/>
    <n v="458.08"/>
    <x v="1"/>
    <s v="Jennachester"/>
    <n v="5"/>
    <n v="5"/>
    <x v="0"/>
    <s v="M"/>
    <n v="61"/>
    <x v="0"/>
    <n v="1832.32"/>
    <s v="Dec 2024"/>
    <n v="2024"/>
    <x v="9"/>
  </r>
  <r>
    <n v="69817"/>
    <d v="2024-12-12T00:00:00"/>
    <n v="100"/>
    <n v="10"/>
    <x v="0"/>
    <x v="9"/>
    <n v="4"/>
    <n v="179.94"/>
    <x v="2"/>
    <s v="West Jennifer"/>
    <n v="3.9924906132665834"/>
    <m/>
    <x v="1"/>
    <s v="F"/>
    <n v="18"/>
    <x v="3"/>
    <n v="719.76"/>
    <s v="Dec 2024"/>
    <n v="2024"/>
    <x v="9"/>
  </r>
  <r>
    <n v="55539"/>
    <d v="2024-12-13T00:00:00"/>
    <n v="614"/>
    <n v="10"/>
    <x v="0"/>
    <x v="9"/>
    <n v="5"/>
    <n v="144.94999999999999"/>
    <x v="0"/>
    <s v="Jasonbury"/>
    <n v="5"/>
    <n v="5"/>
    <x v="1"/>
    <s v="F"/>
    <n v="59"/>
    <x v="1"/>
    <n v="724.75"/>
    <s v="Dec 2024"/>
    <n v="2024"/>
    <x v="9"/>
  </r>
  <r>
    <n v="88885"/>
    <d v="2024-12-13T00:00:00"/>
    <n v="393"/>
    <n v="10"/>
    <x v="0"/>
    <x v="24"/>
    <n v="1"/>
    <n v="112.93"/>
    <x v="1"/>
    <s v="Port Emily"/>
    <n v="5"/>
    <n v="5"/>
    <x v="0"/>
    <s v="M"/>
    <n v="27"/>
    <x v="4"/>
    <n v="112.93"/>
    <s v="Dec 2024"/>
    <n v="2024"/>
    <x v="9"/>
  </r>
  <r>
    <n v="85139"/>
    <d v="2024-12-13T00:00:00"/>
    <n v="844"/>
    <n v="40"/>
    <x v="3"/>
    <x v="12"/>
    <n v="1"/>
    <n v="312.01"/>
    <x v="2"/>
    <s v="Jackmouth"/>
    <n v="5"/>
    <n v="5"/>
    <x v="0"/>
    <s v="M"/>
    <n v="57"/>
    <x v="1"/>
    <n v="312.01"/>
    <s v="Dec 2024"/>
    <n v="2024"/>
    <x v="9"/>
  </r>
  <r>
    <n v="74178"/>
    <d v="2024-12-13T00:00:00"/>
    <n v="179"/>
    <n v="10"/>
    <x v="0"/>
    <x v="4"/>
    <n v="1"/>
    <n v="20.84"/>
    <x v="0"/>
    <s v="Jonathanstad"/>
    <n v="2"/>
    <n v="2"/>
    <x v="0"/>
    <s v="M"/>
    <n v="52"/>
    <x v="1"/>
    <n v="20.84"/>
    <s v="Dec 2024"/>
    <n v="2024"/>
    <x v="9"/>
  </r>
  <r>
    <n v="74956"/>
    <d v="2024-12-14T00:00:00"/>
    <n v="204"/>
    <n v="50"/>
    <x v="2"/>
    <x v="10"/>
    <n v="5"/>
    <n v="93.29"/>
    <x v="0"/>
    <s v="Kristenberg"/>
    <n v="5"/>
    <n v="5"/>
    <x v="0"/>
    <s v="M"/>
    <n v="58"/>
    <x v="1"/>
    <n v="466.45000000000005"/>
    <s v="Dec 2024"/>
    <n v="2024"/>
    <x v="9"/>
  </r>
  <r>
    <n v="44994"/>
    <d v="2024-12-14T00:00:00"/>
    <n v="879"/>
    <n v="10"/>
    <x v="0"/>
    <x v="23"/>
    <n v="5"/>
    <n v="269.42"/>
    <x v="1"/>
    <s v="Lake April"/>
    <n v="5"/>
    <n v="5"/>
    <x v="2"/>
    <m/>
    <n v="42"/>
    <x v="2"/>
    <n v="1347.1000000000001"/>
    <s v="Dec 2024"/>
    <n v="2024"/>
    <x v="9"/>
  </r>
  <r>
    <n v="68416"/>
    <d v="2024-12-15T00:00:00"/>
    <n v="311"/>
    <n v="20"/>
    <x v="4"/>
    <x v="17"/>
    <n v="5"/>
    <n v="22.15"/>
    <x v="1"/>
    <s v="New Jeremy"/>
    <n v="5"/>
    <n v="5"/>
    <x v="1"/>
    <s v="F"/>
    <n v="44"/>
    <x v="2"/>
    <n v="110.75"/>
    <s v="Dec 2024"/>
    <n v="2024"/>
    <x v="9"/>
  </r>
  <r>
    <n v="13112"/>
    <d v="2024-12-15T00:00:00"/>
    <n v="202"/>
    <n v="10"/>
    <x v="0"/>
    <x v="24"/>
    <n v="2"/>
    <n v="182.06"/>
    <x v="1"/>
    <s v="South Katherineside"/>
    <n v="3"/>
    <n v="3"/>
    <x v="2"/>
    <m/>
    <n v="35"/>
    <x v="4"/>
    <n v="364.12"/>
    <s v="Dec 2024"/>
    <n v="2024"/>
    <x v="9"/>
  </r>
  <r>
    <n v="46326"/>
    <d v="2024-12-15T00:00:00"/>
    <n v="625"/>
    <n v="10"/>
    <x v="0"/>
    <x v="24"/>
    <n v="4"/>
    <n v="427.65"/>
    <x v="1"/>
    <s v="Andersonchester"/>
    <n v="3"/>
    <n v="3"/>
    <x v="0"/>
    <s v="M"/>
    <n v="31"/>
    <x v="4"/>
    <n v="1710.6"/>
    <s v="Dec 2024"/>
    <n v="2024"/>
    <x v="9"/>
  </r>
  <r>
    <n v="82894"/>
    <d v="2024-12-15T00:00:00"/>
    <n v="585"/>
    <n v="20"/>
    <x v="4"/>
    <x v="19"/>
    <n v="1"/>
    <n v="499.23"/>
    <x v="2"/>
    <s v="Johnstad"/>
    <n v="5"/>
    <n v="5"/>
    <x v="2"/>
    <m/>
    <n v="58"/>
    <x v="1"/>
    <n v="499.23"/>
    <s v="Dec 2024"/>
    <n v="2024"/>
    <x v="9"/>
  </r>
  <r>
    <n v="57419"/>
    <d v="2024-12-15T00:00:00"/>
    <n v="222"/>
    <n v="10"/>
    <x v="0"/>
    <x v="23"/>
    <n v="2"/>
    <n v="423.22"/>
    <x v="0"/>
    <s v="Alvaradobury"/>
    <n v="2"/>
    <n v="2"/>
    <x v="0"/>
    <s v="M"/>
    <n v="29"/>
    <x v="4"/>
    <n v="846.44"/>
    <s v="Dec 2024"/>
    <n v="2024"/>
    <x v="9"/>
  </r>
  <r>
    <n v="79928"/>
    <d v="2024-12-16T00:00:00"/>
    <n v="246"/>
    <n v="20"/>
    <x v="4"/>
    <x v="8"/>
    <n v="3"/>
    <n v="30.61"/>
    <x v="1"/>
    <s v="East Chris"/>
    <n v="3.9924906132665834"/>
    <m/>
    <x v="2"/>
    <m/>
    <n v="50"/>
    <x v="1"/>
    <n v="91.83"/>
    <s v="Dec 2024"/>
    <n v="2024"/>
    <x v="9"/>
  </r>
  <r>
    <n v="52647"/>
    <d v="2024-12-16T00:00:00"/>
    <n v="806"/>
    <n v="50"/>
    <x v="2"/>
    <x v="2"/>
    <n v="4"/>
    <n v="433.77"/>
    <x v="1"/>
    <s v="Port Timothy"/>
    <n v="5"/>
    <n v="5"/>
    <x v="0"/>
    <s v="M"/>
    <n v="43"/>
    <x v="2"/>
    <n v="1735.08"/>
    <s v="Dec 2024"/>
    <n v="2024"/>
    <x v="9"/>
  </r>
  <r>
    <n v="68904"/>
    <d v="2024-12-16T00:00:00"/>
    <n v="957"/>
    <n v="10"/>
    <x v="0"/>
    <x v="9"/>
    <n v="4"/>
    <n v="266.13"/>
    <x v="1"/>
    <s v="Chenmouth"/>
    <n v="5"/>
    <n v="5"/>
    <x v="1"/>
    <s v="F"/>
    <n v="25"/>
    <x v="3"/>
    <n v="1064.52"/>
    <s v="Dec 2024"/>
    <n v="2024"/>
    <x v="9"/>
  </r>
  <r>
    <n v="13542"/>
    <d v="2024-12-17T00:00:00"/>
    <n v="784"/>
    <n v="10"/>
    <x v="0"/>
    <x v="0"/>
    <n v="2"/>
    <n v="373.36"/>
    <x v="0"/>
    <s v="New Oliviaberg"/>
    <n v="1"/>
    <n v="1"/>
    <x v="1"/>
    <s v="F"/>
    <n v="56"/>
    <x v="1"/>
    <n v="746.72"/>
    <s v="Dec 2024"/>
    <n v="2024"/>
    <x v="9"/>
  </r>
  <r>
    <n v="41394"/>
    <d v="2024-12-17T00:00:00"/>
    <n v="549"/>
    <n v="30"/>
    <x v="1"/>
    <x v="11"/>
    <n v="3"/>
    <n v="429.11"/>
    <x v="0"/>
    <s v="West Larrymouth"/>
    <n v="3"/>
    <n v="3"/>
    <x v="1"/>
    <s v="F"/>
    <n v="69"/>
    <x v="0"/>
    <n v="1287.33"/>
    <s v="Dec 2024"/>
    <n v="2024"/>
    <x v="9"/>
  </r>
  <r>
    <n v="76490"/>
    <d v="2024-12-17T00:00:00"/>
    <n v="362"/>
    <n v="30"/>
    <x v="1"/>
    <x v="1"/>
    <n v="5"/>
    <n v="307.04000000000002"/>
    <x v="1"/>
    <s v="Roymouth"/>
    <n v="3.9924906132665834"/>
    <m/>
    <x v="1"/>
    <s v="F"/>
    <n v="48"/>
    <x v="1"/>
    <n v="1535.2"/>
    <s v="Dec 2024"/>
    <n v="2024"/>
    <x v="9"/>
  </r>
  <r>
    <n v="81394"/>
    <d v="2024-12-17T00:00:00"/>
    <n v="110"/>
    <n v="50"/>
    <x v="2"/>
    <x v="2"/>
    <n v="3"/>
    <n v="68.22"/>
    <x v="0"/>
    <s v="Cameronstad"/>
    <n v="3"/>
    <n v="3"/>
    <x v="1"/>
    <s v="F"/>
    <n v="52"/>
    <x v="1"/>
    <n v="204.66"/>
    <s v="Dec 2024"/>
    <n v="2024"/>
    <x v="9"/>
  </r>
  <r>
    <n v="53977"/>
    <d v="2024-12-17T00:00:00"/>
    <n v="125"/>
    <n v="50"/>
    <x v="2"/>
    <x v="10"/>
    <n v="1"/>
    <n v="117.37"/>
    <x v="0"/>
    <s v="South Taylorchester"/>
    <n v="4"/>
    <n v="4"/>
    <x v="1"/>
    <s v="F"/>
    <n v="43"/>
    <x v="2"/>
    <n v="117.37"/>
    <s v="Dec 2024"/>
    <n v="2024"/>
    <x v="9"/>
  </r>
  <r>
    <n v="20814"/>
    <d v="2024-12-18T00:00:00"/>
    <n v="914"/>
    <n v="10"/>
    <x v="0"/>
    <x v="0"/>
    <n v="4"/>
    <n v="291.29000000000002"/>
    <x v="2"/>
    <s v="South Melodystad"/>
    <n v="4"/>
    <n v="4"/>
    <x v="0"/>
    <s v="M"/>
    <n v="65"/>
    <x v="0"/>
    <n v="1165.1600000000001"/>
    <s v="Dec 2024"/>
    <n v="2024"/>
    <x v="9"/>
  </r>
  <r>
    <n v="85365"/>
    <d v="2024-12-18T00:00:00"/>
    <n v="870"/>
    <n v="20"/>
    <x v="4"/>
    <x v="17"/>
    <n v="2"/>
    <n v="158.05000000000001"/>
    <x v="1"/>
    <s v="Andersonshire"/>
    <n v="5"/>
    <n v="5"/>
    <x v="0"/>
    <s v="M"/>
    <n v="59"/>
    <x v="1"/>
    <n v="316.10000000000002"/>
    <s v="Dec 2024"/>
    <n v="2024"/>
    <x v="9"/>
  </r>
  <r>
    <n v="85771"/>
    <d v="2024-12-18T00:00:00"/>
    <n v="299"/>
    <n v="10"/>
    <x v="0"/>
    <x v="4"/>
    <n v="2"/>
    <n v="336.34"/>
    <x v="0"/>
    <s v="Brownport"/>
    <n v="4"/>
    <n v="4"/>
    <x v="1"/>
    <s v="F"/>
    <n v="56"/>
    <x v="1"/>
    <n v="672.68"/>
    <s v="Dec 2024"/>
    <n v="2024"/>
    <x v="9"/>
  </r>
  <r>
    <n v="63100"/>
    <d v="2024-12-18T00:00:00"/>
    <n v="974"/>
    <n v="10"/>
    <x v="0"/>
    <x v="23"/>
    <n v="5"/>
    <n v="410.6"/>
    <x v="0"/>
    <s v="South Lisaland"/>
    <n v="3"/>
    <n v="3"/>
    <x v="1"/>
    <s v="F"/>
    <n v="58"/>
    <x v="1"/>
    <n v="2053"/>
    <s v="Dec 2024"/>
    <n v="2024"/>
    <x v="9"/>
  </r>
  <r>
    <n v="99182"/>
    <d v="2024-12-19T00:00:00"/>
    <n v="395"/>
    <n v="20"/>
    <x v="4"/>
    <x v="19"/>
    <n v="3"/>
    <n v="197.66"/>
    <x v="2"/>
    <s v="Garciahaven"/>
    <n v="3.9924906132665834"/>
    <m/>
    <x v="1"/>
    <s v="F"/>
    <n v="23"/>
    <x v="3"/>
    <n v="592.98"/>
    <s v="Dec 2024"/>
    <n v="2024"/>
    <x v="9"/>
  </r>
  <r>
    <n v="64425"/>
    <d v="2024-12-19T00:00:00"/>
    <n v="780"/>
    <n v="50"/>
    <x v="2"/>
    <x v="14"/>
    <n v="5"/>
    <n v="203.93"/>
    <x v="2"/>
    <s v="New Ronniebury"/>
    <n v="5"/>
    <n v="5"/>
    <x v="0"/>
    <s v="M"/>
    <n v="22"/>
    <x v="3"/>
    <n v="1019.6500000000001"/>
    <s v="Dec 2024"/>
    <n v="2024"/>
    <x v="9"/>
  </r>
  <r>
    <n v="90540"/>
    <d v="2024-12-19T00:00:00"/>
    <n v="259"/>
    <n v="20"/>
    <x v="4"/>
    <x v="8"/>
    <n v="4"/>
    <n v="438.66"/>
    <x v="0"/>
    <s v="Port Dawn"/>
    <n v="4"/>
    <n v="4"/>
    <x v="0"/>
    <s v="M"/>
    <n v="49"/>
    <x v="1"/>
    <n v="1754.64"/>
    <s v="Dec 2024"/>
    <n v="2024"/>
    <x v="9"/>
  </r>
  <r>
    <n v="14046"/>
    <d v="2024-12-19T00:00:00"/>
    <n v="689"/>
    <n v="20"/>
    <x v="4"/>
    <x v="7"/>
    <n v="4"/>
    <n v="125.91"/>
    <x v="2"/>
    <s v="North Amandaland"/>
    <n v="5"/>
    <n v="5"/>
    <x v="1"/>
    <s v="F"/>
    <n v="24"/>
    <x v="3"/>
    <n v="503.64"/>
    <s v="Dec 2024"/>
    <n v="2024"/>
    <x v="9"/>
  </r>
  <r>
    <n v="60063"/>
    <d v="2024-12-19T00:00:00"/>
    <n v="173"/>
    <n v="50"/>
    <x v="2"/>
    <x v="10"/>
    <n v="1"/>
    <n v="432.67"/>
    <x v="2"/>
    <s v="Jacobsside"/>
    <n v="5"/>
    <n v="5"/>
    <x v="1"/>
    <s v="F"/>
    <n v="68"/>
    <x v="0"/>
    <n v="432.67"/>
    <s v="Dec 2024"/>
    <n v="2024"/>
    <x v="9"/>
  </r>
  <r>
    <n v="61650"/>
    <d v="2024-12-19T00:00:00"/>
    <n v="804"/>
    <n v="10"/>
    <x v="0"/>
    <x v="0"/>
    <n v="2"/>
    <n v="197.96"/>
    <x v="0"/>
    <s v="Bradleyville"/>
    <n v="4"/>
    <n v="4"/>
    <x v="0"/>
    <s v="M"/>
    <n v="29"/>
    <x v="4"/>
    <n v="395.92"/>
    <s v="Dec 2024"/>
    <n v="2024"/>
    <x v="9"/>
  </r>
  <r>
    <n v="76076"/>
    <d v="2024-12-20T00:00:00"/>
    <n v="184"/>
    <n v="10"/>
    <x v="0"/>
    <x v="9"/>
    <n v="4"/>
    <n v="457.54"/>
    <x v="2"/>
    <s v="Suttonfort"/>
    <n v="4"/>
    <n v="4"/>
    <x v="1"/>
    <s v="F"/>
    <n v="29"/>
    <x v="4"/>
    <n v="1830.16"/>
    <s v="Dec 2024"/>
    <n v="2024"/>
    <x v="9"/>
  </r>
  <r>
    <n v="20025"/>
    <d v="2024-12-21T00:00:00"/>
    <n v="681"/>
    <n v="50"/>
    <x v="2"/>
    <x v="16"/>
    <n v="2"/>
    <n v="68.510000000000005"/>
    <x v="1"/>
    <s v="North Debraland"/>
    <n v="5"/>
    <n v="5"/>
    <x v="0"/>
    <s v="M"/>
    <n v="60"/>
    <x v="1"/>
    <n v="137.02000000000001"/>
    <s v="Dec 2024"/>
    <n v="2024"/>
    <x v="9"/>
  </r>
  <r>
    <n v="53649"/>
    <d v="2024-12-22T00:00:00"/>
    <n v="742"/>
    <n v="50"/>
    <x v="2"/>
    <x v="16"/>
    <n v="1"/>
    <n v="329.05"/>
    <x v="1"/>
    <s v="Rebeccahaven"/>
    <n v="4"/>
    <n v="4"/>
    <x v="1"/>
    <s v="F"/>
    <n v="56"/>
    <x v="1"/>
    <n v="329.05"/>
    <s v="Dec 2024"/>
    <n v="2024"/>
    <x v="9"/>
  </r>
  <r>
    <n v="36989"/>
    <d v="2024-12-22T00:00:00"/>
    <n v="639"/>
    <n v="10"/>
    <x v="0"/>
    <x v="4"/>
    <n v="3"/>
    <n v="185.56"/>
    <x v="0"/>
    <s v="Andersonfort"/>
    <n v="4"/>
    <n v="4"/>
    <x v="1"/>
    <s v="F"/>
    <n v="48"/>
    <x v="1"/>
    <n v="556.68000000000006"/>
    <s v="Dec 2024"/>
    <n v="2024"/>
    <x v="9"/>
  </r>
  <r>
    <n v="14520"/>
    <d v="2024-12-22T00:00:00"/>
    <n v="222"/>
    <n v="30"/>
    <x v="1"/>
    <x v="13"/>
    <n v="3"/>
    <n v="372.61"/>
    <x v="0"/>
    <s v="Brookshaven"/>
    <n v="1"/>
    <n v="1"/>
    <x v="1"/>
    <s v="F"/>
    <n v="69"/>
    <x v="0"/>
    <n v="1117.83"/>
    <s v="Dec 2024"/>
    <n v="2024"/>
    <x v="9"/>
  </r>
  <r>
    <n v="44020"/>
    <d v="2024-12-23T00:00:00"/>
    <n v="798"/>
    <n v="10"/>
    <x v="0"/>
    <x v="9"/>
    <n v="5"/>
    <n v="164.62"/>
    <x v="1"/>
    <s v="New Michaeltown"/>
    <n v="4"/>
    <n v="4"/>
    <x v="1"/>
    <s v="F"/>
    <n v="62"/>
    <x v="0"/>
    <n v="823.1"/>
    <s v="Dec 2024"/>
    <n v="2024"/>
    <x v="9"/>
  </r>
  <r>
    <n v="81512"/>
    <d v="2024-12-23T00:00:00"/>
    <n v="976"/>
    <n v="50"/>
    <x v="2"/>
    <x v="14"/>
    <n v="3"/>
    <n v="76.44"/>
    <x v="2"/>
    <s v="East Joshua"/>
    <n v="5"/>
    <n v="5"/>
    <x v="2"/>
    <m/>
    <n v="49"/>
    <x v="1"/>
    <n v="229.32"/>
    <s v="Dec 2024"/>
    <n v="2024"/>
    <x v="9"/>
  </r>
  <r>
    <n v="21745"/>
    <d v="2024-12-23T00:00:00"/>
    <n v="560"/>
    <n v="40"/>
    <x v="3"/>
    <x v="12"/>
    <n v="5"/>
    <n v="124.91"/>
    <x v="0"/>
    <s v="Schultzborough"/>
    <n v="5"/>
    <n v="5"/>
    <x v="2"/>
    <m/>
    <n v="54"/>
    <x v="1"/>
    <n v="624.54999999999995"/>
    <s v="Dec 2024"/>
    <n v="2024"/>
    <x v="9"/>
  </r>
  <r>
    <n v="11645"/>
    <d v="2024-12-23T00:00:00"/>
    <n v="642"/>
    <n v="20"/>
    <x v="4"/>
    <x v="5"/>
    <n v="5"/>
    <n v="367.65"/>
    <x v="1"/>
    <s v="Kelseyton"/>
    <n v="5"/>
    <n v="5"/>
    <x v="1"/>
    <s v="F"/>
    <n v="65"/>
    <x v="0"/>
    <n v="1838.25"/>
    <s v="Dec 2024"/>
    <n v="2024"/>
    <x v="9"/>
  </r>
  <r>
    <n v="69719"/>
    <d v="2024-12-24T00:00:00"/>
    <n v="941"/>
    <n v="10"/>
    <x v="0"/>
    <x v="0"/>
    <n v="2"/>
    <n v="344.04"/>
    <x v="1"/>
    <s v="North Whitneytown"/>
    <n v="5"/>
    <n v="5"/>
    <x v="1"/>
    <s v="F"/>
    <n v="29"/>
    <x v="4"/>
    <n v="688.08"/>
    <s v="Dec 2024"/>
    <n v="2024"/>
    <x v="9"/>
  </r>
  <r>
    <n v="33743"/>
    <d v="2024-12-24T00:00:00"/>
    <n v="405"/>
    <n v="50"/>
    <x v="2"/>
    <x v="10"/>
    <n v="3"/>
    <n v="405.54"/>
    <x v="1"/>
    <s v="New Jonathan"/>
    <n v="5"/>
    <n v="5"/>
    <x v="1"/>
    <s v="F"/>
    <n v="64"/>
    <x v="0"/>
    <n v="1216.6200000000001"/>
    <s v="Dec 2024"/>
    <n v="2024"/>
    <x v="9"/>
  </r>
  <r>
    <n v="63024"/>
    <d v="2024-12-24T00:00:00"/>
    <n v="990"/>
    <n v="30"/>
    <x v="1"/>
    <x v="13"/>
    <n v="3"/>
    <n v="480.65"/>
    <x v="0"/>
    <s v="Kimberlymouth"/>
    <n v="5"/>
    <n v="5"/>
    <x v="1"/>
    <s v="F"/>
    <n v="73"/>
    <x v="0"/>
    <n v="1441.9499999999998"/>
    <s v="Dec 2024"/>
    <n v="2024"/>
    <x v="9"/>
  </r>
  <r>
    <n v="84629"/>
    <d v="2024-12-24T00:00:00"/>
    <n v="246"/>
    <n v="30"/>
    <x v="1"/>
    <x v="11"/>
    <n v="4"/>
    <n v="320.72000000000003"/>
    <x v="2"/>
    <s v="Fritzchester"/>
    <n v="4"/>
    <n v="4"/>
    <x v="0"/>
    <s v="M"/>
    <n v="75"/>
    <x v="0"/>
    <n v="1282.8800000000001"/>
    <s v="Dec 2024"/>
    <n v="2024"/>
    <x v="9"/>
  </r>
  <r>
    <n v="30444"/>
    <d v="2024-12-24T00:00:00"/>
    <n v="651"/>
    <n v="30"/>
    <x v="1"/>
    <x v="1"/>
    <n v="4"/>
    <n v="61.91"/>
    <x v="0"/>
    <s v="Alexanderborough"/>
    <n v="2"/>
    <n v="2"/>
    <x v="1"/>
    <s v="F"/>
    <n v="38"/>
    <x v="2"/>
    <n v="247.64"/>
    <s v="Dec 2024"/>
    <n v="2024"/>
    <x v="9"/>
  </r>
  <r>
    <n v="62824"/>
    <d v="2024-12-25T00:00:00"/>
    <n v="629"/>
    <n v="30"/>
    <x v="1"/>
    <x v="13"/>
    <n v="5"/>
    <n v="321.94"/>
    <x v="1"/>
    <s v="Port Jo"/>
    <n v="2"/>
    <n v="2"/>
    <x v="1"/>
    <s v="F"/>
    <n v="63"/>
    <x v="0"/>
    <n v="1609.7"/>
    <s v="Dec 2024"/>
    <n v="2024"/>
    <x v="9"/>
  </r>
  <r>
    <n v="15824"/>
    <d v="2024-12-25T00:00:00"/>
    <n v="119"/>
    <n v="10"/>
    <x v="0"/>
    <x v="9"/>
    <n v="2"/>
    <n v="256.91000000000003"/>
    <x v="2"/>
    <s v="Vincenttown"/>
    <n v="1"/>
    <n v="1"/>
    <x v="2"/>
    <m/>
    <n v="58"/>
    <x v="1"/>
    <n v="513.82000000000005"/>
    <s v="Dec 2024"/>
    <n v="2024"/>
    <x v="9"/>
  </r>
  <r>
    <n v="49580"/>
    <d v="2024-12-25T00:00:00"/>
    <n v="828"/>
    <n v="40"/>
    <x v="3"/>
    <x v="22"/>
    <n v="1"/>
    <n v="373.83"/>
    <x v="2"/>
    <s v="Watsonchester"/>
    <n v="4"/>
    <n v="4"/>
    <x v="0"/>
    <s v="M"/>
    <n v="30"/>
    <x v="4"/>
    <n v="373.83"/>
    <s v="Dec 2024"/>
    <n v="2024"/>
    <x v="9"/>
  </r>
  <r>
    <n v="73507"/>
    <d v="2024-12-25T00:00:00"/>
    <n v="133"/>
    <n v="20"/>
    <x v="4"/>
    <x v="5"/>
    <n v="4"/>
    <n v="54.68"/>
    <x v="1"/>
    <s v="Beckerview"/>
    <n v="4"/>
    <n v="4"/>
    <x v="0"/>
    <s v="M"/>
    <n v="74"/>
    <x v="0"/>
    <n v="218.72"/>
    <s v="Dec 2024"/>
    <n v="2024"/>
    <x v="9"/>
  </r>
  <r>
    <n v="39027"/>
    <d v="2024-12-26T00:00:00"/>
    <n v="757"/>
    <n v="30"/>
    <x v="1"/>
    <x v="18"/>
    <n v="1"/>
    <n v="274.58999999999997"/>
    <x v="2"/>
    <s v="Russellton"/>
    <n v="3.9924906132665834"/>
    <m/>
    <x v="0"/>
    <s v="M"/>
    <n v="23"/>
    <x v="3"/>
    <n v="274.58999999999997"/>
    <s v="Dec 2024"/>
    <n v="2024"/>
    <x v="9"/>
  </r>
  <r>
    <n v="80835"/>
    <d v="2024-12-26T00:00:00"/>
    <n v="114"/>
    <n v="20"/>
    <x v="4"/>
    <x v="5"/>
    <n v="3"/>
    <n v="240.05"/>
    <x v="2"/>
    <s v="Lake Carla"/>
    <n v="3"/>
    <n v="3"/>
    <x v="1"/>
    <s v="F"/>
    <n v="40"/>
    <x v="2"/>
    <n v="720.15000000000009"/>
    <s v="Dec 2024"/>
    <n v="2024"/>
    <x v="9"/>
  </r>
  <r>
    <n v="72727"/>
    <d v="2024-12-26T00:00:00"/>
    <n v="773"/>
    <n v="20"/>
    <x v="4"/>
    <x v="19"/>
    <n v="3"/>
    <n v="153.94999999999999"/>
    <x v="0"/>
    <s v="Brownland"/>
    <n v="3.9924906132665834"/>
    <m/>
    <x v="1"/>
    <s v="F"/>
    <n v="42"/>
    <x v="2"/>
    <n v="461.84999999999997"/>
    <s v="Dec 2024"/>
    <n v="2024"/>
    <x v="9"/>
  </r>
  <r>
    <n v="17305"/>
    <d v="2024-12-26T00:00:00"/>
    <n v="914"/>
    <n v="20"/>
    <x v="4"/>
    <x v="7"/>
    <n v="5"/>
    <n v="104.05"/>
    <x v="1"/>
    <s v="Cabrerashire"/>
    <n v="2"/>
    <n v="2"/>
    <x v="0"/>
    <s v="M"/>
    <n v="28"/>
    <x v="4"/>
    <n v="520.25"/>
    <s v="Dec 2024"/>
    <n v="2024"/>
    <x v="9"/>
  </r>
  <r>
    <n v="54917"/>
    <d v="2024-12-26T00:00:00"/>
    <n v="405"/>
    <n v="20"/>
    <x v="4"/>
    <x v="7"/>
    <n v="4"/>
    <n v="157.24"/>
    <x v="1"/>
    <s v="Christopherburgh"/>
    <n v="4"/>
    <n v="4"/>
    <x v="1"/>
    <s v="F"/>
    <n v="62"/>
    <x v="0"/>
    <n v="628.96"/>
    <s v="Dec 2024"/>
    <n v="2024"/>
    <x v="9"/>
  </r>
  <r>
    <n v="27123"/>
    <d v="2024-12-27T00:00:00"/>
    <n v="144"/>
    <n v="20"/>
    <x v="4"/>
    <x v="8"/>
    <n v="3"/>
    <n v="162.69999999999999"/>
    <x v="2"/>
    <s v="Saunderston"/>
    <n v="5"/>
    <n v="5"/>
    <x v="1"/>
    <s v="F"/>
    <n v="18"/>
    <x v="3"/>
    <n v="488.09999999999997"/>
    <s v="Dec 2024"/>
    <n v="2024"/>
    <x v="9"/>
  </r>
  <r>
    <n v="56589"/>
    <d v="2024-12-27T00:00:00"/>
    <n v="969"/>
    <n v="20"/>
    <x v="4"/>
    <x v="19"/>
    <n v="1"/>
    <n v="275.82"/>
    <x v="1"/>
    <s v="Priceburgh"/>
    <n v="3"/>
    <n v="3"/>
    <x v="0"/>
    <s v="M"/>
    <n v="18"/>
    <x v="3"/>
    <n v="275.82"/>
    <s v="Dec 2024"/>
    <n v="2024"/>
    <x v="9"/>
  </r>
  <r>
    <n v="13356"/>
    <d v="2024-12-27T00:00:00"/>
    <n v="232"/>
    <n v="50"/>
    <x v="2"/>
    <x v="10"/>
    <n v="5"/>
    <n v="408.95"/>
    <x v="1"/>
    <s v="East Joseph"/>
    <n v="2"/>
    <n v="2"/>
    <x v="0"/>
    <s v="M"/>
    <n v="38"/>
    <x v="2"/>
    <n v="2044.75"/>
    <s v="Dec 2024"/>
    <n v="2024"/>
    <x v="9"/>
  </r>
  <r>
    <n v="43115"/>
    <d v="2024-12-28T00:00:00"/>
    <n v="144"/>
    <n v="50"/>
    <x v="2"/>
    <x v="14"/>
    <n v="3"/>
    <n v="201.32"/>
    <x v="2"/>
    <s v="New Joshua"/>
    <n v="3.9924906132665834"/>
    <m/>
    <x v="0"/>
    <s v="M"/>
    <n v="65"/>
    <x v="0"/>
    <n v="603.96"/>
    <s v="Dec 2024"/>
    <n v="2024"/>
    <x v="9"/>
  </r>
  <r>
    <n v="99923"/>
    <d v="2024-12-28T00:00:00"/>
    <n v="145"/>
    <n v="20"/>
    <x v="4"/>
    <x v="5"/>
    <n v="3"/>
    <n v="164.64"/>
    <x v="2"/>
    <s v="Port Thomasstad"/>
    <n v="4"/>
    <n v="4"/>
    <x v="2"/>
    <m/>
    <n v="66"/>
    <x v="0"/>
    <n v="493.91999999999996"/>
    <s v="Dec 2024"/>
    <n v="2024"/>
    <x v="9"/>
  </r>
  <r>
    <n v="94597"/>
    <d v="2024-12-28T00:00:00"/>
    <n v="241"/>
    <n v="10"/>
    <x v="0"/>
    <x v="24"/>
    <n v="2"/>
    <n v="302.58999999999997"/>
    <x v="0"/>
    <s v="Griffintown"/>
    <n v="5"/>
    <n v="5"/>
    <x v="1"/>
    <s v="F"/>
    <n v="28"/>
    <x v="4"/>
    <n v="605.17999999999995"/>
    <s v="Dec 2024"/>
    <n v="2024"/>
    <x v="9"/>
  </r>
  <r>
    <n v="73165"/>
    <d v="2024-12-29T00:00:00"/>
    <n v="237"/>
    <n v="40"/>
    <x v="3"/>
    <x v="22"/>
    <n v="2"/>
    <n v="240.26"/>
    <x v="0"/>
    <s v="Mariaborough"/>
    <n v="1"/>
    <n v="1"/>
    <x v="1"/>
    <s v="F"/>
    <n v="48"/>
    <x v="1"/>
    <n v="480.52"/>
    <s v="Dec 2024"/>
    <n v="2024"/>
    <x v="9"/>
  </r>
  <r>
    <n v="95874"/>
    <d v="2024-12-30T00:00:00"/>
    <n v="424"/>
    <n v="50"/>
    <x v="2"/>
    <x v="14"/>
    <n v="3"/>
    <n v="303.48"/>
    <x v="2"/>
    <s v="East Christopherborough"/>
    <n v="3.9924906132665834"/>
    <m/>
    <x v="2"/>
    <m/>
    <n v="48"/>
    <x v="1"/>
    <n v="910.44"/>
    <s v="Dec 2024"/>
    <n v="2024"/>
    <x v="9"/>
  </r>
  <r>
    <n v="25952"/>
    <d v="2024-12-30T00:00:00"/>
    <n v="448"/>
    <n v="20"/>
    <x v="4"/>
    <x v="7"/>
    <n v="5"/>
    <n v="287.5"/>
    <x v="2"/>
    <s v="Amandafort"/>
    <n v="3.9924906132665834"/>
    <m/>
    <x v="1"/>
    <s v="F"/>
    <n v="73"/>
    <x v="0"/>
    <n v="1437.5"/>
    <s v="Dec 2024"/>
    <n v="2024"/>
    <x v="9"/>
  </r>
  <r>
    <n v="71870"/>
    <d v="2024-12-30T00:00:00"/>
    <n v="522"/>
    <n v="10"/>
    <x v="0"/>
    <x v="4"/>
    <n v="3"/>
    <n v="286.01"/>
    <x v="1"/>
    <s v="West Justin"/>
    <n v="5"/>
    <n v="5"/>
    <x v="0"/>
    <s v="M"/>
    <n v="56"/>
    <x v="1"/>
    <n v="858.03"/>
    <s v="Dec 2024"/>
    <n v="2024"/>
    <x v="9"/>
  </r>
  <r>
    <n v="74218"/>
    <d v="2024-12-30T00:00:00"/>
    <n v="631"/>
    <n v="40"/>
    <x v="3"/>
    <x v="6"/>
    <n v="1"/>
    <n v="309.55"/>
    <x v="2"/>
    <s v="New Natalie"/>
    <n v="5"/>
    <n v="5"/>
    <x v="1"/>
    <s v="F"/>
    <n v="52"/>
    <x v="1"/>
    <n v="309.55"/>
    <s v="Dec 2024"/>
    <n v="2024"/>
    <x v="9"/>
  </r>
  <r>
    <n v="15625"/>
    <d v="2024-12-31T00:00:00"/>
    <n v="852"/>
    <n v="20"/>
    <x v="4"/>
    <x v="5"/>
    <n v="4"/>
    <n v="380.53"/>
    <x v="2"/>
    <s v="Williamsfort"/>
    <n v="4"/>
    <n v="4"/>
    <x v="1"/>
    <s v="F"/>
    <n v="45"/>
    <x v="2"/>
    <n v="1522.12"/>
    <s v="Dec 2024"/>
    <n v="2024"/>
    <x v="9"/>
  </r>
  <r>
    <n v="40338"/>
    <d v="2024-12-31T00:00:00"/>
    <n v="310"/>
    <n v="40"/>
    <x v="3"/>
    <x v="3"/>
    <n v="5"/>
    <n v="79.66"/>
    <x v="1"/>
    <s v="South Matthew"/>
    <n v="2"/>
    <n v="2"/>
    <x v="0"/>
    <s v="M"/>
    <n v="36"/>
    <x v="2"/>
    <n v="398.29999999999995"/>
    <s v="Dec 2024"/>
    <n v="2024"/>
    <x v="9"/>
  </r>
  <r>
    <n v="37729"/>
    <d v="2024-12-31T00:00:00"/>
    <n v="180"/>
    <n v="30"/>
    <x v="1"/>
    <x v="18"/>
    <n v="2"/>
    <n v="127.95"/>
    <x v="1"/>
    <s v="East Erikton"/>
    <n v="1"/>
    <n v="1"/>
    <x v="1"/>
    <s v="F"/>
    <n v="48"/>
    <x v="1"/>
    <n v="255.9"/>
    <s v="Dec 2024"/>
    <n v="2024"/>
    <x v="9"/>
  </r>
  <r>
    <n v="82793"/>
    <d v="2025-01-01T00:00:00"/>
    <n v="261"/>
    <n v="30"/>
    <x v="1"/>
    <x v="13"/>
    <n v="4"/>
    <n v="321.18"/>
    <x v="1"/>
    <s v="Ravenland"/>
    <n v="2"/>
    <n v="2"/>
    <x v="1"/>
    <s v="F"/>
    <n v="49"/>
    <x v="1"/>
    <n v="1284.72"/>
    <s v="Jan 2025"/>
    <n v="2025"/>
    <x v="10"/>
  </r>
  <r>
    <n v="73269"/>
    <d v="2025-01-03T00:00:00"/>
    <n v="748"/>
    <n v="10"/>
    <x v="0"/>
    <x v="4"/>
    <n v="2"/>
    <n v="301.10000000000002"/>
    <x v="2"/>
    <s v="Conniebury"/>
    <n v="4"/>
    <n v="4"/>
    <x v="1"/>
    <s v="F"/>
    <n v="24"/>
    <x v="3"/>
    <n v="602.20000000000005"/>
    <s v="Jan 2025"/>
    <n v="2025"/>
    <x v="10"/>
  </r>
  <r>
    <n v="35219"/>
    <d v="2025-01-03T00:00:00"/>
    <n v="739"/>
    <n v="40"/>
    <x v="3"/>
    <x v="12"/>
    <n v="4"/>
    <n v="410.06"/>
    <x v="1"/>
    <s v="East Lucas"/>
    <n v="1"/>
    <n v="1"/>
    <x v="0"/>
    <s v="M"/>
    <n v="21"/>
    <x v="3"/>
    <n v="1640.24"/>
    <s v="Jan 2025"/>
    <n v="2025"/>
    <x v="10"/>
  </r>
  <r>
    <n v="59338"/>
    <d v="2025-01-03T00:00:00"/>
    <n v="937"/>
    <n v="30"/>
    <x v="1"/>
    <x v="15"/>
    <n v="4"/>
    <n v="478.94"/>
    <x v="0"/>
    <s v="Josephton"/>
    <n v="1"/>
    <n v="1"/>
    <x v="0"/>
    <s v="M"/>
    <n v="48"/>
    <x v="1"/>
    <n v="1915.76"/>
    <s v="Jan 2025"/>
    <n v="2025"/>
    <x v="10"/>
  </r>
  <r>
    <n v="40849"/>
    <d v="2025-01-03T00:00:00"/>
    <n v="554"/>
    <n v="10"/>
    <x v="0"/>
    <x v="23"/>
    <n v="4"/>
    <n v="59.93"/>
    <x v="0"/>
    <s v="North Julie"/>
    <n v="3.9924906132665834"/>
    <m/>
    <x v="0"/>
    <s v="M"/>
    <n v="23"/>
    <x v="3"/>
    <n v="239.72"/>
    <s v="Jan 2025"/>
    <n v="2025"/>
    <x v="10"/>
  </r>
  <r>
    <n v="13431"/>
    <d v="2025-01-03T00:00:00"/>
    <n v="591"/>
    <n v="20"/>
    <x v="4"/>
    <x v="5"/>
    <n v="3"/>
    <n v="206.38"/>
    <x v="2"/>
    <s v="Port Jason"/>
    <n v="2"/>
    <n v="2"/>
    <x v="0"/>
    <s v="M"/>
    <n v="63"/>
    <x v="0"/>
    <n v="619.14"/>
    <s v="Jan 2025"/>
    <n v="2025"/>
    <x v="10"/>
  </r>
  <r>
    <n v="88937"/>
    <d v="2025-01-04T00:00:00"/>
    <n v="504"/>
    <n v="30"/>
    <x v="1"/>
    <x v="1"/>
    <n v="2"/>
    <n v="240.14"/>
    <x v="2"/>
    <s v="East Veronicaville"/>
    <n v="5"/>
    <n v="5"/>
    <x v="0"/>
    <s v="M"/>
    <n v="34"/>
    <x v="4"/>
    <n v="480.28"/>
    <s v="Jan 2025"/>
    <n v="2025"/>
    <x v="10"/>
  </r>
  <r>
    <n v="99133"/>
    <d v="2025-01-05T00:00:00"/>
    <n v="928"/>
    <n v="50"/>
    <x v="2"/>
    <x v="2"/>
    <n v="1"/>
    <n v="63.44"/>
    <x v="1"/>
    <s v="Brianfort"/>
    <n v="1"/>
    <n v="1"/>
    <x v="1"/>
    <s v="F"/>
    <n v="26"/>
    <x v="4"/>
    <n v="63.44"/>
    <s v="Jan 2025"/>
    <n v="2025"/>
    <x v="10"/>
  </r>
  <r>
    <n v="16865"/>
    <d v="2025-01-06T00:00:00"/>
    <n v="991"/>
    <n v="30"/>
    <x v="1"/>
    <x v="11"/>
    <n v="3"/>
    <n v="208.47"/>
    <x v="2"/>
    <s v="Port Stephanie"/>
    <n v="3.9924906132665834"/>
    <m/>
    <x v="2"/>
    <m/>
    <n v="39"/>
    <x v="2"/>
    <n v="625.41"/>
    <s v="Jan 2025"/>
    <n v="2025"/>
    <x v="10"/>
  </r>
  <r>
    <n v="24196"/>
    <d v="2025-01-06T00:00:00"/>
    <n v="229"/>
    <n v="10"/>
    <x v="0"/>
    <x v="0"/>
    <n v="1"/>
    <n v="231.51"/>
    <x v="0"/>
    <s v="Timothyland"/>
    <n v="5"/>
    <n v="5"/>
    <x v="0"/>
    <s v="M"/>
    <n v="41"/>
    <x v="2"/>
    <n v="231.51"/>
    <s v="Jan 2025"/>
    <n v="2025"/>
    <x v="10"/>
  </r>
  <r>
    <n v="93038"/>
    <d v="2025-01-06T00:00:00"/>
    <n v="847"/>
    <n v="40"/>
    <x v="3"/>
    <x v="6"/>
    <n v="5"/>
    <n v="125.08"/>
    <x v="0"/>
    <s v="North Michelletown"/>
    <n v="5"/>
    <n v="5"/>
    <x v="0"/>
    <s v="M"/>
    <n v="36"/>
    <x v="2"/>
    <n v="625.4"/>
    <s v="Jan 2025"/>
    <n v="2025"/>
    <x v="10"/>
  </r>
  <r>
    <n v="89875"/>
    <d v="2025-01-06T00:00:00"/>
    <n v="759"/>
    <n v="40"/>
    <x v="3"/>
    <x v="21"/>
    <n v="1"/>
    <n v="233.24"/>
    <x v="1"/>
    <s v="East Jennifershire"/>
    <n v="5"/>
    <n v="5"/>
    <x v="1"/>
    <s v="F"/>
    <n v="30"/>
    <x v="4"/>
    <n v="233.24"/>
    <s v="Jan 2025"/>
    <n v="2025"/>
    <x v="10"/>
  </r>
  <r>
    <n v="60807"/>
    <d v="2025-01-07T00:00:00"/>
    <n v="798"/>
    <n v="20"/>
    <x v="4"/>
    <x v="17"/>
    <n v="1"/>
    <n v="280.12"/>
    <x v="2"/>
    <s v="East Andrea"/>
    <n v="3.9924906132665834"/>
    <m/>
    <x v="1"/>
    <s v="F"/>
    <n v="39"/>
    <x v="2"/>
    <n v="280.12"/>
    <s v="Jan 2025"/>
    <n v="2025"/>
    <x v="10"/>
  </r>
  <r>
    <n v="57585"/>
    <d v="2025-01-07T00:00:00"/>
    <n v="394"/>
    <n v="40"/>
    <x v="3"/>
    <x v="3"/>
    <n v="4"/>
    <n v="494.32"/>
    <x v="1"/>
    <s v="Lauraburgh"/>
    <n v="5"/>
    <n v="5"/>
    <x v="1"/>
    <s v="F"/>
    <n v="50"/>
    <x v="1"/>
    <n v="1977.28"/>
    <s v="Jan 2025"/>
    <n v="2025"/>
    <x v="10"/>
  </r>
  <r>
    <n v="51301"/>
    <d v="2025-01-07T00:00:00"/>
    <n v="398"/>
    <n v="30"/>
    <x v="1"/>
    <x v="1"/>
    <n v="5"/>
    <n v="73.19"/>
    <x v="1"/>
    <s v="Henrystad"/>
    <n v="5"/>
    <n v="5"/>
    <x v="0"/>
    <s v="M"/>
    <n v="43"/>
    <x v="2"/>
    <n v="365.95"/>
    <s v="Jan 2025"/>
    <n v="2025"/>
    <x v="10"/>
  </r>
  <r>
    <n v="77157"/>
    <d v="2025-01-07T00:00:00"/>
    <n v="635"/>
    <n v="30"/>
    <x v="1"/>
    <x v="15"/>
    <n v="4"/>
    <n v="323.89"/>
    <x v="2"/>
    <s v="Port Pamelatown"/>
    <n v="2"/>
    <n v="2"/>
    <x v="1"/>
    <s v="F"/>
    <n v="61"/>
    <x v="0"/>
    <n v="1295.56"/>
    <s v="Jan 2025"/>
    <n v="2025"/>
    <x v="10"/>
  </r>
  <r>
    <n v="27148"/>
    <d v="2025-01-07T00:00:00"/>
    <n v="635"/>
    <n v="30"/>
    <x v="1"/>
    <x v="18"/>
    <n v="1"/>
    <n v="235.88"/>
    <x v="1"/>
    <s v="Kurtfurt"/>
    <n v="4"/>
    <n v="4"/>
    <x v="1"/>
    <s v="F"/>
    <n v="40"/>
    <x v="2"/>
    <n v="235.88"/>
    <s v="Jan 2025"/>
    <n v="2025"/>
    <x v="10"/>
  </r>
  <r>
    <n v="60808"/>
    <d v="2025-01-08T00:00:00"/>
    <n v="424"/>
    <n v="50"/>
    <x v="2"/>
    <x v="14"/>
    <n v="3"/>
    <n v="63.59"/>
    <x v="0"/>
    <s v="Crawfordport"/>
    <n v="5"/>
    <n v="5"/>
    <x v="0"/>
    <s v="M"/>
    <n v="19"/>
    <x v="3"/>
    <n v="190.77"/>
    <s v="Jan 2025"/>
    <n v="2025"/>
    <x v="10"/>
  </r>
  <r>
    <n v="32947"/>
    <d v="2025-01-10T00:00:00"/>
    <n v="387"/>
    <n v="40"/>
    <x v="3"/>
    <x v="6"/>
    <n v="2"/>
    <n v="308.41000000000003"/>
    <x v="2"/>
    <s v="Morrisonmouth"/>
    <n v="5"/>
    <n v="5"/>
    <x v="2"/>
    <m/>
    <n v="41"/>
    <x v="2"/>
    <n v="616.82000000000005"/>
    <s v="Jan 2025"/>
    <n v="2025"/>
    <x v="10"/>
  </r>
  <r>
    <n v="27584"/>
    <d v="2025-01-10T00:00:00"/>
    <n v="366"/>
    <n v="40"/>
    <x v="3"/>
    <x v="22"/>
    <n v="1"/>
    <n v="79.8"/>
    <x v="0"/>
    <s v="Port Diana"/>
    <n v="1"/>
    <n v="1"/>
    <x v="1"/>
    <s v="F"/>
    <n v="51"/>
    <x v="1"/>
    <n v="79.8"/>
    <s v="Jan 2025"/>
    <n v="2025"/>
    <x v="10"/>
  </r>
  <r>
    <n v="71289"/>
    <d v="2025-01-11T00:00:00"/>
    <n v="815"/>
    <n v="30"/>
    <x v="1"/>
    <x v="1"/>
    <n v="1"/>
    <n v="450.81"/>
    <x v="2"/>
    <s v="East Kylie"/>
    <n v="3.9924906132665834"/>
    <m/>
    <x v="0"/>
    <s v="M"/>
    <n v="50"/>
    <x v="1"/>
    <n v="450.81"/>
    <s v="Jan 2025"/>
    <n v="2025"/>
    <x v="10"/>
  </r>
  <r>
    <n v="19238"/>
    <d v="2025-01-11T00:00:00"/>
    <n v="517"/>
    <n v="10"/>
    <x v="0"/>
    <x v="24"/>
    <n v="2"/>
    <n v="108.34"/>
    <x v="1"/>
    <s v="Donaldside"/>
    <n v="5"/>
    <n v="5"/>
    <x v="0"/>
    <s v="M"/>
    <n v="70"/>
    <x v="0"/>
    <n v="216.68"/>
    <s v="Jan 2025"/>
    <n v="2025"/>
    <x v="10"/>
  </r>
  <r>
    <n v="21391"/>
    <d v="2025-01-11T00:00:00"/>
    <n v="143"/>
    <n v="10"/>
    <x v="0"/>
    <x v="4"/>
    <n v="1"/>
    <n v="63.56"/>
    <x v="2"/>
    <s v="Port Dana"/>
    <n v="5"/>
    <n v="5"/>
    <x v="0"/>
    <s v="M"/>
    <n v="28"/>
    <x v="4"/>
    <n v="63.56"/>
    <s v="Jan 2025"/>
    <n v="2025"/>
    <x v="10"/>
  </r>
  <r>
    <n v="36732"/>
    <d v="2025-01-12T00:00:00"/>
    <n v="704"/>
    <n v="40"/>
    <x v="3"/>
    <x v="22"/>
    <n v="3"/>
    <n v="90.91"/>
    <x v="1"/>
    <s v="North Carrie"/>
    <n v="5"/>
    <n v="5"/>
    <x v="0"/>
    <s v="M"/>
    <n v="42"/>
    <x v="2"/>
    <n v="272.73"/>
    <s v="Jan 2025"/>
    <n v="2025"/>
    <x v="10"/>
  </r>
  <r>
    <n v="76569"/>
    <d v="2025-01-12T00:00:00"/>
    <n v="447"/>
    <n v="30"/>
    <x v="1"/>
    <x v="15"/>
    <n v="1"/>
    <n v="428.62"/>
    <x v="2"/>
    <s v="New Christopherside"/>
    <n v="4"/>
    <n v="4"/>
    <x v="1"/>
    <s v="F"/>
    <n v="56"/>
    <x v="1"/>
    <n v="428.62"/>
    <s v="Jan 2025"/>
    <n v="2025"/>
    <x v="10"/>
  </r>
  <r>
    <n v="18860"/>
    <d v="2025-01-13T00:00:00"/>
    <n v="860"/>
    <n v="20"/>
    <x v="4"/>
    <x v="17"/>
    <n v="1"/>
    <n v="145.57"/>
    <x v="2"/>
    <s v="West Austin"/>
    <n v="3.9924906132665834"/>
    <m/>
    <x v="1"/>
    <s v="F"/>
    <n v="61"/>
    <x v="0"/>
    <n v="145.57"/>
    <s v="Jan 2025"/>
    <n v="2025"/>
    <x v="10"/>
  </r>
  <r>
    <n v="81507"/>
    <d v="2025-01-13T00:00:00"/>
    <n v="611"/>
    <n v="20"/>
    <x v="4"/>
    <x v="17"/>
    <n v="1"/>
    <n v="124.01"/>
    <x v="1"/>
    <s v="New Josephland"/>
    <n v="5"/>
    <n v="5"/>
    <x v="1"/>
    <s v="F"/>
    <n v="58"/>
    <x v="1"/>
    <n v="124.01"/>
    <s v="Jan 2025"/>
    <n v="2025"/>
    <x v="10"/>
  </r>
  <r>
    <n v="48551"/>
    <d v="2025-01-14T00:00:00"/>
    <n v="374"/>
    <n v="40"/>
    <x v="3"/>
    <x v="6"/>
    <n v="3"/>
    <n v="215.43"/>
    <x v="1"/>
    <s v="Deborahview"/>
    <n v="5"/>
    <n v="5"/>
    <x v="1"/>
    <s v="F"/>
    <n v="69"/>
    <x v="0"/>
    <n v="646.29"/>
    <s v="Jan 2025"/>
    <n v="2025"/>
    <x v="10"/>
  </r>
  <r>
    <n v="45242"/>
    <d v="2025-01-14T00:00:00"/>
    <n v="471"/>
    <n v="20"/>
    <x v="4"/>
    <x v="7"/>
    <n v="4"/>
    <n v="375.91"/>
    <x v="1"/>
    <s v="Port Melissaborough"/>
    <n v="2"/>
    <n v="2"/>
    <x v="1"/>
    <s v="F"/>
    <n v="73"/>
    <x v="0"/>
    <n v="1503.64"/>
    <s v="Jan 2025"/>
    <n v="2025"/>
    <x v="10"/>
  </r>
  <r>
    <n v="45307"/>
    <d v="2025-01-14T00:00:00"/>
    <n v="162"/>
    <n v="40"/>
    <x v="3"/>
    <x v="21"/>
    <n v="1"/>
    <n v="69.760000000000005"/>
    <x v="1"/>
    <s v="West Anne"/>
    <n v="1"/>
    <n v="1"/>
    <x v="1"/>
    <s v="F"/>
    <n v="68"/>
    <x v="0"/>
    <n v="69.760000000000005"/>
    <s v="Jan 2025"/>
    <n v="2025"/>
    <x v="10"/>
  </r>
  <r>
    <n v="54476"/>
    <d v="2025-01-14T00:00:00"/>
    <n v="678"/>
    <n v="10"/>
    <x v="0"/>
    <x v="0"/>
    <n v="2"/>
    <n v="184.2"/>
    <x v="0"/>
    <s v="Tiffanyshire"/>
    <n v="5"/>
    <n v="5"/>
    <x v="1"/>
    <s v="F"/>
    <n v="21"/>
    <x v="3"/>
    <n v="368.4"/>
    <s v="Jan 2025"/>
    <n v="2025"/>
    <x v="10"/>
  </r>
  <r>
    <n v="65284"/>
    <d v="2025-01-14T00:00:00"/>
    <n v="290"/>
    <n v="20"/>
    <x v="4"/>
    <x v="17"/>
    <n v="3"/>
    <n v="127.78"/>
    <x v="0"/>
    <s v="Smithstad"/>
    <n v="4"/>
    <n v="4"/>
    <x v="0"/>
    <s v="M"/>
    <n v="75"/>
    <x v="0"/>
    <n v="383.34000000000003"/>
    <s v="Jan 2025"/>
    <n v="2025"/>
    <x v="10"/>
  </r>
  <r>
    <n v="62821"/>
    <d v="2025-01-15T00:00:00"/>
    <n v="146"/>
    <n v="10"/>
    <x v="0"/>
    <x v="23"/>
    <n v="5"/>
    <n v="184.27"/>
    <x v="0"/>
    <s v="Larsonburgh"/>
    <n v="2"/>
    <n v="2"/>
    <x v="1"/>
    <s v="F"/>
    <n v="36"/>
    <x v="2"/>
    <n v="921.35"/>
    <s v="Jan 2025"/>
    <n v="2025"/>
    <x v="10"/>
  </r>
  <r>
    <n v="45059"/>
    <d v="2025-01-15T00:00:00"/>
    <n v="856"/>
    <n v="50"/>
    <x v="2"/>
    <x v="16"/>
    <n v="1"/>
    <n v="230.09"/>
    <x v="0"/>
    <s v="Lake Lorichester"/>
    <n v="1"/>
    <n v="1"/>
    <x v="0"/>
    <s v="M"/>
    <n v="49"/>
    <x v="1"/>
    <n v="230.09"/>
    <s v="Jan 2025"/>
    <n v="2025"/>
    <x v="10"/>
  </r>
  <r>
    <n v="34358"/>
    <d v="2025-01-16T00:00:00"/>
    <n v="945"/>
    <n v="20"/>
    <x v="4"/>
    <x v="19"/>
    <n v="1"/>
    <n v="27.65"/>
    <x v="2"/>
    <s v="Gonzalezshire"/>
    <n v="4"/>
    <n v="4"/>
    <x v="0"/>
    <s v="M"/>
    <n v="50"/>
    <x v="1"/>
    <n v="27.65"/>
    <s v="Jan 2025"/>
    <n v="2025"/>
    <x v="10"/>
  </r>
  <r>
    <n v="77934"/>
    <d v="2025-01-16T00:00:00"/>
    <n v="695"/>
    <n v="20"/>
    <x v="4"/>
    <x v="17"/>
    <n v="1"/>
    <n v="66.239999999999995"/>
    <x v="0"/>
    <s v="Holmesland"/>
    <n v="5"/>
    <n v="5"/>
    <x v="2"/>
    <m/>
    <n v="27"/>
    <x v="4"/>
    <n v="66.239999999999995"/>
    <s v="Jan 2025"/>
    <n v="2025"/>
    <x v="10"/>
  </r>
  <r>
    <n v="47485"/>
    <d v="2025-01-16T00:00:00"/>
    <n v="868"/>
    <n v="30"/>
    <x v="1"/>
    <x v="18"/>
    <n v="1"/>
    <n v="55.6"/>
    <x v="1"/>
    <s v="Tatemouth"/>
    <n v="5"/>
    <n v="5"/>
    <x v="1"/>
    <s v="F"/>
    <n v="55"/>
    <x v="1"/>
    <n v="55.6"/>
    <s v="Jan 2025"/>
    <n v="2025"/>
    <x v="10"/>
  </r>
  <r>
    <n v="86737"/>
    <d v="2025-01-16T00:00:00"/>
    <n v="352"/>
    <n v="20"/>
    <x v="4"/>
    <x v="19"/>
    <n v="1"/>
    <n v="424.55"/>
    <x v="0"/>
    <s v="Port Matthew"/>
    <n v="3"/>
    <n v="3"/>
    <x v="1"/>
    <s v="F"/>
    <n v="24"/>
    <x v="3"/>
    <n v="424.55"/>
    <s v="Jan 2025"/>
    <n v="2025"/>
    <x v="10"/>
  </r>
  <r>
    <n v="23094"/>
    <d v="2025-01-17T00:00:00"/>
    <n v="658"/>
    <n v="10"/>
    <x v="0"/>
    <x v="9"/>
    <n v="2"/>
    <n v="43.03"/>
    <x v="0"/>
    <s v="Kristenland"/>
    <n v="5"/>
    <n v="5"/>
    <x v="0"/>
    <s v="M"/>
    <n v="56"/>
    <x v="1"/>
    <n v="86.06"/>
    <s v="Jan 2025"/>
    <n v="2025"/>
    <x v="10"/>
  </r>
  <r>
    <n v="49956"/>
    <d v="2025-01-17T00:00:00"/>
    <n v="675"/>
    <n v="30"/>
    <x v="1"/>
    <x v="13"/>
    <n v="5"/>
    <n v="63.52"/>
    <x v="1"/>
    <s v="Audreystad"/>
    <n v="4"/>
    <n v="4"/>
    <x v="0"/>
    <s v="M"/>
    <n v="24"/>
    <x v="3"/>
    <n v="317.60000000000002"/>
    <s v="Jan 2025"/>
    <n v="2025"/>
    <x v="10"/>
  </r>
  <r>
    <n v="79582"/>
    <d v="2025-01-17T00:00:00"/>
    <n v="388"/>
    <n v="40"/>
    <x v="3"/>
    <x v="3"/>
    <n v="1"/>
    <n v="78.2"/>
    <x v="2"/>
    <s v="Hughesfort"/>
    <n v="1"/>
    <n v="1"/>
    <x v="1"/>
    <s v="F"/>
    <n v="66"/>
    <x v="0"/>
    <n v="78.2"/>
    <s v="Jan 2025"/>
    <n v="2025"/>
    <x v="10"/>
  </r>
  <r>
    <n v="78277"/>
    <d v="2025-01-17T00:00:00"/>
    <n v="157"/>
    <n v="30"/>
    <x v="1"/>
    <x v="11"/>
    <n v="4"/>
    <n v="406.99"/>
    <x v="0"/>
    <s v="Keithland"/>
    <n v="3.9924906132665834"/>
    <m/>
    <x v="0"/>
    <s v="M"/>
    <n v="38"/>
    <x v="2"/>
    <n v="1627.96"/>
    <s v="Jan 2025"/>
    <n v="2025"/>
    <x v="10"/>
  </r>
  <r>
    <n v="21298"/>
    <d v="2025-01-17T00:00:00"/>
    <n v="479"/>
    <n v="30"/>
    <x v="1"/>
    <x v="18"/>
    <n v="4"/>
    <n v="276.73"/>
    <x v="0"/>
    <s v="Wayneside"/>
    <n v="3"/>
    <n v="3"/>
    <x v="0"/>
    <s v="M"/>
    <n v="55"/>
    <x v="1"/>
    <n v="1106.92"/>
    <s v="Jan 2025"/>
    <n v="2025"/>
    <x v="10"/>
  </r>
  <r>
    <n v="92942"/>
    <d v="2025-01-17T00:00:00"/>
    <n v="489"/>
    <n v="20"/>
    <x v="4"/>
    <x v="7"/>
    <n v="3"/>
    <n v="171.95"/>
    <x v="2"/>
    <s v="Ashleyside"/>
    <n v="5"/>
    <n v="5"/>
    <x v="1"/>
    <s v="F"/>
    <n v="29"/>
    <x v="4"/>
    <n v="515.84999999999991"/>
    <s v="Jan 2025"/>
    <n v="2025"/>
    <x v="10"/>
  </r>
  <r>
    <n v="14911"/>
    <d v="2025-01-18T00:00:00"/>
    <n v="589"/>
    <n v="30"/>
    <x v="1"/>
    <x v="15"/>
    <n v="2"/>
    <n v="231.85"/>
    <x v="0"/>
    <s v="New Madeline"/>
    <n v="3.9924906132665834"/>
    <m/>
    <x v="0"/>
    <s v="M"/>
    <n v="74"/>
    <x v="0"/>
    <n v="463.7"/>
    <s v="Jan 2025"/>
    <n v="2025"/>
    <x v="10"/>
  </r>
  <r>
    <n v="91976"/>
    <d v="2025-01-19T00:00:00"/>
    <n v="321"/>
    <n v="10"/>
    <x v="0"/>
    <x v="24"/>
    <n v="2"/>
    <n v="143.88"/>
    <x v="2"/>
    <s v="Fernandezside"/>
    <n v="4"/>
    <n v="4"/>
    <x v="0"/>
    <s v="M"/>
    <n v="74"/>
    <x v="0"/>
    <n v="287.76"/>
    <s v="Jan 2025"/>
    <n v="2025"/>
    <x v="10"/>
  </r>
  <r>
    <n v="94108"/>
    <d v="2025-01-20T00:00:00"/>
    <n v="837"/>
    <n v="30"/>
    <x v="1"/>
    <x v="15"/>
    <n v="2"/>
    <n v="87.3"/>
    <x v="1"/>
    <s v="Bowmanmouth"/>
    <n v="5"/>
    <n v="5"/>
    <x v="1"/>
    <s v="F"/>
    <n v="72"/>
    <x v="0"/>
    <n v="174.6"/>
    <s v="Jan 2025"/>
    <n v="2025"/>
    <x v="10"/>
  </r>
  <r>
    <n v="84063"/>
    <d v="2025-01-20T00:00:00"/>
    <n v="744"/>
    <n v="50"/>
    <x v="2"/>
    <x v="20"/>
    <n v="5"/>
    <n v="321.04000000000002"/>
    <x v="2"/>
    <s v="Scottfort"/>
    <n v="5"/>
    <n v="5"/>
    <x v="1"/>
    <s v="F"/>
    <n v="43"/>
    <x v="2"/>
    <n v="1605.2"/>
    <s v="Jan 2025"/>
    <n v="2025"/>
    <x v="10"/>
  </r>
  <r>
    <n v="81896"/>
    <d v="2025-01-20T00:00:00"/>
    <n v="105"/>
    <n v="40"/>
    <x v="3"/>
    <x v="6"/>
    <n v="2"/>
    <n v="307.58999999999997"/>
    <x v="2"/>
    <s v="New Matthew"/>
    <n v="3.9924906132665834"/>
    <m/>
    <x v="0"/>
    <s v="M"/>
    <n v="21"/>
    <x v="3"/>
    <n v="615.17999999999995"/>
    <s v="Jan 2025"/>
    <n v="2025"/>
    <x v="10"/>
  </r>
  <r>
    <n v="54625"/>
    <d v="2025-01-21T00:00:00"/>
    <n v="539"/>
    <n v="50"/>
    <x v="2"/>
    <x v="2"/>
    <n v="3"/>
    <n v="99.16"/>
    <x v="0"/>
    <s v="West Tyler"/>
    <n v="4"/>
    <n v="4"/>
    <x v="2"/>
    <m/>
    <n v="70"/>
    <x v="0"/>
    <n v="297.48"/>
    <s v="Jan 2025"/>
    <n v="2025"/>
    <x v="10"/>
  </r>
  <r>
    <n v="12572"/>
    <d v="2025-01-22T00:00:00"/>
    <n v="656"/>
    <n v="20"/>
    <x v="4"/>
    <x v="5"/>
    <n v="4"/>
    <n v="226.45"/>
    <x v="2"/>
    <s v="North Zacharytown"/>
    <n v="5"/>
    <n v="5"/>
    <x v="0"/>
    <s v="M"/>
    <n v="46"/>
    <x v="1"/>
    <n v="905.8"/>
    <s v="Jan 2025"/>
    <n v="2025"/>
    <x v="10"/>
  </r>
  <r>
    <n v="71609"/>
    <d v="2025-01-22T00:00:00"/>
    <n v="510"/>
    <n v="20"/>
    <x v="4"/>
    <x v="19"/>
    <n v="2"/>
    <n v="345.89"/>
    <x v="2"/>
    <s v="South Kristenbury"/>
    <n v="3.9924906132665834"/>
    <m/>
    <x v="0"/>
    <s v="M"/>
    <n v="24"/>
    <x v="3"/>
    <n v="691.78"/>
    <s v="Jan 2025"/>
    <n v="2025"/>
    <x v="10"/>
  </r>
  <r>
    <n v="82168"/>
    <d v="2025-01-23T00:00:00"/>
    <n v="653"/>
    <n v="40"/>
    <x v="3"/>
    <x v="22"/>
    <n v="2"/>
    <n v="473.57"/>
    <x v="0"/>
    <s v="West Matthewton"/>
    <n v="5"/>
    <n v="5"/>
    <x v="1"/>
    <s v="F"/>
    <n v="44"/>
    <x v="2"/>
    <n v="947.14"/>
    <s v="Jan 2025"/>
    <n v="2025"/>
    <x v="10"/>
  </r>
  <r>
    <n v="60144"/>
    <d v="2025-01-23T00:00:00"/>
    <n v="287"/>
    <n v="10"/>
    <x v="0"/>
    <x v="0"/>
    <n v="4"/>
    <n v="86.23"/>
    <x v="1"/>
    <s v="Marshallside"/>
    <n v="3.9924906132665834"/>
    <m/>
    <x v="0"/>
    <s v="M"/>
    <n v="65"/>
    <x v="0"/>
    <n v="344.92"/>
    <s v="Jan 2025"/>
    <n v="2025"/>
    <x v="10"/>
  </r>
  <r>
    <n v="32331"/>
    <d v="2025-01-23T00:00:00"/>
    <n v="241"/>
    <n v="30"/>
    <x v="1"/>
    <x v="15"/>
    <n v="2"/>
    <n v="487.93"/>
    <x v="0"/>
    <s v="Mitchellhaven"/>
    <n v="5"/>
    <n v="5"/>
    <x v="1"/>
    <s v="F"/>
    <n v="61"/>
    <x v="0"/>
    <n v="975.86"/>
    <s v="Jan 2025"/>
    <n v="2025"/>
    <x v="10"/>
  </r>
  <r>
    <n v="85009"/>
    <d v="2025-01-23T00:00:00"/>
    <n v="260"/>
    <n v="50"/>
    <x v="2"/>
    <x v="2"/>
    <n v="4"/>
    <n v="109.06"/>
    <x v="1"/>
    <s v="Janetfort"/>
    <n v="3.9924906132665834"/>
    <m/>
    <x v="0"/>
    <s v="M"/>
    <n v="21"/>
    <x v="3"/>
    <n v="436.24"/>
    <s v="Jan 2025"/>
    <n v="2025"/>
    <x v="10"/>
  </r>
  <r>
    <n v="21063"/>
    <d v="2025-01-23T00:00:00"/>
    <n v="327"/>
    <n v="20"/>
    <x v="4"/>
    <x v="19"/>
    <n v="2"/>
    <n v="499.5"/>
    <x v="2"/>
    <s v="Dorseymouth"/>
    <n v="3.9924906132665834"/>
    <m/>
    <x v="0"/>
    <s v="M"/>
    <n v="66"/>
    <x v="0"/>
    <n v="999"/>
    <s v="Jan 2025"/>
    <n v="2025"/>
    <x v="10"/>
  </r>
  <r>
    <n v="98627"/>
    <d v="2025-01-24T00:00:00"/>
    <n v="886"/>
    <n v="30"/>
    <x v="1"/>
    <x v="13"/>
    <n v="4"/>
    <n v="346.54"/>
    <x v="2"/>
    <s v="Taylorport"/>
    <n v="3.9924906132665834"/>
    <m/>
    <x v="1"/>
    <s v="F"/>
    <n v="25"/>
    <x v="3"/>
    <n v="1386.16"/>
    <s v="Jan 2025"/>
    <n v="2025"/>
    <x v="10"/>
  </r>
  <r>
    <n v="52566"/>
    <d v="2025-01-24T00:00:00"/>
    <n v="799"/>
    <n v="30"/>
    <x v="1"/>
    <x v="1"/>
    <n v="4"/>
    <n v="114.85"/>
    <x v="1"/>
    <s v="West Jessica"/>
    <n v="2"/>
    <n v="2"/>
    <x v="1"/>
    <s v="F"/>
    <n v="31"/>
    <x v="4"/>
    <n v="459.4"/>
    <s v="Jan 2025"/>
    <n v="2025"/>
    <x v="10"/>
  </r>
  <r>
    <n v="51729"/>
    <d v="2025-01-24T00:00:00"/>
    <n v="713"/>
    <n v="50"/>
    <x v="2"/>
    <x v="2"/>
    <n v="3"/>
    <n v="318.44"/>
    <x v="1"/>
    <s v="Port Darrylstad"/>
    <n v="5"/>
    <n v="5"/>
    <x v="1"/>
    <s v="F"/>
    <n v="23"/>
    <x v="3"/>
    <n v="955.31999999999994"/>
    <s v="Jan 2025"/>
    <n v="2025"/>
    <x v="10"/>
  </r>
  <r>
    <n v="58283"/>
    <d v="2025-01-25T00:00:00"/>
    <n v="787"/>
    <n v="30"/>
    <x v="1"/>
    <x v="15"/>
    <n v="3"/>
    <n v="138.16999999999999"/>
    <x v="1"/>
    <s v="Colemanchester"/>
    <n v="5"/>
    <n v="5"/>
    <x v="1"/>
    <s v="F"/>
    <n v="22"/>
    <x v="3"/>
    <n v="414.51"/>
    <s v="Jan 2025"/>
    <n v="2025"/>
    <x v="10"/>
  </r>
  <r>
    <n v="99243"/>
    <d v="2025-01-25T00:00:00"/>
    <n v="739"/>
    <n v="10"/>
    <x v="0"/>
    <x v="24"/>
    <n v="2"/>
    <n v="10.72"/>
    <x v="1"/>
    <s v="North Diane"/>
    <n v="3"/>
    <n v="3"/>
    <x v="1"/>
    <s v="F"/>
    <n v="55"/>
    <x v="1"/>
    <n v="21.44"/>
    <s v="Jan 2025"/>
    <n v="2025"/>
    <x v="10"/>
  </r>
  <r>
    <n v="41567"/>
    <d v="2025-01-25T00:00:00"/>
    <n v="292"/>
    <n v="20"/>
    <x v="4"/>
    <x v="8"/>
    <n v="4"/>
    <n v="256.18"/>
    <x v="0"/>
    <s v="New Jenniferberg"/>
    <n v="3.9924906132665834"/>
    <m/>
    <x v="1"/>
    <s v="F"/>
    <n v="32"/>
    <x v="4"/>
    <n v="1024.72"/>
    <s v="Jan 2025"/>
    <n v="2025"/>
    <x v="10"/>
  </r>
  <r>
    <n v="47349"/>
    <d v="2025-01-26T00:00:00"/>
    <n v="517"/>
    <n v="40"/>
    <x v="3"/>
    <x v="3"/>
    <n v="2"/>
    <n v="382.15"/>
    <x v="2"/>
    <s v="Hernandezfort"/>
    <n v="5"/>
    <n v="5"/>
    <x v="1"/>
    <s v="F"/>
    <n v="47"/>
    <x v="1"/>
    <n v="764.3"/>
    <s v="Jan 2025"/>
    <n v="2025"/>
    <x v="10"/>
  </r>
  <r>
    <n v="46239"/>
    <d v="2025-01-26T00:00:00"/>
    <n v="413"/>
    <n v="50"/>
    <x v="2"/>
    <x v="14"/>
    <n v="2"/>
    <n v="433.67"/>
    <x v="1"/>
    <s v="Landryburgh"/>
    <n v="3.9924906132665834"/>
    <m/>
    <x v="2"/>
    <m/>
    <n v="52"/>
    <x v="1"/>
    <n v="867.34"/>
    <s v="Jan 2025"/>
    <n v="2025"/>
    <x v="10"/>
  </r>
  <r>
    <n v="94304"/>
    <d v="2025-01-26T00:00:00"/>
    <n v="701"/>
    <n v="30"/>
    <x v="1"/>
    <x v="1"/>
    <n v="5"/>
    <n v="248.88"/>
    <x v="0"/>
    <s v="Lewisfort"/>
    <n v="4"/>
    <n v="4"/>
    <x v="0"/>
    <s v="M"/>
    <n v="56"/>
    <x v="1"/>
    <n v="1244.4000000000001"/>
    <s v="Jan 2025"/>
    <n v="2025"/>
    <x v="10"/>
  </r>
  <r>
    <n v="33859"/>
    <d v="2025-01-26T00:00:00"/>
    <n v="712"/>
    <n v="20"/>
    <x v="4"/>
    <x v="7"/>
    <n v="4"/>
    <n v="334.68"/>
    <x v="0"/>
    <s v="Laurietown"/>
    <n v="5"/>
    <n v="5"/>
    <x v="1"/>
    <s v="F"/>
    <n v="25"/>
    <x v="3"/>
    <n v="1338.72"/>
    <s v="Jan 2025"/>
    <n v="2025"/>
    <x v="10"/>
  </r>
  <r>
    <n v="51458"/>
    <d v="2025-01-27T00:00:00"/>
    <n v="400"/>
    <n v="40"/>
    <x v="3"/>
    <x v="3"/>
    <n v="1"/>
    <n v="389.49"/>
    <x v="1"/>
    <s v="Mcintyreburgh"/>
    <n v="4"/>
    <n v="4"/>
    <x v="1"/>
    <s v="F"/>
    <n v="19"/>
    <x v="3"/>
    <n v="389.49"/>
    <s v="Jan 2025"/>
    <n v="2025"/>
    <x v="10"/>
  </r>
  <r>
    <n v="96947"/>
    <d v="2025-01-27T00:00:00"/>
    <n v="148"/>
    <n v="40"/>
    <x v="3"/>
    <x v="21"/>
    <n v="5"/>
    <n v="291.22000000000003"/>
    <x v="1"/>
    <s v="Jonesport"/>
    <n v="3"/>
    <n v="3"/>
    <x v="0"/>
    <s v="M"/>
    <n v="35"/>
    <x v="4"/>
    <n v="1456.1000000000001"/>
    <s v="Jan 2025"/>
    <n v="2025"/>
    <x v="10"/>
  </r>
  <r>
    <n v="46059"/>
    <d v="2025-01-27T00:00:00"/>
    <n v="266"/>
    <n v="20"/>
    <x v="4"/>
    <x v="8"/>
    <n v="4"/>
    <n v="474.27"/>
    <x v="1"/>
    <s v="Lake Tracy"/>
    <n v="5"/>
    <n v="5"/>
    <x v="1"/>
    <s v="F"/>
    <n v="40"/>
    <x v="2"/>
    <n v="1897.08"/>
    <s v="Jan 2025"/>
    <n v="2025"/>
    <x v="10"/>
  </r>
  <r>
    <n v="34224"/>
    <d v="2025-01-27T00:00:00"/>
    <n v="347"/>
    <n v="10"/>
    <x v="0"/>
    <x v="24"/>
    <n v="5"/>
    <n v="410.38"/>
    <x v="2"/>
    <s v="Lynnland"/>
    <n v="5"/>
    <n v="5"/>
    <x v="1"/>
    <s v="F"/>
    <n v="35"/>
    <x v="4"/>
    <n v="2051.9"/>
    <s v="Jan 2025"/>
    <n v="2025"/>
    <x v="10"/>
  </r>
  <r>
    <n v="77523"/>
    <d v="2025-01-28T00:00:00"/>
    <n v="543"/>
    <n v="30"/>
    <x v="1"/>
    <x v="18"/>
    <n v="5"/>
    <n v="355.65"/>
    <x v="2"/>
    <s v="Danielfurt"/>
    <n v="5"/>
    <n v="5"/>
    <x v="2"/>
    <m/>
    <n v="21"/>
    <x v="3"/>
    <n v="1778.25"/>
    <s v="Jan 2025"/>
    <n v="2025"/>
    <x v="10"/>
  </r>
  <r>
    <n v="26392"/>
    <d v="2025-01-28T00:00:00"/>
    <n v="282"/>
    <n v="20"/>
    <x v="4"/>
    <x v="8"/>
    <n v="1"/>
    <n v="467.54"/>
    <x v="1"/>
    <s v="Port Wandashire"/>
    <n v="3"/>
    <n v="3"/>
    <x v="1"/>
    <s v="F"/>
    <n v="73"/>
    <x v="0"/>
    <n v="467.54"/>
    <s v="Jan 2025"/>
    <n v="2025"/>
    <x v="10"/>
  </r>
  <r>
    <n v="22599"/>
    <d v="2025-01-28T00:00:00"/>
    <n v="888"/>
    <n v="40"/>
    <x v="3"/>
    <x v="22"/>
    <n v="4"/>
    <n v="36.270000000000003"/>
    <x v="2"/>
    <s v="Port Sarahfort"/>
    <n v="5"/>
    <n v="5"/>
    <x v="1"/>
    <s v="F"/>
    <n v="18"/>
    <x v="3"/>
    <n v="145.08000000000001"/>
    <s v="Jan 2025"/>
    <n v="2025"/>
    <x v="10"/>
  </r>
  <r>
    <n v="56948"/>
    <d v="2025-01-28T00:00:00"/>
    <n v="349"/>
    <n v="20"/>
    <x v="4"/>
    <x v="7"/>
    <n v="3"/>
    <n v="350.64"/>
    <x v="1"/>
    <s v="Port Christopher"/>
    <n v="3.9924906132665834"/>
    <m/>
    <x v="0"/>
    <s v="M"/>
    <n v="55"/>
    <x v="1"/>
    <n v="1051.92"/>
    <s v="Jan 2025"/>
    <n v="2025"/>
    <x v="10"/>
  </r>
  <r>
    <n v="54453"/>
    <d v="2025-01-28T00:00:00"/>
    <n v="246"/>
    <n v="30"/>
    <x v="1"/>
    <x v="18"/>
    <n v="2"/>
    <n v="117.78"/>
    <x v="0"/>
    <s v="West Samuelhaven"/>
    <n v="4"/>
    <n v="4"/>
    <x v="1"/>
    <s v="F"/>
    <n v="19"/>
    <x v="3"/>
    <n v="235.56"/>
    <s v="Jan 2025"/>
    <n v="2025"/>
    <x v="10"/>
  </r>
  <r>
    <n v="93036"/>
    <d v="2025-01-28T00:00:00"/>
    <n v="964"/>
    <n v="50"/>
    <x v="2"/>
    <x v="16"/>
    <n v="4"/>
    <n v="189.3"/>
    <x v="2"/>
    <s v="Smithburgh"/>
    <n v="4"/>
    <n v="4"/>
    <x v="0"/>
    <s v="M"/>
    <n v="30"/>
    <x v="4"/>
    <n v="757.2"/>
    <s v="Jan 2025"/>
    <n v="2025"/>
    <x v="10"/>
  </r>
  <r>
    <n v="43949"/>
    <d v="2025-01-28T00:00:00"/>
    <n v="346"/>
    <n v="30"/>
    <x v="1"/>
    <x v="13"/>
    <n v="3"/>
    <n v="158.75"/>
    <x v="0"/>
    <s v="Graystad"/>
    <n v="4"/>
    <n v="4"/>
    <x v="1"/>
    <s v="F"/>
    <n v="27"/>
    <x v="4"/>
    <n v="476.25"/>
    <s v="Jan 2025"/>
    <n v="2025"/>
    <x v="10"/>
  </r>
  <r>
    <n v="11479"/>
    <d v="2025-01-28T00:00:00"/>
    <n v="331"/>
    <n v="20"/>
    <x v="4"/>
    <x v="19"/>
    <n v="2"/>
    <n v="452.6"/>
    <x v="1"/>
    <s v="Jamesview"/>
    <n v="5"/>
    <n v="5"/>
    <x v="1"/>
    <s v="F"/>
    <n v="48"/>
    <x v="1"/>
    <n v="905.2"/>
    <s v="Jan 2025"/>
    <n v="2025"/>
    <x v="10"/>
  </r>
  <r>
    <n v="58103"/>
    <d v="2025-01-29T00:00:00"/>
    <n v="389"/>
    <n v="30"/>
    <x v="1"/>
    <x v="1"/>
    <n v="3"/>
    <n v="435.37"/>
    <x v="1"/>
    <s v="Nicholasfurt"/>
    <n v="3.9924906132665834"/>
    <m/>
    <x v="0"/>
    <s v="M"/>
    <n v="18"/>
    <x v="3"/>
    <n v="1306.1100000000001"/>
    <s v="Jan 2025"/>
    <n v="2025"/>
    <x v="10"/>
  </r>
  <r>
    <n v="50813"/>
    <d v="2025-01-29T00:00:00"/>
    <n v="481"/>
    <n v="50"/>
    <x v="2"/>
    <x v="10"/>
    <n v="4"/>
    <n v="173.35"/>
    <x v="1"/>
    <s v="East Hannah"/>
    <n v="5"/>
    <n v="5"/>
    <x v="2"/>
    <m/>
    <n v="70"/>
    <x v="0"/>
    <n v="693.4"/>
    <s v="Jan 2025"/>
    <n v="2025"/>
    <x v="10"/>
  </r>
  <r>
    <n v="19925"/>
    <d v="2025-01-29T00:00:00"/>
    <n v="747"/>
    <n v="20"/>
    <x v="4"/>
    <x v="5"/>
    <n v="3"/>
    <n v="364.55"/>
    <x v="2"/>
    <s v="North Danielmouth"/>
    <n v="3.9924906132665834"/>
    <m/>
    <x v="1"/>
    <s v="F"/>
    <n v="51"/>
    <x v="1"/>
    <n v="1093.6500000000001"/>
    <s v="Jan 2025"/>
    <n v="2025"/>
    <x v="10"/>
  </r>
  <r>
    <n v="91017"/>
    <d v="2025-01-29T00:00:00"/>
    <n v="408"/>
    <n v="40"/>
    <x v="3"/>
    <x v="21"/>
    <n v="2"/>
    <n v="436.2"/>
    <x v="0"/>
    <s v="Millermouth"/>
    <n v="5"/>
    <n v="5"/>
    <x v="1"/>
    <s v="F"/>
    <n v="26"/>
    <x v="4"/>
    <n v="872.4"/>
    <s v="Jan 2025"/>
    <n v="2025"/>
    <x v="10"/>
  </r>
  <r>
    <n v="66073"/>
    <d v="2025-01-30T00:00:00"/>
    <n v="983"/>
    <n v="30"/>
    <x v="1"/>
    <x v="13"/>
    <n v="2"/>
    <n v="469.33"/>
    <x v="1"/>
    <s v="Andersonview"/>
    <n v="5"/>
    <n v="5"/>
    <x v="0"/>
    <s v="M"/>
    <n v="40"/>
    <x v="2"/>
    <n v="938.66"/>
    <s v="Jan 2025"/>
    <n v="2025"/>
    <x v="10"/>
  </r>
  <r>
    <n v="25091"/>
    <d v="2025-01-30T00:00:00"/>
    <n v="766"/>
    <n v="50"/>
    <x v="2"/>
    <x v="2"/>
    <n v="5"/>
    <n v="119.75"/>
    <x v="1"/>
    <s v="Port Laurenfort"/>
    <n v="5"/>
    <n v="5"/>
    <x v="1"/>
    <s v="F"/>
    <n v="20"/>
    <x v="3"/>
    <n v="598.75"/>
    <s v="Jan 2025"/>
    <n v="2025"/>
    <x v="10"/>
  </r>
  <r>
    <n v="98363"/>
    <d v="2025-01-30T00:00:00"/>
    <n v="332"/>
    <n v="40"/>
    <x v="3"/>
    <x v="6"/>
    <n v="2"/>
    <n v="160.94"/>
    <x v="2"/>
    <s v="Hallbury"/>
    <n v="3.9924906132665834"/>
    <m/>
    <x v="0"/>
    <s v="M"/>
    <n v="27"/>
    <x v="4"/>
    <n v="321.88"/>
    <s v="Jan 2025"/>
    <n v="2025"/>
    <x v="10"/>
  </r>
  <r>
    <n v="27389"/>
    <d v="2025-01-31T00:00:00"/>
    <n v="549"/>
    <n v="10"/>
    <x v="0"/>
    <x v="4"/>
    <n v="2"/>
    <n v="321.14"/>
    <x v="1"/>
    <s v="Elizabethmouth"/>
    <n v="5"/>
    <n v="5"/>
    <x v="0"/>
    <s v="M"/>
    <n v="26"/>
    <x v="4"/>
    <n v="642.28"/>
    <s v="Jan 2025"/>
    <n v="2025"/>
    <x v="10"/>
  </r>
  <r>
    <n v="47548"/>
    <d v="2025-01-31T00:00:00"/>
    <n v="381"/>
    <n v="30"/>
    <x v="1"/>
    <x v="1"/>
    <n v="2"/>
    <n v="226.48"/>
    <x v="1"/>
    <s v="West Jacob"/>
    <n v="1"/>
    <n v="1"/>
    <x v="1"/>
    <s v="F"/>
    <n v="36"/>
    <x v="2"/>
    <n v="452.96"/>
    <s v="Jan 2025"/>
    <n v="2025"/>
    <x v="10"/>
  </r>
  <r>
    <n v="93644"/>
    <d v="2025-01-31T00:00:00"/>
    <n v="734"/>
    <n v="20"/>
    <x v="4"/>
    <x v="19"/>
    <n v="2"/>
    <n v="361.74"/>
    <x v="0"/>
    <s v="West Denisemouth"/>
    <n v="5"/>
    <n v="5"/>
    <x v="0"/>
    <s v="M"/>
    <n v="33"/>
    <x v="4"/>
    <n v="723.48"/>
    <s v="Jan 2025"/>
    <n v="2025"/>
    <x v="10"/>
  </r>
  <r>
    <n v="67837"/>
    <d v="2025-02-02T00:00:00"/>
    <n v="671"/>
    <n v="40"/>
    <x v="3"/>
    <x v="12"/>
    <n v="1"/>
    <n v="281.72000000000003"/>
    <x v="0"/>
    <s v="West Amyhaven"/>
    <n v="5"/>
    <n v="5"/>
    <x v="1"/>
    <s v="F"/>
    <n v="39"/>
    <x v="2"/>
    <n v="281.72000000000003"/>
    <s v="Feb 2025"/>
    <n v="2025"/>
    <x v="11"/>
  </r>
  <r>
    <n v="45699"/>
    <d v="2025-02-03T00:00:00"/>
    <n v="200"/>
    <n v="20"/>
    <x v="4"/>
    <x v="7"/>
    <n v="3"/>
    <n v="17.95"/>
    <x v="1"/>
    <s v="Lake Victoriafort"/>
    <n v="5"/>
    <n v="5"/>
    <x v="1"/>
    <s v="F"/>
    <n v="26"/>
    <x v="4"/>
    <n v="53.849999999999994"/>
    <s v="Feb 2025"/>
    <n v="2025"/>
    <x v="11"/>
  </r>
  <r>
    <n v="55098"/>
    <d v="2025-02-04T00:00:00"/>
    <n v="684"/>
    <n v="50"/>
    <x v="2"/>
    <x v="2"/>
    <n v="5"/>
    <n v="23"/>
    <x v="0"/>
    <s v="West Sarah"/>
    <n v="5"/>
    <n v="5"/>
    <x v="1"/>
    <s v="F"/>
    <n v="64"/>
    <x v="0"/>
    <n v="115"/>
    <s v="Feb 2025"/>
    <n v="2025"/>
    <x v="11"/>
  </r>
  <r>
    <n v="66682"/>
    <d v="2025-02-04T00:00:00"/>
    <n v="632"/>
    <n v="50"/>
    <x v="2"/>
    <x v="16"/>
    <n v="1"/>
    <n v="315.08999999999997"/>
    <x v="2"/>
    <s v="Cartermouth"/>
    <n v="5"/>
    <n v="5"/>
    <x v="1"/>
    <s v="F"/>
    <n v="42"/>
    <x v="2"/>
    <n v="315.08999999999997"/>
    <s v="Feb 2025"/>
    <n v="2025"/>
    <x v="11"/>
  </r>
  <r>
    <n v="25852"/>
    <d v="2025-02-04T00:00:00"/>
    <n v="544"/>
    <n v="20"/>
    <x v="4"/>
    <x v="5"/>
    <n v="3"/>
    <n v="79.959999999999994"/>
    <x v="1"/>
    <s v="Jamesside"/>
    <n v="5"/>
    <n v="5"/>
    <x v="0"/>
    <s v="M"/>
    <n v="21"/>
    <x v="3"/>
    <n v="239.88"/>
    <s v="Feb 2025"/>
    <n v="2025"/>
    <x v="11"/>
  </r>
  <r>
    <n v="88218"/>
    <d v="2025-02-04T00:00:00"/>
    <n v="299"/>
    <n v="20"/>
    <x v="4"/>
    <x v="17"/>
    <n v="3"/>
    <n v="225.1"/>
    <x v="0"/>
    <s v="Martinezshire"/>
    <n v="5"/>
    <n v="5"/>
    <x v="2"/>
    <m/>
    <n v="40"/>
    <x v="2"/>
    <n v="675.3"/>
    <s v="Feb 2025"/>
    <n v="2025"/>
    <x v="11"/>
  </r>
  <r>
    <n v="45081"/>
    <d v="2025-02-05T00:00:00"/>
    <n v="721"/>
    <n v="20"/>
    <x v="4"/>
    <x v="8"/>
    <n v="4"/>
    <n v="31.75"/>
    <x v="2"/>
    <s v="East Charles"/>
    <n v="3.9924906132665834"/>
    <m/>
    <x v="2"/>
    <m/>
    <n v="55"/>
    <x v="1"/>
    <n v="127"/>
    <s v="Feb 2025"/>
    <n v="2025"/>
    <x v="11"/>
  </r>
  <r>
    <n v="54630"/>
    <d v="2025-02-05T00:00:00"/>
    <n v="967"/>
    <n v="30"/>
    <x v="1"/>
    <x v="13"/>
    <n v="4"/>
    <n v="416.89"/>
    <x v="1"/>
    <s v="Port Steve"/>
    <n v="4"/>
    <n v="4"/>
    <x v="1"/>
    <s v="F"/>
    <n v="64"/>
    <x v="0"/>
    <n v="1667.56"/>
    <s v="Feb 2025"/>
    <n v="2025"/>
    <x v="11"/>
  </r>
  <r>
    <n v="98713"/>
    <d v="2025-02-05T00:00:00"/>
    <n v="260"/>
    <n v="20"/>
    <x v="4"/>
    <x v="17"/>
    <n v="1"/>
    <n v="463.67"/>
    <x v="2"/>
    <s v="Catherinebury"/>
    <n v="3.9924906132665834"/>
    <m/>
    <x v="0"/>
    <s v="M"/>
    <n v="37"/>
    <x v="2"/>
    <n v="463.67"/>
    <s v="Feb 2025"/>
    <n v="2025"/>
    <x v="11"/>
  </r>
  <r>
    <n v="54371"/>
    <d v="2025-02-05T00:00:00"/>
    <n v="325"/>
    <n v="20"/>
    <x v="4"/>
    <x v="8"/>
    <n v="4"/>
    <n v="156.87"/>
    <x v="1"/>
    <s v="East Jamesborough"/>
    <n v="3"/>
    <n v="3"/>
    <x v="2"/>
    <m/>
    <n v="37"/>
    <x v="2"/>
    <n v="627.48"/>
    <s v="Feb 2025"/>
    <n v="2025"/>
    <x v="11"/>
  </r>
  <r>
    <n v="59944"/>
    <d v="2025-02-06T00:00:00"/>
    <n v="293"/>
    <n v="50"/>
    <x v="2"/>
    <x v="10"/>
    <n v="2"/>
    <n v="361.99"/>
    <x v="2"/>
    <s v="Lake Charlestown"/>
    <n v="4"/>
    <n v="4"/>
    <x v="0"/>
    <s v="M"/>
    <n v="51"/>
    <x v="1"/>
    <n v="723.98"/>
    <s v="Feb 2025"/>
    <n v="2025"/>
    <x v="11"/>
  </r>
  <r>
    <n v="32569"/>
    <d v="2025-02-06T00:00:00"/>
    <n v="336"/>
    <n v="40"/>
    <x v="3"/>
    <x v="22"/>
    <n v="2"/>
    <n v="336.89"/>
    <x v="0"/>
    <s v="Port Catherine"/>
    <n v="1"/>
    <n v="1"/>
    <x v="2"/>
    <m/>
    <n v="26"/>
    <x v="4"/>
    <n v="673.78"/>
    <s v="Feb 2025"/>
    <n v="2025"/>
    <x v="11"/>
  </r>
  <r>
    <n v="84328"/>
    <d v="2025-02-06T00:00:00"/>
    <n v="122"/>
    <n v="10"/>
    <x v="0"/>
    <x v="4"/>
    <n v="1"/>
    <n v="420.63"/>
    <x v="2"/>
    <s v="Lake Kelly"/>
    <n v="3"/>
    <n v="3"/>
    <x v="0"/>
    <s v="M"/>
    <n v="54"/>
    <x v="1"/>
    <n v="420.63"/>
    <s v="Feb 2025"/>
    <n v="2025"/>
    <x v="11"/>
  </r>
  <r>
    <n v="24426"/>
    <d v="2025-02-07T00:00:00"/>
    <n v="943"/>
    <n v="40"/>
    <x v="3"/>
    <x v="3"/>
    <n v="2"/>
    <n v="443.49"/>
    <x v="1"/>
    <s v="South Tonya"/>
    <n v="4"/>
    <n v="4"/>
    <x v="0"/>
    <s v="M"/>
    <n v="67"/>
    <x v="0"/>
    <n v="886.98"/>
    <s v="Feb 2025"/>
    <n v="2025"/>
    <x v="11"/>
  </r>
  <r>
    <n v="58706"/>
    <d v="2025-02-07T00:00:00"/>
    <n v="613"/>
    <n v="20"/>
    <x v="4"/>
    <x v="5"/>
    <n v="4"/>
    <n v="351.62"/>
    <x v="2"/>
    <s v="Lake Cody"/>
    <n v="5"/>
    <n v="5"/>
    <x v="1"/>
    <s v="F"/>
    <n v="65"/>
    <x v="0"/>
    <n v="1406.48"/>
    <s v="Feb 2025"/>
    <n v="2025"/>
    <x v="11"/>
  </r>
  <r>
    <n v="68850"/>
    <d v="2025-02-07T00:00:00"/>
    <n v="484"/>
    <n v="40"/>
    <x v="3"/>
    <x v="12"/>
    <n v="1"/>
    <n v="53.18"/>
    <x v="0"/>
    <s v="North Elizabethbury"/>
    <n v="1"/>
    <n v="1"/>
    <x v="1"/>
    <s v="F"/>
    <n v="58"/>
    <x v="1"/>
    <n v="53.18"/>
    <s v="Feb 2025"/>
    <n v="2025"/>
    <x v="11"/>
  </r>
  <r>
    <n v="45831"/>
    <d v="2025-02-07T00:00:00"/>
    <n v="685"/>
    <n v="40"/>
    <x v="3"/>
    <x v="22"/>
    <n v="1"/>
    <n v="151.94"/>
    <x v="2"/>
    <s v="Sanchezside"/>
    <n v="4"/>
    <n v="4"/>
    <x v="1"/>
    <s v="F"/>
    <n v="74"/>
    <x v="0"/>
    <n v="151.94"/>
    <s v="Feb 2025"/>
    <n v="2025"/>
    <x v="11"/>
  </r>
  <r>
    <n v="72286"/>
    <d v="2025-02-07T00:00:00"/>
    <n v="702"/>
    <n v="10"/>
    <x v="0"/>
    <x v="24"/>
    <n v="5"/>
    <n v="128.44999999999999"/>
    <x v="0"/>
    <s v="Robinhaven"/>
    <n v="2"/>
    <n v="2"/>
    <x v="0"/>
    <s v="M"/>
    <n v="58"/>
    <x v="1"/>
    <n v="642.25"/>
    <s v="Feb 2025"/>
    <n v="2025"/>
    <x v="11"/>
  </r>
  <r>
    <n v="48904"/>
    <d v="2025-02-07T00:00:00"/>
    <n v="931"/>
    <n v="10"/>
    <x v="0"/>
    <x v="23"/>
    <n v="3"/>
    <n v="439.51"/>
    <x v="2"/>
    <s v="Raymondland"/>
    <n v="5"/>
    <n v="5"/>
    <x v="1"/>
    <s v="F"/>
    <n v="63"/>
    <x v="0"/>
    <n v="1318.53"/>
    <s v="Feb 2025"/>
    <n v="2025"/>
    <x v="11"/>
  </r>
  <r>
    <n v="25985"/>
    <d v="2025-02-07T00:00:00"/>
    <n v="480"/>
    <n v="40"/>
    <x v="3"/>
    <x v="12"/>
    <n v="2"/>
    <n v="353.23"/>
    <x v="2"/>
    <s v="Port Debbieborough"/>
    <n v="3.9924906132665834"/>
    <m/>
    <x v="0"/>
    <s v="M"/>
    <n v="65"/>
    <x v="0"/>
    <n v="706.46"/>
    <s v="Feb 2025"/>
    <n v="2025"/>
    <x v="11"/>
  </r>
  <r>
    <n v="22604"/>
    <d v="2025-02-08T00:00:00"/>
    <n v="351"/>
    <n v="30"/>
    <x v="1"/>
    <x v="18"/>
    <n v="1"/>
    <n v="247.45"/>
    <x v="0"/>
    <s v="East Russellville"/>
    <n v="2"/>
    <n v="2"/>
    <x v="0"/>
    <s v="M"/>
    <n v="47"/>
    <x v="1"/>
    <n v="247.45"/>
    <s v="Feb 2025"/>
    <n v="2025"/>
    <x v="11"/>
  </r>
  <r>
    <n v="22228"/>
    <d v="2025-02-08T00:00:00"/>
    <n v="789"/>
    <n v="20"/>
    <x v="4"/>
    <x v="17"/>
    <n v="1"/>
    <n v="54.94"/>
    <x v="0"/>
    <s v="Barryton"/>
    <n v="5"/>
    <n v="5"/>
    <x v="1"/>
    <s v="F"/>
    <n v="62"/>
    <x v="0"/>
    <n v="54.94"/>
    <s v="Feb 2025"/>
    <n v="2025"/>
    <x v="11"/>
  </r>
  <r>
    <n v="45679"/>
    <d v="2025-02-08T00:00:00"/>
    <n v="470"/>
    <n v="10"/>
    <x v="0"/>
    <x v="4"/>
    <n v="4"/>
    <n v="431.73"/>
    <x v="0"/>
    <s v="Gutierrezville"/>
    <n v="3"/>
    <n v="3"/>
    <x v="2"/>
    <m/>
    <n v="75"/>
    <x v="0"/>
    <n v="1726.92"/>
    <s v="Feb 2025"/>
    <n v="2025"/>
    <x v="11"/>
  </r>
  <r>
    <n v="60712"/>
    <d v="2025-02-09T00:00:00"/>
    <n v="775"/>
    <n v="50"/>
    <x v="2"/>
    <x v="2"/>
    <n v="5"/>
    <n v="24.18"/>
    <x v="0"/>
    <s v="Georgestad"/>
    <n v="5"/>
    <n v="5"/>
    <x v="0"/>
    <s v="M"/>
    <n v="57"/>
    <x v="1"/>
    <n v="120.9"/>
    <s v="Feb 2025"/>
    <n v="2025"/>
    <x v="11"/>
  </r>
  <r>
    <n v="72072"/>
    <d v="2025-02-09T00:00:00"/>
    <n v="349"/>
    <n v="20"/>
    <x v="4"/>
    <x v="17"/>
    <n v="3"/>
    <n v="475.67"/>
    <x v="2"/>
    <s v="East Annettemouth"/>
    <n v="5"/>
    <n v="5"/>
    <x v="1"/>
    <s v="F"/>
    <n v="51"/>
    <x v="1"/>
    <n v="1427.01"/>
    <s v="Feb 2025"/>
    <n v="2025"/>
    <x v="11"/>
  </r>
  <r>
    <n v="92246"/>
    <d v="2025-02-11T00:00:00"/>
    <n v="988"/>
    <n v="20"/>
    <x v="4"/>
    <x v="8"/>
    <n v="3"/>
    <n v="345.18"/>
    <x v="0"/>
    <s v="Lewisburgh"/>
    <n v="5"/>
    <n v="5"/>
    <x v="1"/>
    <s v="F"/>
    <n v="21"/>
    <x v="3"/>
    <n v="1035.54"/>
    <s v="Feb 2025"/>
    <n v="2025"/>
    <x v="11"/>
  </r>
  <r>
    <n v="49769"/>
    <d v="2025-02-11T00:00:00"/>
    <n v="295"/>
    <n v="50"/>
    <x v="2"/>
    <x v="16"/>
    <n v="5"/>
    <n v="405.77"/>
    <x v="2"/>
    <s v="Garciafurt"/>
    <n v="3.9924906132665834"/>
    <m/>
    <x v="0"/>
    <s v="M"/>
    <n v="26"/>
    <x v="4"/>
    <n v="2028.85"/>
    <s v="Feb 2025"/>
    <n v="2025"/>
    <x v="11"/>
  </r>
  <r>
    <n v="87200"/>
    <d v="2025-02-11T00:00:00"/>
    <n v="937"/>
    <n v="10"/>
    <x v="0"/>
    <x v="9"/>
    <n v="1"/>
    <n v="391.58"/>
    <x v="1"/>
    <s v="Jefferyborough"/>
    <n v="4"/>
    <n v="4"/>
    <x v="0"/>
    <s v="M"/>
    <n v="68"/>
    <x v="0"/>
    <n v="391.58"/>
    <s v="Feb 2025"/>
    <n v="2025"/>
    <x v="11"/>
  </r>
  <r>
    <n v="25974"/>
    <d v="2025-02-12T00:00:00"/>
    <n v="123"/>
    <n v="40"/>
    <x v="3"/>
    <x v="22"/>
    <n v="1"/>
    <n v="65.69"/>
    <x v="0"/>
    <s v="East Marymouth"/>
    <n v="4"/>
    <n v="4"/>
    <x v="1"/>
    <s v="F"/>
    <n v="71"/>
    <x v="0"/>
    <n v="65.69"/>
    <s v="Feb 2025"/>
    <n v="2025"/>
    <x v="11"/>
  </r>
  <r>
    <n v="39828"/>
    <d v="2025-02-12T00:00:00"/>
    <n v="953"/>
    <n v="40"/>
    <x v="3"/>
    <x v="21"/>
    <n v="3"/>
    <n v="58.91"/>
    <x v="0"/>
    <s v="Markchester"/>
    <n v="5"/>
    <n v="5"/>
    <x v="1"/>
    <s v="F"/>
    <n v="75"/>
    <x v="0"/>
    <n v="176.73"/>
    <s v="Feb 2025"/>
    <n v="2025"/>
    <x v="11"/>
  </r>
  <r>
    <n v="38645"/>
    <d v="2025-02-12T00:00:00"/>
    <n v="851"/>
    <n v="20"/>
    <x v="4"/>
    <x v="19"/>
    <n v="2"/>
    <n v="325.23"/>
    <x v="2"/>
    <s v="Raymondchester"/>
    <n v="5"/>
    <n v="5"/>
    <x v="0"/>
    <s v="M"/>
    <n v="27"/>
    <x v="4"/>
    <n v="650.46"/>
    <s v="Feb 2025"/>
    <n v="2025"/>
    <x v="11"/>
  </r>
  <r>
    <n v="51408"/>
    <d v="2025-02-14T00:00:00"/>
    <n v="511"/>
    <n v="40"/>
    <x v="3"/>
    <x v="6"/>
    <n v="2"/>
    <n v="212.48"/>
    <x v="1"/>
    <s v="Kiddmouth"/>
    <n v="4"/>
    <n v="4"/>
    <x v="0"/>
    <s v="M"/>
    <n v="59"/>
    <x v="1"/>
    <n v="424.96"/>
    <s v="Feb 2025"/>
    <n v="2025"/>
    <x v="11"/>
  </r>
  <r>
    <n v="96221"/>
    <d v="2025-02-14T00:00:00"/>
    <n v="136"/>
    <n v="50"/>
    <x v="2"/>
    <x v="14"/>
    <n v="1"/>
    <n v="88.76"/>
    <x v="1"/>
    <s v="East Tanyafurt"/>
    <n v="3.9924906132665834"/>
    <m/>
    <x v="0"/>
    <s v="M"/>
    <n v="31"/>
    <x v="4"/>
    <n v="88.76"/>
    <s v="Feb 2025"/>
    <n v="2025"/>
    <x v="11"/>
  </r>
  <r>
    <n v="67596"/>
    <d v="2025-02-15T00:00:00"/>
    <n v="348"/>
    <n v="50"/>
    <x v="2"/>
    <x v="20"/>
    <n v="2"/>
    <n v="276.39"/>
    <x v="2"/>
    <s v="Melanieton"/>
    <n v="5"/>
    <n v="5"/>
    <x v="1"/>
    <s v="F"/>
    <n v="41"/>
    <x v="2"/>
    <n v="552.78"/>
    <s v="Feb 2025"/>
    <n v="2025"/>
    <x v="11"/>
  </r>
  <r>
    <n v="99677"/>
    <d v="2025-02-15T00:00:00"/>
    <n v="622"/>
    <n v="10"/>
    <x v="0"/>
    <x v="24"/>
    <n v="4"/>
    <n v="325.73"/>
    <x v="2"/>
    <s v="Kennethstad"/>
    <n v="5"/>
    <n v="5"/>
    <x v="0"/>
    <s v="M"/>
    <n v="70"/>
    <x v="0"/>
    <n v="1302.92"/>
    <s v="Feb 2025"/>
    <n v="2025"/>
    <x v="11"/>
  </r>
  <r>
    <n v="14376"/>
    <d v="2025-02-15T00:00:00"/>
    <n v="840"/>
    <n v="40"/>
    <x v="3"/>
    <x v="6"/>
    <n v="5"/>
    <n v="20.46"/>
    <x v="2"/>
    <s v="Ericside"/>
    <n v="3"/>
    <n v="3"/>
    <x v="0"/>
    <s v="M"/>
    <n v="34"/>
    <x v="4"/>
    <n v="102.30000000000001"/>
    <s v="Feb 2025"/>
    <n v="2025"/>
    <x v="11"/>
  </r>
  <r>
    <n v="51391"/>
    <d v="2025-02-15T00:00:00"/>
    <n v="418"/>
    <n v="30"/>
    <x v="1"/>
    <x v="18"/>
    <n v="5"/>
    <n v="246.68"/>
    <x v="1"/>
    <s v="Port Derek"/>
    <n v="5"/>
    <n v="5"/>
    <x v="1"/>
    <s v="F"/>
    <n v="31"/>
    <x v="4"/>
    <n v="1233.4000000000001"/>
    <s v="Feb 2025"/>
    <n v="2025"/>
    <x v="11"/>
  </r>
  <r>
    <n v="31593"/>
    <d v="2025-02-16T00:00:00"/>
    <n v="343"/>
    <n v="50"/>
    <x v="2"/>
    <x v="2"/>
    <n v="1"/>
    <n v="415.49"/>
    <x v="1"/>
    <s v="Washingtonmouth"/>
    <n v="5"/>
    <n v="5"/>
    <x v="1"/>
    <s v="F"/>
    <n v="44"/>
    <x v="2"/>
    <n v="415.49"/>
    <s v="Feb 2025"/>
    <n v="2025"/>
    <x v="11"/>
  </r>
  <r>
    <n v="17937"/>
    <d v="2025-02-17T00:00:00"/>
    <n v="787"/>
    <n v="10"/>
    <x v="0"/>
    <x v="0"/>
    <n v="4"/>
    <n v="260.64"/>
    <x v="1"/>
    <s v="Joetown"/>
    <n v="5"/>
    <n v="5"/>
    <x v="1"/>
    <s v="F"/>
    <n v="53"/>
    <x v="1"/>
    <n v="1042.56"/>
    <s v="Feb 2025"/>
    <n v="2025"/>
    <x v="11"/>
  </r>
  <r>
    <n v="77318"/>
    <d v="2025-02-18T00:00:00"/>
    <n v="305"/>
    <n v="40"/>
    <x v="3"/>
    <x v="21"/>
    <n v="2"/>
    <n v="203.94"/>
    <x v="2"/>
    <s v="Brownchester"/>
    <n v="5"/>
    <n v="5"/>
    <x v="0"/>
    <s v="M"/>
    <n v="23"/>
    <x v="3"/>
    <n v="407.88"/>
    <s v="Feb 2025"/>
    <n v="2025"/>
    <x v="11"/>
  </r>
  <r>
    <n v="31600"/>
    <d v="2025-02-19T00:00:00"/>
    <n v="775"/>
    <n v="50"/>
    <x v="2"/>
    <x v="10"/>
    <n v="2"/>
    <n v="367.94"/>
    <x v="0"/>
    <s v="Lake Maryborough"/>
    <n v="3.9924906132665834"/>
    <m/>
    <x v="1"/>
    <s v="F"/>
    <n v="32"/>
    <x v="4"/>
    <n v="735.88"/>
    <s v="Feb 2025"/>
    <n v="2025"/>
    <x v="11"/>
  </r>
  <r>
    <n v="30282"/>
    <d v="2025-02-19T00:00:00"/>
    <n v="411"/>
    <n v="10"/>
    <x v="0"/>
    <x v="9"/>
    <n v="3"/>
    <n v="91.79"/>
    <x v="0"/>
    <s v="Webbton"/>
    <n v="3.9924906132665834"/>
    <m/>
    <x v="2"/>
    <m/>
    <n v="68"/>
    <x v="0"/>
    <n v="275.37"/>
    <s v="Feb 2025"/>
    <n v="2025"/>
    <x v="11"/>
  </r>
  <r>
    <n v="65011"/>
    <d v="2025-02-20T00:00:00"/>
    <n v="938"/>
    <n v="30"/>
    <x v="1"/>
    <x v="18"/>
    <n v="4"/>
    <n v="383.36"/>
    <x v="1"/>
    <s v="East Christopher"/>
    <n v="5"/>
    <n v="5"/>
    <x v="1"/>
    <s v="F"/>
    <n v="42"/>
    <x v="2"/>
    <n v="1533.44"/>
    <s v="Feb 2025"/>
    <n v="2025"/>
    <x v="11"/>
  </r>
  <r>
    <n v="97353"/>
    <d v="2025-02-20T00:00:00"/>
    <n v="626"/>
    <n v="40"/>
    <x v="3"/>
    <x v="22"/>
    <n v="2"/>
    <n v="117.09"/>
    <x v="2"/>
    <s v="North Jacobland"/>
    <n v="3.9924906132665834"/>
    <m/>
    <x v="1"/>
    <s v="F"/>
    <n v="31"/>
    <x v="4"/>
    <n v="234.18"/>
    <s v="Feb 2025"/>
    <n v="2025"/>
    <x v="11"/>
  </r>
  <r>
    <n v="14029"/>
    <d v="2025-02-20T00:00:00"/>
    <n v="436"/>
    <n v="50"/>
    <x v="2"/>
    <x v="16"/>
    <n v="4"/>
    <n v="113.64"/>
    <x v="0"/>
    <s v="Lake Hayley"/>
    <n v="3.9924906132665834"/>
    <m/>
    <x v="1"/>
    <s v="F"/>
    <n v="57"/>
    <x v="1"/>
    <n v="454.56"/>
    <s v="Feb 2025"/>
    <n v="2025"/>
    <x v="11"/>
  </r>
  <r>
    <n v="66492"/>
    <d v="2025-02-21T00:00:00"/>
    <n v="112"/>
    <n v="10"/>
    <x v="0"/>
    <x v="4"/>
    <n v="4"/>
    <n v="375.13"/>
    <x v="2"/>
    <s v="Port Thomas"/>
    <n v="5"/>
    <n v="5"/>
    <x v="0"/>
    <s v="M"/>
    <n v="30"/>
    <x v="4"/>
    <n v="1500.52"/>
    <s v="Feb 2025"/>
    <n v="2025"/>
    <x v="11"/>
  </r>
  <r>
    <n v="52213"/>
    <d v="2025-02-21T00:00:00"/>
    <n v="648"/>
    <n v="30"/>
    <x v="1"/>
    <x v="13"/>
    <n v="1"/>
    <n v="202.55"/>
    <x v="1"/>
    <s v="Lake Joseph"/>
    <n v="5"/>
    <n v="5"/>
    <x v="0"/>
    <s v="M"/>
    <n v="57"/>
    <x v="1"/>
    <n v="202.55"/>
    <s v="Feb 2025"/>
    <n v="2025"/>
    <x v="11"/>
  </r>
  <r>
    <n v="11911"/>
    <d v="2025-02-21T00:00:00"/>
    <n v="572"/>
    <n v="30"/>
    <x v="1"/>
    <x v="1"/>
    <n v="3"/>
    <n v="395.04"/>
    <x v="2"/>
    <s v="Lake Tiffanyfurt"/>
    <n v="5"/>
    <n v="5"/>
    <x v="0"/>
    <s v="M"/>
    <n v="44"/>
    <x v="2"/>
    <n v="1185.1200000000001"/>
    <s v="Feb 2025"/>
    <n v="2025"/>
    <x v="11"/>
  </r>
  <r>
    <n v="41613"/>
    <d v="2025-02-21T00:00:00"/>
    <n v="159"/>
    <n v="30"/>
    <x v="1"/>
    <x v="1"/>
    <n v="5"/>
    <n v="487.53"/>
    <x v="0"/>
    <s v="Port Melissaborough"/>
    <n v="4"/>
    <n v="4"/>
    <x v="1"/>
    <s v="F"/>
    <n v="19"/>
    <x v="3"/>
    <n v="2437.6499999999996"/>
    <s v="Feb 2025"/>
    <n v="2025"/>
    <x v="11"/>
  </r>
  <r>
    <n v="62189"/>
    <d v="2025-02-21T00:00:00"/>
    <n v="650"/>
    <n v="10"/>
    <x v="0"/>
    <x v="0"/>
    <n v="3"/>
    <n v="87.23"/>
    <x v="1"/>
    <s v="Smithfort"/>
    <n v="3"/>
    <n v="3"/>
    <x v="1"/>
    <s v="F"/>
    <n v="54"/>
    <x v="1"/>
    <n v="261.69"/>
    <s v="Feb 2025"/>
    <n v="2025"/>
    <x v="11"/>
  </r>
  <r>
    <n v="36683"/>
    <d v="2025-02-21T00:00:00"/>
    <n v="125"/>
    <n v="10"/>
    <x v="0"/>
    <x v="24"/>
    <n v="2"/>
    <n v="95.77"/>
    <x v="1"/>
    <s v="Ellisland"/>
    <n v="3.9924906132665834"/>
    <m/>
    <x v="0"/>
    <s v="M"/>
    <n v="68"/>
    <x v="0"/>
    <n v="191.54"/>
    <s v="Feb 2025"/>
    <n v="2025"/>
    <x v="11"/>
  </r>
  <r>
    <n v="46965"/>
    <d v="2025-02-21T00:00:00"/>
    <n v="329"/>
    <n v="30"/>
    <x v="1"/>
    <x v="1"/>
    <n v="3"/>
    <n v="343.98"/>
    <x v="1"/>
    <s v="West Bradleymouth"/>
    <n v="5"/>
    <n v="5"/>
    <x v="1"/>
    <s v="F"/>
    <n v="47"/>
    <x v="1"/>
    <n v="1031.94"/>
    <s v="Feb 2025"/>
    <n v="2025"/>
    <x v="11"/>
  </r>
  <r>
    <n v="86183"/>
    <d v="2025-02-21T00:00:00"/>
    <n v="263"/>
    <n v="50"/>
    <x v="2"/>
    <x v="16"/>
    <n v="3"/>
    <n v="204.96"/>
    <x v="1"/>
    <s v="Port Victoriashire"/>
    <n v="3.9924906132665834"/>
    <m/>
    <x v="1"/>
    <s v="F"/>
    <n v="72"/>
    <x v="0"/>
    <n v="614.88"/>
    <s v="Feb 2025"/>
    <n v="2025"/>
    <x v="11"/>
  </r>
  <r>
    <n v="66861"/>
    <d v="2025-02-23T00:00:00"/>
    <n v="360"/>
    <n v="20"/>
    <x v="4"/>
    <x v="5"/>
    <n v="3"/>
    <n v="146.66999999999999"/>
    <x v="2"/>
    <s v="Reynoldsborough"/>
    <n v="1"/>
    <n v="1"/>
    <x v="1"/>
    <s v="F"/>
    <n v="20"/>
    <x v="3"/>
    <n v="440.01"/>
    <s v="Feb 2025"/>
    <n v="2025"/>
    <x v="11"/>
  </r>
  <r>
    <n v="35117"/>
    <d v="2025-02-24T00:00:00"/>
    <n v="391"/>
    <n v="40"/>
    <x v="3"/>
    <x v="6"/>
    <n v="5"/>
    <n v="224.84"/>
    <x v="2"/>
    <s v="Davidbury"/>
    <n v="5"/>
    <n v="5"/>
    <x v="0"/>
    <s v="M"/>
    <n v="60"/>
    <x v="1"/>
    <n v="1124.2"/>
    <s v="Feb 2025"/>
    <n v="2025"/>
    <x v="11"/>
  </r>
  <r>
    <n v="97274"/>
    <d v="2025-02-24T00:00:00"/>
    <n v="560"/>
    <n v="10"/>
    <x v="0"/>
    <x v="0"/>
    <n v="3"/>
    <n v="78.61"/>
    <x v="0"/>
    <s v="East Donna"/>
    <n v="4"/>
    <n v="4"/>
    <x v="0"/>
    <s v="M"/>
    <n v="55"/>
    <x v="1"/>
    <n v="235.82999999999998"/>
    <s v="Feb 2025"/>
    <n v="2025"/>
    <x v="11"/>
  </r>
  <r>
    <n v="91509"/>
    <d v="2025-02-24T00:00:00"/>
    <n v="113"/>
    <n v="50"/>
    <x v="2"/>
    <x v="20"/>
    <n v="3"/>
    <n v="459.41"/>
    <x v="0"/>
    <s v="Robertfort"/>
    <n v="5"/>
    <n v="5"/>
    <x v="1"/>
    <s v="F"/>
    <n v="43"/>
    <x v="2"/>
    <n v="1378.23"/>
    <s v="Feb 2025"/>
    <n v="2025"/>
    <x v="11"/>
  </r>
  <r>
    <n v="40188"/>
    <d v="2025-02-24T00:00:00"/>
    <n v="533"/>
    <n v="10"/>
    <x v="0"/>
    <x v="4"/>
    <n v="1"/>
    <n v="475.07"/>
    <x v="0"/>
    <s v="Gilmoreberg"/>
    <n v="3.9924906132665834"/>
    <m/>
    <x v="1"/>
    <s v="F"/>
    <n v="75"/>
    <x v="0"/>
    <n v="475.07"/>
    <s v="Feb 2025"/>
    <n v="2025"/>
    <x v="11"/>
  </r>
  <r>
    <n v="44704"/>
    <d v="2025-02-25T00:00:00"/>
    <n v="911"/>
    <n v="30"/>
    <x v="1"/>
    <x v="18"/>
    <n v="4"/>
    <n v="37.520000000000003"/>
    <x v="1"/>
    <s v="Mccannfurt"/>
    <n v="3.9924906132665834"/>
    <m/>
    <x v="1"/>
    <s v="F"/>
    <n v="62"/>
    <x v="0"/>
    <n v="150.08000000000001"/>
    <s v="Feb 2025"/>
    <n v="2025"/>
    <x v="11"/>
  </r>
  <r>
    <n v="93539"/>
    <d v="2025-02-25T00:00:00"/>
    <n v="907"/>
    <n v="10"/>
    <x v="0"/>
    <x v="23"/>
    <n v="2"/>
    <n v="77.37"/>
    <x v="1"/>
    <s v="Gregoryville"/>
    <n v="1"/>
    <n v="1"/>
    <x v="1"/>
    <s v="F"/>
    <n v="43"/>
    <x v="2"/>
    <n v="154.74"/>
    <s v="Feb 2025"/>
    <n v="2025"/>
    <x v="11"/>
  </r>
  <r>
    <n v="61358"/>
    <d v="2025-02-26T00:00:00"/>
    <n v="439"/>
    <n v="20"/>
    <x v="4"/>
    <x v="5"/>
    <n v="5"/>
    <n v="476.53"/>
    <x v="2"/>
    <s v="Port Paul"/>
    <n v="4"/>
    <n v="4"/>
    <x v="1"/>
    <s v="F"/>
    <n v="51"/>
    <x v="1"/>
    <n v="2382.6499999999996"/>
    <s v="Feb 2025"/>
    <n v="2025"/>
    <x v="11"/>
  </r>
  <r>
    <n v="39659"/>
    <d v="2025-02-26T00:00:00"/>
    <n v="881"/>
    <n v="20"/>
    <x v="4"/>
    <x v="19"/>
    <n v="2"/>
    <n v="311.83999999999997"/>
    <x v="1"/>
    <s v="New Kurtmouth"/>
    <n v="4"/>
    <n v="4"/>
    <x v="0"/>
    <s v="M"/>
    <n v="75"/>
    <x v="0"/>
    <n v="623.67999999999995"/>
    <s v="Feb 2025"/>
    <n v="2025"/>
    <x v="11"/>
  </r>
  <r>
    <n v="43043"/>
    <d v="2025-02-27T00:00:00"/>
    <n v="203"/>
    <n v="10"/>
    <x v="0"/>
    <x v="24"/>
    <n v="5"/>
    <n v="185.65"/>
    <x v="2"/>
    <s v="East Justintown"/>
    <n v="3.9924906132665834"/>
    <m/>
    <x v="1"/>
    <s v="F"/>
    <n v="24"/>
    <x v="3"/>
    <n v="928.25"/>
    <s v="Feb 2025"/>
    <n v="2025"/>
    <x v="11"/>
  </r>
  <r>
    <n v="80882"/>
    <d v="2025-02-27T00:00:00"/>
    <n v="511"/>
    <n v="10"/>
    <x v="0"/>
    <x v="0"/>
    <n v="3"/>
    <n v="375.59"/>
    <x v="0"/>
    <s v="Mitchellfort"/>
    <n v="3"/>
    <n v="3"/>
    <x v="1"/>
    <s v="F"/>
    <n v="32"/>
    <x v="4"/>
    <n v="1126.77"/>
    <s v="Feb 2025"/>
    <n v="2025"/>
    <x v="11"/>
  </r>
  <r>
    <n v="76603"/>
    <d v="2025-02-27T00:00:00"/>
    <n v="511"/>
    <n v="10"/>
    <x v="0"/>
    <x v="4"/>
    <n v="2"/>
    <n v="289.89999999999998"/>
    <x v="1"/>
    <s v="Lake Toddside"/>
    <n v="5"/>
    <n v="5"/>
    <x v="1"/>
    <s v="F"/>
    <n v="36"/>
    <x v="2"/>
    <n v="579.79999999999995"/>
    <s v="Feb 2025"/>
    <n v="2025"/>
    <x v="11"/>
  </r>
  <r>
    <n v="99850"/>
    <d v="2025-02-27T00:00:00"/>
    <n v="453"/>
    <n v="40"/>
    <x v="3"/>
    <x v="21"/>
    <n v="3"/>
    <n v="392.26"/>
    <x v="2"/>
    <s v="Bakerside"/>
    <n v="3"/>
    <n v="3"/>
    <x v="1"/>
    <s v="F"/>
    <n v="50"/>
    <x v="1"/>
    <n v="1176.78"/>
    <s v="Feb 2025"/>
    <n v="2025"/>
    <x v="11"/>
  </r>
  <r>
    <n v="20393"/>
    <d v="2025-02-28T00:00:00"/>
    <n v="133"/>
    <n v="40"/>
    <x v="3"/>
    <x v="12"/>
    <n v="5"/>
    <n v="468.55"/>
    <x v="0"/>
    <s v="South Elizabethport"/>
    <n v="2"/>
    <n v="2"/>
    <x v="0"/>
    <s v="M"/>
    <n v="68"/>
    <x v="0"/>
    <n v="2342.75"/>
    <s v="Feb 2025"/>
    <n v="2025"/>
    <x v="11"/>
  </r>
  <r>
    <n v="35152"/>
    <d v="2025-03-01T00:00:00"/>
    <n v="106"/>
    <n v="20"/>
    <x v="4"/>
    <x v="8"/>
    <n v="1"/>
    <n v="87.9"/>
    <x v="2"/>
    <s v="Christopherville"/>
    <n v="3.9924906132665834"/>
    <m/>
    <x v="0"/>
    <s v="M"/>
    <n v="64"/>
    <x v="0"/>
    <n v="87.9"/>
    <s v="Mar 2025"/>
    <n v="2025"/>
    <x v="12"/>
  </r>
  <r>
    <n v="89618"/>
    <d v="2025-03-01T00:00:00"/>
    <n v="567"/>
    <n v="20"/>
    <x v="4"/>
    <x v="5"/>
    <n v="1"/>
    <n v="98.87"/>
    <x v="1"/>
    <s v="New Michealtown"/>
    <n v="5"/>
    <n v="5"/>
    <x v="1"/>
    <s v="F"/>
    <n v="42"/>
    <x v="2"/>
    <n v="98.87"/>
    <s v="Mar 2025"/>
    <n v="2025"/>
    <x v="12"/>
  </r>
  <r>
    <n v="55905"/>
    <d v="2025-03-02T00:00:00"/>
    <n v="550"/>
    <n v="30"/>
    <x v="1"/>
    <x v="1"/>
    <n v="1"/>
    <n v="99.84"/>
    <x v="1"/>
    <s v="Port Darren"/>
    <n v="3"/>
    <n v="3"/>
    <x v="1"/>
    <s v="F"/>
    <n v="73"/>
    <x v="0"/>
    <n v="99.84"/>
    <s v="Mar 2025"/>
    <n v="2025"/>
    <x v="12"/>
  </r>
  <r>
    <n v="51106"/>
    <d v="2025-03-03T00:00:00"/>
    <n v="222"/>
    <n v="50"/>
    <x v="2"/>
    <x v="2"/>
    <n v="2"/>
    <n v="148.66999999999999"/>
    <x v="0"/>
    <s v="New Carol"/>
    <n v="5"/>
    <n v="5"/>
    <x v="0"/>
    <s v="M"/>
    <n v="38"/>
    <x v="2"/>
    <n v="297.33999999999997"/>
    <s v="Mar 2025"/>
    <n v="2025"/>
    <x v="12"/>
  </r>
  <r>
    <n v="23687"/>
    <d v="2025-03-03T00:00:00"/>
    <n v="371"/>
    <n v="10"/>
    <x v="0"/>
    <x v="24"/>
    <n v="2"/>
    <n v="308.07"/>
    <x v="0"/>
    <s v="New Peterport"/>
    <n v="3.9924906132665834"/>
    <m/>
    <x v="1"/>
    <s v="F"/>
    <n v="68"/>
    <x v="0"/>
    <n v="616.14"/>
    <s v="Mar 2025"/>
    <n v="2025"/>
    <x v="12"/>
  </r>
  <r>
    <n v="75278"/>
    <d v="2025-03-03T00:00:00"/>
    <n v="538"/>
    <n v="40"/>
    <x v="3"/>
    <x v="22"/>
    <n v="3"/>
    <n v="266.14999999999998"/>
    <x v="0"/>
    <s v="Javierview"/>
    <n v="3"/>
    <n v="3"/>
    <x v="2"/>
    <m/>
    <n v="59"/>
    <x v="1"/>
    <n v="798.44999999999993"/>
    <s v="Mar 2025"/>
    <n v="2025"/>
    <x v="12"/>
  </r>
  <r>
    <n v="26160"/>
    <d v="2025-03-04T00:00:00"/>
    <n v="374"/>
    <n v="20"/>
    <x v="4"/>
    <x v="17"/>
    <n v="2"/>
    <n v="452.2"/>
    <x v="0"/>
    <s v="North Terrancehaven"/>
    <n v="3"/>
    <n v="3"/>
    <x v="2"/>
    <m/>
    <n v="25"/>
    <x v="3"/>
    <n v="904.4"/>
    <s v="Mar 2025"/>
    <n v="2025"/>
    <x v="12"/>
  </r>
  <r>
    <n v="20019"/>
    <d v="2025-03-04T00:00:00"/>
    <n v="886"/>
    <n v="40"/>
    <x v="3"/>
    <x v="21"/>
    <n v="4"/>
    <n v="300.02999999999997"/>
    <x v="0"/>
    <s v="Jeremyview"/>
    <n v="4"/>
    <n v="4"/>
    <x v="2"/>
    <m/>
    <n v="34"/>
    <x v="4"/>
    <n v="1200.1199999999999"/>
    <s v="Mar 2025"/>
    <n v="2025"/>
    <x v="12"/>
  </r>
  <r>
    <n v="24734"/>
    <d v="2025-03-05T00:00:00"/>
    <n v="674"/>
    <n v="50"/>
    <x v="2"/>
    <x v="10"/>
    <n v="2"/>
    <n v="95.99"/>
    <x v="1"/>
    <s v="Monicaland"/>
    <n v="5"/>
    <n v="5"/>
    <x v="1"/>
    <s v="F"/>
    <n v="39"/>
    <x v="2"/>
    <n v="191.98"/>
    <s v="Mar 2025"/>
    <n v="2025"/>
    <x v="12"/>
  </r>
  <r>
    <n v="62120"/>
    <d v="2025-03-05T00:00:00"/>
    <n v="501"/>
    <n v="50"/>
    <x v="2"/>
    <x v="10"/>
    <n v="3"/>
    <n v="456.38"/>
    <x v="2"/>
    <s v="East Bryanport"/>
    <n v="3"/>
    <n v="3"/>
    <x v="1"/>
    <s v="F"/>
    <n v="50"/>
    <x v="1"/>
    <n v="1369.1399999999999"/>
    <s v="Mar 2025"/>
    <n v="2025"/>
    <x v="12"/>
  </r>
  <r>
    <n v="11655"/>
    <d v="2025-03-05T00:00:00"/>
    <n v="961"/>
    <n v="10"/>
    <x v="0"/>
    <x v="9"/>
    <n v="4"/>
    <n v="365.54"/>
    <x v="2"/>
    <s v="Navarrostad"/>
    <n v="5"/>
    <n v="5"/>
    <x v="0"/>
    <s v="M"/>
    <n v="61"/>
    <x v="0"/>
    <n v="1462.16"/>
    <s v="Mar 2025"/>
    <n v="2025"/>
    <x v="12"/>
  </r>
  <r>
    <n v="97350"/>
    <d v="2025-03-06T00:00:00"/>
    <n v="770"/>
    <n v="40"/>
    <x v="3"/>
    <x v="6"/>
    <n v="4"/>
    <n v="143.74"/>
    <x v="2"/>
    <s v="West Kathleen"/>
    <n v="3.9924906132665834"/>
    <m/>
    <x v="0"/>
    <s v="M"/>
    <n v="70"/>
    <x v="0"/>
    <n v="574.96"/>
    <s v="Mar 2025"/>
    <n v="2025"/>
    <x v="12"/>
  </r>
  <r>
    <n v="18555"/>
    <d v="2025-03-06T00:00:00"/>
    <n v="287"/>
    <n v="50"/>
    <x v="2"/>
    <x v="2"/>
    <n v="2"/>
    <n v="332.47"/>
    <x v="0"/>
    <s v="Gutierreztown"/>
    <n v="5"/>
    <n v="5"/>
    <x v="0"/>
    <s v="M"/>
    <n v="68"/>
    <x v="0"/>
    <n v="664.94"/>
    <s v="Mar 2025"/>
    <n v="2025"/>
    <x v="12"/>
  </r>
  <r>
    <n v="53993"/>
    <d v="2025-03-06T00:00:00"/>
    <n v="268"/>
    <n v="20"/>
    <x v="4"/>
    <x v="5"/>
    <n v="3"/>
    <n v="280.89999999999998"/>
    <x v="1"/>
    <s v="Whiteborough"/>
    <n v="5"/>
    <n v="5"/>
    <x v="0"/>
    <s v="M"/>
    <n v="47"/>
    <x v="1"/>
    <n v="842.69999999999993"/>
    <s v="Mar 2025"/>
    <n v="2025"/>
    <x v="12"/>
  </r>
  <r>
    <n v="37762"/>
    <d v="2025-03-07T00:00:00"/>
    <n v="442"/>
    <n v="10"/>
    <x v="0"/>
    <x v="23"/>
    <n v="1"/>
    <n v="94.6"/>
    <x v="1"/>
    <s v="New Steven"/>
    <n v="4"/>
    <n v="4"/>
    <x v="0"/>
    <s v="M"/>
    <n v="32"/>
    <x v="4"/>
    <n v="94.6"/>
    <s v="Mar 2025"/>
    <n v="2025"/>
    <x v="12"/>
  </r>
  <r>
    <n v="37624"/>
    <d v="2025-03-08T00:00:00"/>
    <n v="681"/>
    <n v="20"/>
    <x v="4"/>
    <x v="17"/>
    <n v="1"/>
    <n v="461"/>
    <x v="0"/>
    <s v="Dennisburgh"/>
    <n v="5"/>
    <n v="5"/>
    <x v="0"/>
    <s v="M"/>
    <n v="20"/>
    <x v="3"/>
    <n v="461"/>
    <s v="Mar 2025"/>
    <n v="2025"/>
    <x v="12"/>
  </r>
  <r>
    <n v="38512"/>
    <d v="2025-03-09T00:00:00"/>
    <n v="976"/>
    <n v="20"/>
    <x v="4"/>
    <x v="17"/>
    <n v="5"/>
    <n v="229.81"/>
    <x v="0"/>
    <s v="Huntershire"/>
    <n v="5"/>
    <n v="5"/>
    <x v="0"/>
    <s v="M"/>
    <n v="34"/>
    <x v="4"/>
    <n v="1149.05"/>
    <s v="Mar 2025"/>
    <n v="2025"/>
    <x v="12"/>
  </r>
  <r>
    <n v="56081"/>
    <d v="2025-03-09T00:00:00"/>
    <n v="502"/>
    <n v="10"/>
    <x v="0"/>
    <x v="4"/>
    <n v="5"/>
    <n v="370.24"/>
    <x v="2"/>
    <s v="Kennethton"/>
    <n v="3.9924906132665834"/>
    <m/>
    <x v="0"/>
    <s v="M"/>
    <n v="38"/>
    <x v="2"/>
    <n v="1851.2"/>
    <s v="Mar 2025"/>
    <n v="2025"/>
    <x v="12"/>
  </r>
  <r>
    <n v="33770"/>
    <d v="2025-03-10T00:00:00"/>
    <n v="716"/>
    <n v="10"/>
    <x v="0"/>
    <x v="23"/>
    <n v="1"/>
    <n v="433.99"/>
    <x v="0"/>
    <s v="East Frankhaven"/>
    <n v="5"/>
    <n v="5"/>
    <x v="0"/>
    <s v="M"/>
    <n v="42"/>
    <x v="2"/>
    <n v="433.99"/>
    <s v="Mar 2025"/>
    <n v="2025"/>
    <x v="12"/>
  </r>
  <r>
    <n v="86727"/>
    <d v="2025-03-10T00:00:00"/>
    <n v="102"/>
    <n v="50"/>
    <x v="2"/>
    <x v="14"/>
    <n v="4"/>
    <n v="380.42"/>
    <x v="1"/>
    <s v="Patriciafort"/>
    <n v="3.9924906132665834"/>
    <m/>
    <x v="1"/>
    <s v="F"/>
    <n v="46"/>
    <x v="1"/>
    <n v="1521.68"/>
    <s v="Mar 2025"/>
    <n v="2025"/>
    <x v="12"/>
  </r>
  <r>
    <n v="35717"/>
    <d v="2025-03-10T00:00:00"/>
    <n v="374"/>
    <n v="40"/>
    <x v="3"/>
    <x v="21"/>
    <n v="1"/>
    <n v="239.35"/>
    <x v="1"/>
    <s v="Danielmouth"/>
    <n v="3.9924906132665834"/>
    <m/>
    <x v="1"/>
    <s v="F"/>
    <n v="34"/>
    <x v="4"/>
    <n v="239.35"/>
    <s v="Mar 2025"/>
    <n v="2025"/>
    <x v="12"/>
  </r>
  <r>
    <n v="39860"/>
    <d v="2025-03-11T00:00:00"/>
    <n v="967"/>
    <n v="30"/>
    <x v="1"/>
    <x v="13"/>
    <n v="1"/>
    <n v="77.42"/>
    <x v="2"/>
    <s v="Port Josephview"/>
    <n v="5"/>
    <n v="5"/>
    <x v="1"/>
    <s v="F"/>
    <n v="53"/>
    <x v="1"/>
    <n v="77.42"/>
    <s v="Mar 2025"/>
    <n v="2025"/>
    <x v="12"/>
  </r>
  <r>
    <n v="85518"/>
    <d v="2025-03-11T00:00:00"/>
    <n v="519"/>
    <n v="50"/>
    <x v="2"/>
    <x v="10"/>
    <n v="1"/>
    <n v="292.66000000000003"/>
    <x v="1"/>
    <s v="East Martin"/>
    <n v="5"/>
    <n v="5"/>
    <x v="0"/>
    <s v="M"/>
    <n v="75"/>
    <x v="0"/>
    <n v="292.66000000000003"/>
    <s v="Mar 2025"/>
    <n v="2025"/>
    <x v="12"/>
  </r>
  <r>
    <n v="25702"/>
    <d v="2025-03-12T00:00:00"/>
    <n v="423"/>
    <n v="40"/>
    <x v="3"/>
    <x v="22"/>
    <n v="4"/>
    <n v="306.66000000000003"/>
    <x v="0"/>
    <s v="New Brian"/>
    <n v="5"/>
    <n v="5"/>
    <x v="0"/>
    <s v="M"/>
    <n v="40"/>
    <x v="2"/>
    <n v="1226.6400000000001"/>
    <s v="Mar 2025"/>
    <n v="2025"/>
    <x v="12"/>
  </r>
  <r>
    <n v="79470"/>
    <d v="2025-03-12T00:00:00"/>
    <n v="247"/>
    <n v="40"/>
    <x v="3"/>
    <x v="21"/>
    <n v="2"/>
    <n v="190.5"/>
    <x v="1"/>
    <s v="Paulborough"/>
    <n v="3.9924906132665834"/>
    <m/>
    <x v="0"/>
    <s v="M"/>
    <n v="41"/>
    <x v="2"/>
    <n v="381"/>
    <s v="Mar 2025"/>
    <n v="2025"/>
    <x v="12"/>
  </r>
  <r>
    <n v="92393"/>
    <d v="2025-03-12T00:00:00"/>
    <n v="344"/>
    <n v="50"/>
    <x v="2"/>
    <x v="16"/>
    <n v="5"/>
    <n v="372.39"/>
    <x v="0"/>
    <s v="South Christineberg"/>
    <n v="4"/>
    <n v="4"/>
    <x v="1"/>
    <s v="F"/>
    <n v="63"/>
    <x v="0"/>
    <n v="1861.9499999999998"/>
    <s v="Mar 2025"/>
    <n v="2025"/>
    <x v="12"/>
  </r>
  <r>
    <n v="63014"/>
    <d v="2025-03-12T00:00:00"/>
    <n v="323"/>
    <n v="20"/>
    <x v="4"/>
    <x v="8"/>
    <n v="3"/>
    <n v="62.81"/>
    <x v="2"/>
    <s v="East David"/>
    <n v="3.9924906132665834"/>
    <m/>
    <x v="1"/>
    <s v="F"/>
    <n v="39"/>
    <x v="2"/>
    <n v="188.43"/>
    <s v="Mar 2025"/>
    <n v="2025"/>
    <x v="12"/>
  </r>
  <r>
    <n v="85614"/>
    <d v="2025-03-13T00:00:00"/>
    <n v="189"/>
    <n v="20"/>
    <x v="4"/>
    <x v="5"/>
    <n v="5"/>
    <n v="452.67"/>
    <x v="1"/>
    <s v="Harrisberg"/>
    <n v="3.9924906132665834"/>
    <m/>
    <x v="1"/>
    <s v="F"/>
    <n v="70"/>
    <x v="0"/>
    <n v="2263.35"/>
    <s v="Mar 2025"/>
    <n v="2025"/>
    <x v="12"/>
  </r>
  <r>
    <n v="82817"/>
    <d v="2025-03-13T00:00:00"/>
    <n v="486"/>
    <n v="50"/>
    <x v="2"/>
    <x v="16"/>
    <n v="4"/>
    <n v="431.91"/>
    <x v="1"/>
    <s v="South Michael"/>
    <n v="5"/>
    <n v="5"/>
    <x v="0"/>
    <s v="M"/>
    <n v="29"/>
    <x v="4"/>
    <n v="1727.64"/>
    <s v="Mar 2025"/>
    <n v="2025"/>
    <x v="12"/>
  </r>
  <r>
    <n v="81959"/>
    <d v="2025-03-13T00:00:00"/>
    <n v="433"/>
    <n v="20"/>
    <x v="4"/>
    <x v="7"/>
    <n v="2"/>
    <n v="369.7"/>
    <x v="1"/>
    <s v="Martinbury"/>
    <n v="4"/>
    <n v="4"/>
    <x v="0"/>
    <s v="M"/>
    <n v="19"/>
    <x v="3"/>
    <n v="739.4"/>
    <s v="Mar 2025"/>
    <n v="2025"/>
    <x v="12"/>
  </r>
  <r>
    <n v="95322"/>
    <d v="2025-03-14T00:00:00"/>
    <n v="621"/>
    <n v="50"/>
    <x v="2"/>
    <x v="20"/>
    <n v="2"/>
    <n v="34.61"/>
    <x v="0"/>
    <s v="Marcusville"/>
    <n v="5"/>
    <n v="5"/>
    <x v="0"/>
    <s v="M"/>
    <n v="43"/>
    <x v="2"/>
    <n v="69.22"/>
    <s v="Mar 2025"/>
    <n v="2025"/>
    <x v="12"/>
  </r>
  <r>
    <n v="48813"/>
    <d v="2025-03-14T00:00:00"/>
    <n v="395"/>
    <n v="10"/>
    <x v="0"/>
    <x v="24"/>
    <n v="1"/>
    <n v="191.02"/>
    <x v="0"/>
    <s v="West James"/>
    <n v="5"/>
    <n v="5"/>
    <x v="1"/>
    <s v="F"/>
    <n v="75"/>
    <x v="0"/>
    <n v="191.02"/>
    <s v="Mar 2025"/>
    <n v="2025"/>
    <x v="12"/>
  </r>
  <r>
    <n v="15872"/>
    <d v="2025-03-14T00:00:00"/>
    <n v="733"/>
    <n v="10"/>
    <x v="0"/>
    <x v="4"/>
    <n v="2"/>
    <n v="185.4"/>
    <x v="2"/>
    <s v="Reidchester"/>
    <n v="5"/>
    <n v="5"/>
    <x v="0"/>
    <s v="M"/>
    <n v="39"/>
    <x v="2"/>
    <n v="370.8"/>
    <s v="Mar 2025"/>
    <n v="2025"/>
    <x v="12"/>
  </r>
  <r>
    <n v="55698"/>
    <d v="2025-03-16T00:00:00"/>
    <n v="776"/>
    <n v="40"/>
    <x v="3"/>
    <x v="3"/>
    <n v="4"/>
    <n v="101.01"/>
    <x v="1"/>
    <s v="Lake Cynthiastad"/>
    <n v="5"/>
    <n v="5"/>
    <x v="0"/>
    <s v="M"/>
    <n v="48"/>
    <x v="1"/>
    <n v="404.04"/>
    <s v="Mar 2025"/>
    <n v="2025"/>
    <x v="12"/>
  </r>
  <r>
    <n v="33156"/>
    <d v="2025-03-16T00:00:00"/>
    <n v="855"/>
    <n v="10"/>
    <x v="0"/>
    <x v="24"/>
    <n v="3"/>
    <n v="301.07"/>
    <x v="1"/>
    <s v="New Danielberg"/>
    <n v="5"/>
    <n v="5"/>
    <x v="1"/>
    <s v="F"/>
    <n v="60"/>
    <x v="1"/>
    <n v="903.21"/>
    <s v="Mar 2025"/>
    <n v="2025"/>
    <x v="12"/>
  </r>
  <r>
    <n v="55421"/>
    <d v="2025-03-16T00:00:00"/>
    <n v="315"/>
    <n v="30"/>
    <x v="1"/>
    <x v="13"/>
    <n v="2"/>
    <n v="307.12"/>
    <x v="0"/>
    <s v="New Shawn"/>
    <n v="4"/>
    <n v="4"/>
    <x v="0"/>
    <s v="M"/>
    <n v="26"/>
    <x v="4"/>
    <n v="614.24"/>
    <s v="Mar 2025"/>
    <n v="2025"/>
    <x v="12"/>
  </r>
  <r>
    <n v="10539"/>
    <d v="2025-03-17T00:00:00"/>
    <n v="142"/>
    <n v="40"/>
    <x v="3"/>
    <x v="6"/>
    <n v="1"/>
    <n v="34.64"/>
    <x v="2"/>
    <s v="Anthonyport"/>
    <n v="3"/>
    <n v="3"/>
    <x v="1"/>
    <s v="F"/>
    <n v="44"/>
    <x v="2"/>
    <n v="34.64"/>
    <s v="Mar 2025"/>
    <n v="2025"/>
    <x v="12"/>
  </r>
  <r>
    <n v="68238"/>
    <d v="2025-03-17T00:00:00"/>
    <n v="261"/>
    <n v="50"/>
    <x v="2"/>
    <x v="14"/>
    <n v="3"/>
    <n v="332.25"/>
    <x v="1"/>
    <s v="New Brandon"/>
    <n v="4"/>
    <n v="4"/>
    <x v="0"/>
    <s v="M"/>
    <n v="68"/>
    <x v="0"/>
    <n v="996.75"/>
    <s v="Mar 2025"/>
    <n v="2025"/>
    <x v="12"/>
  </r>
  <r>
    <n v="25747"/>
    <d v="2025-03-18T00:00:00"/>
    <n v="874"/>
    <n v="30"/>
    <x v="1"/>
    <x v="15"/>
    <n v="4"/>
    <n v="60.76"/>
    <x v="1"/>
    <s v="Amandaborough"/>
    <n v="1"/>
    <n v="1"/>
    <x v="1"/>
    <s v="F"/>
    <n v="64"/>
    <x v="0"/>
    <n v="243.04"/>
    <s v="Mar 2025"/>
    <n v="2025"/>
    <x v="12"/>
  </r>
  <r>
    <n v="66977"/>
    <d v="2025-03-18T00:00:00"/>
    <n v="568"/>
    <n v="20"/>
    <x v="4"/>
    <x v="8"/>
    <n v="1"/>
    <n v="354.32"/>
    <x v="2"/>
    <s v="Henryborough"/>
    <n v="5"/>
    <n v="5"/>
    <x v="0"/>
    <s v="M"/>
    <n v="67"/>
    <x v="0"/>
    <n v="354.32"/>
    <s v="Mar 2025"/>
    <n v="2025"/>
    <x v="12"/>
  </r>
  <r>
    <n v="24175"/>
    <d v="2025-03-19T00:00:00"/>
    <n v="122"/>
    <n v="40"/>
    <x v="3"/>
    <x v="3"/>
    <n v="5"/>
    <n v="470.43"/>
    <x v="0"/>
    <s v="Frazierbury"/>
    <n v="4"/>
    <n v="4"/>
    <x v="0"/>
    <s v="M"/>
    <n v="25"/>
    <x v="3"/>
    <n v="2352.15"/>
    <s v="Mar 2025"/>
    <n v="2025"/>
    <x v="12"/>
  </r>
  <r>
    <n v="27730"/>
    <d v="2025-03-19T00:00:00"/>
    <n v="385"/>
    <n v="30"/>
    <x v="1"/>
    <x v="13"/>
    <n v="1"/>
    <n v="366.27"/>
    <x v="2"/>
    <s v="Tiffanystad"/>
    <n v="5"/>
    <n v="5"/>
    <x v="0"/>
    <s v="M"/>
    <n v="44"/>
    <x v="2"/>
    <n v="366.27"/>
    <s v="Mar 2025"/>
    <n v="2025"/>
    <x v="12"/>
  </r>
  <r>
    <n v="75395"/>
    <d v="2025-03-19T00:00:00"/>
    <n v="175"/>
    <n v="40"/>
    <x v="3"/>
    <x v="21"/>
    <n v="2"/>
    <n v="300.16000000000003"/>
    <x v="2"/>
    <s v="Jesseburgh"/>
    <n v="3"/>
    <n v="3"/>
    <x v="0"/>
    <s v="M"/>
    <n v="64"/>
    <x v="0"/>
    <n v="600.32000000000005"/>
    <s v="Mar 2025"/>
    <n v="2025"/>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486C84-137E-4F5F-A448-F8FED120DC5F}"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3:C17" firstHeaderRow="0" firstDataRow="1" firstDataCol="1"/>
  <pivotFields count="23">
    <pivotField dataField="1" showAll="0"/>
    <pivotField numFmtId="14" showAll="0"/>
    <pivotField showAll="0"/>
    <pivotField showAll="0"/>
    <pivotField showAll="0">
      <items count="6">
        <item x="3"/>
        <item x="0"/>
        <item x="4"/>
        <item x="1"/>
        <item x="2"/>
        <item t="default"/>
      </items>
    </pivotField>
    <pivotField showAll="0"/>
    <pivotField showAll="0"/>
    <pivotField showAll="0"/>
    <pivotField showAll="0">
      <items count="4">
        <item x="2"/>
        <item x="1"/>
        <item x="0"/>
        <item t="default"/>
      </items>
    </pivotField>
    <pivotField showAll="0"/>
    <pivotField numFmtId="1" showAll="0"/>
    <pivotField showAll="0"/>
    <pivotField showAll="0"/>
    <pivotField showAll="0"/>
    <pivotField showAll="0"/>
    <pivotField showAll="0">
      <items count="6">
        <item x="3"/>
        <item x="4"/>
        <item x="2"/>
        <item x="1"/>
        <item x="0"/>
        <item t="default"/>
      </items>
    </pivotField>
    <pivotField dataField="1" showAll="0"/>
    <pivotField showAll="0"/>
    <pivotField showAll="0"/>
    <pivotField axis="axisRow" numFmtId="164" showAll="0">
      <items count="14">
        <item x="0"/>
        <item x="1"/>
        <item x="2"/>
        <item x="3"/>
        <item x="4"/>
        <item x="5"/>
        <item x="6"/>
        <item x="7"/>
        <item x="8"/>
        <item x="9"/>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9"/>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Total sales" fld="16" baseField="0" baseItem="0"/>
    <dataField name="Count of customer_id" fld="0" subtotal="count" baseField="19"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401F0F-CEFD-4C34-8C9F-949874D881A3}"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3:B7" firstHeaderRow="1" firstDataRow="1" firstDataCol="1"/>
  <pivotFields count="23">
    <pivotField showAll="0"/>
    <pivotField numFmtId="14" showAll="0"/>
    <pivotField showAll="0"/>
    <pivotField showAll="0"/>
    <pivotField showAll="0">
      <items count="6">
        <item x="3"/>
        <item x="0"/>
        <item x="4"/>
        <item x="1"/>
        <item x="2"/>
        <item t="default"/>
      </items>
    </pivotField>
    <pivotField showAll="0"/>
    <pivotField showAll="0"/>
    <pivotField showAll="0"/>
    <pivotField showAll="0">
      <items count="4">
        <item x="2"/>
        <item x="1"/>
        <item x="0"/>
        <item t="default"/>
      </items>
    </pivotField>
    <pivotField showAll="0"/>
    <pivotField numFmtId="1" showAll="0"/>
    <pivotField showAll="0"/>
    <pivotField axis="axisRow" showAll="0">
      <items count="4">
        <item x="1"/>
        <item x="0"/>
        <item x="2"/>
        <item t="default"/>
      </items>
    </pivotField>
    <pivotField showAll="0"/>
    <pivotField showAll="0"/>
    <pivotField showAll="0">
      <items count="6">
        <item x="3"/>
        <item x="4"/>
        <item x="2"/>
        <item x="1"/>
        <item x="0"/>
        <item t="default"/>
      </items>
    </pivotField>
    <pivotField dataField="1" showAll="0"/>
    <pivotField showAll="0"/>
    <pivotField showAll="0"/>
    <pivotField numFmtId="164" showAll="0">
      <items count="14">
        <item x="0"/>
        <item x="1"/>
        <item x="2"/>
        <item x="3"/>
        <item x="4"/>
        <item x="5"/>
        <item x="6"/>
        <item x="7"/>
        <item x="8"/>
        <item x="9"/>
        <item x="10"/>
        <item x="11"/>
        <item x="12"/>
        <item t="default"/>
      </items>
    </pivotField>
    <pivotField showAll="0"/>
    <pivotField showAll="0"/>
    <pivotField showAll="0">
      <items count="5">
        <item x="0"/>
        <item x="1"/>
        <item x="2"/>
        <item x="3"/>
        <item t="default"/>
      </items>
    </pivotField>
  </pivotFields>
  <rowFields count="1">
    <field x="12"/>
  </rowFields>
  <rowItems count="4">
    <i>
      <x/>
    </i>
    <i>
      <x v="1"/>
    </i>
    <i>
      <x v="2"/>
    </i>
    <i t="grand">
      <x/>
    </i>
  </rowItems>
  <colItems count="1">
    <i/>
  </colItems>
  <dataFields count="1">
    <dataField name="Sum of Total sales" fld="16" baseField="0" baseItem="0"/>
  </dataFields>
  <chartFormats count="8">
    <chartFormat chart="0"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2" count="1" selected="0">
            <x v="0"/>
          </reference>
        </references>
      </pivotArea>
    </chartFormat>
    <chartFormat chart="8" format="7">
      <pivotArea type="data" outline="0" fieldPosition="0">
        <references count="2">
          <reference field="4294967294" count="1" selected="0">
            <x v="0"/>
          </reference>
          <reference field="12" count="1" selected="0">
            <x v="1"/>
          </reference>
        </references>
      </pivotArea>
    </chartFormat>
    <chartFormat chart="8" format="8">
      <pivotArea type="data" outline="0" fieldPosition="0">
        <references count="2">
          <reference field="4294967294" count="1" selected="0">
            <x v="0"/>
          </reference>
          <reference field="12" count="1" selected="0">
            <x v="2"/>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C4B851-6BE7-49A7-BF16-FA71ABA5409A}"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B9" firstHeaderRow="1" firstDataRow="1" firstDataCol="1"/>
  <pivotFields count="23">
    <pivotField showAll="0"/>
    <pivotField numFmtId="14" showAll="0"/>
    <pivotField showAll="0"/>
    <pivotField showAll="0"/>
    <pivotField axis="axisRow" showAll="0">
      <items count="6">
        <item x="3"/>
        <item x="0"/>
        <item x="4"/>
        <item x="1"/>
        <item x="2"/>
        <item t="default"/>
      </items>
    </pivotField>
    <pivotField showAll="0"/>
    <pivotField showAll="0"/>
    <pivotField showAll="0"/>
    <pivotField showAll="0">
      <items count="4">
        <item x="2"/>
        <item x="1"/>
        <item x="0"/>
        <item t="default"/>
      </items>
    </pivotField>
    <pivotField showAll="0"/>
    <pivotField numFmtId="1" showAll="0"/>
    <pivotField showAll="0"/>
    <pivotField showAll="0"/>
    <pivotField showAll="0"/>
    <pivotField showAll="0"/>
    <pivotField showAll="0">
      <items count="6">
        <item x="3"/>
        <item x="4"/>
        <item x="2"/>
        <item x="1"/>
        <item x="0"/>
        <item t="default"/>
      </items>
    </pivotField>
    <pivotField dataField="1" showAll="0"/>
    <pivotField showAll="0"/>
    <pivotField showAll="0"/>
    <pivotField numFmtId="164" showAll="0">
      <items count="14">
        <item x="0"/>
        <item x="1"/>
        <item x="2"/>
        <item x="3"/>
        <item x="4"/>
        <item x="5"/>
        <item x="6"/>
        <item x="7"/>
        <item x="8"/>
        <item x="9"/>
        <item x="10"/>
        <item x="11"/>
        <item x="12"/>
        <item t="default"/>
      </items>
    </pivotField>
    <pivotField showAll="0"/>
    <pivotField showAll="0"/>
    <pivotField showAll="0">
      <items count="5">
        <item x="0"/>
        <item x="1"/>
        <item x="2"/>
        <item x="3"/>
        <item t="default"/>
      </items>
    </pivotField>
  </pivotFields>
  <rowFields count="1">
    <field x="4"/>
  </rowFields>
  <rowItems count="6">
    <i>
      <x/>
    </i>
    <i>
      <x v="1"/>
    </i>
    <i>
      <x v="2"/>
    </i>
    <i>
      <x v="3"/>
    </i>
    <i>
      <x v="4"/>
    </i>
    <i t="grand">
      <x/>
    </i>
  </rowItems>
  <colItems count="1">
    <i/>
  </colItems>
  <dataFields count="1">
    <dataField name="Sum of Total sales" fld="1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7DE4F2-0F24-4812-A69E-372745D995B0}"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B14" firstHeaderRow="1" firstDataRow="1" firstDataCol="1"/>
  <pivotFields count="23">
    <pivotField showAll="0"/>
    <pivotField numFmtId="14" showAll="0"/>
    <pivotField showAll="0"/>
    <pivotField showAll="0"/>
    <pivotField showAll="0">
      <items count="6">
        <item x="3"/>
        <item x="0"/>
        <item x="4"/>
        <item x="1"/>
        <item x="2"/>
        <item t="default"/>
      </items>
    </pivotField>
    <pivotField axis="axisRow" showAll="0" measureFilter="1" sortType="descending">
      <items count="26">
        <item x="10"/>
        <item x="13"/>
        <item x="18"/>
        <item x="8"/>
        <item x="22"/>
        <item x="24"/>
        <item x="9"/>
        <item x="12"/>
        <item x="21"/>
        <item x="15"/>
        <item x="7"/>
        <item x="3"/>
        <item x="11"/>
        <item x="20"/>
        <item x="19"/>
        <item x="17"/>
        <item x="0"/>
        <item x="4"/>
        <item x="14"/>
        <item x="6"/>
        <item x="23"/>
        <item x="2"/>
        <item x="5"/>
        <item x="1"/>
        <item x="16"/>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2"/>
        <item x="1"/>
        <item x="0"/>
        <item t="default"/>
      </items>
    </pivotField>
    <pivotField showAll="0"/>
    <pivotField numFmtId="1" showAll="0"/>
    <pivotField showAll="0"/>
    <pivotField showAll="0"/>
    <pivotField showAll="0"/>
    <pivotField showAll="0"/>
    <pivotField showAll="0">
      <items count="6">
        <item x="3"/>
        <item x="4"/>
        <item x="2"/>
        <item x="1"/>
        <item x="0"/>
        <item t="default"/>
      </items>
    </pivotField>
    <pivotField dataField="1" showAll="0"/>
    <pivotField showAll="0"/>
    <pivotField showAll="0"/>
    <pivotField numFmtId="164" showAll="0">
      <items count="14">
        <item x="0"/>
        <item x="1"/>
        <item x="2"/>
        <item x="3"/>
        <item x="4"/>
        <item x="5"/>
        <item x="6"/>
        <item x="7"/>
        <item x="8"/>
        <item x="9"/>
        <item x="10"/>
        <item x="11"/>
        <item x="12"/>
        <item t="default"/>
      </items>
    </pivotField>
    <pivotField showAll="0"/>
    <pivotField showAll="0"/>
    <pivotField showAll="0">
      <items count="5">
        <item x="0"/>
        <item x="1"/>
        <item x="2"/>
        <item x="3"/>
        <item t="default"/>
      </items>
    </pivotField>
  </pivotFields>
  <rowFields count="1">
    <field x="5"/>
  </rowFields>
  <rowItems count="11">
    <i>
      <x v="16"/>
    </i>
    <i>
      <x v="7"/>
    </i>
    <i>
      <x v="24"/>
    </i>
    <i>
      <x v="18"/>
    </i>
    <i>
      <x v="20"/>
    </i>
    <i>
      <x v="23"/>
    </i>
    <i>
      <x v="6"/>
    </i>
    <i>
      <x v="17"/>
    </i>
    <i>
      <x v="5"/>
    </i>
    <i>
      <x v="22"/>
    </i>
    <i t="grand">
      <x/>
    </i>
  </rowItems>
  <colItems count="1">
    <i/>
  </colItems>
  <dataFields count="1">
    <dataField name="Sum of Total sales" fld="1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57F8FA-3471-4487-8DB6-555A68D430C3}"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B17" firstHeaderRow="1" firstDataRow="1" firstDataCol="1"/>
  <pivotFields count="23">
    <pivotField showAll="0"/>
    <pivotField numFmtId="14" showAll="0"/>
    <pivotField showAll="0"/>
    <pivotField showAll="0"/>
    <pivotField showAll="0">
      <items count="6">
        <item x="3"/>
        <item x="0"/>
        <item x="4"/>
        <item x="1"/>
        <item x="2"/>
        <item t="default"/>
      </items>
    </pivotField>
    <pivotField showAll="0"/>
    <pivotField showAll="0"/>
    <pivotField showAll="0"/>
    <pivotField showAll="0">
      <items count="4">
        <item x="2"/>
        <item x="1"/>
        <item x="0"/>
        <item t="default"/>
      </items>
    </pivotField>
    <pivotField showAll="0"/>
    <pivotField numFmtId="1" showAll="0"/>
    <pivotField showAll="0"/>
    <pivotField showAll="0"/>
    <pivotField showAll="0"/>
    <pivotField showAll="0"/>
    <pivotField showAll="0">
      <items count="6">
        <item x="3"/>
        <item x="4"/>
        <item x="2"/>
        <item x="1"/>
        <item x="0"/>
        <item t="default"/>
      </items>
    </pivotField>
    <pivotField dataField="1" showAll="0"/>
    <pivotField showAll="0"/>
    <pivotField showAll="0"/>
    <pivotField axis="axisRow" numFmtId="164" showAll="0">
      <items count="14">
        <item x="0"/>
        <item x="1"/>
        <item x="2"/>
        <item x="3"/>
        <item x="4"/>
        <item x="5"/>
        <item x="6"/>
        <item x="7"/>
        <item x="8"/>
        <item x="9"/>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9"/>
  </rowFields>
  <rowItems count="14">
    <i>
      <x/>
    </i>
    <i>
      <x v="1"/>
    </i>
    <i>
      <x v="2"/>
    </i>
    <i>
      <x v="3"/>
    </i>
    <i>
      <x v="4"/>
    </i>
    <i>
      <x v="5"/>
    </i>
    <i>
      <x v="6"/>
    </i>
    <i>
      <x v="7"/>
    </i>
    <i>
      <x v="8"/>
    </i>
    <i>
      <x v="9"/>
    </i>
    <i>
      <x v="10"/>
    </i>
    <i>
      <x v="11"/>
    </i>
    <i>
      <x v="12"/>
    </i>
    <i t="grand">
      <x/>
    </i>
  </rowItems>
  <colItems count="1">
    <i/>
  </colItems>
  <dataFields count="1">
    <dataField name="Sum of Total sales" fld="16"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1" xr10:uid="{38F5A786-0C9A-4843-B081-ED5A1ED39D94}" sourceName="category_name">
  <pivotTables>
    <pivotTable tabId="17" name="PivotTable2"/>
    <pivotTable tabId="19" name="PivotTable3"/>
    <pivotTable tabId="20" name="PivotTable4"/>
    <pivotTable tabId="21" name="PivotTable5"/>
    <pivotTable tabId="22" name="PivotTable1"/>
  </pivotTables>
  <data>
    <tabular pivotCacheId="912925332">
      <items count="5">
        <i x="3" s="1"/>
        <i x="0" s="1"/>
        <i x="4"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1" xr10:uid="{E0B7A909-171B-4843-94A9-10C5BC783CAF}" sourceName="payment_method">
  <pivotTables>
    <pivotTable tabId="17" name="PivotTable2"/>
    <pivotTable tabId="19" name="PivotTable3"/>
    <pivotTable tabId="20" name="PivotTable4"/>
    <pivotTable tabId="21" name="PivotTable5"/>
    <pivotTable tabId="22" name="PivotTable1"/>
  </pivotTables>
  <data>
    <tabular pivotCacheId="91292533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1" xr10:uid="{6C9BE029-1D66-419D-9FAE-85B9281DCD40}" sourceName="age group">
  <pivotTables>
    <pivotTable tabId="17" name="PivotTable2"/>
    <pivotTable tabId="19" name="PivotTable3"/>
    <pivotTable tabId="20" name="PivotTable4"/>
    <pivotTable tabId="21" name="PivotTable5"/>
    <pivotTable tabId="22" name="PivotTable1"/>
  </pivotTables>
  <data>
    <tabular pivotCacheId="912925332">
      <items count="5">
        <i x="3" s="1"/>
        <i x="4"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s_months" xr10:uid="{3AC442A0-7AEF-4A09-ADE9-1C1BF446BE86}" sourceName="orders months">
  <pivotTables>
    <pivotTable tabId="17" name="PivotTable2"/>
    <pivotTable tabId="19" name="PivotTable3"/>
    <pivotTable tabId="20" name="PivotTable4"/>
    <pivotTable tabId="21" name="PivotTable5"/>
    <pivotTable tabId="22" name="PivotTable1"/>
  </pivotTables>
  <data>
    <tabular pivotCacheId="912925332">
      <items count="13">
        <i x="0" s="1"/>
        <i x="1" s="1"/>
        <i x="2" s="1"/>
        <i x="3" s="1"/>
        <i x="4" s="1"/>
        <i x="5" s="1"/>
        <i x="6" s="1"/>
        <i x="7" s="1"/>
        <i x="8" s="1"/>
        <i x="9" s="1"/>
        <i x="10"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_name 1" xr10:uid="{966A5458-C827-405F-BC12-DCB9463D1542}" cache="Slicer_category_name1" caption="category_name" style="SlicerStyleDark6" rowHeight="247650"/>
  <slicer name="payment_method 1" xr10:uid="{FE18F193-2A7D-4E3A-8A41-CDCF768FAC42}" cache="Slicer_payment_method1" caption="payment_method" style="SlicerStyleDark5" rowHeight="247650"/>
  <slicer name="age group 1" xr10:uid="{20A53920-3AB4-4A87-8F2F-BA9B2DC263DD}" cache="Slicer_age_group1" caption="age group" style="SlicerStyleDark4" rowHeight="247650"/>
  <slicer name="orders months" xr10:uid="{2A93165C-B0C2-4FC0-A020-722F32DAFCBD}" cache="Slicer_orders_months" caption="orders months" style="SlicerStyleLight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CE72B8-9C2A-4A01-AC18-38C11D17978E}" name="Table1" displayName="Table1" ref="A1:E16" totalsRowShown="0">
  <autoFilter ref="A1:E16" xr:uid="{13CE72B8-9C2A-4A01-AC18-38C11D17978E}"/>
  <tableColumns count="5">
    <tableColumn id="1" xr3:uid="{BBC2E0C4-9464-4EFE-B048-79F8541F70BC}" name="Row Labels" dataDxfId="2"/>
    <tableColumn id="2" xr3:uid="{9FD763A4-B92A-46AE-9FAA-F329080476C8}" name="Sum of Total sales"/>
    <tableColumn id="3" xr3:uid="{E05D5ABA-EF5A-4CCF-93A6-4A6C2F3C7DDA}" name="Forecast(Sum of Total sales)"/>
    <tableColumn id="4" xr3:uid="{CF353F13-CC84-4520-9867-5905477B056B}" name="Lower Confidence Bound(Sum of Total sales)" dataDxfId="1"/>
    <tableColumn id="5" xr3:uid="{82076C51-EA8A-4804-A034-EC7028A1D93C}" name="Upper Confidence Bound(Sum of Total sales)"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D74AD-1417-4CAE-95C9-CD1F88D8611C}">
  <dimension ref="A1:E16"/>
  <sheetViews>
    <sheetView showGridLines="0" workbookViewId="0">
      <selection activeCell="J18" sqref="J18"/>
    </sheetView>
  </sheetViews>
  <sheetFormatPr defaultRowHeight="14.4" x14ac:dyDescent="0.3"/>
  <cols>
    <col min="1" max="1" width="12.109375" customWidth="1"/>
    <col min="2" max="2" width="13.6640625" customWidth="1"/>
    <col min="3" max="3" width="26.21875" customWidth="1"/>
    <col min="4" max="4" width="24.5546875" customWidth="1"/>
    <col min="5" max="5" width="26" customWidth="1"/>
  </cols>
  <sheetData>
    <row r="1" spans="1:5" x14ac:dyDescent="0.3">
      <c r="A1" t="s">
        <v>1024</v>
      </c>
      <c r="B1" t="s">
        <v>1026</v>
      </c>
      <c r="C1" t="s">
        <v>1029</v>
      </c>
      <c r="D1" t="s">
        <v>1030</v>
      </c>
      <c r="E1" t="s">
        <v>1031</v>
      </c>
    </row>
    <row r="2" spans="1:5" x14ac:dyDescent="0.3">
      <c r="A2" s="5">
        <v>45352</v>
      </c>
      <c r="B2">
        <v>30620.98</v>
      </c>
    </row>
    <row r="3" spans="1:5" x14ac:dyDescent="0.3">
      <c r="A3" s="5">
        <v>45383</v>
      </c>
      <c r="B3">
        <v>50375.399999999987</v>
      </c>
    </row>
    <row r="4" spans="1:5" x14ac:dyDescent="0.3">
      <c r="A4" s="5">
        <v>45413</v>
      </c>
      <c r="B4">
        <v>61448.18</v>
      </c>
    </row>
    <row r="5" spans="1:5" x14ac:dyDescent="0.3">
      <c r="A5" s="5">
        <v>45444</v>
      </c>
      <c r="B5">
        <v>59127.399999999994</v>
      </c>
    </row>
    <row r="6" spans="1:5" x14ac:dyDescent="0.3">
      <c r="A6" s="5">
        <v>45474</v>
      </c>
      <c r="B6">
        <v>57939.859999999993</v>
      </c>
    </row>
    <row r="7" spans="1:5" x14ac:dyDescent="0.3">
      <c r="A7" s="5">
        <v>45505</v>
      </c>
      <c r="B7">
        <v>79070.119999999981</v>
      </c>
    </row>
    <row r="8" spans="1:5" x14ac:dyDescent="0.3">
      <c r="A8" s="5">
        <v>45536</v>
      </c>
      <c r="B8">
        <v>69323.09</v>
      </c>
    </row>
    <row r="9" spans="1:5" x14ac:dyDescent="0.3">
      <c r="A9" s="5">
        <v>45566</v>
      </c>
      <c r="B9">
        <v>55328.98000000001</v>
      </c>
    </row>
    <row r="10" spans="1:5" x14ac:dyDescent="0.3">
      <c r="A10" s="5">
        <v>45597</v>
      </c>
      <c r="B10">
        <v>55404.740000000013</v>
      </c>
    </row>
    <row r="11" spans="1:5" x14ac:dyDescent="0.3">
      <c r="A11" s="5">
        <v>45627</v>
      </c>
      <c r="B11">
        <v>78432.940000000017</v>
      </c>
    </row>
    <row r="12" spans="1:5" x14ac:dyDescent="0.3">
      <c r="A12" s="5">
        <v>45658</v>
      </c>
      <c r="B12">
        <v>60210.83</v>
      </c>
    </row>
    <row r="13" spans="1:5" x14ac:dyDescent="0.3">
      <c r="A13" s="5">
        <v>45689</v>
      </c>
      <c r="B13">
        <v>48826.040000000008</v>
      </c>
    </row>
    <row r="14" spans="1:5" x14ac:dyDescent="0.3">
      <c r="A14" s="5">
        <v>45717</v>
      </c>
      <c r="B14">
        <v>31218.320000000003</v>
      </c>
      <c r="C14">
        <v>31218.320000000003</v>
      </c>
      <c r="D14" s="7">
        <v>31218.320000000003</v>
      </c>
      <c r="E14" s="7">
        <v>31218.320000000003</v>
      </c>
    </row>
    <row r="15" spans="1:5" x14ac:dyDescent="0.3">
      <c r="A15" s="5">
        <v>45748</v>
      </c>
      <c r="C15">
        <f>_xlfn.FORECAST.ETS(A15,$B$2:$B$14,$A$2:$A$14,1,1)</f>
        <v>33234.221910073968</v>
      </c>
      <c r="D15" s="7">
        <f>C15-_xlfn.FORECAST.ETS.CONFINT(A15,$B$2:$B$14,$A$2:$A$14,0.85,1,1)</f>
        <v>12919.260878655732</v>
      </c>
      <c r="E15" s="7">
        <f>C15+_xlfn.FORECAST.ETS.CONFINT(A15,$B$2:$B$14,$A$2:$A$14,0.85,1,1)</f>
        <v>53549.182941492203</v>
      </c>
    </row>
    <row r="16" spans="1:5" x14ac:dyDescent="0.3">
      <c r="A16" s="5">
        <v>45777</v>
      </c>
      <c r="C16">
        <f>_xlfn.FORECAST.ETS(A16,$B$2:$B$14,$A$2:$A$14,1,1)</f>
        <v>33341.293253403594</v>
      </c>
      <c r="D16" s="7">
        <f>C16-_xlfn.FORECAST.ETS.CONFINT(A16,$B$2:$B$14,$A$2:$A$14,0.85,1,1)</f>
        <v>6201.684044664722</v>
      </c>
      <c r="E16" s="7">
        <f>C16+_xlfn.FORECAST.ETS.CONFINT(A16,$B$2:$B$14,$A$2:$A$14,0.85,1,1)</f>
        <v>60480.902462142461</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0F57B-B092-4190-8917-F31F050B1957}">
  <dimension ref="A3:C17"/>
  <sheetViews>
    <sheetView workbookViewId="0">
      <selection activeCell="I21" sqref="I21"/>
    </sheetView>
  </sheetViews>
  <sheetFormatPr defaultRowHeight="14.4" x14ac:dyDescent="0.3"/>
  <cols>
    <col min="1" max="1" width="12.44140625" bestFit="1" customWidth="1"/>
    <col min="2" max="2" width="15.88671875" bestFit="1" customWidth="1"/>
    <col min="3" max="3" width="18.6640625" bestFit="1" customWidth="1"/>
  </cols>
  <sheetData>
    <row r="3" spans="1:3" x14ac:dyDescent="0.3">
      <c r="A3" s="3" t="s">
        <v>1024</v>
      </c>
      <c r="B3" t="s">
        <v>1026</v>
      </c>
      <c r="C3" t="s">
        <v>1032</v>
      </c>
    </row>
    <row r="4" spans="1:3" x14ac:dyDescent="0.3">
      <c r="A4" s="6">
        <v>45352</v>
      </c>
      <c r="B4">
        <v>30620.98</v>
      </c>
      <c r="C4">
        <v>40</v>
      </c>
    </row>
    <row r="5" spans="1:3" x14ac:dyDescent="0.3">
      <c r="A5" s="6">
        <v>45383</v>
      </c>
      <c r="B5">
        <v>50375.399999999987</v>
      </c>
      <c r="C5">
        <v>79</v>
      </c>
    </row>
    <row r="6" spans="1:3" x14ac:dyDescent="0.3">
      <c r="A6" s="6">
        <v>45413</v>
      </c>
      <c r="B6">
        <v>61448.18</v>
      </c>
      <c r="C6">
        <v>92</v>
      </c>
    </row>
    <row r="7" spans="1:3" x14ac:dyDescent="0.3">
      <c r="A7" s="6">
        <v>45444</v>
      </c>
      <c r="B7">
        <v>59127.399999999994</v>
      </c>
      <c r="C7">
        <v>75</v>
      </c>
    </row>
    <row r="8" spans="1:3" x14ac:dyDescent="0.3">
      <c r="A8" s="6">
        <v>45474</v>
      </c>
      <c r="B8">
        <v>57939.859999999993</v>
      </c>
      <c r="C8">
        <v>90</v>
      </c>
    </row>
    <row r="9" spans="1:3" x14ac:dyDescent="0.3">
      <c r="A9" s="6">
        <v>45505</v>
      </c>
      <c r="B9">
        <v>79070.119999999981</v>
      </c>
      <c r="C9">
        <v>90</v>
      </c>
    </row>
    <row r="10" spans="1:3" x14ac:dyDescent="0.3">
      <c r="A10" s="6">
        <v>45536</v>
      </c>
      <c r="B10">
        <v>69323.09</v>
      </c>
      <c r="C10">
        <v>90</v>
      </c>
    </row>
    <row r="11" spans="1:3" x14ac:dyDescent="0.3">
      <c r="A11" s="6">
        <v>45566</v>
      </c>
      <c r="B11">
        <v>55328.98000000001</v>
      </c>
      <c r="C11">
        <v>73</v>
      </c>
    </row>
    <row r="12" spans="1:3" x14ac:dyDescent="0.3">
      <c r="A12" s="6">
        <v>45597</v>
      </c>
      <c r="B12">
        <v>55404.740000000013</v>
      </c>
      <c r="C12">
        <v>75</v>
      </c>
    </row>
    <row r="13" spans="1:3" x14ac:dyDescent="0.3">
      <c r="A13" s="6">
        <v>45627</v>
      </c>
      <c r="B13">
        <v>78432.940000000017</v>
      </c>
      <c r="C13">
        <v>97</v>
      </c>
    </row>
    <row r="14" spans="1:3" x14ac:dyDescent="0.3">
      <c r="A14" s="6">
        <v>45658</v>
      </c>
      <c r="B14">
        <v>60210.83</v>
      </c>
      <c r="C14">
        <v>89</v>
      </c>
    </row>
    <row r="15" spans="1:3" x14ac:dyDescent="0.3">
      <c r="A15" s="6">
        <v>45689</v>
      </c>
      <c r="B15">
        <v>48826.040000000008</v>
      </c>
      <c r="C15">
        <v>67</v>
      </c>
    </row>
    <row r="16" spans="1:3" x14ac:dyDescent="0.3">
      <c r="A16" s="6">
        <v>45717</v>
      </c>
      <c r="B16">
        <v>31218.320000000003</v>
      </c>
      <c r="C16">
        <v>43</v>
      </c>
    </row>
    <row r="17" spans="1:3" x14ac:dyDescent="0.3">
      <c r="A17" s="6" t="s">
        <v>1025</v>
      </c>
      <c r="B17">
        <v>737326.87999999907</v>
      </c>
      <c r="C17">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8DBE1-54C1-438C-A749-EB3641AD1A2A}">
  <dimension ref="A1:W41"/>
  <sheetViews>
    <sheetView showGridLines="0" showRowColHeaders="0" zoomScale="99" zoomScaleNormal="99" workbookViewId="0">
      <selection activeCell="G2" sqref="G2:Q2"/>
    </sheetView>
  </sheetViews>
  <sheetFormatPr defaultRowHeight="14.4" x14ac:dyDescent="0.3"/>
  <sheetData>
    <row r="1" spans="1:23" x14ac:dyDescent="0.3">
      <c r="A1" s="9"/>
      <c r="B1" s="9"/>
      <c r="C1" s="9"/>
      <c r="D1" s="9"/>
      <c r="E1" s="9"/>
      <c r="F1" s="9"/>
      <c r="G1" s="9"/>
      <c r="H1" s="9"/>
      <c r="I1" s="9"/>
      <c r="J1" s="9"/>
      <c r="K1" s="9"/>
      <c r="L1" s="9"/>
      <c r="M1" s="9"/>
      <c r="N1" s="9"/>
      <c r="O1" s="9"/>
      <c r="P1" s="9"/>
      <c r="Q1" s="9"/>
      <c r="R1" s="9"/>
      <c r="S1" s="9"/>
      <c r="T1" s="9"/>
      <c r="U1" s="9"/>
      <c r="V1" s="9"/>
      <c r="W1" s="9"/>
    </row>
    <row r="2" spans="1:23" ht="30" x14ac:dyDescent="0.7">
      <c r="A2" s="9"/>
      <c r="B2" s="9"/>
      <c r="C2" s="9"/>
      <c r="D2" s="9"/>
      <c r="E2" s="9"/>
      <c r="F2" s="9"/>
      <c r="G2" s="10" t="s">
        <v>1033</v>
      </c>
      <c r="H2" s="11"/>
      <c r="I2" s="11"/>
      <c r="J2" s="11"/>
      <c r="K2" s="11"/>
      <c r="L2" s="11"/>
      <c r="M2" s="11"/>
      <c r="N2" s="11"/>
      <c r="O2" s="11"/>
      <c r="P2" s="11"/>
      <c r="Q2" s="11"/>
      <c r="R2" s="9"/>
      <c r="S2" s="9"/>
      <c r="T2" s="9"/>
      <c r="U2" s="9"/>
      <c r="V2" s="9"/>
      <c r="W2" s="9"/>
    </row>
    <row r="3" spans="1:23" x14ac:dyDescent="0.3">
      <c r="A3" s="9"/>
      <c r="B3" s="9"/>
      <c r="C3" s="9"/>
      <c r="D3" s="9"/>
      <c r="E3" s="9"/>
      <c r="F3" s="9"/>
      <c r="G3" s="9"/>
      <c r="H3" s="9"/>
      <c r="I3" s="9"/>
      <c r="J3" s="9"/>
      <c r="K3" s="9"/>
      <c r="L3" s="9"/>
      <c r="M3" s="9"/>
      <c r="N3" s="9"/>
      <c r="O3" s="9"/>
      <c r="P3" s="9"/>
      <c r="Q3" s="9"/>
      <c r="R3" s="9"/>
      <c r="S3" s="9"/>
      <c r="T3" s="9"/>
      <c r="U3" s="9"/>
      <c r="V3" s="9"/>
      <c r="W3" s="9"/>
    </row>
    <row r="4" spans="1:23" x14ac:dyDescent="0.3">
      <c r="A4" s="9"/>
      <c r="B4" s="9"/>
      <c r="C4" s="9"/>
      <c r="D4" s="9"/>
      <c r="E4" s="9"/>
      <c r="F4" s="9"/>
      <c r="G4" s="9"/>
      <c r="H4" s="9"/>
      <c r="I4" s="9"/>
      <c r="J4" s="9"/>
      <c r="K4" s="9"/>
      <c r="L4" s="9"/>
      <c r="M4" s="9"/>
      <c r="N4" s="9"/>
      <c r="O4" s="9"/>
      <c r="P4" s="9"/>
      <c r="Q4" s="9"/>
      <c r="R4" s="9"/>
      <c r="S4" s="9"/>
      <c r="T4" s="9"/>
      <c r="U4" s="9"/>
      <c r="V4" s="9"/>
      <c r="W4" s="9"/>
    </row>
    <row r="5" spans="1:23" x14ac:dyDescent="0.3">
      <c r="A5" s="9"/>
      <c r="B5" s="9"/>
      <c r="C5" s="9"/>
      <c r="D5" s="9"/>
      <c r="E5" s="9"/>
      <c r="F5" s="9"/>
      <c r="G5" s="9"/>
      <c r="H5" s="9"/>
      <c r="I5" s="9"/>
      <c r="J5" s="9"/>
      <c r="K5" s="9"/>
      <c r="L5" s="9"/>
      <c r="M5" s="9"/>
      <c r="N5" s="9"/>
      <c r="O5" s="9"/>
      <c r="P5" s="9"/>
      <c r="Q5" s="9"/>
      <c r="R5" s="9"/>
      <c r="S5" s="9"/>
      <c r="T5" s="9"/>
      <c r="U5" s="9"/>
      <c r="V5" s="9"/>
      <c r="W5" s="9"/>
    </row>
    <row r="6" spans="1:23" x14ac:dyDescent="0.3">
      <c r="A6" s="9"/>
      <c r="B6" s="9"/>
      <c r="C6" s="9"/>
      <c r="D6" s="9"/>
      <c r="E6" s="9"/>
      <c r="F6" s="9"/>
      <c r="G6" s="9"/>
      <c r="H6" s="9"/>
      <c r="I6" s="9"/>
      <c r="J6" s="9"/>
      <c r="K6" s="9"/>
      <c r="L6" s="9"/>
      <c r="M6" s="9"/>
      <c r="N6" s="9"/>
      <c r="O6" s="9"/>
      <c r="P6" s="9"/>
      <c r="Q6" s="9"/>
      <c r="R6" s="9"/>
      <c r="S6" s="9"/>
      <c r="T6" s="9"/>
      <c r="U6" s="9"/>
      <c r="V6" s="9"/>
      <c r="W6" s="9"/>
    </row>
    <row r="7" spans="1:23" x14ac:dyDescent="0.3">
      <c r="A7" s="9"/>
      <c r="B7" s="9"/>
      <c r="C7" s="9"/>
      <c r="D7" s="9"/>
      <c r="E7" s="9"/>
      <c r="F7" s="9"/>
      <c r="G7" s="9"/>
      <c r="H7" s="9"/>
      <c r="I7" s="9"/>
      <c r="J7" s="9"/>
      <c r="K7" s="9"/>
      <c r="L7" s="9"/>
      <c r="M7" s="9"/>
      <c r="N7" s="9"/>
      <c r="O7" s="9"/>
      <c r="P7" s="9"/>
      <c r="Q7" s="9"/>
      <c r="R7" s="9"/>
      <c r="S7" s="9"/>
      <c r="T7" s="9"/>
      <c r="U7" s="9"/>
      <c r="V7" s="9"/>
      <c r="W7" s="9"/>
    </row>
    <row r="8" spans="1:23" x14ac:dyDescent="0.3">
      <c r="A8" s="9"/>
      <c r="B8" s="9"/>
      <c r="C8" s="9"/>
      <c r="D8" s="9"/>
      <c r="E8" s="9"/>
      <c r="F8" s="9"/>
      <c r="G8" s="9"/>
      <c r="H8" s="9"/>
      <c r="I8" s="9"/>
      <c r="J8" s="9"/>
      <c r="K8" s="9"/>
      <c r="L8" s="9"/>
      <c r="M8" s="9"/>
      <c r="N8" s="9"/>
      <c r="O8" s="9"/>
      <c r="P8" s="9"/>
      <c r="Q8" s="9"/>
      <c r="R8" s="9"/>
      <c r="S8" s="9"/>
      <c r="T8" s="9"/>
      <c r="U8" s="9"/>
      <c r="V8" s="9"/>
      <c r="W8" s="9"/>
    </row>
    <row r="9" spans="1:23" x14ac:dyDescent="0.3">
      <c r="A9" s="9"/>
      <c r="B9" s="9"/>
      <c r="C9" s="9"/>
      <c r="D9" s="9"/>
      <c r="E9" s="9"/>
      <c r="F9" s="9"/>
      <c r="G9" s="9"/>
      <c r="H9" s="9"/>
      <c r="I9" s="9"/>
      <c r="J9" s="9"/>
      <c r="K9" s="9"/>
      <c r="L9" s="9"/>
      <c r="M9" s="9"/>
      <c r="N9" s="9"/>
      <c r="O9" s="9"/>
      <c r="P9" s="9"/>
      <c r="Q9" s="9"/>
      <c r="R9" s="9"/>
      <c r="S9" s="9"/>
      <c r="T9" s="9"/>
      <c r="U9" s="9"/>
      <c r="V9" s="9"/>
      <c r="W9" s="9"/>
    </row>
    <row r="10" spans="1:23" x14ac:dyDescent="0.3">
      <c r="A10" s="9"/>
      <c r="B10" s="9"/>
      <c r="C10" s="9"/>
      <c r="D10" s="9"/>
      <c r="E10" s="9"/>
      <c r="F10" s="9"/>
      <c r="G10" s="9"/>
      <c r="H10" s="9"/>
      <c r="I10" s="9"/>
      <c r="J10" s="9"/>
      <c r="K10" s="9"/>
      <c r="L10" s="9"/>
      <c r="M10" s="9"/>
      <c r="N10" s="9"/>
      <c r="O10" s="9"/>
      <c r="P10" s="9"/>
      <c r="Q10" s="9"/>
      <c r="R10" s="9"/>
      <c r="S10" s="9"/>
      <c r="T10" s="9"/>
      <c r="U10" s="9"/>
      <c r="V10" s="9"/>
      <c r="W10" s="9"/>
    </row>
    <row r="11" spans="1:23" x14ac:dyDescent="0.3">
      <c r="A11" s="9"/>
      <c r="B11" s="9"/>
      <c r="C11" s="9"/>
      <c r="D11" s="9"/>
      <c r="E11" s="9"/>
      <c r="F11" s="9"/>
      <c r="G11" s="9"/>
      <c r="H11" s="9"/>
      <c r="I11" s="9"/>
      <c r="J11" s="9"/>
      <c r="K11" s="9"/>
      <c r="L11" s="9"/>
      <c r="M11" s="9"/>
      <c r="N11" s="9"/>
      <c r="O11" s="9"/>
      <c r="P11" s="9"/>
      <c r="Q11" s="9"/>
      <c r="R11" s="9"/>
      <c r="S11" s="9"/>
      <c r="T11" s="9"/>
      <c r="U11" s="9"/>
      <c r="V11" s="9"/>
      <c r="W11" s="9"/>
    </row>
    <row r="12" spans="1:23" x14ac:dyDescent="0.3">
      <c r="A12" s="9"/>
      <c r="B12" s="9"/>
      <c r="C12" s="9"/>
      <c r="D12" s="9"/>
      <c r="E12" s="9"/>
      <c r="F12" s="9"/>
      <c r="G12" s="9"/>
      <c r="H12" s="9"/>
      <c r="I12" s="9"/>
      <c r="J12" s="9"/>
      <c r="K12" s="9"/>
      <c r="L12" s="9"/>
      <c r="M12" s="9"/>
      <c r="N12" s="9"/>
      <c r="O12" s="9"/>
      <c r="P12" s="9"/>
      <c r="Q12" s="9"/>
      <c r="R12" s="9"/>
      <c r="S12" s="9"/>
      <c r="T12" s="9"/>
      <c r="U12" s="9"/>
      <c r="V12" s="9"/>
      <c r="W12" s="9"/>
    </row>
    <row r="13" spans="1:23" x14ac:dyDescent="0.3">
      <c r="A13" s="9"/>
      <c r="B13" s="9"/>
      <c r="C13" s="9"/>
      <c r="D13" s="9"/>
      <c r="E13" s="9"/>
      <c r="F13" s="9"/>
      <c r="G13" s="9"/>
      <c r="H13" s="9"/>
      <c r="I13" s="9"/>
      <c r="J13" s="9"/>
      <c r="K13" s="9"/>
      <c r="L13" s="9"/>
      <c r="M13" s="9"/>
      <c r="N13" s="9"/>
      <c r="O13" s="9"/>
      <c r="P13" s="9"/>
      <c r="Q13" s="9"/>
      <c r="R13" s="9"/>
      <c r="S13" s="9"/>
      <c r="T13" s="9"/>
      <c r="U13" s="9"/>
      <c r="V13" s="9"/>
      <c r="W13" s="9"/>
    </row>
    <row r="14" spans="1:23" x14ac:dyDescent="0.3">
      <c r="A14" s="9"/>
      <c r="B14" s="9"/>
      <c r="C14" s="9"/>
      <c r="D14" s="9"/>
      <c r="E14" s="9"/>
      <c r="F14" s="9"/>
      <c r="G14" s="9"/>
      <c r="H14" s="9"/>
      <c r="I14" s="9"/>
      <c r="J14" s="9"/>
      <c r="K14" s="9"/>
      <c r="L14" s="9"/>
      <c r="M14" s="9"/>
      <c r="N14" s="9"/>
      <c r="O14" s="9"/>
      <c r="P14" s="9"/>
      <c r="Q14" s="9"/>
      <c r="R14" s="9"/>
      <c r="S14" s="9"/>
      <c r="T14" s="9"/>
      <c r="U14" s="9"/>
      <c r="V14" s="9"/>
      <c r="W14" s="9"/>
    </row>
    <row r="15" spans="1:23" x14ac:dyDescent="0.3">
      <c r="A15" s="9"/>
      <c r="B15" s="9"/>
      <c r="C15" s="9"/>
      <c r="D15" s="9"/>
      <c r="E15" s="9"/>
      <c r="F15" s="9"/>
      <c r="G15" s="9"/>
      <c r="H15" s="9"/>
      <c r="I15" s="9"/>
      <c r="J15" s="9"/>
      <c r="K15" s="9"/>
      <c r="L15" s="9"/>
      <c r="M15" s="9"/>
      <c r="N15" s="9"/>
      <c r="O15" s="9"/>
      <c r="P15" s="9"/>
      <c r="Q15" s="9"/>
      <c r="R15" s="9"/>
      <c r="S15" s="9"/>
      <c r="T15" s="9"/>
      <c r="U15" s="9"/>
      <c r="V15" s="9"/>
      <c r="W15" s="9"/>
    </row>
    <row r="16" spans="1:23" x14ac:dyDescent="0.3">
      <c r="A16" s="9"/>
      <c r="B16" s="9"/>
      <c r="C16" s="9"/>
      <c r="D16" s="9"/>
      <c r="E16" s="9"/>
      <c r="F16" s="9"/>
      <c r="G16" s="9"/>
      <c r="H16" s="9"/>
      <c r="I16" s="9"/>
      <c r="J16" s="9"/>
      <c r="K16" s="9"/>
      <c r="L16" s="9"/>
      <c r="M16" s="9"/>
      <c r="N16" s="9"/>
      <c r="O16" s="9"/>
      <c r="P16" s="9"/>
      <c r="Q16" s="9"/>
      <c r="R16" s="9"/>
      <c r="S16" s="9"/>
      <c r="T16" s="9"/>
      <c r="U16" s="9"/>
      <c r="V16" s="9"/>
      <c r="W16" s="9"/>
    </row>
    <row r="17" spans="1:23" x14ac:dyDescent="0.3">
      <c r="A17" s="9"/>
      <c r="B17" s="9"/>
      <c r="C17" s="9"/>
      <c r="D17" s="9"/>
      <c r="E17" s="9"/>
      <c r="F17" s="9"/>
      <c r="G17" s="9"/>
      <c r="H17" s="9"/>
      <c r="I17" s="9"/>
      <c r="J17" s="9"/>
      <c r="K17" s="9"/>
      <c r="L17" s="9"/>
      <c r="M17" s="9"/>
      <c r="N17" s="9"/>
      <c r="O17" s="9"/>
      <c r="P17" s="9"/>
      <c r="Q17" s="9"/>
      <c r="R17" s="9"/>
      <c r="S17" s="9"/>
      <c r="T17" s="9"/>
      <c r="U17" s="9"/>
      <c r="V17" s="9"/>
      <c r="W17" s="9"/>
    </row>
    <row r="18" spans="1:23" x14ac:dyDescent="0.3">
      <c r="A18" s="9"/>
      <c r="B18" s="9"/>
      <c r="C18" s="9"/>
      <c r="D18" s="9"/>
      <c r="E18" s="9"/>
      <c r="F18" s="9"/>
      <c r="G18" s="9"/>
      <c r="H18" s="9"/>
      <c r="I18" s="9"/>
      <c r="J18" s="9"/>
      <c r="K18" s="9"/>
      <c r="L18" s="9"/>
      <c r="M18" s="9"/>
      <c r="N18" s="9"/>
      <c r="O18" s="9"/>
      <c r="P18" s="9"/>
      <c r="Q18" s="9"/>
      <c r="R18" s="9"/>
      <c r="S18" s="9"/>
      <c r="T18" s="9"/>
      <c r="U18" s="9"/>
      <c r="V18" s="9"/>
      <c r="W18" s="9"/>
    </row>
    <row r="19" spans="1:23" x14ac:dyDescent="0.3">
      <c r="A19" s="9"/>
      <c r="B19" s="9"/>
      <c r="C19" s="9"/>
      <c r="D19" s="9"/>
      <c r="E19" s="9"/>
      <c r="F19" s="9"/>
      <c r="G19" s="9"/>
      <c r="H19" s="9"/>
      <c r="I19" s="9"/>
      <c r="J19" s="9"/>
      <c r="K19" s="9"/>
      <c r="L19" s="9"/>
      <c r="M19" s="9"/>
      <c r="N19" s="9"/>
      <c r="O19" s="9"/>
      <c r="P19" s="9"/>
      <c r="Q19" s="9"/>
      <c r="R19" s="9"/>
      <c r="S19" s="9"/>
      <c r="T19" s="9"/>
      <c r="U19" s="9"/>
      <c r="V19" s="9"/>
      <c r="W19" s="9"/>
    </row>
    <row r="20" spans="1:23" x14ac:dyDescent="0.3">
      <c r="A20" s="9"/>
      <c r="B20" s="9"/>
      <c r="C20" s="9"/>
      <c r="D20" s="9"/>
      <c r="E20" s="9"/>
      <c r="F20" s="9"/>
      <c r="G20" s="9"/>
      <c r="H20" s="9"/>
      <c r="I20" s="9"/>
      <c r="J20" s="9"/>
      <c r="K20" s="9"/>
      <c r="L20" s="9"/>
      <c r="M20" s="9"/>
      <c r="N20" s="9"/>
      <c r="O20" s="9"/>
      <c r="P20" s="9"/>
      <c r="Q20" s="9"/>
      <c r="R20" s="9"/>
      <c r="S20" s="9"/>
      <c r="T20" s="9"/>
      <c r="U20" s="9"/>
      <c r="V20" s="9"/>
      <c r="W20" s="9"/>
    </row>
    <row r="21" spans="1:23" x14ac:dyDescent="0.3">
      <c r="A21" s="9"/>
      <c r="B21" s="9"/>
      <c r="C21" s="9"/>
      <c r="D21" s="9"/>
      <c r="E21" s="9"/>
      <c r="F21" s="9"/>
      <c r="G21" s="9"/>
      <c r="H21" s="9"/>
      <c r="I21" s="9"/>
      <c r="J21" s="9"/>
      <c r="K21" s="9"/>
      <c r="L21" s="9"/>
      <c r="M21" s="9"/>
      <c r="N21" s="9"/>
      <c r="O21" s="9"/>
      <c r="P21" s="9"/>
      <c r="Q21" s="9"/>
      <c r="R21" s="9"/>
      <c r="S21" s="9"/>
      <c r="T21" s="9"/>
      <c r="U21" s="9"/>
      <c r="V21" s="9"/>
      <c r="W21" s="9"/>
    </row>
    <row r="22" spans="1:23" x14ac:dyDescent="0.3">
      <c r="A22" s="9"/>
      <c r="B22" s="9"/>
      <c r="C22" s="9"/>
      <c r="D22" s="9"/>
      <c r="E22" s="9"/>
      <c r="F22" s="9"/>
      <c r="G22" s="9"/>
      <c r="H22" s="9"/>
      <c r="I22" s="9"/>
      <c r="J22" s="9"/>
      <c r="K22" s="9"/>
      <c r="L22" s="9"/>
      <c r="M22" s="9"/>
      <c r="N22" s="9"/>
      <c r="O22" s="9"/>
      <c r="P22" s="9"/>
      <c r="Q22" s="9"/>
      <c r="R22" s="9"/>
      <c r="S22" s="9"/>
      <c r="T22" s="9"/>
      <c r="U22" s="9"/>
      <c r="V22" s="9"/>
      <c r="W22" s="9"/>
    </row>
    <row r="23" spans="1:23" x14ac:dyDescent="0.3">
      <c r="A23" s="9"/>
      <c r="B23" s="9"/>
      <c r="C23" s="9"/>
      <c r="D23" s="9"/>
      <c r="E23" s="9"/>
      <c r="F23" s="9"/>
      <c r="G23" s="9"/>
      <c r="H23" s="9"/>
      <c r="I23" s="9"/>
      <c r="J23" s="9"/>
      <c r="K23" s="9"/>
      <c r="L23" s="9"/>
      <c r="M23" s="9"/>
      <c r="N23" s="9"/>
      <c r="O23" s="9"/>
      <c r="P23" s="9"/>
      <c r="Q23" s="9"/>
      <c r="R23" s="9"/>
      <c r="S23" s="9"/>
      <c r="T23" s="9"/>
      <c r="U23" s="9"/>
      <c r="V23" s="9"/>
      <c r="W23" s="9"/>
    </row>
    <row r="24" spans="1:23" x14ac:dyDescent="0.3">
      <c r="A24" s="9"/>
      <c r="B24" s="9"/>
      <c r="C24" s="9"/>
      <c r="D24" s="9"/>
      <c r="E24" s="9"/>
      <c r="F24" s="9"/>
      <c r="G24" s="9"/>
      <c r="H24" s="9"/>
      <c r="I24" s="9"/>
      <c r="J24" s="9"/>
      <c r="K24" s="9"/>
      <c r="L24" s="9"/>
      <c r="M24" s="9"/>
      <c r="N24" s="9"/>
      <c r="O24" s="9"/>
      <c r="P24" s="9"/>
      <c r="Q24" s="9"/>
      <c r="R24" s="9"/>
      <c r="S24" s="9"/>
      <c r="T24" s="9"/>
      <c r="U24" s="9"/>
      <c r="V24" s="9"/>
      <c r="W24" s="9"/>
    </row>
    <row r="25" spans="1:23" x14ac:dyDescent="0.3">
      <c r="A25" s="9"/>
      <c r="B25" s="9"/>
      <c r="C25" s="9"/>
      <c r="D25" s="9"/>
      <c r="E25" s="9"/>
      <c r="F25" s="9"/>
      <c r="G25" s="9"/>
      <c r="H25" s="9"/>
      <c r="I25" s="9"/>
      <c r="J25" s="9"/>
      <c r="K25" s="9"/>
      <c r="L25" s="9"/>
      <c r="M25" s="9"/>
      <c r="N25" s="9"/>
      <c r="O25" s="9"/>
      <c r="P25" s="9"/>
      <c r="Q25" s="9"/>
      <c r="R25" s="9"/>
      <c r="S25" s="9"/>
      <c r="T25" s="9"/>
      <c r="U25" s="9"/>
      <c r="V25" s="9"/>
      <c r="W25" s="9"/>
    </row>
    <row r="26" spans="1:23" x14ac:dyDescent="0.3">
      <c r="A26" s="9"/>
      <c r="B26" s="9"/>
      <c r="C26" s="9"/>
      <c r="D26" s="9"/>
      <c r="E26" s="9"/>
      <c r="F26" s="9"/>
      <c r="G26" s="9"/>
      <c r="H26" s="9"/>
      <c r="I26" s="9"/>
      <c r="J26" s="9"/>
      <c r="K26" s="9"/>
      <c r="L26" s="9"/>
      <c r="M26" s="9"/>
      <c r="N26" s="9"/>
      <c r="O26" s="9"/>
      <c r="P26" s="9"/>
      <c r="Q26" s="9"/>
      <c r="R26" s="9"/>
      <c r="S26" s="9"/>
      <c r="T26" s="9"/>
      <c r="U26" s="9"/>
      <c r="V26" s="9"/>
      <c r="W26" s="9"/>
    </row>
    <row r="27" spans="1:23" x14ac:dyDescent="0.3">
      <c r="A27" s="9"/>
      <c r="B27" s="9"/>
      <c r="C27" s="9"/>
      <c r="D27" s="9"/>
      <c r="E27" s="9"/>
      <c r="F27" s="9"/>
      <c r="G27" s="9"/>
      <c r="H27" s="9"/>
      <c r="I27" s="9"/>
      <c r="J27" s="9"/>
      <c r="K27" s="9"/>
      <c r="L27" s="9"/>
      <c r="M27" s="9"/>
      <c r="N27" s="9"/>
      <c r="O27" s="9"/>
      <c r="P27" s="9"/>
      <c r="Q27" s="9"/>
      <c r="R27" s="9"/>
      <c r="S27" s="9"/>
      <c r="T27" s="9"/>
      <c r="U27" s="9"/>
      <c r="V27" s="9"/>
      <c r="W27" s="9"/>
    </row>
    <row r="28" spans="1:23" x14ac:dyDescent="0.3">
      <c r="A28" s="9"/>
      <c r="B28" s="9"/>
      <c r="C28" s="9"/>
      <c r="D28" s="9"/>
      <c r="E28" s="9"/>
      <c r="F28" s="9"/>
      <c r="G28" s="9"/>
      <c r="H28" s="9"/>
      <c r="I28" s="9"/>
      <c r="J28" s="9"/>
      <c r="K28" s="9"/>
      <c r="L28" s="9"/>
      <c r="M28" s="9"/>
      <c r="N28" s="9"/>
      <c r="O28" s="9"/>
      <c r="P28" s="9"/>
      <c r="Q28" s="9"/>
      <c r="R28" s="9"/>
      <c r="S28" s="9"/>
      <c r="T28" s="9"/>
      <c r="U28" s="9"/>
      <c r="V28" s="9"/>
      <c r="W28" s="9"/>
    </row>
    <row r="29" spans="1:23" x14ac:dyDescent="0.3">
      <c r="A29" s="9"/>
      <c r="B29" s="9"/>
      <c r="C29" s="9"/>
      <c r="D29" s="9"/>
      <c r="E29" s="9"/>
      <c r="F29" s="9"/>
      <c r="G29" s="9"/>
      <c r="H29" s="9"/>
      <c r="I29" s="9"/>
      <c r="J29" s="9"/>
      <c r="K29" s="9"/>
      <c r="L29" s="9"/>
      <c r="M29" s="9"/>
      <c r="N29" s="9"/>
      <c r="O29" s="9"/>
      <c r="P29" s="9"/>
      <c r="Q29" s="9"/>
      <c r="R29" s="9"/>
      <c r="S29" s="9"/>
      <c r="T29" s="9"/>
      <c r="U29" s="9"/>
      <c r="V29" s="9"/>
      <c r="W29" s="9"/>
    </row>
    <row r="30" spans="1:23" x14ac:dyDescent="0.3">
      <c r="A30" s="9"/>
      <c r="B30" s="9"/>
      <c r="C30" s="9"/>
      <c r="D30" s="9"/>
      <c r="E30" s="9"/>
      <c r="F30" s="9"/>
      <c r="G30" s="9"/>
      <c r="H30" s="9"/>
      <c r="I30" s="9"/>
      <c r="J30" s="9"/>
      <c r="K30" s="9"/>
      <c r="L30" s="9"/>
      <c r="M30" s="9"/>
      <c r="N30" s="9"/>
      <c r="O30" s="9"/>
      <c r="P30" s="9"/>
      <c r="Q30" s="9"/>
      <c r="R30" s="9"/>
      <c r="S30" s="9"/>
      <c r="T30" s="9"/>
      <c r="U30" s="9"/>
      <c r="V30" s="9"/>
      <c r="W30" s="9"/>
    </row>
    <row r="31" spans="1:23" x14ac:dyDescent="0.3">
      <c r="A31" s="9"/>
      <c r="B31" s="9"/>
      <c r="C31" s="9"/>
      <c r="D31" s="9"/>
      <c r="E31" s="9"/>
      <c r="F31" s="9"/>
      <c r="G31" s="9"/>
      <c r="H31" s="9"/>
      <c r="I31" s="9"/>
      <c r="J31" s="9"/>
      <c r="K31" s="9"/>
      <c r="L31" s="9"/>
      <c r="M31" s="9"/>
      <c r="N31" s="9"/>
      <c r="O31" s="9"/>
      <c r="P31" s="9"/>
      <c r="Q31" s="9"/>
      <c r="R31" s="9"/>
      <c r="S31" s="9"/>
      <c r="T31" s="9"/>
      <c r="U31" s="9"/>
      <c r="V31" s="9"/>
      <c r="W31" s="9"/>
    </row>
    <row r="32" spans="1:23" x14ac:dyDescent="0.3">
      <c r="A32" s="9"/>
      <c r="B32" s="9"/>
      <c r="C32" s="9"/>
      <c r="D32" s="9"/>
      <c r="E32" s="9"/>
      <c r="F32" s="9"/>
      <c r="G32" s="9"/>
      <c r="H32" s="9"/>
      <c r="I32" s="9"/>
      <c r="J32" s="9"/>
      <c r="K32" s="9"/>
      <c r="L32" s="9"/>
      <c r="M32" s="9"/>
      <c r="N32" s="9"/>
      <c r="O32" s="9"/>
      <c r="P32" s="9"/>
      <c r="Q32" s="9"/>
      <c r="R32" s="9"/>
      <c r="S32" s="9"/>
      <c r="T32" s="9"/>
      <c r="U32" s="9"/>
      <c r="V32" s="9"/>
      <c r="W32" s="9"/>
    </row>
    <row r="33" spans="1:23" x14ac:dyDescent="0.3">
      <c r="A33" s="9"/>
      <c r="B33" s="9"/>
      <c r="C33" s="9"/>
      <c r="D33" s="9"/>
      <c r="E33" s="9"/>
      <c r="F33" s="9"/>
      <c r="G33" s="9"/>
      <c r="H33" s="9"/>
      <c r="I33" s="9"/>
      <c r="J33" s="9"/>
      <c r="K33" s="9"/>
      <c r="L33" s="9"/>
      <c r="M33" s="9"/>
      <c r="N33" s="9"/>
      <c r="O33" s="9"/>
      <c r="P33" s="9"/>
      <c r="Q33" s="9"/>
      <c r="R33" s="9"/>
      <c r="S33" s="9"/>
      <c r="T33" s="9"/>
      <c r="U33" s="9"/>
      <c r="V33" s="9"/>
      <c r="W33" s="9"/>
    </row>
    <row r="34" spans="1:23" x14ac:dyDescent="0.3">
      <c r="A34" s="9"/>
      <c r="B34" s="9"/>
      <c r="C34" s="9"/>
      <c r="D34" s="9"/>
      <c r="E34" s="9"/>
      <c r="F34" s="9"/>
      <c r="G34" s="9"/>
      <c r="H34" s="9"/>
      <c r="I34" s="9"/>
      <c r="J34" s="9"/>
      <c r="K34" s="9"/>
      <c r="L34" s="9"/>
      <c r="M34" s="9"/>
      <c r="N34" s="9"/>
      <c r="O34" s="9"/>
      <c r="P34" s="9"/>
      <c r="Q34" s="9"/>
      <c r="R34" s="9"/>
      <c r="S34" s="9"/>
      <c r="T34" s="9"/>
      <c r="U34" s="9"/>
      <c r="V34" s="9"/>
      <c r="W34" s="9"/>
    </row>
    <row r="35" spans="1:23" x14ac:dyDescent="0.3">
      <c r="A35" s="8"/>
      <c r="B35" s="8"/>
      <c r="C35" s="8"/>
      <c r="D35" s="8"/>
      <c r="E35" s="8"/>
      <c r="F35" s="8"/>
      <c r="G35" s="8"/>
      <c r="H35" s="8"/>
      <c r="I35" s="8"/>
      <c r="J35" s="8"/>
      <c r="K35" s="8"/>
      <c r="L35" s="8"/>
      <c r="M35" s="8"/>
      <c r="N35" s="8"/>
      <c r="O35" s="8"/>
      <c r="P35" s="8"/>
      <c r="Q35" s="8"/>
      <c r="R35" s="8"/>
      <c r="S35" s="8"/>
      <c r="T35" s="8"/>
      <c r="U35" s="8"/>
    </row>
    <row r="36" spans="1:23" x14ac:dyDescent="0.3">
      <c r="A36" s="8"/>
      <c r="B36" s="8"/>
      <c r="C36" s="8"/>
      <c r="D36" s="8"/>
      <c r="E36" s="8"/>
      <c r="F36" s="8"/>
      <c r="G36" s="8"/>
      <c r="H36" s="8"/>
      <c r="I36" s="8"/>
      <c r="J36" s="8"/>
      <c r="K36" s="8"/>
      <c r="L36" s="8"/>
      <c r="M36" s="8"/>
      <c r="N36" s="8"/>
      <c r="O36" s="8"/>
      <c r="P36" s="8"/>
      <c r="Q36" s="8"/>
      <c r="R36" s="8"/>
      <c r="S36" s="8"/>
      <c r="T36" s="8"/>
      <c r="U36" s="8"/>
    </row>
    <row r="37" spans="1:23" x14ac:dyDescent="0.3">
      <c r="A37" s="8"/>
      <c r="B37" s="8"/>
      <c r="C37" s="8"/>
      <c r="D37" s="8"/>
      <c r="E37" s="8"/>
      <c r="F37" s="8"/>
      <c r="G37" s="8"/>
      <c r="H37" s="8"/>
      <c r="I37" s="8"/>
      <c r="J37" s="8"/>
      <c r="K37" s="8"/>
      <c r="L37" s="8"/>
      <c r="M37" s="8"/>
      <c r="N37" s="8"/>
      <c r="O37" s="8"/>
      <c r="P37" s="8"/>
      <c r="Q37" s="8"/>
      <c r="R37" s="8"/>
      <c r="S37" s="8"/>
      <c r="T37" s="8"/>
      <c r="U37" s="8"/>
    </row>
    <row r="38" spans="1:23" x14ac:dyDescent="0.3">
      <c r="A38" s="8"/>
      <c r="B38" s="8"/>
      <c r="C38" s="8"/>
      <c r="D38" s="8"/>
      <c r="E38" s="8"/>
      <c r="F38" s="8"/>
      <c r="G38" s="8"/>
      <c r="H38" s="8"/>
      <c r="I38" s="8"/>
      <c r="J38" s="8"/>
      <c r="K38" s="8"/>
      <c r="L38" s="8"/>
      <c r="M38" s="8"/>
      <c r="N38" s="8"/>
      <c r="O38" s="8"/>
      <c r="P38" s="8"/>
      <c r="Q38" s="8"/>
      <c r="R38" s="8"/>
      <c r="S38" s="8"/>
      <c r="T38" s="8"/>
      <c r="U38" s="8"/>
    </row>
    <row r="39" spans="1:23" x14ac:dyDescent="0.3">
      <c r="A39" s="8"/>
      <c r="B39" s="8"/>
      <c r="C39" s="8"/>
      <c r="D39" s="8"/>
      <c r="E39" s="8"/>
      <c r="F39" s="8"/>
      <c r="G39" s="8"/>
      <c r="H39" s="8"/>
      <c r="I39" s="8"/>
      <c r="J39" s="8"/>
      <c r="K39" s="8"/>
      <c r="L39" s="8"/>
      <c r="M39" s="8"/>
      <c r="N39" s="8"/>
      <c r="O39" s="8"/>
      <c r="P39" s="8"/>
      <c r="Q39" s="8"/>
      <c r="R39" s="8"/>
      <c r="S39" s="8"/>
      <c r="T39" s="8"/>
      <c r="U39" s="8"/>
    </row>
    <row r="40" spans="1:23" x14ac:dyDescent="0.3">
      <c r="A40" s="8"/>
      <c r="B40" s="8"/>
      <c r="C40" s="8"/>
      <c r="D40" s="8"/>
      <c r="E40" s="8"/>
      <c r="F40" s="8"/>
      <c r="G40" s="8"/>
      <c r="H40" s="8"/>
      <c r="I40" s="8"/>
      <c r="J40" s="8"/>
      <c r="K40" s="8"/>
      <c r="L40" s="8"/>
      <c r="M40" s="8"/>
      <c r="N40" s="8"/>
      <c r="O40" s="8"/>
      <c r="P40" s="8"/>
      <c r="Q40" s="8"/>
      <c r="R40" s="8"/>
      <c r="S40" s="8"/>
      <c r="T40" s="8"/>
      <c r="U40" s="8"/>
    </row>
    <row r="41" spans="1:23" x14ac:dyDescent="0.3">
      <c r="A41" s="8"/>
      <c r="B41" s="8"/>
      <c r="C41" s="8"/>
      <c r="D41" s="8"/>
      <c r="E41" s="8"/>
      <c r="F41" s="8"/>
      <c r="G41" s="8"/>
      <c r="H41" s="8"/>
      <c r="I41" s="8"/>
      <c r="J41" s="8"/>
      <c r="K41" s="8"/>
      <c r="L41" s="8"/>
      <c r="M41" s="8"/>
      <c r="N41" s="8"/>
      <c r="O41" s="8"/>
      <c r="P41" s="8"/>
      <c r="Q41" s="8"/>
      <c r="R41" s="8"/>
      <c r="S41" s="8"/>
      <c r="T41" s="8"/>
      <c r="U41" s="8"/>
    </row>
  </sheetData>
  <mergeCells count="1">
    <mergeCell ref="G2:Q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6F6A5-7016-49D7-A11A-2B7C215C32EB}">
  <dimension ref="A3:B7"/>
  <sheetViews>
    <sheetView workbookViewId="0">
      <selection activeCell="A3" sqref="A3"/>
    </sheetView>
  </sheetViews>
  <sheetFormatPr defaultRowHeight="14.4" x14ac:dyDescent="0.3"/>
  <cols>
    <col min="1" max="1" width="12.44140625" bestFit="1" customWidth="1"/>
    <col min="2" max="2" width="15.88671875" bestFit="1" customWidth="1"/>
  </cols>
  <sheetData>
    <row r="3" spans="1:2" x14ac:dyDescent="0.3">
      <c r="A3" s="3" t="s">
        <v>1024</v>
      </c>
      <c r="B3" t="s">
        <v>1026</v>
      </c>
    </row>
    <row r="4" spans="1:2" x14ac:dyDescent="0.3">
      <c r="A4" s="4" t="s">
        <v>17</v>
      </c>
      <c r="B4">
        <v>331753.65000000026</v>
      </c>
    </row>
    <row r="5" spans="1:2" x14ac:dyDescent="0.3">
      <c r="A5" s="4" t="s">
        <v>21</v>
      </c>
      <c r="B5">
        <v>333894.19</v>
      </c>
    </row>
    <row r="6" spans="1:2" x14ac:dyDescent="0.3">
      <c r="A6" s="4" t="s">
        <v>1027</v>
      </c>
      <c r="B6">
        <v>71679.039999999979</v>
      </c>
    </row>
    <row r="7" spans="1:2" x14ac:dyDescent="0.3">
      <c r="A7" s="4" t="s">
        <v>1025</v>
      </c>
      <c r="B7">
        <v>737326.88000000035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818CD-A8D5-4686-B8B3-EBD24BE48DE8}">
  <dimension ref="A3:B9"/>
  <sheetViews>
    <sheetView workbookViewId="0">
      <selection activeCell="L17" sqref="L17"/>
    </sheetView>
  </sheetViews>
  <sheetFormatPr defaultRowHeight="14.4" x14ac:dyDescent="0.3"/>
  <cols>
    <col min="1" max="2" width="15.88671875" bestFit="1" customWidth="1"/>
  </cols>
  <sheetData>
    <row r="3" spans="1:2" x14ac:dyDescent="0.3">
      <c r="A3" s="3" t="s">
        <v>1024</v>
      </c>
      <c r="B3" t="s">
        <v>1026</v>
      </c>
    </row>
    <row r="4" spans="1:2" x14ac:dyDescent="0.3">
      <c r="A4" s="4" t="s">
        <v>24</v>
      </c>
      <c r="B4">
        <v>143215.52000000005</v>
      </c>
    </row>
    <row r="5" spans="1:2" x14ac:dyDescent="0.3">
      <c r="A5" s="4" t="s">
        <v>13</v>
      </c>
      <c r="B5">
        <v>166510.34000000003</v>
      </c>
    </row>
    <row r="6" spans="1:2" x14ac:dyDescent="0.3">
      <c r="A6" s="4" t="s">
        <v>28</v>
      </c>
      <c r="B6">
        <v>134714.61000000002</v>
      </c>
    </row>
    <row r="7" spans="1:2" x14ac:dyDescent="0.3">
      <c r="A7" s="4" t="s">
        <v>37</v>
      </c>
      <c r="B7">
        <v>138540.14999999994</v>
      </c>
    </row>
    <row r="8" spans="1:2" x14ac:dyDescent="0.3">
      <c r="A8" s="4" t="s">
        <v>18</v>
      </c>
      <c r="B8">
        <v>154346.26000000013</v>
      </c>
    </row>
    <row r="9" spans="1:2" x14ac:dyDescent="0.3">
      <c r="A9" s="4" t="s">
        <v>1025</v>
      </c>
      <c r="B9">
        <v>737326.88000000012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E579D-1F1E-4FB9-8035-23765B12D06A}">
  <dimension ref="A3:B14"/>
  <sheetViews>
    <sheetView workbookViewId="0">
      <selection activeCell="M11" sqref="M11"/>
    </sheetView>
  </sheetViews>
  <sheetFormatPr defaultRowHeight="14.4" x14ac:dyDescent="0.3"/>
  <cols>
    <col min="1" max="1" width="12.44140625" bestFit="1" customWidth="1"/>
    <col min="2" max="2" width="15.88671875" bestFit="1" customWidth="1"/>
  </cols>
  <sheetData>
    <row r="3" spans="1:2" x14ac:dyDescent="0.3">
      <c r="A3" s="3" t="s">
        <v>1024</v>
      </c>
      <c r="B3" t="s">
        <v>1026</v>
      </c>
    </row>
    <row r="4" spans="1:2" x14ac:dyDescent="0.3">
      <c r="A4" s="4" t="s">
        <v>14</v>
      </c>
      <c r="B4">
        <v>38319.26</v>
      </c>
    </row>
    <row r="5" spans="1:2" x14ac:dyDescent="0.3">
      <c r="A5" s="4" t="s">
        <v>44</v>
      </c>
      <c r="B5">
        <v>38027.680000000008</v>
      </c>
    </row>
    <row r="6" spans="1:2" x14ac:dyDescent="0.3">
      <c r="A6" s="4" t="s">
        <v>34</v>
      </c>
      <c r="B6">
        <v>37752.079999999994</v>
      </c>
    </row>
    <row r="7" spans="1:2" x14ac:dyDescent="0.3">
      <c r="A7" s="4" t="s">
        <v>19</v>
      </c>
      <c r="B7">
        <v>37587.300000000003</v>
      </c>
    </row>
    <row r="8" spans="1:2" x14ac:dyDescent="0.3">
      <c r="A8" s="4" t="s">
        <v>32</v>
      </c>
      <c r="B8">
        <v>33581.01999999999</v>
      </c>
    </row>
    <row r="9" spans="1:2" x14ac:dyDescent="0.3">
      <c r="A9" s="4" t="s">
        <v>68</v>
      </c>
      <c r="B9">
        <v>32191.579999999994</v>
      </c>
    </row>
    <row r="10" spans="1:2" x14ac:dyDescent="0.3">
      <c r="A10" s="4" t="s">
        <v>47</v>
      </c>
      <c r="B10">
        <v>32000.38</v>
      </c>
    </row>
    <row r="11" spans="1:2" x14ac:dyDescent="0.3">
      <c r="A11" s="4" t="s">
        <v>42</v>
      </c>
      <c r="B11">
        <v>31820.100000000006</v>
      </c>
    </row>
    <row r="12" spans="1:2" x14ac:dyDescent="0.3">
      <c r="A12" s="4" t="s">
        <v>111</v>
      </c>
      <c r="B12">
        <v>30789.579999999991</v>
      </c>
    </row>
    <row r="13" spans="1:2" x14ac:dyDescent="0.3">
      <c r="A13" s="4" t="s">
        <v>79</v>
      </c>
      <c r="B13">
        <v>30718.54</v>
      </c>
    </row>
    <row r="14" spans="1:2" x14ac:dyDescent="0.3">
      <c r="A14" s="4" t="s">
        <v>1025</v>
      </c>
      <c r="B14">
        <v>342787.52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E047D-6681-43A0-A75E-2FA58D799298}">
  <dimension ref="A3:B17"/>
  <sheetViews>
    <sheetView workbookViewId="0">
      <selection activeCell="B4" sqref="B4"/>
    </sheetView>
  </sheetViews>
  <sheetFormatPr defaultRowHeight="14.4" x14ac:dyDescent="0.3"/>
  <cols>
    <col min="1" max="1" width="12.44140625" bestFit="1" customWidth="1"/>
    <col min="2" max="2" width="15.88671875" bestFit="1" customWidth="1"/>
  </cols>
  <sheetData>
    <row r="3" spans="1:2" x14ac:dyDescent="0.3">
      <c r="A3" s="3" t="s">
        <v>1024</v>
      </c>
      <c r="B3" t="s">
        <v>1026</v>
      </c>
    </row>
    <row r="4" spans="1:2" x14ac:dyDescent="0.3">
      <c r="A4" s="6">
        <v>45352</v>
      </c>
      <c r="B4">
        <v>30620.98</v>
      </c>
    </row>
    <row r="5" spans="1:2" x14ac:dyDescent="0.3">
      <c r="A5" s="6">
        <v>45383</v>
      </c>
      <c r="B5">
        <v>50375.399999999987</v>
      </c>
    </row>
    <row r="6" spans="1:2" x14ac:dyDescent="0.3">
      <c r="A6" s="6">
        <v>45413</v>
      </c>
      <c r="B6">
        <v>61448.18</v>
      </c>
    </row>
    <row r="7" spans="1:2" x14ac:dyDescent="0.3">
      <c r="A7" s="6">
        <v>45444</v>
      </c>
      <c r="B7">
        <v>59127.399999999994</v>
      </c>
    </row>
    <row r="8" spans="1:2" x14ac:dyDescent="0.3">
      <c r="A8" s="6">
        <v>45474</v>
      </c>
      <c r="B8">
        <v>57939.859999999993</v>
      </c>
    </row>
    <row r="9" spans="1:2" x14ac:dyDescent="0.3">
      <c r="A9" s="6">
        <v>45505</v>
      </c>
      <c r="B9">
        <v>79070.119999999981</v>
      </c>
    </row>
    <row r="10" spans="1:2" x14ac:dyDescent="0.3">
      <c r="A10" s="6">
        <v>45536</v>
      </c>
      <c r="B10">
        <v>69323.09</v>
      </c>
    </row>
    <row r="11" spans="1:2" x14ac:dyDescent="0.3">
      <c r="A11" s="6">
        <v>45566</v>
      </c>
      <c r="B11">
        <v>55328.98000000001</v>
      </c>
    </row>
    <row r="12" spans="1:2" x14ac:dyDescent="0.3">
      <c r="A12" s="6">
        <v>45597</v>
      </c>
      <c r="B12">
        <v>55404.740000000013</v>
      </c>
    </row>
    <row r="13" spans="1:2" x14ac:dyDescent="0.3">
      <c r="A13" s="6">
        <v>45627</v>
      </c>
      <c r="B13">
        <v>78432.940000000017</v>
      </c>
    </row>
    <row r="14" spans="1:2" x14ac:dyDescent="0.3">
      <c r="A14" s="6">
        <v>45658</v>
      </c>
      <c r="B14">
        <v>60210.83</v>
      </c>
    </row>
    <row r="15" spans="1:2" x14ac:dyDescent="0.3">
      <c r="A15" s="6">
        <v>45689</v>
      </c>
      <c r="B15">
        <v>48826.040000000008</v>
      </c>
    </row>
    <row r="16" spans="1:2" x14ac:dyDescent="0.3">
      <c r="A16" s="6">
        <v>45717</v>
      </c>
      <c r="B16">
        <v>31218.320000000003</v>
      </c>
    </row>
    <row r="17" spans="1:2" x14ac:dyDescent="0.3">
      <c r="A17" s="6" t="s">
        <v>1025</v>
      </c>
      <c r="B17">
        <v>737326.87999999989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E1C5D-3853-4E8B-9829-0523741EB482}">
  <dimension ref="A1:X1001"/>
  <sheetViews>
    <sheetView tabSelected="1" topLeftCell="F1" workbookViewId="0">
      <selection activeCell="Y4" sqref="Y4"/>
    </sheetView>
  </sheetViews>
  <sheetFormatPr defaultRowHeight="14.4" x14ac:dyDescent="0.3"/>
  <cols>
    <col min="1" max="1" width="10.88671875" bestFit="1" customWidth="1"/>
    <col min="2" max="2" width="10.33203125" bestFit="1" customWidth="1"/>
    <col min="3" max="3" width="9.44140625" bestFit="1" customWidth="1"/>
    <col min="4" max="4" width="10.109375" bestFit="1" customWidth="1"/>
    <col min="5" max="5" width="15.88671875" bestFit="1" customWidth="1"/>
    <col min="6" max="6" width="12.6640625" bestFit="1" customWidth="1"/>
    <col min="7" max="7" width="7.33203125" bestFit="1" customWidth="1"/>
    <col min="8" max="8" width="7" bestFit="1" customWidth="1"/>
    <col min="9" max="9" width="14.88671875" bestFit="1" customWidth="1"/>
    <col min="10" max="10" width="21" bestFit="1" customWidth="1"/>
    <col min="11" max="11" width="21" style="2" customWidth="1"/>
    <col min="12" max="12" width="11.5546875" bestFit="1" customWidth="1"/>
    <col min="13" max="13" width="11.5546875" customWidth="1"/>
    <col min="14" max="14" width="6.5546875" bestFit="1" customWidth="1"/>
    <col min="17" max="17" width="10.77734375" customWidth="1"/>
    <col min="18" max="18" width="10.77734375" bestFit="1" customWidth="1"/>
    <col min="20" max="20" width="12.5546875" style="5" bestFit="1" customWidth="1"/>
  </cols>
  <sheetData>
    <row r="1" spans="1:24" x14ac:dyDescent="0.3">
      <c r="A1" t="s">
        <v>0</v>
      </c>
      <c r="B1" t="s">
        <v>1</v>
      </c>
      <c r="C1" t="s">
        <v>2</v>
      </c>
      <c r="D1" t="s">
        <v>3</v>
      </c>
      <c r="E1" t="s">
        <v>4</v>
      </c>
      <c r="F1" t="s">
        <v>5</v>
      </c>
      <c r="G1" t="s">
        <v>6</v>
      </c>
      <c r="H1" t="s">
        <v>7</v>
      </c>
      <c r="I1" t="s">
        <v>8</v>
      </c>
      <c r="J1" t="s">
        <v>9</v>
      </c>
      <c r="K1" s="2" t="s">
        <v>1010</v>
      </c>
      <c r="L1" t="s">
        <v>10</v>
      </c>
      <c r="M1" t="s">
        <v>1011</v>
      </c>
      <c r="N1" t="s">
        <v>11</v>
      </c>
      <c r="O1" t="s">
        <v>12</v>
      </c>
      <c r="P1" t="s">
        <v>1023</v>
      </c>
      <c r="Q1" t="s">
        <v>1012</v>
      </c>
      <c r="R1" t="s">
        <v>1013</v>
      </c>
      <c r="S1" t="s">
        <v>1014</v>
      </c>
      <c r="T1" s="5" t="s">
        <v>1028</v>
      </c>
      <c r="W1" s="12" t="s">
        <v>1015</v>
      </c>
      <c r="X1" s="12" t="s">
        <v>1016</v>
      </c>
    </row>
    <row r="2" spans="1:24" x14ac:dyDescent="0.3">
      <c r="A2">
        <v>79898</v>
      </c>
      <c r="B2" s="1">
        <v>45370</v>
      </c>
      <c r="C2">
        <v>871</v>
      </c>
      <c r="D2">
        <v>10</v>
      </c>
      <c r="E2" t="s">
        <v>13</v>
      </c>
      <c r="F2" t="s">
        <v>14</v>
      </c>
      <c r="G2">
        <v>5</v>
      </c>
      <c r="H2">
        <v>84.89</v>
      </c>
      <c r="I2" t="s">
        <v>15</v>
      </c>
      <c r="J2" t="s">
        <v>54</v>
      </c>
      <c r="K2" s="2">
        <v>5</v>
      </c>
      <c r="L2">
        <v>5</v>
      </c>
      <c r="M2" t="str">
        <f t="shared" ref="M2:M65" si="0">IF(N2="", "Unknown", N2)</f>
        <v>M</v>
      </c>
      <c r="N2" t="s">
        <v>21</v>
      </c>
      <c r="O2">
        <v>68</v>
      </c>
      <c r="P2" t="str">
        <f>VLOOKUP(O2, $W$2:$X$7, 2, TRUE)</f>
        <v>60+</v>
      </c>
      <c r="Q2">
        <f t="shared" ref="Q2:Q65" si="1">G2*H2</f>
        <v>424.45</v>
      </c>
      <c r="R2" t="str">
        <f t="shared" ref="R2:R65" si="2">TEXT(B2,"mmm_yyyy")</f>
        <v>Mar 2024</v>
      </c>
      <c r="S2">
        <f>YEAR(B2)</f>
        <v>2024</v>
      </c>
      <c r="T2" s="5">
        <f>DATE(YEAR(R2), MONTH(R2), 1)</f>
        <v>45352</v>
      </c>
      <c r="W2" s="13">
        <v>0</v>
      </c>
      <c r="X2" s="13" t="s">
        <v>1017</v>
      </c>
    </row>
    <row r="3" spans="1:24" x14ac:dyDescent="0.3">
      <c r="A3">
        <v>94899</v>
      </c>
      <c r="B3" s="1">
        <v>45370</v>
      </c>
      <c r="C3">
        <v>853</v>
      </c>
      <c r="D3">
        <v>30</v>
      </c>
      <c r="E3" t="s">
        <v>37</v>
      </c>
      <c r="F3" t="s">
        <v>68</v>
      </c>
      <c r="G3">
        <v>5</v>
      </c>
      <c r="H3">
        <v>309.64</v>
      </c>
      <c r="I3" t="s">
        <v>35</v>
      </c>
      <c r="J3" t="s">
        <v>935</v>
      </c>
      <c r="K3" s="2">
        <v>4</v>
      </c>
      <c r="L3">
        <v>4</v>
      </c>
      <c r="M3" t="str">
        <f t="shared" si="0"/>
        <v>F</v>
      </c>
      <c r="N3" t="s">
        <v>17</v>
      </c>
      <c r="O3">
        <v>47</v>
      </c>
      <c r="P3" t="str">
        <f t="shared" ref="P3:P66" si="3">VLOOKUP(O3, $W$2:$X$7, 2, TRUE)</f>
        <v>46-60</v>
      </c>
      <c r="Q3">
        <f t="shared" si="1"/>
        <v>1548.1999999999998</v>
      </c>
      <c r="R3" t="str">
        <f t="shared" si="2"/>
        <v>Mar 2024</v>
      </c>
      <c r="S3">
        <f t="shared" ref="S3:S66" si="4">YEAR(B3)</f>
        <v>2024</v>
      </c>
      <c r="T3" s="5">
        <f t="shared" ref="T3:T66" si="5">DATE(YEAR(R3), MONTH(R3), 1)</f>
        <v>45352</v>
      </c>
      <c r="W3" s="13">
        <v>18</v>
      </c>
      <c r="X3" s="13" t="s">
        <v>1018</v>
      </c>
    </row>
    <row r="4" spans="1:24" x14ac:dyDescent="0.3">
      <c r="A4">
        <v>44470</v>
      </c>
      <c r="B4" s="1">
        <v>45371</v>
      </c>
      <c r="C4">
        <v>188</v>
      </c>
      <c r="D4">
        <v>50</v>
      </c>
      <c r="E4" t="s">
        <v>18</v>
      </c>
      <c r="F4" t="s">
        <v>22</v>
      </c>
      <c r="G4">
        <v>5</v>
      </c>
      <c r="H4">
        <v>28.5</v>
      </c>
      <c r="I4" t="s">
        <v>26</v>
      </c>
      <c r="J4" t="s">
        <v>296</v>
      </c>
      <c r="K4" s="2">
        <v>5</v>
      </c>
      <c r="L4">
        <v>5</v>
      </c>
      <c r="M4" t="str">
        <f t="shared" si="0"/>
        <v>F</v>
      </c>
      <c r="N4" t="s">
        <v>17</v>
      </c>
      <c r="O4">
        <v>61</v>
      </c>
      <c r="P4" t="str">
        <f t="shared" si="3"/>
        <v>60+</v>
      </c>
      <c r="Q4">
        <f t="shared" si="1"/>
        <v>142.5</v>
      </c>
      <c r="R4" t="str">
        <f t="shared" si="2"/>
        <v>Mar 2024</v>
      </c>
      <c r="S4">
        <f t="shared" si="4"/>
        <v>2024</v>
      </c>
      <c r="T4" s="5">
        <f t="shared" si="5"/>
        <v>45352</v>
      </c>
      <c r="W4" s="13">
        <v>26</v>
      </c>
      <c r="X4" s="13" t="s">
        <v>1019</v>
      </c>
    </row>
    <row r="5" spans="1:24" x14ac:dyDescent="0.3">
      <c r="A5">
        <v>14447</v>
      </c>
      <c r="B5" s="1">
        <v>45371</v>
      </c>
      <c r="C5">
        <v>761</v>
      </c>
      <c r="D5">
        <v>40</v>
      </c>
      <c r="E5" t="s">
        <v>24</v>
      </c>
      <c r="F5" t="s">
        <v>49</v>
      </c>
      <c r="G5">
        <v>2</v>
      </c>
      <c r="H5">
        <v>109.97</v>
      </c>
      <c r="I5" t="s">
        <v>35</v>
      </c>
      <c r="J5" t="s">
        <v>354</v>
      </c>
      <c r="K5" s="2">
        <v>3.9924906132665834</v>
      </c>
      <c r="M5" t="str">
        <f t="shared" si="0"/>
        <v>F</v>
      </c>
      <c r="N5" t="s">
        <v>17</v>
      </c>
      <c r="O5">
        <v>69</v>
      </c>
      <c r="P5" t="str">
        <f t="shared" si="3"/>
        <v>60+</v>
      </c>
      <c r="Q5">
        <f t="shared" si="1"/>
        <v>219.94</v>
      </c>
      <c r="R5" t="str">
        <f t="shared" si="2"/>
        <v>Mar 2024</v>
      </c>
      <c r="S5">
        <f t="shared" si="4"/>
        <v>2024</v>
      </c>
      <c r="T5" s="5">
        <f t="shared" si="5"/>
        <v>45352</v>
      </c>
      <c r="W5" s="13">
        <v>36</v>
      </c>
      <c r="X5" s="13" t="s">
        <v>1020</v>
      </c>
    </row>
    <row r="6" spans="1:24" x14ac:dyDescent="0.3">
      <c r="A6">
        <v>91781</v>
      </c>
      <c r="B6" s="1">
        <v>45371</v>
      </c>
      <c r="C6">
        <v>497</v>
      </c>
      <c r="D6">
        <v>10</v>
      </c>
      <c r="E6" t="s">
        <v>13</v>
      </c>
      <c r="F6" t="s">
        <v>42</v>
      </c>
      <c r="G6">
        <v>3</v>
      </c>
      <c r="H6">
        <v>481.95</v>
      </c>
      <c r="I6" t="s">
        <v>35</v>
      </c>
      <c r="J6" t="s">
        <v>702</v>
      </c>
      <c r="K6" s="2">
        <v>3</v>
      </c>
      <c r="L6">
        <v>3</v>
      </c>
      <c r="M6" t="str">
        <f t="shared" si="0"/>
        <v>F</v>
      </c>
      <c r="N6" t="s">
        <v>17</v>
      </c>
      <c r="O6">
        <v>42</v>
      </c>
      <c r="P6" t="str">
        <f t="shared" si="3"/>
        <v>36-45</v>
      </c>
      <c r="Q6">
        <f t="shared" si="1"/>
        <v>1445.85</v>
      </c>
      <c r="R6" t="str">
        <f t="shared" si="2"/>
        <v>Mar 2024</v>
      </c>
      <c r="S6">
        <f t="shared" si="4"/>
        <v>2024</v>
      </c>
      <c r="T6" s="5">
        <f t="shared" si="5"/>
        <v>45352</v>
      </c>
      <c r="W6" s="13">
        <v>46</v>
      </c>
      <c r="X6" s="13" t="s">
        <v>1021</v>
      </c>
    </row>
    <row r="7" spans="1:24" x14ac:dyDescent="0.3">
      <c r="A7">
        <v>52849</v>
      </c>
      <c r="B7" s="1">
        <v>45371</v>
      </c>
      <c r="C7">
        <v>829</v>
      </c>
      <c r="D7">
        <v>20</v>
      </c>
      <c r="E7" t="s">
        <v>28</v>
      </c>
      <c r="F7" t="s">
        <v>79</v>
      </c>
      <c r="G7">
        <v>3</v>
      </c>
      <c r="H7">
        <v>99.38</v>
      </c>
      <c r="I7" t="s">
        <v>26</v>
      </c>
      <c r="J7" t="s">
        <v>849</v>
      </c>
      <c r="K7" s="2">
        <v>3.9924906132665834</v>
      </c>
      <c r="M7" t="str">
        <f t="shared" si="0"/>
        <v>F</v>
      </c>
      <c r="N7" t="s">
        <v>17</v>
      </c>
      <c r="O7">
        <v>19</v>
      </c>
      <c r="P7" t="str">
        <f t="shared" si="3"/>
        <v>18-25</v>
      </c>
      <c r="Q7">
        <f t="shared" si="1"/>
        <v>298.14</v>
      </c>
      <c r="R7" t="str">
        <f t="shared" si="2"/>
        <v>Mar 2024</v>
      </c>
      <c r="S7">
        <f t="shared" si="4"/>
        <v>2024</v>
      </c>
      <c r="T7" s="5">
        <f t="shared" si="5"/>
        <v>45352</v>
      </c>
      <c r="W7" s="13">
        <v>61</v>
      </c>
      <c r="X7" s="13" t="s">
        <v>1022</v>
      </c>
    </row>
    <row r="8" spans="1:24" x14ac:dyDescent="0.3">
      <c r="A8">
        <v>98156</v>
      </c>
      <c r="B8" s="1">
        <v>45371</v>
      </c>
      <c r="C8">
        <v>759</v>
      </c>
      <c r="D8">
        <v>40</v>
      </c>
      <c r="E8" t="s">
        <v>24</v>
      </c>
      <c r="F8" t="s">
        <v>25</v>
      </c>
      <c r="G8">
        <v>3</v>
      </c>
      <c r="H8">
        <v>371.43</v>
      </c>
      <c r="I8" t="s">
        <v>15</v>
      </c>
      <c r="J8" t="s">
        <v>857</v>
      </c>
      <c r="K8" s="2">
        <v>3.9924906132665834</v>
      </c>
      <c r="M8" t="str">
        <f t="shared" si="0"/>
        <v>F</v>
      </c>
      <c r="N8" t="s">
        <v>17</v>
      </c>
      <c r="O8">
        <v>48</v>
      </c>
      <c r="P8" t="str">
        <f t="shared" si="3"/>
        <v>46-60</v>
      </c>
      <c r="Q8">
        <f t="shared" si="1"/>
        <v>1114.29</v>
      </c>
      <c r="R8" t="str">
        <f t="shared" si="2"/>
        <v>Mar 2024</v>
      </c>
      <c r="S8">
        <f t="shared" si="4"/>
        <v>2024</v>
      </c>
      <c r="T8" s="5">
        <f t="shared" si="5"/>
        <v>45352</v>
      </c>
    </row>
    <row r="9" spans="1:24" x14ac:dyDescent="0.3">
      <c r="A9">
        <v>65571</v>
      </c>
      <c r="B9" s="1">
        <v>45371</v>
      </c>
      <c r="C9">
        <v>646</v>
      </c>
      <c r="D9">
        <v>20</v>
      </c>
      <c r="E9" t="s">
        <v>28</v>
      </c>
      <c r="F9" t="s">
        <v>77</v>
      </c>
      <c r="G9">
        <v>1</v>
      </c>
      <c r="H9">
        <v>135.56</v>
      </c>
      <c r="I9" t="s">
        <v>26</v>
      </c>
      <c r="J9" t="s">
        <v>336</v>
      </c>
      <c r="K9" s="2">
        <v>3.9924906132665834</v>
      </c>
      <c r="M9" t="str">
        <f t="shared" si="0"/>
        <v>M</v>
      </c>
      <c r="N9" t="s">
        <v>21</v>
      </c>
      <c r="O9">
        <v>20</v>
      </c>
      <c r="P9" t="str">
        <f t="shared" si="3"/>
        <v>18-25</v>
      </c>
      <c r="Q9">
        <f t="shared" si="1"/>
        <v>135.56</v>
      </c>
      <c r="R9" t="str">
        <f t="shared" si="2"/>
        <v>Mar 2024</v>
      </c>
      <c r="S9">
        <f t="shared" si="4"/>
        <v>2024</v>
      </c>
      <c r="T9" s="5">
        <f t="shared" si="5"/>
        <v>45352</v>
      </c>
    </row>
    <row r="10" spans="1:24" x14ac:dyDescent="0.3">
      <c r="A10">
        <v>96568</v>
      </c>
      <c r="B10" s="1">
        <v>45372</v>
      </c>
      <c r="C10">
        <v>842</v>
      </c>
      <c r="D10">
        <v>20</v>
      </c>
      <c r="E10" t="s">
        <v>28</v>
      </c>
      <c r="F10" t="s">
        <v>72</v>
      </c>
      <c r="G10">
        <v>1</v>
      </c>
      <c r="H10">
        <v>284.33</v>
      </c>
      <c r="I10" t="s">
        <v>26</v>
      </c>
      <c r="J10" t="s">
        <v>493</v>
      </c>
      <c r="K10" s="2">
        <v>1</v>
      </c>
      <c r="L10">
        <v>1</v>
      </c>
      <c r="M10" t="str">
        <f t="shared" si="0"/>
        <v>M</v>
      </c>
      <c r="N10" t="s">
        <v>21</v>
      </c>
      <c r="O10">
        <v>62</v>
      </c>
      <c r="P10" t="str">
        <f t="shared" si="3"/>
        <v>60+</v>
      </c>
      <c r="Q10">
        <f t="shared" si="1"/>
        <v>284.33</v>
      </c>
      <c r="R10" t="str">
        <f t="shared" si="2"/>
        <v>Mar 2024</v>
      </c>
      <c r="S10">
        <f t="shared" si="4"/>
        <v>2024</v>
      </c>
      <c r="T10" s="5">
        <f t="shared" si="5"/>
        <v>45352</v>
      </c>
    </row>
    <row r="11" spans="1:24" x14ac:dyDescent="0.3">
      <c r="A11">
        <v>91997</v>
      </c>
      <c r="B11" s="1">
        <v>45372</v>
      </c>
      <c r="C11">
        <v>118</v>
      </c>
      <c r="D11">
        <v>30</v>
      </c>
      <c r="E11" t="s">
        <v>37</v>
      </c>
      <c r="F11" t="s">
        <v>68</v>
      </c>
      <c r="G11">
        <v>4</v>
      </c>
      <c r="H11">
        <v>445.11</v>
      </c>
      <c r="I11" t="s">
        <v>15</v>
      </c>
      <c r="J11" t="s">
        <v>670</v>
      </c>
      <c r="K11" s="2">
        <v>3</v>
      </c>
      <c r="L11">
        <v>3</v>
      </c>
      <c r="M11" t="str">
        <f t="shared" si="0"/>
        <v>Unknown</v>
      </c>
      <c r="O11">
        <v>47</v>
      </c>
      <c r="P11" t="str">
        <f t="shared" si="3"/>
        <v>46-60</v>
      </c>
      <c r="Q11">
        <f t="shared" si="1"/>
        <v>1780.44</v>
      </c>
      <c r="R11" t="str">
        <f t="shared" si="2"/>
        <v>Mar 2024</v>
      </c>
      <c r="S11">
        <f t="shared" si="4"/>
        <v>2024</v>
      </c>
      <c r="T11" s="5">
        <f t="shared" si="5"/>
        <v>45352</v>
      </c>
    </row>
    <row r="12" spans="1:24" x14ac:dyDescent="0.3">
      <c r="A12">
        <v>20636</v>
      </c>
      <c r="B12" s="1">
        <v>45373</v>
      </c>
      <c r="C12">
        <v>707</v>
      </c>
      <c r="D12">
        <v>10</v>
      </c>
      <c r="E12" t="s">
        <v>13</v>
      </c>
      <c r="F12" t="s">
        <v>47</v>
      </c>
      <c r="G12">
        <v>2</v>
      </c>
      <c r="H12">
        <v>257.81</v>
      </c>
      <c r="I12" t="s">
        <v>26</v>
      </c>
      <c r="J12" t="s">
        <v>446</v>
      </c>
      <c r="K12" s="2">
        <v>3.9924906132665834</v>
      </c>
      <c r="M12" t="str">
        <f t="shared" si="0"/>
        <v>F</v>
      </c>
      <c r="N12" t="s">
        <v>17</v>
      </c>
      <c r="O12">
        <v>31</v>
      </c>
      <c r="P12" t="str">
        <f t="shared" si="3"/>
        <v>26-35</v>
      </c>
      <c r="Q12">
        <f t="shared" si="1"/>
        <v>515.62</v>
      </c>
      <c r="R12" t="str">
        <f t="shared" si="2"/>
        <v>Mar 2024</v>
      </c>
      <c r="S12">
        <f t="shared" si="4"/>
        <v>2024</v>
      </c>
      <c r="T12" s="5">
        <f t="shared" si="5"/>
        <v>45352</v>
      </c>
    </row>
    <row r="13" spans="1:24" x14ac:dyDescent="0.3">
      <c r="A13">
        <v>72701</v>
      </c>
      <c r="B13" s="1">
        <v>45373</v>
      </c>
      <c r="C13">
        <v>828</v>
      </c>
      <c r="D13">
        <v>50</v>
      </c>
      <c r="E13" t="s">
        <v>18</v>
      </c>
      <c r="F13" t="s">
        <v>22</v>
      </c>
      <c r="G13">
        <v>5</v>
      </c>
      <c r="H13">
        <v>395.78</v>
      </c>
      <c r="I13" t="s">
        <v>15</v>
      </c>
      <c r="J13" t="s">
        <v>955</v>
      </c>
      <c r="K13" s="2">
        <v>5</v>
      </c>
      <c r="L13">
        <v>5</v>
      </c>
      <c r="M13" t="str">
        <f t="shared" si="0"/>
        <v>F</v>
      </c>
      <c r="N13" t="s">
        <v>17</v>
      </c>
      <c r="O13">
        <v>56</v>
      </c>
      <c r="P13" t="str">
        <f t="shared" si="3"/>
        <v>46-60</v>
      </c>
      <c r="Q13">
        <f t="shared" si="1"/>
        <v>1978.8999999999999</v>
      </c>
      <c r="R13" t="str">
        <f t="shared" si="2"/>
        <v>Mar 2024</v>
      </c>
      <c r="S13">
        <f t="shared" si="4"/>
        <v>2024</v>
      </c>
      <c r="T13" s="5">
        <f t="shared" si="5"/>
        <v>45352</v>
      </c>
    </row>
    <row r="14" spans="1:24" x14ac:dyDescent="0.3">
      <c r="A14">
        <v>77729</v>
      </c>
      <c r="B14" s="1">
        <v>45374</v>
      </c>
      <c r="C14">
        <v>744</v>
      </c>
      <c r="D14">
        <v>50</v>
      </c>
      <c r="E14" t="s">
        <v>18</v>
      </c>
      <c r="F14" t="s">
        <v>87</v>
      </c>
      <c r="G14">
        <v>3</v>
      </c>
      <c r="H14">
        <v>243.37</v>
      </c>
      <c r="I14" t="s">
        <v>15</v>
      </c>
      <c r="J14" t="s">
        <v>621</v>
      </c>
      <c r="K14" s="2">
        <v>3</v>
      </c>
      <c r="L14">
        <v>3</v>
      </c>
      <c r="M14" t="str">
        <f t="shared" si="0"/>
        <v>F</v>
      </c>
      <c r="N14" t="s">
        <v>17</v>
      </c>
      <c r="O14">
        <v>64</v>
      </c>
      <c r="P14" t="str">
        <f t="shared" si="3"/>
        <v>60+</v>
      </c>
      <c r="Q14">
        <f t="shared" si="1"/>
        <v>730.11</v>
      </c>
      <c r="R14" t="str">
        <f t="shared" si="2"/>
        <v>Mar 2024</v>
      </c>
      <c r="S14">
        <f t="shared" si="4"/>
        <v>2024</v>
      </c>
      <c r="T14" s="5">
        <f t="shared" si="5"/>
        <v>45352</v>
      </c>
    </row>
    <row r="15" spans="1:24" x14ac:dyDescent="0.3">
      <c r="A15">
        <v>85934</v>
      </c>
      <c r="B15" s="1">
        <v>45374</v>
      </c>
      <c r="C15">
        <v>141</v>
      </c>
      <c r="D15">
        <v>10</v>
      </c>
      <c r="E15" t="s">
        <v>13</v>
      </c>
      <c r="F15" t="s">
        <v>14</v>
      </c>
      <c r="G15">
        <v>2</v>
      </c>
      <c r="H15">
        <v>200.17</v>
      </c>
      <c r="I15" t="s">
        <v>26</v>
      </c>
      <c r="J15" t="s">
        <v>625</v>
      </c>
      <c r="K15" s="2">
        <v>4</v>
      </c>
      <c r="L15">
        <v>4</v>
      </c>
      <c r="M15" t="str">
        <f t="shared" si="0"/>
        <v>F</v>
      </c>
      <c r="N15" t="s">
        <v>17</v>
      </c>
      <c r="O15">
        <v>60</v>
      </c>
      <c r="P15" t="str">
        <f t="shared" si="3"/>
        <v>46-60</v>
      </c>
      <c r="Q15">
        <f t="shared" si="1"/>
        <v>400.34</v>
      </c>
      <c r="R15" t="str">
        <f t="shared" si="2"/>
        <v>Mar 2024</v>
      </c>
      <c r="S15">
        <f t="shared" si="4"/>
        <v>2024</v>
      </c>
      <c r="T15" s="5">
        <f t="shared" si="5"/>
        <v>45352</v>
      </c>
    </row>
    <row r="16" spans="1:24" x14ac:dyDescent="0.3">
      <c r="A16">
        <v>49993</v>
      </c>
      <c r="B16" s="1">
        <v>45374</v>
      </c>
      <c r="C16">
        <v>880</v>
      </c>
      <c r="D16">
        <v>10</v>
      </c>
      <c r="E16" t="s">
        <v>13</v>
      </c>
      <c r="F16" t="s">
        <v>14</v>
      </c>
      <c r="G16">
        <v>1</v>
      </c>
      <c r="H16">
        <v>162.38</v>
      </c>
      <c r="I16" t="s">
        <v>15</v>
      </c>
      <c r="J16" t="s">
        <v>979</v>
      </c>
      <c r="K16" s="2">
        <v>5</v>
      </c>
      <c r="L16">
        <v>5</v>
      </c>
      <c r="M16" t="str">
        <f t="shared" si="0"/>
        <v>F</v>
      </c>
      <c r="N16" t="s">
        <v>17</v>
      </c>
      <c r="O16">
        <v>73</v>
      </c>
      <c r="P16" t="str">
        <f t="shared" si="3"/>
        <v>60+</v>
      </c>
      <c r="Q16">
        <f t="shared" si="1"/>
        <v>162.38</v>
      </c>
      <c r="R16" t="str">
        <f t="shared" si="2"/>
        <v>Mar 2024</v>
      </c>
      <c r="S16">
        <f t="shared" si="4"/>
        <v>2024</v>
      </c>
      <c r="T16" s="5">
        <f t="shared" si="5"/>
        <v>45352</v>
      </c>
    </row>
    <row r="17" spans="1:20" x14ac:dyDescent="0.3">
      <c r="A17">
        <v>86746</v>
      </c>
      <c r="B17" s="1">
        <v>45375</v>
      </c>
      <c r="C17">
        <v>768</v>
      </c>
      <c r="D17">
        <v>30</v>
      </c>
      <c r="E17" t="s">
        <v>37</v>
      </c>
      <c r="F17" t="s">
        <v>38</v>
      </c>
      <c r="G17">
        <v>3</v>
      </c>
      <c r="H17">
        <v>298.27</v>
      </c>
      <c r="I17" t="s">
        <v>15</v>
      </c>
      <c r="J17" t="s">
        <v>70</v>
      </c>
      <c r="K17" s="2">
        <v>4</v>
      </c>
      <c r="L17">
        <v>4</v>
      </c>
      <c r="M17" t="str">
        <f t="shared" si="0"/>
        <v>M</v>
      </c>
      <c r="N17" t="s">
        <v>21</v>
      </c>
      <c r="O17">
        <v>62</v>
      </c>
      <c r="P17" t="str">
        <f t="shared" si="3"/>
        <v>60+</v>
      </c>
      <c r="Q17">
        <f t="shared" si="1"/>
        <v>894.81</v>
      </c>
      <c r="R17" t="str">
        <f t="shared" si="2"/>
        <v>Mar 2024</v>
      </c>
      <c r="S17">
        <f t="shared" si="4"/>
        <v>2024</v>
      </c>
      <c r="T17" s="5">
        <f t="shared" si="5"/>
        <v>45352</v>
      </c>
    </row>
    <row r="18" spans="1:20" x14ac:dyDescent="0.3">
      <c r="A18">
        <v>80803</v>
      </c>
      <c r="B18" s="1">
        <v>45375</v>
      </c>
      <c r="C18">
        <v>882</v>
      </c>
      <c r="D18">
        <v>30</v>
      </c>
      <c r="E18" t="s">
        <v>37</v>
      </c>
      <c r="F18" t="s">
        <v>38</v>
      </c>
      <c r="G18">
        <v>1</v>
      </c>
      <c r="H18">
        <v>293</v>
      </c>
      <c r="I18" t="s">
        <v>26</v>
      </c>
      <c r="J18" t="s">
        <v>981</v>
      </c>
      <c r="K18" s="2">
        <v>5</v>
      </c>
      <c r="L18">
        <v>5</v>
      </c>
      <c r="M18" t="str">
        <f t="shared" si="0"/>
        <v>M</v>
      </c>
      <c r="N18" t="s">
        <v>21</v>
      </c>
      <c r="O18">
        <v>26</v>
      </c>
      <c r="P18" t="str">
        <f t="shared" si="3"/>
        <v>26-35</v>
      </c>
      <c r="Q18">
        <f t="shared" si="1"/>
        <v>293</v>
      </c>
      <c r="R18" t="str">
        <f t="shared" si="2"/>
        <v>Mar 2024</v>
      </c>
      <c r="S18">
        <f t="shared" si="4"/>
        <v>2024</v>
      </c>
      <c r="T18" s="5">
        <f t="shared" si="5"/>
        <v>45352</v>
      </c>
    </row>
    <row r="19" spans="1:20" x14ac:dyDescent="0.3">
      <c r="A19">
        <v>21588</v>
      </c>
      <c r="B19" s="1">
        <v>45376</v>
      </c>
      <c r="C19">
        <v>112</v>
      </c>
      <c r="D19">
        <v>40</v>
      </c>
      <c r="E19" t="s">
        <v>24</v>
      </c>
      <c r="F19" t="s">
        <v>44</v>
      </c>
      <c r="G19">
        <v>2</v>
      </c>
      <c r="H19">
        <v>298.63</v>
      </c>
      <c r="I19" t="s">
        <v>35</v>
      </c>
      <c r="J19" t="s">
        <v>782</v>
      </c>
      <c r="K19" s="2">
        <v>5</v>
      </c>
      <c r="L19">
        <v>5</v>
      </c>
      <c r="M19" t="str">
        <f t="shared" si="0"/>
        <v>F</v>
      </c>
      <c r="N19" t="s">
        <v>17</v>
      </c>
      <c r="O19">
        <v>33</v>
      </c>
      <c r="P19" t="str">
        <f t="shared" si="3"/>
        <v>26-35</v>
      </c>
      <c r="Q19">
        <f t="shared" si="1"/>
        <v>597.26</v>
      </c>
      <c r="R19" t="str">
        <f t="shared" si="2"/>
        <v>Mar 2024</v>
      </c>
      <c r="S19">
        <f t="shared" si="4"/>
        <v>2024</v>
      </c>
      <c r="T19" s="5">
        <f t="shared" si="5"/>
        <v>45352</v>
      </c>
    </row>
    <row r="20" spans="1:20" x14ac:dyDescent="0.3">
      <c r="A20">
        <v>65624</v>
      </c>
      <c r="B20" s="1">
        <v>45377</v>
      </c>
      <c r="C20">
        <v>732</v>
      </c>
      <c r="D20">
        <v>50</v>
      </c>
      <c r="E20" t="s">
        <v>18</v>
      </c>
      <c r="F20" t="s">
        <v>87</v>
      </c>
      <c r="G20">
        <v>2</v>
      </c>
      <c r="H20">
        <v>188.47</v>
      </c>
      <c r="I20" t="s">
        <v>15</v>
      </c>
      <c r="J20" t="s">
        <v>117</v>
      </c>
      <c r="K20" s="2">
        <v>5</v>
      </c>
      <c r="L20">
        <v>5</v>
      </c>
      <c r="M20" t="str">
        <f t="shared" si="0"/>
        <v>Unknown</v>
      </c>
      <c r="O20">
        <v>63</v>
      </c>
      <c r="P20" t="str">
        <f t="shared" si="3"/>
        <v>60+</v>
      </c>
      <c r="Q20">
        <f t="shared" si="1"/>
        <v>376.94</v>
      </c>
      <c r="R20" t="str">
        <f t="shared" si="2"/>
        <v>Mar 2024</v>
      </c>
      <c r="S20">
        <f t="shared" si="4"/>
        <v>2024</v>
      </c>
      <c r="T20" s="5">
        <f t="shared" si="5"/>
        <v>45352</v>
      </c>
    </row>
    <row r="21" spans="1:20" x14ac:dyDescent="0.3">
      <c r="A21">
        <v>55865</v>
      </c>
      <c r="B21" s="1">
        <v>45377</v>
      </c>
      <c r="C21">
        <v>915</v>
      </c>
      <c r="D21">
        <v>40</v>
      </c>
      <c r="E21" t="s">
        <v>24</v>
      </c>
      <c r="F21" t="s">
        <v>49</v>
      </c>
      <c r="G21">
        <v>1</v>
      </c>
      <c r="H21">
        <v>341.89</v>
      </c>
      <c r="I21" t="s">
        <v>15</v>
      </c>
      <c r="J21" t="s">
        <v>120</v>
      </c>
      <c r="K21" s="2">
        <v>5</v>
      </c>
      <c r="L21">
        <v>5</v>
      </c>
      <c r="M21" t="str">
        <f t="shared" si="0"/>
        <v>M</v>
      </c>
      <c r="N21" t="s">
        <v>21</v>
      </c>
      <c r="O21">
        <v>64</v>
      </c>
      <c r="P21" t="str">
        <f t="shared" si="3"/>
        <v>60+</v>
      </c>
      <c r="Q21">
        <f t="shared" si="1"/>
        <v>341.89</v>
      </c>
      <c r="R21" t="str">
        <f t="shared" si="2"/>
        <v>Mar 2024</v>
      </c>
      <c r="S21">
        <f t="shared" si="4"/>
        <v>2024</v>
      </c>
      <c r="T21" s="5">
        <f t="shared" si="5"/>
        <v>45352</v>
      </c>
    </row>
    <row r="22" spans="1:20" x14ac:dyDescent="0.3">
      <c r="A22">
        <v>30090</v>
      </c>
      <c r="B22" s="1">
        <v>45377</v>
      </c>
      <c r="C22">
        <v>493</v>
      </c>
      <c r="D22">
        <v>30</v>
      </c>
      <c r="E22" t="s">
        <v>37</v>
      </c>
      <c r="F22" t="s">
        <v>40</v>
      </c>
      <c r="G22">
        <v>3</v>
      </c>
      <c r="H22">
        <v>29.52</v>
      </c>
      <c r="I22" t="s">
        <v>15</v>
      </c>
      <c r="J22" t="s">
        <v>238</v>
      </c>
      <c r="K22" s="2">
        <v>5</v>
      </c>
      <c r="L22">
        <v>5</v>
      </c>
      <c r="M22" t="str">
        <f t="shared" si="0"/>
        <v>M</v>
      </c>
      <c r="N22" t="s">
        <v>21</v>
      </c>
      <c r="O22">
        <v>20</v>
      </c>
      <c r="P22" t="str">
        <f t="shared" si="3"/>
        <v>18-25</v>
      </c>
      <c r="Q22">
        <f t="shared" si="1"/>
        <v>88.56</v>
      </c>
      <c r="R22" t="str">
        <f t="shared" si="2"/>
        <v>Mar 2024</v>
      </c>
      <c r="S22">
        <f t="shared" si="4"/>
        <v>2024</v>
      </c>
      <c r="T22" s="5">
        <f t="shared" si="5"/>
        <v>45352</v>
      </c>
    </row>
    <row r="23" spans="1:20" x14ac:dyDescent="0.3">
      <c r="A23">
        <v>22264</v>
      </c>
      <c r="B23" s="1">
        <v>45377</v>
      </c>
      <c r="C23">
        <v>870</v>
      </c>
      <c r="D23">
        <v>50</v>
      </c>
      <c r="E23" t="s">
        <v>18</v>
      </c>
      <c r="F23" t="s">
        <v>19</v>
      </c>
      <c r="G23">
        <v>1</v>
      </c>
      <c r="H23">
        <v>138.85</v>
      </c>
      <c r="I23" t="s">
        <v>35</v>
      </c>
      <c r="J23" t="s">
        <v>549</v>
      </c>
      <c r="K23" s="2">
        <v>5</v>
      </c>
      <c r="L23">
        <v>5</v>
      </c>
      <c r="M23" t="str">
        <f t="shared" si="0"/>
        <v>F</v>
      </c>
      <c r="N23" t="s">
        <v>17</v>
      </c>
      <c r="O23">
        <v>63</v>
      </c>
      <c r="P23" t="str">
        <f t="shared" si="3"/>
        <v>60+</v>
      </c>
      <c r="Q23">
        <f t="shared" si="1"/>
        <v>138.85</v>
      </c>
      <c r="R23" t="str">
        <f t="shared" si="2"/>
        <v>Mar 2024</v>
      </c>
      <c r="S23">
        <f t="shared" si="4"/>
        <v>2024</v>
      </c>
      <c r="T23" s="5">
        <f t="shared" si="5"/>
        <v>45352</v>
      </c>
    </row>
    <row r="24" spans="1:20" x14ac:dyDescent="0.3">
      <c r="A24">
        <v>92087</v>
      </c>
      <c r="B24" s="1">
        <v>45377</v>
      </c>
      <c r="C24">
        <v>888</v>
      </c>
      <c r="D24">
        <v>10</v>
      </c>
      <c r="E24" t="s">
        <v>13</v>
      </c>
      <c r="F24" t="s">
        <v>47</v>
      </c>
      <c r="G24">
        <v>4</v>
      </c>
      <c r="H24">
        <v>26.2</v>
      </c>
      <c r="I24" t="s">
        <v>15</v>
      </c>
      <c r="J24" t="s">
        <v>513</v>
      </c>
      <c r="K24" s="2">
        <v>5</v>
      </c>
      <c r="L24">
        <v>5</v>
      </c>
      <c r="M24" t="str">
        <f t="shared" si="0"/>
        <v>F</v>
      </c>
      <c r="N24" t="s">
        <v>17</v>
      </c>
      <c r="O24">
        <v>21</v>
      </c>
      <c r="P24" t="str">
        <f t="shared" si="3"/>
        <v>18-25</v>
      </c>
      <c r="Q24">
        <f t="shared" si="1"/>
        <v>104.8</v>
      </c>
      <c r="R24" t="str">
        <f t="shared" si="2"/>
        <v>Mar 2024</v>
      </c>
      <c r="S24">
        <f t="shared" si="4"/>
        <v>2024</v>
      </c>
      <c r="T24" s="5">
        <f t="shared" si="5"/>
        <v>45352</v>
      </c>
    </row>
    <row r="25" spans="1:20" x14ac:dyDescent="0.3">
      <c r="A25">
        <v>73009</v>
      </c>
      <c r="B25" s="1">
        <v>45378</v>
      </c>
      <c r="C25">
        <v>569</v>
      </c>
      <c r="D25">
        <v>30</v>
      </c>
      <c r="E25" t="s">
        <v>37</v>
      </c>
      <c r="F25" t="s">
        <v>68</v>
      </c>
      <c r="G25">
        <v>4</v>
      </c>
      <c r="H25">
        <v>169.83</v>
      </c>
      <c r="I25" t="s">
        <v>35</v>
      </c>
      <c r="J25" t="s">
        <v>119</v>
      </c>
      <c r="K25" s="2">
        <v>2</v>
      </c>
      <c r="L25">
        <v>2</v>
      </c>
      <c r="M25" t="str">
        <f t="shared" si="0"/>
        <v>M</v>
      </c>
      <c r="N25" t="s">
        <v>21</v>
      </c>
      <c r="O25">
        <v>29</v>
      </c>
      <c r="P25" t="str">
        <f t="shared" si="3"/>
        <v>26-35</v>
      </c>
      <c r="Q25">
        <f t="shared" si="1"/>
        <v>679.32</v>
      </c>
      <c r="R25" t="str">
        <f t="shared" si="2"/>
        <v>Mar 2024</v>
      </c>
      <c r="S25">
        <f t="shared" si="4"/>
        <v>2024</v>
      </c>
      <c r="T25" s="5">
        <f t="shared" si="5"/>
        <v>45352</v>
      </c>
    </row>
    <row r="26" spans="1:20" x14ac:dyDescent="0.3">
      <c r="A26">
        <v>92950</v>
      </c>
      <c r="B26" s="1">
        <v>45378</v>
      </c>
      <c r="C26">
        <v>265</v>
      </c>
      <c r="D26">
        <v>30</v>
      </c>
      <c r="E26" t="s">
        <v>37</v>
      </c>
      <c r="F26" t="s">
        <v>95</v>
      </c>
      <c r="G26">
        <v>2</v>
      </c>
      <c r="H26">
        <v>217.67</v>
      </c>
      <c r="I26" t="s">
        <v>26</v>
      </c>
      <c r="J26" t="s">
        <v>646</v>
      </c>
      <c r="K26" s="2">
        <v>5</v>
      </c>
      <c r="L26">
        <v>5</v>
      </c>
      <c r="M26" t="str">
        <f t="shared" si="0"/>
        <v>F</v>
      </c>
      <c r="N26" t="s">
        <v>17</v>
      </c>
      <c r="O26">
        <v>37</v>
      </c>
      <c r="P26" t="str">
        <f t="shared" si="3"/>
        <v>36-45</v>
      </c>
      <c r="Q26">
        <f t="shared" si="1"/>
        <v>435.34</v>
      </c>
      <c r="R26" t="str">
        <f t="shared" si="2"/>
        <v>Mar 2024</v>
      </c>
      <c r="S26">
        <f t="shared" si="4"/>
        <v>2024</v>
      </c>
      <c r="T26" s="5">
        <f t="shared" si="5"/>
        <v>45352</v>
      </c>
    </row>
    <row r="27" spans="1:20" x14ac:dyDescent="0.3">
      <c r="A27">
        <v>96700</v>
      </c>
      <c r="B27" s="1">
        <v>45378</v>
      </c>
      <c r="C27">
        <v>598</v>
      </c>
      <c r="D27">
        <v>30</v>
      </c>
      <c r="E27" t="s">
        <v>37</v>
      </c>
      <c r="F27" t="s">
        <v>95</v>
      </c>
      <c r="G27">
        <v>4</v>
      </c>
      <c r="H27">
        <v>474.04</v>
      </c>
      <c r="I27" t="s">
        <v>35</v>
      </c>
      <c r="J27" t="s">
        <v>802</v>
      </c>
      <c r="K27" s="2">
        <v>5</v>
      </c>
      <c r="L27">
        <v>5</v>
      </c>
      <c r="M27" t="str">
        <f t="shared" si="0"/>
        <v>F</v>
      </c>
      <c r="N27" t="s">
        <v>17</v>
      </c>
      <c r="O27">
        <v>64</v>
      </c>
      <c r="P27" t="str">
        <f t="shared" si="3"/>
        <v>60+</v>
      </c>
      <c r="Q27">
        <f t="shared" si="1"/>
        <v>1896.16</v>
      </c>
      <c r="R27" t="str">
        <f t="shared" si="2"/>
        <v>Mar 2024</v>
      </c>
      <c r="S27">
        <f t="shared" si="4"/>
        <v>2024</v>
      </c>
      <c r="T27" s="5">
        <f t="shared" si="5"/>
        <v>45352</v>
      </c>
    </row>
    <row r="28" spans="1:20" x14ac:dyDescent="0.3">
      <c r="A28">
        <v>37330</v>
      </c>
      <c r="B28" s="1">
        <v>45378</v>
      </c>
      <c r="C28">
        <v>881</v>
      </c>
      <c r="D28">
        <v>50</v>
      </c>
      <c r="E28" t="s">
        <v>18</v>
      </c>
      <c r="F28" t="s">
        <v>34</v>
      </c>
      <c r="G28">
        <v>5</v>
      </c>
      <c r="H28">
        <v>219.26</v>
      </c>
      <c r="I28" t="s">
        <v>26</v>
      </c>
      <c r="J28" t="s">
        <v>960</v>
      </c>
      <c r="K28" s="2">
        <v>2</v>
      </c>
      <c r="L28">
        <v>2</v>
      </c>
      <c r="M28" t="str">
        <f t="shared" si="0"/>
        <v>F</v>
      </c>
      <c r="N28" t="s">
        <v>17</v>
      </c>
      <c r="O28">
        <v>49</v>
      </c>
      <c r="P28" t="str">
        <f t="shared" si="3"/>
        <v>46-60</v>
      </c>
      <c r="Q28">
        <f t="shared" si="1"/>
        <v>1096.3</v>
      </c>
      <c r="R28" t="str">
        <f t="shared" si="2"/>
        <v>Mar 2024</v>
      </c>
      <c r="S28">
        <f t="shared" si="4"/>
        <v>2024</v>
      </c>
      <c r="T28" s="5">
        <f t="shared" si="5"/>
        <v>45352</v>
      </c>
    </row>
    <row r="29" spans="1:20" x14ac:dyDescent="0.3">
      <c r="A29">
        <v>92232</v>
      </c>
      <c r="B29" s="1">
        <v>45379</v>
      </c>
      <c r="C29">
        <v>961</v>
      </c>
      <c r="D29">
        <v>40</v>
      </c>
      <c r="E29" t="s">
        <v>24</v>
      </c>
      <c r="F29" t="s">
        <v>25</v>
      </c>
      <c r="G29">
        <v>4</v>
      </c>
      <c r="H29">
        <v>410.28</v>
      </c>
      <c r="I29" t="s">
        <v>35</v>
      </c>
      <c r="J29" t="s">
        <v>302</v>
      </c>
      <c r="K29" s="2">
        <v>3.9924906132665834</v>
      </c>
      <c r="M29" t="str">
        <f t="shared" si="0"/>
        <v>M</v>
      </c>
      <c r="N29" t="s">
        <v>21</v>
      </c>
      <c r="O29">
        <v>33</v>
      </c>
      <c r="P29" t="str">
        <f t="shared" si="3"/>
        <v>26-35</v>
      </c>
      <c r="Q29">
        <f t="shared" si="1"/>
        <v>1641.12</v>
      </c>
      <c r="R29" t="str">
        <f t="shared" si="2"/>
        <v>Mar 2024</v>
      </c>
      <c r="S29">
        <f t="shared" si="4"/>
        <v>2024</v>
      </c>
      <c r="T29" s="5">
        <f t="shared" si="5"/>
        <v>45352</v>
      </c>
    </row>
    <row r="30" spans="1:20" x14ac:dyDescent="0.3">
      <c r="A30">
        <v>17044</v>
      </c>
      <c r="B30" s="1">
        <v>45379</v>
      </c>
      <c r="C30">
        <v>502</v>
      </c>
      <c r="D30">
        <v>50</v>
      </c>
      <c r="E30" t="s">
        <v>18</v>
      </c>
      <c r="F30" t="s">
        <v>19</v>
      </c>
      <c r="G30">
        <v>1</v>
      </c>
      <c r="H30">
        <v>306.5</v>
      </c>
      <c r="I30" t="s">
        <v>35</v>
      </c>
      <c r="J30" t="s">
        <v>332</v>
      </c>
      <c r="K30" s="2">
        <v>4</v>
      </c>
      <c r="L30">
        <v>4</v>
      </c>
      <c r="M30" t="str">
        <f t="shared" si="0"/>
        <v>M</v>
      </c>
      <c r="N30" t="s">
        <v>21</v>
      </c>
      <c r="O30">
        <v>47</v>
      </c>
      <c r="P30" t="str">
        <f t="shared" si="3"/>
        <v>46-60</v>
      </c>
      <c r="Q30">
        <f t="shared" si="1"/>
        <v>306.5</v>
      </c>
      <c r="R30" t="str">
        <f t="shared" si="2"/>
        <v>Mar 2024</v>
      </c>
      <c r="S30">
        <f t="shared" si="4"/>
        <v>2024</v>
      </c>
      <c r="T30" s="5">
        <f t="shared" si="5"/>
        <v>45352</v>
      </c>
    </row>
    <row r="31" spans="1:20" x14ac:dyDescent="0.3">
      <c r="A31">
        <v>39825</v>
      </c>
      <c r="B31" s="1">
        <v>45379</v>
      </c>
      <c r="C31">
        <v>301</v>
      </c>
      <c r="D31">
        <v>40</v>
      </c>
      <c r="E31" t="s">
        <v>24</v>
      </c>
      <c r="F31" t="s">
        <v>44</v>
      </c>
      <c r="G31">
        <v>5</v>
      </c>
      <c r="H31">
        <v>353.19</v>
      </c>
      <c r="I31" t="s">
        <v>35</v>
      </c>
      <c r="J31" t="s">
        <v>413</v>
      </c>
      <c r="K31" s="2">
        <v>5</v>
      </c>
      <c r="L31">
        <v>5</v>
      </c>
      <c r="M31" t="str">
        <f t="shared" si="0"/>
        <v>Unknown</v>
      </c>
      <c r="O31">
        <v>50</v>
      </c>
      <c r="P31" t="str">
        <f t="shared" si="3"/>
        <v>46-60</v>
      </c>
      <c r="Q31">
        <f t="shared" si="1"/>
        <v>1765.95</v>
      </c>
      <c r="R31" t="str">
        <f t="shared" si="2"/>
        <v>Mar 2024</v>
      </c>
      <c r="S31">
        <f t="shared" si="4"/>
        <v>2024</v>
      </c>
      <c r="T31" s="5">
        <f t="shared" si="5"/>
        <v>45352</v>
      </c>
    </row>
    <row r="32" spans="1:20" x14ac:dyDescent="0.3">
      <c r="A32">
        <v>47212</v>
      </c>
      <c r="B32" s="1">
        <v>45379</v>
      </c>
      <c r="C32">
        <v>856</v>
      </c>
      <c r="D32">
        <v>20</v>
      </c>
      <c r="E32" t="s">
        <v>28</v>
      </c>
      <c r="F32" t="s">
        <v>29</v>
      </c>
      <c r="G32">
        <v>4</v>
      </c>
      <c r="H32">
        <v>477.68</v>
      </c>
      <c r="I32" t="s">
        <v>15</v>
      </c>
      <c r="J32" t="s">
        <v>540</v>
      </c>
      <c r="K32" s="2">
        <v>3.9924906132665834</v>
      </c>
      <c r="M32" t="str">
        <f t="shared" si="0"/>
        <v>M</v>
      </c>
      <c r="N32" t="s">
        <v>21</v>
      </c>
      <c r="O32">
        <v>29</v>
      </c>
      <c r="P32" t="str">
        <f t="shared" si="3"/>
        <v>26-35</v>
      </c>
      <c r="Q32">
        <f t="shared" si="1"/>
        <v>1910.72</v>
      </c>
      <c r="R32" t="str">
        <f t="shared" si="2"/>
        <v>Mar 2024</v>
      </c>
      <c r="S32">
        <f t="shared" si="4"/>
        <v>2024</v>
      </c>
      <c r="T32" s="5">
        <f t="shared" si="5"/>
        <v>45352</v>
      </c>
    </row>
    <row r="33" spans="1:20" x14ac:dyDescent="0.3">
      <c r="A33">
        <v>72238</v>
      </c>
      <c r="B33" s="1">
        <v>45379</v>
      </c>
      <c r="C33">
        <v>435</v>
      </c>
      <c r="D33">
        <v>20</v>
      </c>
      <c r="E33" t="s">
        <v>28</v>
      </c>
      <c r="F33" t="s">
        <v>79</v>
      </c>
      <c r="G33">
        <v>2</v>
      </c>
      <c r="H33">
        <v>74.459999999999994</v>
      </c>
      <c r="I33" t="s">
        <v>15</v>
      </c>
      <c r="J33" t="s">
        <v>928</v>
      </c>
      <c r="K33" s="2">
        <v>5</v>
      </c>
      <c r="L33">
        <v>5</v>
      </c>
      <c r="M33" t="str">
        <f t="shared" si="0"/>
        <v>F</v>
      </c>
      <c r="N33" t="s">
        <v>17</v>
      </c>
      <c r="O33">
        <v>74</v>
      </c>
      <c r="P33" t="str">
        <f t="shared" si="3"/>
        <v>60+</v>
      </c>
      <c r="Q33">
        <f t="shared" si="1"/>
        <v>148.91999999999999</v>
      </c>
      <c r="R33" t="str">
        <f t="shared" si="2"/>
        <v>Mar 2024</v>
      </c>
      <c r="S33">
        <f t="shared" si="4"/>
        <v>2024</v>
      </c>
      <c r="T33" s="5">
        <f t="shared" si="5"/>
        <v>45352</v>
      </c>
    </row>
    <row r="34" spans="1:20" x14ac:dyDescent="0.3">
      <c r="A34">
        <v>97102</v>
      </c>
      <c r="B34" s="1">
        <v>45379</v>
      </c>
      <c r="C34">
        <v>663</v>
      </c>
      <c r="D34">
        <v>50</v>
      </c>
      <c r="E34" t="s">
        <v>18</v>
      </c>
      <c r="F34" t="s">
        <v>34</v>
      </c>
      <c r="G34">
        <v>4</v>
      </c>
      <c r="H34">
        <v>286.82</v>
      </c>
      <c r="I34" t="s">
        <v>35</v>
      </c>
      <c r="J34" t="s">
        <v>969</v>
      </c>
      <c r="K34" s="2">
        <v>3</v>
      </c>
      <c r="L34">
        <v>3</v>
      </c>
      <c r="M34" t="str">
        <f t="shared" si="0"/>
        <v>F</v>
      </c>
      <c r="N34" t="s">
        <v>17</v>
      </c>
      <c r="O34">
        <v>55</v>
      </c>
      <c r="P34" t="str">
        <f t="shared" si="3"/>
        <v>46-60</v>
      </c>
      <c r="Q34">
        <f t="shared" si="1"/>
        <v>1147.28</v>
      </c>
      <c r="R34" t="str">
        <f t="shared" si="2"/>
        <v>Mar 2024</v>
      </c>
      <c r="S34">
        <f t="shared" si="4"/>
        <v>2024</v>
      </c>
      <c r="T34" s="5">
        <f t="shared" si="5"/>
        <v>45352</v>
      </c>
    </row>
    <row r="35" spans="1:20" x14ac:dyDescent="0.3">
      <c r="A35">
        <v>54869</v>
      </c>
      <c r="B35" s="1">
        <v>45380</v>
      </c>
      <c r="C35">
        <v>369</v>
      </c>
      <c r="D35">
        <v>10</v>
      </c>
      <c r="E35" t="s">
        <v>13</v>
      </c>
      <c r="F35" t="s">
        <v>14</v>
      </c>
      <c r="G35">
        <v>4</v>
      </c>
      <c r="H35">
        <v>486.84</v>
      </c>
      <c r="I35" t="s">
        <v>35</v>
      </c>
      <c r="J35" t="s">
        <v>193</v>
      </c>
      <c r="K35" s="2">
        <v>5</v>
      </c>
      <c r="L35">
        <v>5</v>
      </c>
      <c r="M35" t="str">
        <f t="shared" si="0"/>
        <v>F</v>
      </c>
      <c r="N35" t="s">
        <v>17</v>
      </c>
      <c r="O35">
        <v>42</v>
      </c>
      <c r="P35" t="str">
        <f t="shared" si="3"/>
        <v>36-45</v>
      </c>
      <c r="Q35">
        <f t="shared" si="1"/>
        <v>1947.36</v>
      </c>
      <c r="R35" t="str">
        <f t="shared" si="2"/>
        <v>Mar 2024</v>
      </c>
      <c r="S35">
        <f t="shared" si="4"/>
        <v>2024</v>
      </c>
      <c r="T35" s="5">
        <f t="shared" si="5"/>
        <v>45352</v>
      </c>
    </row>
    <row r="36" spans="1:20" x14ac:dyDescent="0.3">
      <c r="A36">
        <v>51679</v>
      </c>
      <c r="B36" s="1">
        <v>45380</v>
      </c>
      <c r="C36">
        <v>861</v>
      </c>
      <c r="D36">
        <v>40</v>
      </c>
      <c r="E36" t="s">
        <v>24</v>
      </c>
      <c r="F36" t="s">
        <v>49</v>
      </c>
      <c r="G36">
        <v>4</v>
      </c>
      <c r="H36">
        <v>101.29</v>
      </c>
      <c r="I36" t="s">
        <v>35</v>
      </c>
      <c r="J36" t="s">
        <v>393</v>
      </c>
      <c r="K36" s="2">
        <v>5</v>
      </c>
      <c r="L36">
        <v>5</v>
      </c>
      <c r="M36" t="str">
        <f t="shared" si="0"/>
        <v>Unknown</v>
      </c>
      <c r="O36">
        <v>32</v>
      </c>
      <c r="P36" t="str">
        <f t="shared" si="3"/>
        <v>26-35</v>
      </c>
      <c r="Q36">
        <f t="shared" si="1"/>
        <v>405.16</v>
      </c>
      <c r="R36" t="str">
        <f t="shared" si="2"/>
        <v>Mar 2024</v>
      </c>
      <c r="S36">
        <f t="shared" si="4"/>
        <v>2024</v>
      </c>
      <c r="T36" s="5">
        <f t="shared" si="5"/>
        <v>45352</v>
      </c>
    </row>
    <row r="37" spans="1:20" x14ac:dyDescent="0.3">
      <c r="A37">
        <v>36926</v>
      </c>
      <c r="B37" s="1">
        <v>45380</v>
      </c>
      <c r="C37">
        <v>350</v>
      </c>
      <c r="D37">
        <v>40</v>
      </c>
      <c r="E37" t="s">
        <v>24</v>
      </c>
      <c r="F37" t="s">
        <v>44</v>
      </c>
      <c r="G37">
        <v>2</v>
      </c>
      <c r="H37">
        <v>137.12</v>
      </c>
      <c r="I37" t="s">
        <v>26</v>
      </c>
      <c r="J37" t="s">
        <v>652</v>
      </c>
      <c r="K37" s="2">
        <v>4</v>
      </c>
      <c r="L37">
        <v>4</v>
      </c>
      <c r="M37" t="str">
        <f t="shared" si="0"/>
        <v>F</v>
      </c>
      <c r="N37" t="s">
        <v>17</v>
      </c>
      <c r="O37">
        <v>68</v>
      </c>
      <c r="P37" t="str">
        <f t="shared" si="3"/>
        <v>60+</v>
      </c>
      <c r="Q37">
        <f t="shared" si="1"/>
        <v>274.24</v>
      </c>
      <c r="R37" t="str">
        <f t="shared" si="2"/>
        <v>Mar 2024</v>
      </c>
      <c r="S37">
        <f t="shared" si="4"/>
        <v>2024</v>
      </c>
      <c r="T37" s="5">
        <f t="shared" si="5"/>
        <v>45352</v>
      </c>
    </row>
    <row r="38" spans="1:20" x14ac:dyDescent="0.3">
      <c r="A38">
        <v>48604</v>
      </c>
      <c r="B38" s="1">
        <v>45381</v>
      </c>
      <c r="C38">
        <v>899</v>
      </c>
      <c r="D38">
        <v>30</v>
      </c>
      <c r="E38" t="s">
        <v>37</v>
      </c>
      <c r="F38" t="s">
        <v>38</v>
      </c>
      <c r="G38">
        <v>5</v>
      </c>
      <c r="H38">
        <v>230.49</v>
      </c>
      <c r="I38" t="s">
        <v>35</v>
      </c>
      <c r="J38" t="s">
        <v>343</v>
      </c>
      <c r="K38" s="2">
        <v>4</v>
      </c>
      <c r="L38">
        <v>4</v>
      </c>
      <c r="M38" t="str">
        <f t="shared" si="0"/>
        <v>M</v>
      </c>
      <c r="N38" t="s">
        <v>21</v>
      </c>
      <c r="O38">
        <v>36</v>
      </c>
      <c r="P38" t="str">
        <f t="shared" si="3"/>
        <v>36-45</v>
      </c>
      <c r="Q38">
        <f t="shared" si="1"/>
        <v>1152.45</v>
      </c>
      <c r="R38" t="str">
        <f t="shared" si="2"/>
        <v>Mar 2024</v>
      </c>
      <c r="S38">
        <f t="shared" si="4"/>
        <v>2024</v>
      </c>
      <c r="T38" s="5">
        <f t="shared" si="5"/>
        <v>45352</v>
      </c>
    </row>
    <row r="39" spans="1:20" x14ac:dyDescent="0.3">
      <c r="A39">
        <v>43279</v>
      </c>
      <c r="B39" s="1">
        <v>45381</v>
      </c>
      <c r="C39">
        <v>403</v>
      </c>
      <c r="D39">
        <v>30</v>
      </c>
      <c r="E39" t="s">
        <v>37</v>
      </c>
      <c r="F39" t="s">
        <v>58</v>
      </c>
      <c r="G39">
        <v>4</v>
      </c>
      <c r="H39">
        <v>247.25</v>
      </c>
      <c r="I39" t="s">
        <v>15</v>
      </c>
      <c r="J39" t="s">
        <v>380</v>
      </c>
      <c r="K39" s="2">
        <v>2</v>
      </c>
      <c r="L39">
        <v>2</v>
      </c>
      <c r="M39" t="str">
        <f t="shared" si="0"/>
        <v>M</v>
      </c>
      <c r="N39" t="s">
        <v>21</v>
      </c>
      <c r="O39">
        <v>26</v>
      </c>
      <c r="P39" t="str">
        <f t="shared" si="3"/>
        <v>26-35</v>
      </c>
      <c r="Q39">
        <f t="shared" si="1"/>
        <v>989</v>
      </c>
      <c r="R39" t="str">
        <f t="shared" si="2"/>
        <v>Mar 2024</v>
      </c>
      <c r="S39">
        <f t="shared" si="4"/>
        <v>2024</v>
      </c>
      <c r="T39" s="5">
        <f t="shared" si="5"/>
        <v>45352</v>
      </c>
    </row>
    <row r="40" spans="1:20" x14ac:dyDescent="0.3">
      <c r="A40">
        <v>14872</v>
      </c>
      <c r="B40" s="1">
        <v>45382</v>
      </c>
      <c r="C40">
        <v>353</v>
      </c>
      <c r="D40">
        <v>20</v>
      </c>
      <c r="E40" t="s">
        <v>28</v>
      </c>
      <c r="F40" t="s">
        <v>77</v>
      </c>
      <c r="G40">
        <v>2</v>
      </c>
      <c r="H40">
        <v>272.77999999999997</v>
      </c>
      <c r="I40" t="s">
        <v>15</v>
      </c>
      <c r="J40" t="s">
        <v>78</v>
      </c>
      <c r="K40" s="2">
        <v>4</v>
      </c>
      <c r="L40">
        <v>4</v>
      </c>
      <c r="M40" t="str">
        <f t="shared" si="0"/>
        <v>M</v>
      </c>
      <c r="N40" t="s">
        <v>21</v>
      </c>
      <c r="O40">
        <v>32</v>
      </c>
      <c r="P40" t="str">
        <f t="shared" si="3"/>
        <v>26-35</v>
      </c>
      <c r="Q40">
        <f t="shared" si="1"/>
        <v>545.55999999999995</v>
      </c>
      <c r="R40" t="str">
        <f t="shared" si="2"/>
        <v>Mar 2024</v>
      </c>
      <c r="S40">
        <f t="shared" si="4"/>
        <v>2024</v>
      </c>
      <c r="T40" s="5">
        <f t="shared" si="5"/>
        <v>45352</v>
      </c>
    </row>
    <row r="41" spans="1:20" x14ac:dyDescent="0.3">
      <c r="A41">
        <v>22729</v>
      </c>
      <c r="B41" s="1">
        <v>45382</v>
      </c>
      <c r="C41">
        <v>649</v>
      </c>
      <c r="D41">
        <v>30</v>
      </c>
      <c r="E41" t="s">
        <v>37</v>
      </c>
      <c r="F41" t="s">
        <v>40</v>
      </c>
      <c r="G41">
        <v>2</v>
      </c>
      <c r="H41">
        <v>131.22</v>
      </c>
      <c r="I41" t="s">
        <v>26</v>
      </c>
      <c r="J41" t="s">
        <v>836</v>
      </c>
      <c r="K41" s="2">
        <v>4</v>
      </c>
      <c r="L41">
        <v>4</v>
      </c>
      <c r="M41" t="str">
        <f t="shared" si="0"/>
        <v>M</v>
      </c>
      <c r="N41" t="s">
        <v>21</v>
      </c>
      <c r="O41">
        <v>32</v>
      </c>
      <c r="P41" t="str">
        <f t="shared" si="3"/>
        <v>26-35</v>
      </c>
      <c r="Q41">
        <f t="shared" si="1"/>
        <v>262.44</v>
      </c>
      <c r="R41" t="str">
        <f t="shared" si="2"/>
        <v>Mar 2024</v>
      </c>
      <c r="S41">
        <f t="shared" si="4"/>
        <v>2024</v>
      </c>
      <c r="T41" s="5">
        <f t="shared" si="5"/>
        <v>45352</v>
      </c>
    </row>
    <row r="42" spans="1:20" x14ac:dyDescent="0.3">
      <c r="A42">
        <v>33678</v>
      </c>
      <c r="B42" s="1">
        <v>45383</v>
      </c>
      <c r="C42">
        <v>732</v>
      </c>
      <c r="D42">
        <v>20</v>
      </c>
      <c r="E42" t="s">
        <v>28</v>
      </c>
      <c r="F42" t="s">
        <v>51</v>
      </c>
      <c r="G42">
        <v>1</v>
      </c>
      <c r="H42">
        <v>380.08</v>
      </c>
      <c r="I42" t="s">
        <v>35</v>
      </c>
      <c r="J42" t="s">
        <v>67</v>
      </c>
      <c r="K42" s="2">
        <v>1</v>
      </c>
      <c r="L42">
        <v>1</v>
      </c>
      <c r="M42" t="str">
        <f t="shared" si="0"/>
        <v>M</v>
      </c>
      <c r="N42" t="s">
        <v>21</v>
      </c>
      <c r="O42">
        <v>29</v>
      </c>
      <c r="P42" t="str">
        <f t="shared" si="3"/>
        <v>26-35</v>
      </c>
      <c r="Q42">
        <f t="shared" si="1"/>
        <v>380.08</v>
      </c>
      <c r="R42" t="str">
        <f t="shared" si="2"/>
        <v>Apr 2024</v>
      </c>
      <c r="S42">
        <f t="shared" si="4"/>
        <v>2024</v>
      </c>
      <c r="T42" s="5">
        <f t="shared" si="5"/>
        <v>45383</v>
      </c>
    </row>
    <row r="43" spans="1:20" x14ac:dyDescent="0.3">
      <c r="A43">
        <v>65546</v>
      </c>
      <c r="B43" s="1">
        <v>45383</v>
      </c>
      <c r="C43">
        <v>575</v>
      </c>
      <c r="D43">
        <v>20</v>
      </c>
      <c r="E43" t="s">
        <v>28</v>
      </c>
      <c r="F43" t="s">
        <v>72</v>
      </c>
      <c r="G43">
        <v>4</v>
      </c>
      <c r="H43">
        <v>400.94</v>
      </c>
      <c r="I43" t="s">
        <v>26</v>
      </c>
      <c r="J43" t="s">
        <v>158</v>
      </c>
      <c r="K43" s="2">
        <v>2</v>
      </c>
      <c r="L43">
        <v>2</v>
      </c>
      <c r="M43" t="str">
        <f t="shared" si="0"/>
        <v>F</v>
      </c>
      <c r="N43" t="s">
        <v>17</v>
      </c>
      <c r="O43">
        <v>65</v>
      </c>
      <c r="P43" t="str">
        <f t="shared" si="3"/>
        <v>60+</v>
      </c>
      <c r="Q43">
        <f t="shared" si="1"/>
        <v>1603.76</v>
      </c>
      <c r="R43" t="str">
        <f t="shared" si="2"/>
        <v>Apr 2024</v>
      </c>
      <c r="S43">
        <f t="shared" si="4"/>
        <v>2024</v>
      </c>
      <c r="T43" s="5">
        <f t="shared" si="5"/>
        <v>45383</v>
      </c>
    </row>
    <row r="44" spans="1:20" x14ac:dyDescent="0.3">
      <c r="A44">
        <v>31977</v>
      </c>
      <c r="B44" s="1">
        <v>45383</v>
      </c>
      <c r="C44">
        <v>490</v>
      </c>
      <c r="D44">
        <v>50</v>
      </c>
      <c r="E44" t="s">
        <v>18</v>
      </c>
      <c r="F44" t="s">
        <v>22</v>
      </c>
      <c r="G44">
        <v>5</v>
      </c>
      <c r="H44">
        <v>371.84</v>
      </c>
      <c r="I44" t="s">
        <v>15</v>
      </c>
      <c r="J44" t="s">
        <v>723</v>
      </c>
      <c r="K44" s="2">
        <v>5</v>
      </c>
      <c r="L44">
        <v>5</v>
      </c>
      <c r="M44" t="str">
        <f t="shared" si="0"/>
        <v>Unknown</v>
      </c>
      <c r="O44">
        <v>52</v>
      </c>
      <c r="P44" t="str">
        <f t="shared" si="3"/>
        <v>46-60</v>
      </c>
      <c r="Q44">
        <f t="shared" si="1"/>
        <v>1859.1999999999998</v>
      </c>
      <c r="R44" t="str">
        <f t="shared" si="2"/>
        <v>Apr 2024</v>
      </c>
      <c r="S44">
        <f t="shared" si="4"/>
        <v>2024</v>
      </c>
      <c r="T44" s="5">
        <f t="shared" si="5"/>
        <v>45383</v>
      </c>
    </row>
    <row r="45" spans="1:20" x14ac:dyDescent="0.3">
      <c r="A45">
        <v>55371</v>
      </c>
      <c r="B45" s="1">
        <v>45384</v>
      </c>
      <c r="C45">
        <v>753</v>
      </c>
      <c r="D45">
        <v>50</v>
      </c>
      <c r="E45" t="s">
        <v>18</v>
      </c>
      <c r="F45" t="s">
        <v>87</v>
      </c>
      <c r="G45">
        <v>4</v>
      </c>
      <c r="H45">
        <v>263.69</v>
      </c>
      <c r="I45" t="s">
        <v>35</v>
      </c>
      <c r="J45" t="s">
        <v>799</v>
      </c>
      <c r="K45" s="2">
        <v>5</v>
      </c>
      <c r="L45">
        <v>5</v>
      </c>
      <c r="M45" t="str">
        <f t="shared" si="0"/>
        <v>Unknown</v>
      </c>
      <c r="O45">
        <v>73</v>
      </c>
      <c r="P45" t="str">
        <f t="shared" si="3"/>
        <v>60+</v>
      </c>
      <c r="Q45">
        <f t="shared" si="1"/>
        <v>1054.76</v>
      </c>
      <c r="R45" t="str">
        <f t="shared" si="2"/>
        <v>Apr 2024</v>
      </c>
      <c r="S45">
        <f t="shared" si="4"/>
        <v>2024</v>
      </c>
      <c r="T45" s="5">
        <f t="shared" si="5"/>
        <v>45383</v>
      </c>
    </row>
    <row r="46" spans="1:20" x14ac:dyDescent="0.3">
      <c r="A46">
        <v>54503</v>
      </c>
      <c r="B46" s="1">
        <v>45385</v>
      </c>
      <c r="C46">
        <v>416</v>
      </c>
      <c r="D46">
        <v>50</v>
      </c>
      <c r="E46" t="s">
        <v>18</v>
      </c>
      <c r="F46" t="s">
        <v>19</v>
      </c>
      <c r="G46">
        <v>2</v>
      </c>
      <c r="H46">
        <v>337.25</v>
      </c>
      <c r="I46" t="s">
        <v>35</v>
      </c>
      <c r="J46" t="s">
        <v>97</v>
      </c>
      <c r="K46" s="2">
        <v>2</v>
      </c>
      <c r="L46">
        <v>2</v>
      </c>
      <c r="M46" t="str">
        <f t="shared" si="0"/>
        <v>F</v>
      </c>
      <c r="N46" t="s">
        <v>17</v>
      </c>
      <c r="O46">
        <v>42</v>
      </c>
      <c r="P46" t="str">
        <f t="shared" si="3"/>
        <v>36-45</v>
      </c>
      <c r="Q46">
        <f t="shared" si="1"/>
        <v>674.5</v>
      </c>
      <c r="R46" t="str">
        <f t="shared" si="2"/>
        <v>Apr 2024</v>
      </c>
      <c r="S46">
        <f t="shared" si="4"/>
        <v>2024</v>
      </c>
      <c r="T46" s="5">
        <f t="shared" si="5"/>
        <v>45383</v>
      </c>
    </row>
    <row r="47" spans="1:20" x14ac:dyDescent="0.3">
      <c r="A47">
        <v>76203</v>
      </c>
      <c r="B47" s="1">
        <v>45385</v>
      </c>
      <c r="C47">
        <v>307</v>
      </c>
      <c r="D47">
        <v>20</v>
      </c>
      <c r="E47" t="s">
        <v>28</v>
      </c>
      <c r="F47" t="s">
        <v>72</v>
      </c>
      <c r="G47">
        <v>5</v>
      </c>
      <c r="H47">
        <v>39.18</v>
      </c>
      <c r="I47" t="s">
        <v>15</v>
      </c>
      <c r="J47" t="s">
        <v>594</v>
      </c>
      <c r="K47" s="2">
        <v>4</v>
      </c>
      <c r="L47">
        <v>4</v>
      </c>
      <c r="M47" t="str">
        <f t="shared" si="0"/>
        <v>Unknown</v>
      </c>
      <c r="O47">
        <v>61</v>
      </c>
      <c r="P47" t="str">
        <f t="shared" si="3"/>
        <v>60+</v>
      </c>
      <c r="Q47">
        <f t="shared" si="1"/>
        <v>195.9</v>
      </c>
      <c r="R47" t="str">
        <f t="shared" si="2"/>
        <v>Apr 2024</v>
      </c>
      <c r="S47">
        <f t="shared" si="4"/>
        <v>2024</v>
      </c>
      <c r="T47" s="5">
        <f t="shared" si="5"/>
        <v>45383</v>
      </c>
    </row>
    <row r="48" spans="1:20" x14ac:dyDescent="0.3">
      <c r="A48">
        <v>58032</v>
      </c>
      <c r="B48" s="1">
        <v>45386</v>
      </c>
      <c r="C48">
        <v>133</v>
      </c>
      <c r="D48">
        <v>30</v>
      </c>
      <c r="E48" t="s">
        <v>37</v>
      </c>
      <c r="F48" t="s">
        <v>58</v>
      </c>
      <c r="G48">
        <v>4</v>
      </c>
      <c r="H48">
        <v>14.97</v>
      </c>
      <c r="I48" t="s">
        <v>15</v>
      </c>
      <c r="J48" t="s">
        <v>159</v>
      </c>
      <c r="K48" s="2">
        <v>3.9924906132665834</v>
      </c>
      <c r="M48" t="str">
        <f t="shared" si="0"/>
        <v>F</v>
      </c>
      <c r="N48" t="s">
        <v>17</v>
      </c>
      <c r="O48">
        <v>22</v>
      </c>
      <c r="P48" t="str">
        <f t="shared" si="3"/>
        <v>18-25</v>
      </c>
      <c r="Q48">
        <f t="shared" si="1"/>
        <v>59.88</v>
      </c>
      <c r="R48" t="str">
        <f t="shared" si="2"/>
        <v>Apr 2024</v>
      </c>
      <c r="S48">
        <f t="shared" si="4"/>
        <v>2024</v>
      </c>
      <c r="T48" s="5">
        <f t="shared" si="5"/>
        <v>45383</v>
      </c>
    </row>
    <row r="49" spans="1:20" x14ac:dyDescent="0.3">
      <c r="A49">
        <v>84661</v>
      </c>
      <c r="B49" s="1">
        <v>45386</v>
      </c>
      <c r="C49">
        <v>129</v>
      </c>
      <c r="D49">
        <v>20</v>
      </c>
      <c r="E49" t="s">
        <v>28</v>
      </c>
      <c r="F49" t="s">
        <v>77</v>
      </c>
      <c r="G49">
        <v>2</v>
      </c>
      <c r="H49">
        <v>272.83</v>
      </c>
      <c r="I49" t="s">
        <v>26</v>
      </c>
      <c r="J49" t="s">
        <v>543</v>
      </c>
      <c r="K49" s="2">
        <v>4</v>
      </c>
      <c r="L49">
        <v>4</v>
      </c>
      <c r="M49" t="str">
        <f t="shared" si="0"/>
        <v>F</v>
      </c>
      <c r="N49" t="s">
        <v>17</v>
      </c>
      <c r="O49">
        <v>38</v>
      </c>
      <c r="P49" t="str">
        <f t="shared" si="3"/>
        <v>36-45</v>
      </c>
      <c r="Q49">
        <f t="shared" si="1"/>
        <v>545.66</v>
      </c>
      <c r="R49" t="str">
        <f t="shared" si="2"/>
        <v>Apr 2024</v>
      </c>
      <c r="S49">
        <f t="shared" si="4"/>
        <v>2024</v>
      </c>
      <c r="T49" s="5">
        <f t="shared" si="5"/>
        <v>45383</v>
      </c>
    </row>
    <row r="50" spans="1:20" x14ac:dyDescent="0.3">
      <c r="A50">
        <v>62183</v>
      </c>
      <c r="B50" s="1">
        <v>45386</v>
      </c>
      <c r="C50">
        <v>568</v>
      </c>
      <c r="D50">
        <v>50</v>
      </c>
      <c r="E50" t="s">
        <v>18</v>
      </c>
      <c r="F50" t="s">
        <v>19</v>
      </c>
      <c r="G50">
        <v>2</v>
      </c>
      <c r="H50">
        <v>494.81</v>
      </c>
      <c r="I50" t="s">
        <v>35</v>
      </c>
      <c r="J50" t="s">
        <v>583</v>
      </c>
      <c r="K50" s="2">
        <v>3</v>
      </c>
      <c r="L50">
        <v>3</v>
      </c>
      <c r="M50" t="str">
        <f t="shared" si="0"/>
        <v>F</v>
      </c>
      <c r="N50" t="s">
        <v>17</v>
      </c>
      <c r="O50">
        <v>52</v>
      </c>
      <c r="P50" t="str">
        <f t="shared" si="3"/>
        <v>46-60</v>
      </c>
      <c r="Q50">
        <f t="shared" si="1"/>
        <v>989.62</v>
      </c>
      <c r="R50" t="str">
        <f t="shared" si="2"/>
        <v>Apr 2024</v>
      </c>
      <c r="S50">
        <f t="shared" si="4"/>
        <v>2024</v>
      </c>
      <c r="T50" s="5">
        <f t="shared" si="5"/>
        <v>45383</v>
      </c>
    </row>
    <row r="51" spans="1:20" x14ac:dyDescent="0.3">
      <c r="A51">
        <v>62833</v>
      </c>
      <c r="B51" s="1">
        <v>45387</v>
      </c>
      <c r="C51">
        <v>955</v>
      </c>
      <c r="D51">
        <v>20</v>
      </c>
      <c r="E51" t="s">
        <v>28</v>
      </c>
      <c r="F51" t="s">
        <v>29</v>
      </c>
      <c r="G51">
        <v>1</v>
      </c>
      <c r="H51">
        <v>457.29</v>
      </c>
      <c r="I51" t="s">
        <v>15</v>
      </c>
      <c r="J51" t="s">
        <v>213</v>
      </c>
      <c r="K51" s="2">
        <v>1</v>
      </c>
      <c r="L51">
        <v>1</v>
      </c>
      <c r="M51" t="str">
        <f t="shared" si="0"/>
        <v>F</v>
      </c>
      <c r="N51" t="s">
        <v>17</v>
      </c>
      <c r="O51">
        <v>71</v>
      </c>
      <c r="P51" t="str">
        <f t="shared" si="3"/>
        <v>60+</v>
      </c>
      <c r="Q51">
        <f t="shared" si="1"/>
        <v>457.29</v>
      </c>
      <c r="R51" t="str">
        <f t="shared" si="2"/>
        <v>Apr 2024</v>
      </c>
      <c r="S51">
        <f t="shared" si="4"/>
        <v>2024</v>
      </c>
      <c r="T51" s="5">
        <f t="shared" si="5"/>
        <v>45383</v>
      </c>
    </row>
    <row r="52" spans="1:20" x14ac:dyDescent="0.3">
      <c r="A52">
        <v>61930</v>
      </c>
      <c r="B52" s="1">
        <v>45387</v>
      </c>
      <c r="C52">
        <v>660</v>
      </c>
      <c r="D52">
        <v>10</v>
      </c>
      <c r="E52" t="s">
        <v>13</v>
      </c>
      <c r="F52" t="s">
        <v>42</v>
      </c>
      <c r="G52">
        <v>3</v>
      </c>
      <c r="H52">
        <v>362.2</v>
      </c>
      <c r="I52" t="s">
        <v>15</v>
      </c>
      <c r="J52" t="s">
        <v>678</v>
      </c>
      <c r="K52" s="2">
        <v>2</v>
      </c>
      <c r="L52">
        <v>2</v>
      </c>
      <c r="M52" t="str">
        <f t="shared" si="0"/>
        <v>F</v>
      </c>
      <c r="N52" t="s">
        <v>17</v>
      </c>
      <c r="O52">
        <v>44</v>
      </c>
      <c r="P52" t="str">
        <f t="shared" si="3"/>
        <v>36-45</v>
      </c>
      <c r="Q52">
        <f t="shared" si="1"/>
        <v>1086.5999999999999</v>
      </c>
      <c r="R52" t="str">
        <f t="shared" si="2"/>
        <v>Apr 2024</v>
      </c>
      <c r="S52">
        <f t="shared" si="4"/>
        <v>2024</v>
      </c>
      <c r="T52" s="5">
        <f t="shared" si="5"/>
        <v>45383</v>
      </c>
    </row>
    <row r="53" spans="1:20" x14ac:dyDescent="0.3">
      <c r="A53">
        <v>47971</v>
      </c>
      <c r="B53" s="1">
        <v>45388</v>
      </c>
      <c r="C53">
        <v>363</v>
      </c>
      <c r="D53">
        <v>20</v>
      </c>
      <c r="E53" t="s">
        <v>28</v>
      </c>
      <c r="F53" t="s">
        <v>72</v>
      </c>
      <c r="G53">
        <v>5</v>
      </c>
      <c r="H53">
        <v>279.12</v>
      </c>
      <c r="I53" t="s">
        <v>26</v>
      </c>
      <c r="J53" t="s">
        <v>192</v>
      </c>
      <c r="K53" s="2">
        <v>4</v>
      </c>
      <c r="L53">
        <v>4</v>
      </c>
      <c r="M53" t="str">
        <f t="shared" si="0"/>
        <v>F</v>
      </c>
      <c r="N53" t="s">
        <v>17</v>
      </c>
      <c r="O53">
        <v>47</v>
      </c>
      <c r="P53" t="str">
        <f t="shared" si="3"/>
        <v>46-60</v>
      </c>
      <c r="Q53">
        <f t="shared" si="1"/>
        <v>1395.6</v>
      </c>
      <c r="R53" t="str">
        <f t="shared" si="2"/>
        <v>Apr 2024</v>
      </c>
      <c r="S53">
        <f t="shared" si="4"/>
        <v>2024</v>
      </c>
      <c r="T53" s="5">
        <f t="shared" si="5"/>
        <v>45383</v>
      </c>
    </row>
    <row r="54" spans="1:20" x14ac:dyDescent="0.3">
      <c r="A54">
        <v>79864</v>
      </c>
      <c r="B54" s="1">
        <v>45389</v>
      </c>
      <c r="C54">
        <v>825</v>
      </c>
      <c r="D54">
        <v>20</v>
      </c>
      <c r="E54" t="s">
        <v>28</v>
      </c>
      <c r="F54" t="s">
        <v>79</v>
      </c>
      <c r="G54">
        <v>5</v>
      </c>
      <c r="H54">
        <v>125.64</v>
      </c>
      <c r="I54" t="s">
        <v>35</v>
      </c>
      <c r="J54" t="s">
        <v>331</v>
      </c>
      <c r="K54" s="2">
        <v>3</v>
      </c>
      <c r="L54">
        <v>3</v>
      </c>
      <c r="M54" t="str">
        <f t="shared" si="0"/>
        <v>M</v>
      </c>
      <c r="N54" t="s">
        <v>21</v>
      </c>
      <c r="O54">
        <v>36</v>
      </c>
      <c r="P54" t="str">
        <f t="shared" si="3"/>
        <v>36-45</v>
      </c>
      <c r="Q54">
        <f t="shared" si="1"/>
        <v>628.20000000000005</v>
      </c>
      <c r="R54" t="str">
        <f t="shared" si="2"/>
        <v>Apr 2024</v>
      </c>
      <c r="S54">
        <f t="shared" si="4"/>
        <v>2024</v>
      </c>
      <c r="T54" s="5">
        <f t="shared" si="5"/>
        <v>45383</v>
      </c>
    </row>
    <row r="55" spans="1:20" x14ac:dyDescent="0.3">
      <c r="A55">
        <v>68604</v>
      </c>
      <c r="B55" s="1">
        <v>45389</v>
      </c>
      <c r="C55">
        <v>117</v>
      </c>
      <c r="D55">
        <v>50</v>
      </c>
      <c r="E55" t="s">
        <v>18</v>
      </c>
      <c r="F55" t="s">
        <v>84</v>
      </c>
      <c r="G55">
        <v>2</v>
      </c>
      <c r="H55">
        <v>333.05</v>
      </c>
      <c r="I55" t="s">
        <v>15</v>
      </c>
      <c r="J55" t="s">
        <v>447</v>
      </c>
      <c r="K55" s="2">
        <v>3.9924906132665834</v>
      </c>
      <c r="M55" t="str">
        <f t="shared" si="0"/>
        <v>F</v>
      </c>
      <c r="N55" t="s">
        <v>17</v>
      </c>
      <c r="O55">
        <v>45</v>
      </c>
      <c r="P55" t="str">
        <f t="shared" si="3"/>
        <v>36-45</v>
      </c>
      <c r="Q55">
        <f t="shared" si="1"/>
        <v>666.1</v>
      </c>
      <c r="R55" t="str">
        <f t="shared" si="2"/>
        <v>Apr 2024</v>
      </c>
      <c r="S55">
        <f t="shared" si="4"/>
        <v>2024</v>
      </c>
      <c r="T55" s="5">
        <f t="shared" si="5"/>
        <v>45383</v>
      </c>
    </row>
    <row r="56" spans="1:20" x14ac:dyDescent="0.3">
      <c r="A56">
        <v>13120</v>
      </c>
      <c r="B56" s="1">
        <v>45389</v>
      </c>
      <c r="C56">
        <v>893</v>
      </c>
      <c r="D56">
        <v>30</v>
      </c>
      <c r="E56" t="s">
        <v>37</v>
      </c>
      <c r="F56" t="s">
        <v>58</v>
      </c>
      <c r="G56">
        <v>1</v>
      </c>
      <c r="H56">
        <v>40.200000000000003</v>
      </c>
      <c r="I56" t="s">
        <v>35</v>
      </c>
      <c r="J56" t="s">
        <v>618</v>
      </c>
      <c r="K56" s="2">
        <v>5</v>
      </c>
      <c r="L56">
        <v>5</v>
      </c>
      <c r="M56" t="str">
        <f t="shared" si="0"/>
        <v>M</v>
      </c>
      <c r="N56" t="s">
        <v>21</v>
      </c>
      <c r="O56">
        <v>59</v>
      </c>
      <c r="P56" t="str">
        <f t="shared" si="3"/>
        <v>46-60</v>
      </c>
      <c r="Q56">
        <f t="shared" si="1"/>
        <v>40.200000000000003</v>
      </c>
      <c r="R56" t="str">
        <f t="shared" si="2"/>
        <v>Apr 2024</v>
      </c>
      <c r="S56">
        <f t="shared" si="4"/>
        <v>2024</v>
      </c>
      <c r="T56" s="5">
        <f t="shared" si="5"/>
        <v>45383</v>
      </c>
    </row>
    <row r="57" spans="1:20" x14ac:dyDescent="0.3">
      <c r="A57">
        <v>18511</v>
      </c>
      <c r="B57" s="1">
        <v>45389</v>
      </c>
      <c r="C57">
        <v>877</v>
      </c>
      <c r="D57">
        <v>30</v>
      </c>
      <c r="E57" t="s">
        <v>37</v>
      </c>
      <c r="F57" t="s">
        <v>68</v>
      </c>
      <c r="G57">
        <v>4</v>
      </c>
      <c r="H57">
        <v>96.94</v>
      </c>
      <c r="I57" t="s">
        <v>35</v>
      </c>
      <c r="J57" t="s">
        <v>724</v>
      </c>
      <c r="K57" s="2">
        <v>3.9924906132665834</v>
      </c>
      <c r="M57" t="str">
        <f t="shared" si="0"/>
        <v>Unknown</v>
      </c>
      <c r="O57">
        <v>56</v>
      </c>
      <c r="P57" t="str">
        <f t="shared" si="3"/>
        <v>46-60</v>
      </c>
      <c r="Q57">
        <f t="shared" si="1"/>
        <v>387.76</v>
      </c>
      <c r="R57" t="str">
        <f t="shared" si="2"/>
        <v>Apr 2024</v>
      </c>
      <c r="S57">
        <f t="shared" si="4"/>
        <v>2024</v>
      </c>
      <c r="T57" s="5">
        <f t="shared" si="5"/>
        <v>45383</v>
      </c>
    </row>
    <row r="58" spans="1:20" x14ac:dyDescent="0.3">
      <c r="A58">
        <v>78752</v>
      </c>
      <c r="B58" s="1">
        <v>45389</v>
      </c>
      <c r="C58">
        <v>158</v>
      </c>
      <c r="D58">
        <v>30</v>
      </c>
      <c r="E58" t="s">
        <v>37</v>
      </c>
      <c r="F58" t="s">
        <v>38</v>
      </c>
      <c r="G58">
        <v>5</v>
      </c>
      <c r="H58">
        <v>178.2</v>
      </c>
      <c r="I58" t="s">
        <v>15</v>
      </c>
      <c r="J58" t="s">
        <v>908</v>
      </c>
      <c r="K58" s="2">
        <v>3</v>
      </c>
      <c r="L58">
        <v>3</v>
      </c>
      <c r="M58" t="str">
        <f t="shared" si="0"/>
        <v>F</v>
      </c>
      <c r="N58" t="s">
        <v>17</v>
      </c>
      <c r="O58">
        <v>49</v>
      </c>
      <c r="P58" t="str">
        <f t="shared" si="3"/>
        <v>46-60</v>
      </c>
      <c r="Q58">
        <f t="shared" si="1"/>
        <v>891</v>
      </c>
      <c r="R58" t="str">
        <f t="shared" si="2"/>
        <v>Apr 2024</v>
      </c>
      <c r="S58">
        <f t="shared" si="4"/>
        <v>2024</v>
      </c>
      <c r="T58" s="5">
        <f t="shared" si="5"/>
        <v>45383</v>
      </c>
    </row>
    <row r="59" spans="1:20" x14ac:dyDescent="0.3">
      <c r="A59">
        <v>49651</v>
      </c>
      <c r="B59" s="1">
        <v>45390</v>
      </c>
      <c r="C59">
        <v>937</v>
      </c>
      <c r="D59">
        <v>40</v>
      </c>
      <c r="E59" t="s">
        <v>24</v>
      </c>
      <c r="F59" t="s">
        <v>63</v>
      </c>
      <c r="G59">
        <v>4</v>
      </c>
      <c r="H59">
        <v>267.72000000000003</v>
      </c>
      <c r="I59" t="s">
        <v>26</v>
      </c>
      <c r="J59" t="s">
        <v>205</v>
      </c>
      <c r="K59" s="2">
        <v>3.9924906132665834</v>
      </c>
      <c r="M59" t="str">
        <f t="shared" si="0"/>
        <v>M</v>
      </c>
      <c r="N59" t="s">
        <v>21</v>
      </c>
      <c r="O59">
        <v>19</v>
      </c>
      <c r="P59" t="str">
        <f t="shared" si="3"/>
        <v>18-25</v>
      </c>
      <c r="Q59">
        <f t="shared" si="1"/>
        <v>1070.8800000000001</v>
      </c>
      <c r="R59" t="str">
        <f t="shared" si="2"/>
        <v>Apr 2024</v>
      </c>
      <c r="S59">
        <f t="shared" si="4"/>
        <v>2024</v>
      </c>
      <c r="T59" s="5">
        <f t="shared" si="5"/>
        <v>45383</v>
      </c>
    </row>
    <row r="60" spans="1:20" x14ac:dyDescent="0.3">
      <c r="A60">
        <v>98322</v>
      </c>
      <c r="B60" s="1">
        <v>45390</v>
      </c>
      <c r="C60">
        <v>157</v>
      </c>
      <c r="D60">
        <v>50</v>
      </c>
      <c r="E60" t="s">
        <v>18</v>
      </c>
      <c r="F60" t="s">
        <v>87</v>
      </c>
      <c r="G60">
        <v>1</v>
      </c>
      <c r="H60">
        <v>200.44</v>
      </c>
      <c r="I60" t="s">
        <v>26</v>
      </c>
      <c r="J60" t="s">
        <v>231</v>
      </c>
      <c r="K60" s="2">
        <v>5</v>
      </c>
      <c r="L60">
        <v>5</v>
      </c>
      <c r="M60" t="str">
        <f t="shared" si="0"/>
        <v>F</v>
      </c>
      <c r="N60" t="s">
        <v>17</v>
      </c>
      <c r="O60">
        <v>60</v>
      </c>
      <c r="P60" t="str">
        <f t="shared" si="3"/>
        <v>46-60</v>
      </c>
      <c r="Q60">
        <f t="shared" si="1"/>
        <v>200.44</v>
      </c>
      <c r="R60" t="str">
        <f t="shared" si="2"/>
        <v>Apr 2024</v>
      </c>
      <c r="S60">
        <f t="shared" si="4"/>
        <v>2024</v>
      </c>
      <c r="T60" s="5">
        <f t="shared" si="5"/>
        <v>45383</v>
      </c>
    </row>
    <row r="61" spans="1:20" x14ac:dyDescent="0.3">
      <c r="A61">
        <v>28608</v>
      </c>
      <c r="B61" s="1">
        <v>45390</v>
      </c>
      <c r="C61">
        <v>436</v>
      </c>
      <c r="D61">
        <v>10</v>
      </c>
      <c r="E61" t="s">
        <v>13</v>
      </c>
      <c r="F61" t="s">
        <v>42</v>
      </c>
      <c r="G61">
        <v>1</v>
      </c>
      <c r="H61">
        <v>478.75</v>
      </c>
      <c r="I61" t="s">
        <v>35</v>
      </c>
      <c r="J61" t="s">
        <v>253</v>
      </c>
      <c r="K61" s="2">
        <v>3</v>
      </c>
      <c r="L61">
        <v>3</v>
      </c>
      <c r="M61" t="str">
        <f t="shared" si="0"/>
        <v>M</v>
      </c>
      <c r="N61" t="s">
        <v>21</v>
      </c>
      <c r="O61">
        <v>51</v>
      </c>
      <c r="P61" t="str">
        <f t="shared" si="3"/>
        <v>46-60</v>
      </c>
      <c r="Q61">
        <f t="shared" si="1"/>
        <v>478.75</v>
      </c>
      <c r="R61" t="str">
        <f t="shared" si="2"/>
        <v>Apr 2024</v>
      </c>
      <c r="S61">
        <f t="shared" si="4"/>
        <v>2024</v>
      </c>
      <c r="T61" s="5">
        <f t="shared" si="5"/>
        <v>45383</v>
      </c>
    </row>
    <row r="62" spans="1:20" x14ac:dyDescent="0.3">
      <c r="A62">
        <v>87690</v>
      </c>
      <c r="B62" s="1">
        <v>45390</v>
      </c>
      <c r="C62">
        <v>775</v>
      </c>
      <c r="D62">
        <v>50</v>
      </c>
      <c r="E62" t="s">
        <v>18</v>
      </c>
      <c r="F62" t="s">
        <v>84</v>
      </c>
      <c r="G62">
        <v>5</v>
      </c>
      <c r="H62">
        <v>82.98</v>
      </c>
      <c r="I62" t="s">
        <v>35</v>
      </c>
      <c r="J62" t="s">
        <v>368</v>
      </c>
      <c r="K62" s="2">
        <v>3.9924906132665834</v>
      </c>
      <c r="M62" t="str">
        <f t="shared" si="0"/>
        <v>Unknown</v>
      </c>
      <c r="O62">
        <v>41</v>
      </c>
      <c r="P62" t="str">
        <f t="shared" si="3"/>
        <v>36-45</v>
      </c>
      <c r="Q62">
        <f t="shared" si="1"/>
        <v>414.90000000000003</v>
      </c>
      <c r="R62" t="str">
        <f t="shared" si="2"/>
        <v>Apr 2024</v>
      </c>
      <c r="S62">
        <f t="shared" si="4"/>
        <v>2024</v>
      </c>
      <c r="T62" s="5">
        <f t="shared" si="5"/>
        <v>45383</v>
      </c>
    </row>
    <row r="63" spans="1:20" x14ac:dyDescent="0.3">
      <c r="A63">
        <v>11145</v>
      </c>
      <c r="B63" s="1">
        <v>45391</v>
      </c>
      <c r="C63">
        <v>461</v>
      </c>
      <c r="D63">
        <v>30</v>
      </c>
      <c r="E63" t="s">
        <v>37</v>
      </c>
      <c r="F63" t="s">
        <v>40</v>
      </c>
      <c r="G63">
        <v>1</v>
      </c>
      <c r="H63">
        <v>38.380000000000003</v>
      </c>
      <c r="I63" t="s">
        <v>35</v>
      </c>
      <c r="J63" t="s">
        <v>62</v>
      </c>
      <c r="K63" s="2">
        <v>5</v>
      </c>
      <c r="L63">
        <v>5</v>
      </c>
      <c r="M63" t="str">
        <f t="shared" si="0"/>
        <v>M</v>
      </c>
      <c r="N63" t="s">
        <v>21</v>
      </c>
      <c r="O63">
        <v>34</v>
      </c>
      <c r="P63" t="str">
        <f t="shared" si="3"/>
        <v>26-35</v>
      </c>
      <c r="Q63">
        <f t="shared" si="1"/>
        <v>38.380000000000003</v>
      </c>
      <c r="R63" t="str">
        <f t="shared" si="2"/>
        <v>Apr 2024</v>
      </c>
      <c r="S63">
        <f t="shared" si="4"/>
        <v>2024</v>
      </c>
      <c r="T63" s="5">
        <f t="shared" si="5"/>
        <v>45383</v>
      </c>
    </row>
    <row r="64" spans="1:20" x14ac:dyDescent="0.3">
      <c r="A64">
        <v>51971</v>
      </c>
      <c r="B64" s="1">
        <v>45391</v>
      </c>
      <c r="C64">
        <v>990</v>
      </c>
      <c r="D64">
        <v>50</v>
      </c>
      <c r="E64" t="s">
        <v>18</v>
      </c>
      <c r="F64" t="s">
        <v>19</v>
      </c>
      <c r="G64">
        <v>4</v>
      </c>
      <c r="H64">
        <v>115.36</v>
      </c>
      <c r="I64" t="s">
        <v>26</v>
      </c>
      <c r="J64" t="s">
        <v>571</v>
      </c>
      <c r="K64" s="2">
        <v>3.9924906132665834</v>
      </c>
      <c r="M64" t="str">
        <f t="shared" si="0"/>
        <v>F</v>
      </c>
      <c r="N64" t="s">
        <v>17</v>
      </c>
      <c r="O64">
        <v>41</v>
      </c>
      <c r="P64" t="str">
        <f t="shared" si="3"/>
        <v>36-45</v>
      </c>
      <c r="Q64">
        <f t="shared" si="1"/>
        <v>461.44</v>
      </c>
      <c r="R64" t="str">
        <f t="shared" si="2"/>
        <v>Apr 2024</v>
      </c>
      <c r="S64">
        <f t="shared" si="4"/>
        <v>2024</v>
      </c>
      <c r="T64" s="5">
        <f t="shared" si="5"/>
        <v>45383</v>
      </c>
    </row>
    <row r="65" spans="1:20" x14ac:dyDescent="0.3">
      <c r="A65">
        <v>57960</v>
      </c>
      <c r="B65" s="1">
        <v>45391</v>
      </c>
      <c r="C65">
        <v>951</v>
      </c>
      <c r="D65">
        <v>40</v>
      </c>
      <c r="E65" t="s">
        <v>24</v>
      </c>
      <c r="F65" t="s">
        <v>49</v>
      </c>
      <c r="G65">
        <v>1</v>
      </c>
      <c r="H65">
        <v>220.22</v>
      </c>
      <c r="I65" t="s">
        <v>26</v>
      </c>
      <c r="J65" t="s">
        <v>665</v>
      </c>
      <c r="K65" s="2">
        <v>3</v>
      </c>
      <c r="L65">
        <v>3</v>
      </c>
      <c r="M65" t="str">
        <f t="shared" si="0"/>
        <v>M</v>
      </c>
      <c r="N65" t="s">
        <v>21</v>
      </c>
      <c r="O65">
        <v>29</v>
      </c>
      <c r="P65" t="str">
        <f t="shared" si="3"/>
        <v>26-35</v>
      </c>
      <c r="Q65">
        <f t="shared" si="1"/>
        <v>220.22</v>
      </c>
      <c r="R65" t="str">
        <f t="shared" si="2"/>
        <v>Apr 2024</v>
      </c>
      <c r="S65">
        <f t="shared" si="4"/>
        <v>2024</v>
      </c>
      <c r="T65" s="5">
        <f t="shared" si="5"/>
        <v>45383</v>
      </c>
    </row>
    <row r="66" spans="1:20" x14ac:dyDescent="0.3">
      <c r="A66">
        <v>16539</v>
      </c>
      <c r="B66" s="1">
        <v>45392</v>
      </c>
      <c r="C66">
        <v>334</v>
      </c>
      <c r="D66">
        <v>50</v>
      </c>
      <c r="E66" t="s">
        <v>18</v>
      </c>
      <c r="F66" t="s">
        <v>19</v>
      </c>
      <c r="G66">
        <v>3</v>
      </c>
      <c r="H66">
        <v>474.32</v>
      </c>
      <c r="I66" t="s">
        <v>15</v>
      </c>
      <c r="J66" t="s">
        <v>175</v>
      </c>
      <c r="K66" s="2">
        <v>5</v>
      </c>
      <c r="L66">
        <v>5</v>
      </c>
      <c r="M66" t="str">
        <f t="shared" ref="M66:M129" si="6">IF(N66="", "Unknown", N66)</f>
        <v>M</v>
      </c>
      <c r="N66" t="s">
        <v>21</v>
      </c>
      <c r="O66">
        <v>21</v>
      </c>
      <c r="P66" t="str">
        <f t="shared" si="3"/>
        <v>18-25</v>
      </c>
      <c r="Q66">
        <f t="shared" ref="Q66:Q129" si="7">G66*H66</f>
        <v>1422.96</v>
      </c>
      <c r="R66" t="str">
        <f t="shared" ref="R66:R129" si="8">TEXT(B66,"mmm_yyyy")</f>
        <v>Apr 2024</v>
      </c>
      <c r="S66">
        <f t="shared" si="4"/>
        <v>2024</v>
      </c>
      <c r="T66" s="5">
        <f t="shared" si="5"/>
        <v>45383</v>
      </c>
    </row>
    <row r="67" spans="1:20" x14ac:dyDescent="0.3">
      <c r="A67">
        <v>26583</v>
      </c>
      <c r="B67" s="1">
        <v>45392</v>
      </c>
      <c r="C67">
        <v>217</v>
      </c>
      <c r="D67">
        <v>20</v>
      </c>
      <c r="E67" t="s">
        <v>28</v>
      </c>
      <c r="F67" t="s">
        <v>72</v>
      </c>
      <c r="G67">
        <v>4</v>
      </c>
      <c r="H67">
        <v>43.23</v>
      </c>
      <c r="I67" t="s">
        <v>35</v>
      </c>
      <c r="J67" t="s">
        <v>925</v>
      </c>
      <c r="K67" s="2">
        <v>5</v>
      </c>
      <c r="L67">
        <v>5</v>
      </c>
      <c r="M67" t="str">
        <f t="shared" si="6"/>
        <v>M</v>
      </c>
      <c r="N67" t="s">
        <v>21</v>
      </c>
      <c r="O67">
        <v>60</v>
      </c>
      <c r="P67" t="str">
        <f t="shared" ref="P67:P130" si="9">VLOOKUP(O67, $W$2:$X$7, 2, TRUE)</f>
        <v>46-60</v>
      </c>
      <c r="Q67">
        <f t="shared" si="7"/>
        <v>172.92</v>
      </c>
      <c r="R67" t="str">
        <f t="shared" si="8"/>
        <v>Apr 2024</v>
      </c>
      <c r="S67">
        <f t="shared" ref="S67:S130" si="10">YEAR(B67)</f>
        <v>2024</v>
      </c>
      <c r="T67" s="5">
        <f t="shared" ref="T67:T130" si="11">DATE(YEAR(R67), MONTH(R67), 1)</f>
        <v>45383</v>
      </c>
    </row>
    <row r="68" spans="1:20" x14ac:dyDescent="0.3">
      <c r="A68">
        <v>48690</v>
      </c>
      <c r="B68" s="1">
        <v>45393</v>
      </c>
      <c r="C68">
        <v>161</v>
      </c>
      <c r="D68">
        <v>20</v>
      </c>
      <c r="E68" t="s">
        <v>28</v>
      </c>
      <c r="F68" t="s">
        <v>51</v>
      </c>
      <c r="G68">
        <v>3</v>
      </c>
      <c r="H68">
        <v>139.94999999999999</v>
      </c>
      <c r="I68" t="s">
        <v>26</v>
      </c>
      <c r="J68" t="s">
        <v>94</v>
      </c>
      <c r="K68" s="2">
        <v>5</v>
      </c>
      <c r="L68">
        <v>5</v>
      </c>
      <c r="M68" t="str">
        <f t="shared" si="6"/>
        <v>F</v>
      </c>
      <c r="N68" t="s">
        <v>17</v>
      </c>
      <c r="O68">
        <v>18</v>
      </c>
      <c r="P68" t="str">
        <f t="shared" si="9"/>
        <v>18-25</v>
      </c>
      <c r="Q68">
        <f t="shared" si="7"/>
        <v>419.84999999999997</v>
      </c>
      <c r="R68" t="str">
        <f t="shared" si="8"/>
        <v>Apr 2024</v>
      </c>
      <c r="S68">
        <f t="shared" si="10"/>
        <v>2024</v>
      </c>
      <c r="T68" s="5">
        <f t="shared" si="11"/>
        <v>45383</v>
      </c>
    </row>
    <row r="69" spans="1:20" x14ac:dyDescent="0.3">
      <c r="A69">
        <v>52835</v>
      </c>
      <c r="B69" s="1">
        <v>45393</v>
      </c>
      <c r="C69">
        <v>159</v>
      </c>
      <c r="D69">
        <v>40</v>
      </c>
      <c r="E69" t="s">
        <v>24</v>
      </c>
      <c r="F69" t="s">
        <v>65</v>
      </c>
      <c r="G69">
        <v>2</v>
      </c>
      <c r="H69">
        <v>381.5</v>
      </c>
      <c r="I69" t="s">
        <v>35</v>
      </c>
      <c r="J69" t="s">
        <v>160</v>
      </c>
      <c r="K69" s="2">
        <v>4</v>
      </c>
      <c r="L69">
        <v>4</v>
      </c>
      <c r="M69" t="str">
        <f t="shared" si="6"/>
        <v>F</v>
      </c>
      <c r="N69" t="s">
        <v>17</v>
      </c>
      <c r="O69">
        <v>31</v>
      </c>
      <c r="P69" t="str">
        <f t="shared" si="9"/>
        <v>26-35</v>
      </c>
      <c r="Q69">
        <f t="shared" si="7"/>
        <v>763</v>
      </c>
      <c r="R69" t="str">
        <f t="shared" si="8"/>
        <v>Apr 2024</v>
      </c>
      <c r="S69">
        <f t="shared" si="10"/>
        <v>2024</v>
      </c>
      <c r="T69" s="5">
        <f t="shared" si="11"/>
        <v>45383</v>
      </c>
    </row>
    <row r="70" spans="1:20" x14ac:dyDescent="0.3">
      <c r="A70">
        <v>62699</v>
      </c>
      <c r="B70" s="1">
        <v>45393</v>
      </c>
      <c r="C70">
        <v>722</v>
      </c>
      <c r="D70">
        <v>10</v>
      </c>
      <c r="E70" t="s">
        <v>13</v>
      </c>
      <c r="F70" t="s">
        <v>47</v>
      </c>
      <c r="G70">
        <v>4</v>
      </c>
      <c r="H70">
        <v>19.28</v>
      </c>
      <c r="I70" t="s">
        <v>26</v>
      </c>
      <c r="J70" t="s">
        <v>375</v>
      </c>
      <c r="K70" s="2">
        <v>4</v>
      </c>
      <c r="L70">
        <v>4</v>
      </c>
      <c r="M70" t="str">
        <f t="shared" si="6"/>
        <v>M</v>
      </c>
      <c r="N70" t="s">
        <v>21</v>
      </c>
      <c r="O70">
        <v>36</v>
      </c>
      <c r="P70" t="str">
        <f t="shared" si="9"/>
        <v>36-45</v>
      </c>
      <c r="Q70">
        <f t="shared" si="7"/>
        <v>77.12</v>
      </c>
      <c r="R70" t="str">
        <f t="shared" si="8"/>
        <v>Apr 2024</v>
      </c>
      <c r="S70">
        <f t="shared" si="10"/>
        <v>2024</v>
      </c>
      <c r="T70" s="5">
        <f t="shared" si="11"/>
        <v>45383</v>
      </c>
    </row>
    <row r="71" spans="1:20" x14ac:dyDescent="0.3">
      <c r="A71">
        <v>52134</v>
      </c>
      <c r="B71" s="1">
        <v>45393</v>
      </c>
      <c r="C71">
        <v>592</v>
      </c>
      <c r="D71">
        <v>50</v>
      </c>
      <c r="E71" t="s">
        <v>18</v>
      </c>
      <c r="F71" t="s">
        <v>87</v>
      </c>
      <c r="G71">
        <v>1</v>
      </c>
      <c r="H71">
        <v>340.27</v>
      </c>
      <c r="I71" t="s">
        <v>26</v>
      </c>
      <c r="J71" t="s">
        <v>797</v>
      </c>
      <c r="K71" s="2">
        <v>1</v>
      </c>
      <c r="L71">
        <v>1</v>
      </c>
      <c r="M71" t="str">
        <f t="shared" si="6"/>
        <v>M</v>
      </c>
      <c r="N71" t="s">
        <v>21</v>
      </c>
      <c r="O71">
        <v>65</v>
      </c>
      <c r="P71" t="str">
        <f t="shared" si="9"/>
        <v>60+</v>
      </c>
      <c r="Q71">
        <f t="shared" si="7"/>
        <v>340.27</v>
      </c>
      <c r="R71" t="str">
        <f t="shared" si="8"/>
        <v>Apr 2024</v>
      </c>
      <c r="S71">
        <f t="shared" si="10"/>
        <v>2024</v>
      </c>
      <c r="T71" s="5">
        <f t="shared" si="11"/>
        <v>45383</v>
      </c>
    </row>
    <row r="72" spans="1:20" x14ac:dyDescent="0.3">
      <c r="A72">
        <v>54710</v>
      </c>
      <c r="B72" s="1">
        <v>45393</v>
      </c>
      <c r="C72">
        <v>343</v>
      </c>
      <c r="D72">
        <v>10</v>
      </c>
      <c r="E72" t="s">
        <v>13</v>
      </c>
      <c r="F72" t="s">
        <v>42</v>
      </c>
      <c r="G72">
        <v>5</v>
      </c>
      <c r="H72">
        <v>240.37</v>
      </c>
      <c r="I72" t="s">
        <v>15</v>
      </c>
      <c r="J72" t="s">
        <v>855</v>
      </c>
      <c r="K72" s="2">
        <v>5</v>
      </c>
      <c r="L72">
        <v>5</v>
      </c>
      <c r="M72" t="str">
        <f t="shared" si="6"/>
        <v>M</v>
      </c>
      <c r="N72" t="s">
        <v>21</v>
      </c>
      <c r="O72">
        <v>27</v>
      </c>
      <c r="P72" t="str">
        <f t="shared" si="9"/>
        <v>26-35</v>
      </c>
      <c r="Q72">
        <f t="shared" si="7"/>
        <v>1201.8499999999999</v>
      </c>
      <c r="R72" t="str">
        <f t="shared" si="8"/>
        <v>Apr 2024</v>
      </c>
      <c r="S72">
        <f t="shared" si="10"/>
        <v>2024</v>
      </c>
      <c r="T72" s="5">
        <f t="shared" si="11"/>
        <v>45383</v>
      </c>
    </row>
    <row r="73" spans="1:20" x14ac:dyDescent="0.3">
      <c r="A73">
        <v>48695</v>
      </c>
      <c r="B73" s="1">
        <v>45394</v>
      </c>
      <c r="C73">
        <v>545</v>
      </c>
      <c r="D73">
        <v>30</v>
      </c>
      <c r="E73" t="s">
        <v>37</v>
      </c>
      <c r="F73" t="s">
        <v>40</v>
      </c>
      <c r="G73">
        <v>4</v>
      </c>
      <c r="H73">
        <v>191.39</v>
      </c>
      <c r="I73" t="s">
        <v>15</v>
      </c>
      <c r="J73" t="s">
        <v>41</v>
      </c>
      <c r="K73" s="2">
        <v>5</v>
      </c>
      <c r="L73">
        <v>5</v>
      </c>
      <c r="M73" t="str">
        <f t="shared" si="6"/>
        <v>F</v>
      </c>
      <c r="N73" t="s">
        <v>17</v>
      </c>
      <c r="O73">
        <v>34</v>
      </c>
      <c r="P73" t="str">
        <f t="shared" si="9"/>
        <v>26-35</v>
      </c>
      <c r="Q73">
        <f t="shared" si="7"/>
        <v>765.56</v>
      </c>
      <c r="R73" t="str">
        <f t="shared" si="8"/>
        <v>Apr 2024</v>
      </c>
      <c r="S73">
        <f t="shared" si="10"/>
        <v>2024</v>
      </c>
      <c r="T73" s="5">
        <f t="shared" si="11"/>
        <v>45383</v>
      </c>
    </row>
    <row r="74" spans="1:20" x14ac:dyDescent="0.3">
      <c r="A74">
        <v>67405</v>
      </c>
      <c r="B74" s="1">
        <v>45395</v>
      </c>
      <c r="C74">
        <v>183</v>
      </c>
      <c r="D74">
        <v>20</v>
      </c>
      <c r="E74" t="s">
        <v>28</v>
      </c>
      <c r="F74" t="s">
        <v>79</v>
      </c>
      <c r="G74">
        <v>2</v>
      </c>
      <c r="H74">
        <v>85.31</v>
      </c>
      <c r="I74" t="s">
        <v>26</v>
      </c>
      <c r="J74" t="s">
        <v>726</v>
      </c>
      <c r="K74" s="2">
        <v>4</v>
      </c>
      <c r="L74">
        <v>4</v>
      </c>
      <c r="M74" t="str">
        <f t="shared" si="6"/>
        <v>F</v>
      </c>
      <c r="N74" t="s">
        <v>17</v>
      </c>
      <c r="O74">
        <v>43</v>
      </c>
      <c r="P74" t="str">
        <f t="shared" si="9"/>
        <v>36-45</v>
      </c>
      <c r="Q74">
        <f t="shared" si="7"/>
        <v>170.62</v>
      </c>
      <c r="R74" t="str">
        <f t="shared" si="8"/>
        <v>Apr 2024</v>
      </c>
      <c r="S74">
        <f t="shared" si="10"/>
        <v>2024</v>
      </c>
      <c r="T74" s="5">
        <f t="shared" si="11"/>
        <v>45383</v>
      </c>
    </row>
    <row r="75" spans="1:20" x14ac:dyDescent="0.3">
      <c r="A75">
        <v>23743</v>
      </c>
      <c r="B75" s="1">
        <v>45396</v>
      </c>
      <c r="C75">
        <v>388</v>
      </c>
      <c r="D75">
        <v>40</v>
      </c>
      <c r="E75" t="s">
        <v>24</v>
      </c>
      <c r="F75" t="s">
        <v>49</v>
      </c>
      <c r="G75">
        <v>4</v>
      </c>
      <c r="H75">
        <v>235.81</v>
      </c>
      <c r="I75" t="s">
        <v>35</v>
      </c>
      <c r="J75" t="s">
        <v>442</v>
      </c>
      <c r="K75" s="2">
        <v>5</v>
      </c>
      <c r="L75">
        <v>5</v>
      </c>
      <c r="M75" t="str">
        <f t="shared" si="6"/>
        <v>M</v>
      </c>
      <c r="N75" t="s">
        <v>21</v>
      </c>
      <c r="O75">
        <v>43</v>
      </c>
      <c r="P75" t="str">
        <f t="shared" si="9"/>
        <v>36-45</v>
      </c>
      <c r="Q75">
        <f t="shared" si="7"/>
        <v>943.24</v>
      </c>
      <c r="R75" t="str">
        <f t="shared" si="8"/>
        <v>Apr 2024</v>
      </c>
      <c r="S75">
        <f t="shared" si="10"/>
        <v>2024</v>
      </c>
      <c r="T75" s="5">
        <f t="shared" si="11"/>
        <v>45383</v>
      </c>
    </row>
    <row r="76" spans="1:20" x14ac:dyDescent="0.3">
      <c r="A76">
        <v>61935</v>
      </c>
      <c r="B76" s="1">
        <v>45396</v>
      </c>
      <c r="C76">
        <v>484</v>
      </c>
      <c r="D76">
        <v>30</v>
      </c>
      <c r="E76" t="s">
        <v>37</v>
      </c>
      <c r="F76" t="s">
        <v>68</v>
      </c>
      <c r="G76">
        <v>3</v>
      </c>
      <c r="H76">
        <v>393.51</v>
      </c>
      <c r="I76" t="s">
        <v>26</v>
      </c>
      <c r="J76" t="s">
        <v>471</v>
      </c>
      <c r="K76" s="2">
        <v>2</v>
      </c>
      <c r="L76">
        <v>2</v>
      </c>
      <c r="M76" t="str">
        <f t="shared" si="6"/>
        <v>M</v>
      </c>
      <c r="N76" t="s">
        <v>21</v>
      </c>
      <c r="O76">
        <v>68</v>
      </c>
      <c r="P76" t="str">
        <f t="shared" si="9"/>
        <v>60+</v>
      </c>
      <c r="Q76">
        <f t="shared" si="7"/>
        <v>1180.53</v>
      </c>
      <c r="R76" t="str">
        <f t="shared" si="8"/>
        <v>Apr 2024</v>
      </c>
      <c r="S76">
        <f t="shared" si="10"/>
        <v>2024</v>
      </c>
      <c r="T76" s="5">
        <f t="shared" si="11"/>
        <v>45383</v>
      </c>
    </row>
    <row r="77" spans="1:20" x14ac:dyDescent="0.3">
      <c r="A77">
        <v>11455</v>
      </c>
      <c r="B77" s="1">
        <v>45396</v>
      </c>
      <c r="C77">
        <v>374</v>
      </c>
      <c r="D77">
        <v>50</v>
      </c>
      <c r="E77" t="s">
        <v>18</v>
      </c>
      <c r="F77" t="s">
        <v>34</v>
      </c>
      <c r="G77">
        <v>2</v>
      </c>
      <c r="H77">
        <v>101.7</v>
      </c>
      <c r="I77" t="s">
        <v>26</v>
      </c>
      <c r="J77" t="s">
        <v>816</v>
      </c>
      <c r="K77" s="2">
        <v>1</v>
      </c>
      <c r="L77">
        <v>1</v>
      </c>
      <c r="M77" t="str">
        <f t="shared" si="6"/>
        <v>F</v>
      </c>
      <c r="N77" t="s">
        <v>17</v>
      </c>
      <c r="O77">
        <v>48</v>
      </c>
      <c r="P77" t="str">
        <f t="shared" si="9"/>
        <v>46-60</v>
      </c>
      <c r="Q77">
        <f t="shared" si="7"/>
        <v>203.4</v>
      </c>
      <c r="R77" t="str">
        <f t="shared" si="8"/>
        <v>Apr 2024</v>
      </c>
      <c r="S77">
        <f t="shared" si="10"/>
        <v>2024</v>
      </c>
      <c r="T77" s="5">
        <f t="shared" si="11"/>
        <v>45383</v>
      </c>
    </row>
    <row r="78" spans="1:20" x14ac:dyDescent="0.3">
      <c r="A78">
        <v>52736</v>
      </c>
      <c r="B78" s="1">
        <v>45397</v>
      </c>
      <c r="C78">
        <v>175</v>
      </c>
      <c r="D78">
        <v>20</v>
      </c>
      <c r="E78" t="s">
        <v>28</v>
      </c>
      <c r="F78" t="s">
        <v>51</v>
      </c>
      <c r="G78">
        <v>2</v>
      </c>
      <c r="H78">
        <v>167.59</v>
      </c>
      <c r="I78" t="s">
        <v>26</v>
      </c>
      <c r="J78" t="s">
        <v>436</v>
      </c>
      <c r="K78" s="2">
        <v>3</v>
      </c>
      <c r="L78">
        <v>3</v>
      </c>
      <c r="M78" t="str">
        <f t="shared" si="6"/>
        <v>F</v>
      </c>
      <c r="N78" t="s">
        <v>17</v>
      </c>
      <c r="O78">
        <v>49</v>
      </c>
      <c r="P78" t="str">
        <f t="shared" si="9"/>
        <v>46-60</v>
      </c>
      <c r="Q78">
        <f t="shared" si="7"/>
        <v>335.18</v>
      </c>
      <c r="R78" t="str">
        <f t="shared" si="8"/>
        <v>Apr 2024</v>
      </c>
      <c r="S78">
        <f t="shared" si="10"/>
        <v>2024</v>
      </c>
      <c r="T78" s="5">
        <f t="shared" si="11"/>
        <v>45383</v>
      </c>
    </row>
    <row r="79" spans="1:20" x14ac:dyDescent="0.3">
      <c r="A79">
        <v>81790</v>
      </c>
      <c r="B79" s="1">
        <v>45397</v>
      </c>
      <c r="C79">
        <v>854</v>
      </c>
      <c r="D79">
        <v>10</v>
      </c>
      <c r="E79" t="s">
        <v>13</v>
      </c>
      <c r="F79" t="s">
        <v>14</v>
      </c>
      <c r="G79">
        <v>5</v>
      </c>
      <c r="H79">
        <v>372.39</v>
      </c>
      <c r="I79" t="s">
        <v>15</v>
      </c>
      <c r="J79" t="s">
        <v>907</v>
      </c>
      <c r="K79" s="2">
        <v>5</v>
      </c>
      <c r="L79">
        <v>5</v>
      </c>
      <c r="M79" t="str">
        <f t="shared" si="6"/>
        <v>Unknown</v>
      </c>
      <c r="O79">
        <v>74</v>
      </c>
      <c r="P79" t="str">
        <f t="shared" si="9"/>
        <v>60+</v>
      </c>
      <c r="Q79">
        <f t="shared" si="7"/>
        <v>1861.9499999999998</v>
      </c>
      <c r="R79" t="str">
        <f t="shared" si="8"/>
        <v>Apr 2024</v>
      </c>
      <c r="S79">
        <f t="shared" si="10"/>
        <v>2024</v>
      </c>
      <c r="T79" s="5">
        <f t="shared" si="11"/>
        <v>45383</v>
      </c>
    </row>
    <row r="80" spans="1:20" x14ac:dyDescent="0.3">
      <c r="A80">
        <v>36759</v>
      </c>
      <c r="B80" s="1">
        <v>45398</v>
      </c>
      <c r="C80">
        <v>952</v>
      </c>
      <c r="D80">
        <v>40</v>
      </c>
      <c r="E80" t="s">
        <v>24</v>
      </c>
      <c r="F80" t="s">
        <v>63</v>
      </c>
      <c r="G80">
        <v>5</v>
      </c>
      <c r="H80">
        <v>155.25</v>
      </c>
      <c r="I80" t="s">
        <v>35</v>
      </c>
      <c r="J80" t="s">
        <v>735</v>
      </c>
      <c r="K80" s="2">
        <v>3.9924906132665834</v>
      </c>
      <c r="M80" t="str">
        <f t="shared" si="6"/>
        <v>F</v>
      </c>
      <c r="N80" t="s">
        <v>17</v>
      </c>
      <c r="O80">
        <v>43</v>
      </c>
      <c r="P80" t="str">
        <f t="shared" si="9"/>
        <v>36-45</v>
      </c>
      <c r="Q80">
        <f t="shared" si="7"/>
        <v>776.25</v>
      </c>
      <c r="R80" t="str">
        <f t="shared" si="8"/>
        <v>Apr 2024</v>
      </c>
      <c r="S80">
        <f t="shared" si="10"/>
        <v>2024</v>
      </c>
      <c r="T80" s="5">
        <f t="shared" si="11"/>
        <v>45383</v>
      </c>
    </row>
    <row r="81" spans="1:20" x14ac:dyDescent="0.3">
      <c r="A81">
        <v>41166</v>
      </c>
      <c r="B81" s="1">
        <v>45399</v>
      </c>
      <c r="C81">
        <v>783</v>
      </c>
      <c r="D81">
        <v>50</v>
      </c>
      <c r="E81" t="s">
        <v>18</v>
      </c>
      <c r="F81" t="s">
        <v>34</v>
      </c>
      <c r="G81">
        <v>5</v>
      </c>
      <c r="H81">
        <v>51.74</v>
      </c>
      <c r="I81" t="s">
        <v>15</v>
      </c>
      <c r="J81" t="s">
        <v>172</v>
      </c>
      <c r="K81" s="2">
        <v>3.9924906132665834</v>
      </c>
      <c r="M81" t="str">
        <f t="shared" si="6"/>
        <v>F</v>
      </c>
      <c r="N81" t="s">
        <v>17</v>
      </c>
      <c r="O81">
        <v>61</v>
      </c>
      <c r="P81" t="str">
        <f t="shared" si="9"/>
        <v>60+</v>
      </c>
      <c r="Q81">
        <f t="shared" si="7"/>
        <v>258.7</v>
      </c>
      <c r="R81" t="str">
        <f t="shared" si="8"/>
        <v>Apr 2024</v>
      </c>
      <c r="S81">
        <f t="shared" si="10"/>
        <v>2024</v>
      </c>
      <c r="T81" s="5">
        <f t="shared" si="11"/>
        <v>45383</v>
      </c>
    </row>
    <row r="82" spans="1:20" x14ac:dyDescent="0.3">
      <c r="A82">
        <v>21004</v>
      </c>
      <c r="B82" s="1">
        <v>45399</v>
      </c>
      <c r="C82">
        <v>843</v>
      </c>
      <c r="D82">
        <v>30</v>
      </c>
      <c r="E82" t="s">
        <v>37</v>
      </c>
      <c r="F82" t="s">
        <v>38</v>
      </c>
      <c r="G82">
        <v>5</v>
      </c>
      <c r="H82">
        <v>171.55</v>
      </c>
      <c r="I82" t="s">
        <v>35</v>
      </c>
      <c r="J82" t="s">
        <v>289</v>
      </c>
      <c r="K82" s="2">
        <v>5</v>
      </c>
      <c r="L82">
        <v>5</v>
      </c>
      <c r="M82" t="str">
        <f t="shared" si="6"/>
        <v>M</v>
      </c>
      <c r="N82" t="s">
        <v>21</v>
      </c>
      <c r="O82">
        <v>30</v>
      </c>
      <c r="P82" t="str">
        <f t="shared" si="9"/>
        <v>26-35</v>
      </c>
      <c r="Q82">
        <f t="shared" si="7"/>
        <v>857.75</v>
      </c>
      <c r="R82" t="str">
        <f t="shared" si="8"/>
        <v>Apr 2024</v>
      </c>
      <c r="S82">
        <f t="shared" si="10"/>
        <v>2024</v>
      </c>
      <c r="T82" s="5">
        <f t="shared" si="11"/>
        <v>45383</v>
      </c>
    </row>
    <row r="83" spans="1:20" x14ac:dyDescent="0.3">
      <c r="A83">
        <v>29895</v>
      </c>
      <c r="B83" s="1">
        <v>45399</v>
      </c>
      <c r="C83">
        <v>150</v>
      </c>
      <c r="D83">
        <v>40</v>
      </c>
      <c r="E83" t="s">
        <v>24</v>
      </c>
      <c r="F83" t="s">
        <v>65</v>
      </c>
      <c r="G83">
        <v>3</v>
      </c>
      <c r="H83">
        <v>211.29</v>
      </c>
      <c r="I83" t="s">
        <v>26</v>
      </c>
      <c r="J83" t="s">
        <v>342</v>
      </c>
      <c r="K83" s="2">
        <v>5</v>
      </c>
      <c r="L83">
        <v>5</v>
      </c>
      <c r="M83" t="str">
        <f t="shared" si="6"/>
        <v>M</v>
      </c>
      <c r="N83" t="s">
        <v>21</v>
      </c>
      <c r="O83">
        <v>47</v>
      </c>
      <c r="P83" t="str">
        <f t="shared" si="9"/>
        <v>46-60</v>
      </c>
      <c r="Q83">
        <f t="shared" si="7"/>
        <v>633.87</v>
      </c>
      <c r="R83" t="str">
        <f t="shared" si="8"/>
        <v>Apr 2024</v>
      </c>
      <c r="S83">
        <f t="shared" si="10"/>
        <v>2024</v>
      </c>
      <c r="T83" s="5">
        <f t="shared" si="11"/>
        <v>45383</v>
      </c>
    </row>
    <row r="84" spans="1:20" x14ac:dyDescent="0.3">
      <c r="A84">
        <v>90910</v>
      </c>
      <c r="B84" s="1">
        <v>45399</v>
      </c>
      <c r="C84">
        <v>280</v>
      </c>
      <c r="D84">
        <v>20</v>
      </c>
      <c r="E84" t="s">
        <v>28</v>
      </c>
      <c r="F84" t="s">
        <v>29</v>
      </c>
      <c r="G84">
        <v>3</v>
      </c>
      <c r="H84">
        <v>300.18</v>
      </c>
      <c r="I84" t="s">
        <v>26</v>
      </c>
      <c r="J84" t="s">
        <v>495</v>
      </c>
      <c r="K84" s="2">
        <v>3.9924906132665834</v>
      </c>
      <c r="M84" t="str">
        <f t="shared" si="6"/>
        <v>M</v>
      </c>
      <c r="N84" t="s">
        <v>21</v>
      </c>
      <c r="O84">
        <v>24</v>
      </c>
      <c r="P84" t="str">
        <f t="shared" si="9"/>
        <v>18-25</v>
      </c>
      <c r="Q84">
        <f t="shared" si="7"/>
        <v>900.54</v>
      </c>
      <c r="R84" t="str">
        <f t="shared" si="8"/>
        <v>Apr 2024</v>
      </c>
      <c r="S84">
        <f t="shared" si="10"/>
        <v>2024</v>
      </c>
      <c r="T84" s="5">
        <f t="shared" si="11"/>
        <v>45383</v>
      </c>
    </row>
    <row r="85" spans="1:20" x14ac:dyDescent="0.3">
      <c r="A85">
        <v>58481</v>
      </c>
      <c r="B85" s="1">
        <v>45400</v>
      </c>
      <c r="C85">
        <v>128</v>
      </c>
      <c r="D85">
        <v>50</v>
      </c>
      <c r="E85" t="s">
        <v>18</v>
      </c>
      <c r="F85" t="s">
        <v>34</v>
      </c>
      <c r="G85">
        <v>4</v>
      </c>
      <c r="H85">
        <v>99.56</v>
      </c>
      <c r="I85" t="s">
        <v>35</v>
      </c>
      <c r="J85" t="s">
        <v>808</v>
      </c>
      <c r="K85" s="2">
        <v>5</v>
      </c>
      <c r="L85">
        <v>5</v>
      </c>
      <c r="M85" t="str">
        <f t="shared" si="6"/>
        <v>Unknown</v>
      </c>
      <c r="O85">
        <v>57</v>
      </c>
      <c r="P85" t="str">
        <f t="shared" si="9"/>
        <v>46-60</v>
      </c>
      <c r="Q85">
        <f t="shared" si="7"/>
        <v>398.24</v>
      </c>
      <c r="R85" t="str">
        <f t="shared" si="8"/>
        <v>Apr 2024</v>
      </c>
      <c r="S85">
        <f t="shared" si="10"/>
        <v>2024</v>
      </c>
      <c r="T85" s="5">
        <f t="shared" si="11"/>
        <v>45383</v>
      </c>
    </row>
    <row r="86" spans="1:20" x14ac:dyDescent="0.3">
      <c r="A86">
        <v>22360</v>
      </c>
      <c r="B86" s="1">
        <v>45401</v>
      </c>
      <c r="C86">
        <v>766</v>
      </c>
      <c r="D86">
        <v>10</v>
      </c>
      <c r="E86" t="s">
        <v>13</v>
      </c>
      <c r="F86" t="s">
        <v>47</v>
      </c>
      <c r="G86">
        <v>3</v>
      </c>
      <c r="H86">
        <v>192.92</v>
      </c>
      <c r="I86" t="s">
        <v>15</v>
      </c>
      <c r="J86" t="s">
        <v>501</v>
      </c>
      <c r="K86" s="2">
        <v>4</v>
      </c>
      <c r="L86">
        <v>4</v>
      </c>
      <c r="M86" t="str">
        <f t="shared" si="6"/>
        <v>M</v>
      </c>
      <c r="N86" t="s">
        <v>21</v>
      </c>
      <c r="O86">
        <v>68</v>
      </c>
      <c r="P86" t="str">
        <f t="shared" si="9"/>
        <v>60+</v>
      </c>
      <c r="Q86">
        <f t="shared" si="7"/>
        <v>578.76</v>
      </c>
      <c r="R86" t="str">
        <f t="shared" si="8"/>
        <v>Apr 2024</v>
      </c>
      <c r="S86">
        <f t="shared" si="10"/>
        <v>2024</v>
      </c>
      <c r="T86" s="5">
        <f t="shared" si="11"/>
        <v>45383</v>
      </c>
    </row>
    <row r="87" spans="1:20" x14ac:dyDescent="0.3">
      <c r="A87">
        <v>60294</v>
      </c>
      <c r="B87" s="1">
        <v>45401</v>
      </c>
      <c r="C87">
        <v>486</v>
      </c>
      <c r="D87">
        <v>30</v>
      </c>
      <c r="E87" t="s">
        <v>37</v>
      </c>
      <c r="F87" t="s">
        <v>40</v>
      </c>
      <c r="G87">
        <v>4</v>
      </c>
      <c r="H87">
        <v>150.77000000000001</v>
      </c>
      <c r="I87" t="s">
        <v>26</v>
      </c>
      <c r="J87" t="s">
        <v>806</v>
      </c>
      <c r="K87" s="2">
        <v>5</v>
      </c>
      <c r="L87">
        <v>5</v>
      </c>
      <c r="M87" t="str">
        <f t="shared" si="6"/>
        <v>F</v>
      </c>
      <c r="N87" t="s">
        <v>17</v>
      </c>
      <c r="O87">
        <v>26</v>
      </c>
      <c r="P87" t="str">
        <f t="shared" si="9"/>
        <v>26-35</v>
      </c>
      <c r="Q87">
        <f t="shared" si="7"/>
        <v>603.08000000000004</v>
      </c>
      <c r="R87" t="str">
        <f t="shared" si="8"/>
        <v>Apr 2024</v>
      </c>
      <c r="S87">
        <f t="shared" si="10"/>
        <v>2024</v>
      </c>
      <c r="T87" s="5">
        <f t="shared" si="11"/>
        <v>45383</v>
      </c>
    </row>
    <row r="88" spans="1:20" x14ac:dyDescent="0.3">
      <c r="A88">
        <v>72324</v>
      </c>
      <c r="B88" s="1">
        <v>45401</v>
      </c>
      <c r="C88">
        <v>735</v>
      </c>
      <c r="D88">
        <v>40</v>
      </c>
      <c r="E88" t="s">
        <v>24</v>
      </c>
      <c r="F88" t="s">
        <v>49</v>
      </c>
      <c r="G88">
        <v>1</v>
      </c>
      <c r="H88">
        <v>267.64999999999998</v>
      </c>
      <c r="I88" t="s">
        <v>35</v>
      </c>
      <c r="J88" t="s">
        <v>877</v>
      </c>
      <c r="K88" s="2">
        <v>4</v>
      </c>
      <c r="L88">
        <v>4</v>
      </c>
      <c r="M88" t="str">
        <f t="shared" si="6"/>
        <v>M</v>
      </c>
      <c r="N88" t="s">
        <v>21</v>
      </c>
      <c r="O88">
        <v>64</v>
      </c>
      <c r="P88" t="str">
        <f t="shared" si="9"/>
        <v>60+</v>
      </c>
      <c r="Q88">
        <f t="shared" si="7"/>
        <v>267.64999999999998</v>
      </c>
      <c r="R88" t="str">
        <f t="shared" si="8"/>
        <v>Apr 2024</v>
      </c>
      <c r="S88">
        <f t="shared" si="10"/>
        <v>2024</v>
      </c>
      <c r="T88" s="5">
        <f t="shared" si="11"/>
        <v>45383</v>
      </c>
    </row>
    <row r="89" spans="1:20" x14ac:dyDescent="0.3">
      <c r="A89">
        <v>87478</v>
      </c>
      <c r="B89" s="1">
        <v>45401</v>
      </c>
      <c r="C89">
        <v>788</v>
      </c>
      <c r="D89">
        <v>30</v>
      </c>
      <c r="E89" t="s">
        <v>37</v>
      </c>
      <c r="F89" t="s">
        <v>68</v>
      </c>
      <c r="G89">
        <v>1</v>
      </c>
      <c r="H89">
        <v>22.21</v>
      </c>
      <c r="I89" t="s">
        <v>26</v>
      </c>
      <c r="J89" t="s">
        <v>942</v>
      </c>
      <c r="K89" s="2">
        <v>4</v>
      </c>
      <c r="L89">
        <v>4</v>
      </c>
      <c r="M89" t="str">
        <f t="shared" si="6"/>
        <v>F</v>
      </c>
      <c r="N89" t="s">
        <v>17</v>
      </c>
      <c r="O89">
        <v>50</v>
      </c>
      <c r="P89" t="str">
        <f t="shared" si="9"/>
        <v>46-60</v>
      </c>
      <c r="Q89">
        <f t="shared" si="7"/>
        <v>22.21</v>
      </c>
      <c r="R89" t="str">
        <f t="shared" si="8"/>
        <v>Apr 2024</v>
      </c>
      <c r="S89">
        <f t="shared" si="10"/>
        <v>2024</v>
      </c>
      <c r="T89" s="5">
        <f t="shared" si="11"/>
        <v>45383</v>
      </c>
    </row>
    <row r="90" spans="1:20" x14ac:dyDescent="0.3">
      <c r="A90">
        <v>89789</v>
      </c>
      <c r="B90" s="1">
        <v>45401</v>
      </c>
      <c r="C90">
        <v>953</v>
      </c>
      <c r="D90">
        <v>30</v>
      </c>
      <c r="E90" t="s">
        <v>37</v>
      </c>
      <c r="F90" t="s">
        <v>95</v>
      </c>
      <c r="G90">
        <v>4</v>
      </c>
      <c r="H90">
        <v>204.06</v>
      </c>
      <c r="I90" t="s">
        <v>35</v>
      </c>
      <c r="J90" t="s">
        <v>966</v>
      </c>
      <c r="K90" s="2">
        <v>5</v>
      </c>
      <c r="L90">
        <v>5</v>
      </c>
      <c r="M90" t="str">
        <f t="shared" si="6"/>
        <v>M</v>
      </c>
      <c r="N90" t="s">
        <v>21</v>
      </c>
      <c r="O90">
        <v>71</v>
      </c>
      <c r="P90" t="str">
        <f t="shared" si="9"/>
        <v>60+</v>
      </c>
      <c r="Q90">
        <f t="shared" si="7"/>
        <v>816.24</v>
      </c>
      <c r="R90" t="str">
        <f t="shared" si="8"/>
        <v>Apr 2024</v>
      </c>
      <c r="S90">
        <f t="shared" si="10"/>
        <v>2024</v>
      </c>
      <c r="T90" s="5">
        <f t="shared" si="11"/>
        <v>45383</v>
      </c>
    </row>
    <row r="91" spans="1:20" x14ac:dyDescent="0.3">
      <c r="A91">
        <v>32363</v>
      </c>
      <c r="B91" s="1">
        <v>45401</v>
      </c>
      <c r="C91">
        <v>157</v>
      </c>
      <c r="D91">
        <v>50</v>
      </c>
      <c r="E91" t="s">
        <v>18</v>
      </c>
      <c r="F91" t="s">
        <v>22</v>
      </c>
      <c r="G91">
        <v>1</v>
      </c>
      <c r="H91">
        <v>60.16</v>
      </c>
      <c r="I91" t="s">
        <v>35</v>
      </c>
      <c r="J91" t="s">
        <v>984</v>
      </c>
      <c r="K91" s="2">
        <v>3</v>
      </c>
      <c r="L91">
        <v>3</v>
      </c>
      <c r="M91" t="str">
        <f t="shared" si="6"/>
        <v>M</v>
      </c>
      <c r="N91" t="s">
        <v>21</v>
      </c>
      <c r="O91">
        <v>61</v>
      </c>
      <c r="P91" t="str">
        <f t="shared" si="9"/>
        <v>60+</v>
      </c>
      <c r="Q91">
        <f t="shared" si="7"/>
        <v>60.16</v>
      </c>
      <c r="R91" t="str">
        <f t="shared" si="8"/>
        <v>Apr 2024</v>
      </c>
      <c r="S91">
        <f t="shared" si="10"/>
        <v>2024</v>
      </c>
      <c r="T91" s="5">
        <f t="shared" si="11"/>
        <v>45383</v>
      </c>
    </row>
    <row r="92" spans="1:20" x14ac:dyDescent="0.3">
      <c r="A92">
        <v>61065</v>
      </c>
      <c r="B92" s="1">
        <v>45402</v>
      </c>
      <c r="C92">
        <v>988</v>
      </c>
      <c r="D92">
        <v>10</v>
      </c>
      <c r="E92" t="s">
        <v>13</v>
      </c>
      <c r="F92" t="s">
        <v>47</v>
      </c>
      <c r="G92">
        <v>1</v>
      </c>
      <c r="H92">
        <v>465.66</v>
      </c>
      <c r="I92" t="s">
        <v>35</v>
      </c>
      <c r="J92" t="s">
        <v>492</v>
      </c>
      <c r="K92" s="2">
        <v>1</v>
      </c>
      <c r="L92">
        <v>1</v>
      </c>
      <c r="M92" t="str">
        <f t="shared" si="6"/>
        <v>M</v>
      </c>
      <c r="N92" t="s">
        <v>21</v>
      </c>
      <c r="O92">
        <v>25</v>
      </c>
      <c r="P92" t="str">
        <f t="shared" si="9"/>
        <v>18-25</v>
      </c>
      <c r="Q92">
        <f t="shared" si="7"/>
        <v>465.66</v>
      </c>
      <c r="R92" t="str">
        <f t="shared" si="8"/>
        <v>Apr 2024</v>
      </c>
      <c r="S92">
        <f t="shared" si="10"/>
        <v>2024</v>
      </c>
      <c r="T92" s="5">
        <f t="shared" si="11"/>
        <v>45383</v>
      </c>
    </row>
    <row r="93" spans="1:20" x14ac:dyDescent="0.3">
      <c r="A93">
        <v>49701</v>
      </c>
      <c r="B93" s="1">
        <v>45403</v>
      </c>
      <c r="C93">
        <v>684</v>
      </c>
      <c r="D93">
        <v>40</v>
      </c>
      <c r="E93" t="s">
        <v>24</v>
      </c>
      <c r="F93" t="s">
        <v>25</v>
      </c>
      <c r="G93">
        <v>1</v>
      </c>
      <c r="H93">
        <v>107.79</v>
      </c>
      <c r="I93" t="s">
        <v>26</v>
      </c>
      <c r="J93" t="s">
        <v>109</v>
      </c>
      <c r="K93" s="2">
        <v>3</v>
      </c>
      <c r="L93">
        <v>3</v>
      </c>
      <c r="M93" t="str">
        <f t="shared" si="6"/>
        <v>F</v>
      </c>
      <c r="N93" t="s">
        <v>17</v>
      </c>
      <c r="O93">
        <v>63</v>
      </c>
      <c r="P93" t="str">
        <f t="shared" si="9"/>
        <v>60+</v>
      </c>
      <c r="Q93">
        <f t="shared" si="7"/>
        <v>107.79</v>
      </c>
      <c r="R93" t="str">
        <f t="shared" si="8"/>
        <v>Apr 2024</v>
      </c>
      <c r="S93">
        <f t="shared" si="10"/>
        <v>2024</v>
      </c>
      <c r="T93" s="5">
        <f t="shared" si="11"/>
        <v>45383</v>
      </c>
    </row>
    <row r="94" spans="1:20" x14ac:dyDescent="0.3">
      <c r="A94">
        <v>49765</v>
      </c>
      <c r="B94" s="1">
        <v>45403</v>
      </c>
      <c r="C94">
        <v>389</v>
      </c>
      <c r="D94">
        <v>40</v>
      </c>
      <c r="E94" t="s">
        <v>24</v>
      </c>
      <c r="F94" t="s">
        <v>65</v>
      </c>
      <c r="G94">
        <v>3</v>
      </c>
      <c r="H94">
        <v>385.37</v>
      </c>
      <c r="I94" t="s">
        <v>15</v>
      </c>
      <c r="J94" t="s">
        <v>420</v>
      </c>
      <c r="K94" s="2">
        <v>1</v>
      </c>
      <c r="L94">
        <v>1</v>
      </c>
      <c r="M94" t="str">
        <f t="shared" si="6"/>
        <v>M</v>
      </c>
      <c r="N94" t="s">
        <v>21</v>
      </c>
      <c r="O94">
        <v>35</v>
      </c>
      <c r="P94" t="str">
        <f t="shared" si="9"/>
        <v>26-35</v>
      </c>
      <c r="Q94">
        <f t="shared" si="7"/>
        <v>1156.1100000000001</v>
      </c>
      <c r="R94" t="str">
        <f t="shared" si="8"/>
        <v>Apr 2024</v>
      </c>
      <c r="S94">
        <f t="shared" si="10"/>
        <v>2024</v>
      </c>
      <c r="T94" s="5">
        <f t="shared" si="11"/>
        <v>45383</v>
      </c>
    </row>
    <row r="95" spans="1:20" x14ac:dyDescent="0.3">
      <c r="A95">
        <v>13591</v>
      </c>
      <c r="B95" s="1">
        <v>45403</v>
      </c>
      <c r="C95">
        <v>884</v>
      </c>
      <c r="D95">
        <v>30</v>
      </c>
      <c r="E95" t="s">
        <v>37</v>
      </c>
      <c r="F95" t="s">
        <v>38</v>
      </c>
      <c r="G95">
        <v>1</v>
      </c>
      <c r="H95">
        <v>394.06</v>
      </c>
      <c r="I95" t="s">
        <v>15</v>
      </c>
      <c r="J95" t="s">
        <v>537</v>
      </c>
      <c r="K95" s="2">
        <v>4</v>
      </c>
      <c r="L95">
        <v>4</v>
      </c>
      <c r="M95" t="str">
        <f t="shared" si="6"/>
        <v>M</v>
      </c>
      <c r="N95" t="s">
        <v>21</v>
      </c>
      <c r="O95">
        <v>18</v>
      </c>
      <c r="P95" t="str">
        <f t="shared" si="9"/>
        <v>18-25</v>
      </c>
      <c r="Q95">
        <f t="shared" si="7"/>
        <v>394.06</v>
      </c>
      <c r="R95" t="str">
        <f t="shared" si="8"/>
        <v>Apr 2024</v>
      </c>
      <c r="S95">
        <f t="shared" si="10"/>
        <v>2024</v>
      </c>
      <c r="T95" s="5">
        <f t="shared" si="11"/>
        <v>45383</v>
      </c>
    </row>
    <row r="96" spans="1:20" x14ac:dyDescent="0.3">
      <c r="A96">
        <v>70242</v>
      </c>
      <c r="B96" s="1">
        <v>45403</v>
      </c>
      <c r="C96">
        <v>732</v>
      </c>
      <c r="D96">
        <v>50</v>
      </c>
      <c r="E96" t="s">
        <v>18</v>
      </c>
      <c r="F96" t="s">
        <v>84</v>
      </c>
      <c r="G96">
        <v>2</v>
      </c>
      <c r="H96">
        <v>325.89</v>
      </c>
      <c r="I96" t="s">
        <v>15</v>
      </c>
      <c r="J96" t="s">
        <v>749</v>
      </c>
      <c r="K96" s="2">
        <v>2</v>
      </c>
      <c r="L96">
        <v>2</v>
      </c>
      <c r="M96" t="str">
        <f t="shared" si="6"/>
        <v>M</v>
      </c>
      <c r="N96" t="s">
        <v>21</v>
      </c>
      <c r="O96">
        <v>27</v>
      </c>
      <c r="P96" t="str">
        <f t="shared" si="9"/>
        <v>26-35</v>
      </c>
      <c r="Q96">
        <f t="shared" si="7"/>
        <v>651.78</v>
      </c>
      <c r="R96" t="str">
        <f t="shared" si="8"/>
        <v>Apr 2024</v>
      </c>
      <c r="S96">
        <f t="shared" si="10"/>
        <v>2024</v>
      </c>
      <c r="T96" s="5">
        <f t="shared" si="11"/>
        <v>45383</v>
      </c>
    </row>
    <row r="97" spans="1:20" x14ac:dyDescent="0.3">
      <c r="A97">
        <v>38808</v>
      </c>
      <c r="B97" s="1">
        <v>45403</v>
      </c>
      <c r="C97">
        <v>928</v>
      </c>
      <c r="D97">
        <v>20</v>
      </c>
      <c r="E97" t="s">
        <v>28</v>
      </c>
      <c r="F97" t="s">
        <v>79</v>
      </c>
      <c r="G97">
        <v>2</v>
      </c>
      <c r="H97">
        <v>313.67</v>
      </c>
      <c r="I97" t="s">
        <v>26</v>
      </c>
      <c r="J97" t="s">
        <v>872</v>
      </c>
      <c r="K97" s="2">
        <v>5</v>
      </c>
      <c r="L97">
        <v>5</v>
      </c>
      <c r="M97" t="str">
        <f t="shared" si="6"/>
        <v>M</v>
      </c>
      <c r="N97" t="s">
        <v>21</v>
      </c>
      <c r="O97">
        <v>73</v>
      </c>
      <c r="P97" t="str">
        <f t="shared" si="9"/>
        <v>60+</v>
      </c>
      <c r="Q97">
        <f t="shared" si="7"/>
        <v>627.34</v>
      </c>
      <c r="R97" t="str">
        <f t="shared" si="8"/>
        <v>Apr 2024</v>
      </c>
      <c r="S97">
        <f t="shared" si="10"/>
        <v>2024</v>
      </c>
      <c r="T97" s="5">
        <f t="shared" si="11"/>
        <v>45383</v>
      </c>
    </row>
    <row r="98" spans="1:20" x14ac:dyDescent="0.3">
      <c r="A98">
        <v>10792</v>
      </c>
      <c r="B98" s="1">
        <v>45403</v>
      </c>
      <c r="C98">
        <v>898</v>
      </c>
      <c r="D98">
        <v>50</v>
      </c>
      <c r="E98" t="s">
        <v>18</v>
      </c>
      <c r="F98" t="s">
        <v>84</v>
      </c>
      <c r="G98">
        <v>2</v>
      </c>
      <c r="H98">
        <v>31.51</v>
      </c>
      <c r="I98" t="s">
        <v>15</v>
      </c>
      <c r="J98" t="s">
        <v>946</v>
      </c>
      <c r="K98" s="2">
        <v>5</v>
      </c>
      <c r="L98">
        <v>5</v>
      </c>
      <c r="M98" t="str">
        <f t="shared" si="6"/>
        <v>F</v>
      </c>
      <c r="N98" t="s">
        <v>17</v>
      </c>
      <c r="O98">
        <v>49</v>
      </c>
      <c r="P98" t="str">
        <f t="shared" si="9"/>
        <v>46-60</v>
      </c>
      <c r="Q98">
        <f t="shared" si="7"/>
        <v>63.02</v>
      </c>
      <c r="R98" t="str">
        <f t="shared" si="8"/>
        <v>Apr 2024</v>
      </c>
      <c r="S98">
        <f t="shared" si="10"/>
        <v>2024</v>
      </c>
      <c r="T98" s="5">
        <f t="shared" si="11"/>
        <v>45383</v>
      </c>
    </row>
    <row r="99" spans="1:20" x14ac:dyDescent="0.3">
      <c r="A99">
        <v>15676</v>
      </c>
      <c r="B99" s="1">
        <v>45404</v>
      </c>
      <c r="C99">
        <v>649</v>
      </c>
      <c r="D99">
        <v>40</v>
      </c>
      <c r="E99" t="s">
        <v>24</v>
      </c>
      <c r="F99" t="s">
        <v>65</v>
      </c>
      <c r="G99">
        <v>3</v>
      </c>
      <c r="H99">
        <v>355.78</v>
      </c>
      <c r="I99" t="s">
        <v>35</v>
      </c>
      <c r="J99" t="s">
        <v>102</v>
      </c>
      <c r="K99" s="2">
        <v>3.9924906132665834</v>
      </c>
      <c r="M99" t="str">
        <f t="shared" si="6"/>
        <v>M</v>
      </c>
      <c r="N99" t="s">
        <v>21</v>
      </c>
      <c r="O99">
        <v>72</v>
      </c>
      <c r="P99" t="str">
        <f t="shared" si="9"/>
        <v>60+</v>
      </c>
      <c r="Q99">
        <f t="shared" si="7"/>
        <v>1067.3399999999999</v>
      </c>
      <c r="R99" t="str">
        <f t="shared" si="8"/>
        <v>Apr 2024</v>
      </c>
      <c r="S99">
        <f t="shared" si="10"/>
        <v>2024</v>
      </c>
      <c r="T99" s="5">
        <f t="shared" si="11"/>
        <v>45383</v>
      </c>
    </row>
    <row r="100" spans="1:20" x14ac:dyDescent="0.3">
      <c r="A100">
        <v>69990</v>
      </c>
      <c r="B100" s="1">
        <v>45404</v>
      </c>
      <c r="C100">
        <v>839</v>
      </c>
      <c r="D100">
        <v>20</v>
      </c>
      <c r="E100" t="s">
        <v>28</v>
      </c>
      <c r="F100" t="s">
        <v>51</v>
      </c>
      <c r="G100">
        <v>2</v>
      </c>
      <c r="H100">
        <v>265.33999999999997</v>
      </c>
      <c r="I100" t="s">
        <v>35</v>
      </c>
      <c r="J100" t="s">
        <v>469</v>
      </c>
      <c r="K100" s="2">
        <v>3</v>
      </c>
      <c r="L100">
        <v>3</v>
      </c>
      <c r="M100" t="str">
        <f t="shared" si="6"/>
        <v>M</v>
      </c>
      <c r="N100" t="s">
        <v>21</v>
      </c>
      <c r="O100">
        <v>49</v>
      </c>
      <c r="P100" t="str">
        <f t="shared" si="9"/>
        <v>46-60</v>
      </c>
      <c r="Q100">
        <f t="shared" si="7"/>
        <v>530.67999999999995</v>
      </c>
      <c r="R100" t="str">
        <f t="shared" si="8"/>
        <v>Apr 2024</v>
      </c>
      <c r="S100">
        <f t="shared" si="10"/>
        <v>2024</v>
      </c>
      <c r="T100" s="5">
        <f t="shared" si="11"/>
        <v>45383</v>
      </c>
    </row>
    <row r="101" spans="1:20" x14ac:dyDescent="0.3">
      <c r="A101">
        <v>35822</v>
      </c>
      <c r="B101" s="1">
        <v>45404</v>
      </c>
      <c r="C101">
        <v>748</v>
      </c>
      <c r="D101">
        <v>50</v>
      </c>
      <c r="E101" t="s">
        <v>18</v>
      </c>
      <c r="F101" t="s">
        <v>87</v>
      </c>
      <c r="G101">
        <v>1</v>
      </c>
      <c r="H101">
        <v>473.99</v>
      </c>
      <c r="I101" t="s">
        <v>26</v>
      </c>
      <c r="J101" t="s">
        <v>656</v>
      </c>
      <c r="K101" s="2">
        <v>5</v>
      </c>
      <c r="L101">
        <v>5</v>
      </c>
      <c r="M101" t="str">
        <f t="shared" si="6"/>
        <v>M</v>
      </c>
      <c r="N101" t="s">
        <v>21</v>
      </c>
      <c r="O101">
        <v>57</v>
      </c>
      <c r="P101" t="str">
        <f t="shared" si="9"/>
        <v>46-60</v>
      </c>
      <c r="Q101">
        <f t="shared" si="7"/>
        <v>473.99</v>
      </c>
      <c r="R101" t="str">
        <f t="shared" si="8"/>
        <v>Apr 2024</v>
      </c>
      <c r="S101">
        <f t="shared" si="10"/>
        <v>2024</v>
      </c>
      <c r="T101" s="5">
        <f t="shared" si="11"/>
        <v>45383</v>
      </c>
    </row>
    <row r="102" spans="1:20" x14ac:dyDescent="0.3">
      <c r="A102">
        <v>63919</v>
      </c>
      <c r="B102" s="1">
        <v>45405</v>
      </c>
      <c r="C102">
        <v>209</v>
      </c>
      <c r="D102">
        <v>40</v>
      </c>
      <c r="E102" t="s">
        <v>24</v>
      </c>
      <c r="F102" t="s">
        <v>49</v>
      </c>
      <c r="G102">
        <v>3</v>
      </c>
      <c r="H102">
        <v>12.89</v>
      </c>
      <c r="I102" t="s">
        <v>26</v>
      </c>
      <c r="J102" t="s">
        <v>137</v>
      </c>
      <c r="K102" s="2">
        <v>2</v>
      </c>
      <c r="L102">
        <v>2</v>
      </c>
      <c r="M102" t="str">
        <f t="shared" si="6"/>
        <v>M</v>
      </c>
      <c r="N102" t="s">
        <v>21</v>
      </c>
      <c r="O102">
        <v>54</v>
      </c>
      <c r="P102" t="str">
        <f t="shared" si="9"/>
        <v>46-60</v>
      </c>
      <c r="Q102">
        <f t="shared" si="7"/>
        <v>38.67</v>
      </c>
      <c r="R102" t="str">
        <f t="shared" si="8"/>
        <v>Apr 2024</v>
      </c>
      <c r="S102">
        <f t="shared" si="10"/>
        <v>2024</v>
      </c>
      <c r="T102" s="5">
        <f t="shared" si="11"/>
        <v>45383</v>
      </c>
    </row>
    <row r="103" spans="1:20" x14ac:dyDescent="0.3">
      <c r="A103">
        <v>71490</v>
      </c>
      <c r="B103" s="1">
        <v>45405</v>
      </c>
      <c r="C103">
        <v>364</v>
      </c>
      <c r="D103">
        <v>40</v>
      </c>
      <c r="E103" t="s">
        <v>24</v>
      </c>
      <c r="F103" t="s">
        <v>65</v>
      </c>
      <c r="G103">
        <v>1</v>
      </c>
      <c r="H103">
        <v>195.85</v>
      </c>
      <c r="I103" t="s">
        <v>15</v>
      </c>
      <c r="J103" t="s">
        <v>418</v>
      </c>
      <c r="K103" s="2">
        <v>1</v>
      </c>
      <c r="L103">
        <v>1</v>
      </c>
      <c r="M103" t="str">
        <f t="shared" si="6"/>
        <v>M</v>
      </c>
      <c r="N103" t="s">
        <v>21</v>
      </c>
      <c r="O103">
        <v>45</v>
      </c>
      <c r="P103" t="str">
        <f t="shared" si="9"/>
        <v>36-45</v>
      </c>
      <c r="Q103">
        <f t="shared" si="7"/>
        <v>195.85</v>
      </c>
      <c r="R103" t="str">
        <f t="shared" si="8"/>
        <v>Apr 2024</v>
      </c>
      <c r="S103">
        <f t="shared" si="10"/>
        <v>2024</v>
      </c>
      <c r="T103" s="5">
        <f t="shared" si="11"/>
        <v>45383</v>
      </c>
    </row>
    <row r="104" spans="1:20" x14ac:dyDescent="0.3">
      <c r="A104">
        <v>10679</v>
      </c>
      <c r="B104" s="1">
        <v>45405</v>
      </c>
      <c r="C104">
        <v>819</v>
      </c>
      <c r="D104">
        <v>10</v>
      </c>
      <c r="E104" t="s">
        <v>13</v>
      </c>
      <c r="F104" t="s">
        <v>47</v>
      </c>
      <c r="G104">
        <v>4</v>
      </c>
      <c r="H104">
        <v>192.51</v>
      </c>
      <c r="I104" t="s">
        <v>35</v>
      </c>
      <c r="J104" t="s">
        <v>640</v>
      </c>
      <c r="K104" s="2">
        <v>4</v>
      </c>
      <c r="L104">
        <v>4</v>
      </c>
      <c r="M104" t="str">
        <f t="shared" si="6"/>
        <v>Unknown</v>
      </c>
      <c r="O104">
        <v>53</v>
      </c>
      <c r="P104" t="str">
        <f t="shared" si="9"/>
        <v>46-60</v>
      </c>
      <c r="Q104">
        <f t="shared" si="7"/>
        <v>770.04</v>
      </c>
      <c r="R104" t="str">
        <f t="shared" si="8"/>
        <v>Apr 2024</v>
      </c>
      <c r="S104">
        <f t="shared" si="10"/>
        <v>2024</v>
      </c>
      <c r="T104" s="5">
        <f t="shared" si="11"/>
        <v>45383</v>
      </c>
    </row>
    <row r="105" spans="1:20" x14ac:dyDescent="0.3">
      <c r="A105">
        <v>82764</v>
      </c>
      <c r="B105" s="1">
        <v>45405</v>
      </c>
      <c r="C105">
        <v>763</v>
      </c>
      <c r="D105">
        <v>10</v>
      </c>
      <c r="E105" t="s">
        <v>13</v>
      </c>
      <c r="F105" t="s">
        <v>14</v>
      </c>
      <c r="G105">
        <v>1</v>
      </c>
      <c r="H105">
        <v>317.08</v>
      </c>
      <c r="I105" t="s">
        <v>15</v>
      </c>
      <c r="J105" t="s">
        <v>667</v>
      </c>
      <c r="K105" s="2">
        <v>1</v>
      </c>
      <c r="L105">
        <v>1</v>
      </c>
      <c r="M105" t="str">
        <f t="shared" si="6"/>
        <v>F</v>
      </c>
      <c r="N105" t="s">
        <v>17</v>
      </c>
      <c r="O105">
        <v>37</v>
      </c>
      <c r="P105" t="str">
        <f t="shared" si="9"/>
        <v>36-45</v>
      </c>
      <c r="Q105">
        <f t="shared" si="7"/>
        <v>317.08</v>
      </c>
      <c r="R105" t="str">
        <f t="shared" si="8"/>
        <v>Apr 2024</v>
      </c>
      <c r="S105">
        <f t="shared" si="10"/>
        <v>2024</v>
      </c>
      <c r="T105" s="5">
        <f t="shared" si="11"/>
        <v>45383</v>
      </c>
    </row>
    <row r="106" spans="1:20" x14ac:dyDescent="0.3">
      <c r="A106">
        <v>93989</v>
      </c>
      <c r="B106" s="1">
        <v>45407</v>
      </c>
      <c r="C106">
        <v>573</v>
      </c>
      <c r="D106">
        <v>50</v>
      </c>
      <c r="E106" t="s">
        <v>18</v>
      </c>
      <c r="F106" t="s">
        <v>84</v>
      </c>
      <c r="G106">
        <v>5</v>
      </c>
      <c r="H106">
        <v>85.85</v>
      </c>
      <c r="I106" t="s">
        <v>26</v>
      </c>
      <c r="J106" t="s">
        <v>85</v>
      </c>
      <c r="K106" s="2">
        <v>1</v>
      </c>
      <c r="L106">
        <v>1</v>
      </c>
      <c r="M106" t="str">
        <f t="shared" si="6"/>
        <v>M</v>
      </c>
      <c r="N106" t="s">
        <v>21</v>
      </c>
      <c r="O106">
        <v>70</v>
      </c>
      <c r="P106" t="str">
        <f t="shared" si="9"/>
        <v>60+</v>
      </c>
      <c r="Q106">
        <f t="shared" si="7"/>
        <v>429.25</v>
      </c>
      <c r="R106" t="str">
        <f t="shared" si="8"/>
        <v>Apr 2024</v>
      </c>
      <c r="S106">
        <f t="shared" si="10"/>
        <v>2024</v>
      </c>
      <c r="T106" s="5">
        <f t="shared" si="11"/>
        <v>45383</v>
      </c>
    </row>
    <row r="107" spans="1:20" x14ac:dyDescent="0.3">
      <c r="A107">
        <v>93663</v>
      </c>
      <c r="B107" s="1">
        <v>45407</v>
      </c>
      <c r="C107">
        <v>482</v>
      </c>
      <c r="D107">
        <v>10</v>
      </c>
      <c r="E107" t="s">
        <v>13</v>
      </c>
      <c r="F107" t="s">
        <v>42</v>
      </c>
      <c r="G107">
        <v>1</v>
      </c>
      <c r="H107">
        <v>297.2</v>
      </c>
      <c r="I107" t="s">
        <v>15</v>
      </c>
      <c r="J107" t="s">
        <v>576</v>
      </c>
      <c r="K107" s="2">
        <v>3.9924906132665834</v>
      </c>
      <c r="M107" t="str">
        <f t="shared" si="6"/>
        <v>M</v>
      </c>
      <c r="N107" t="s">
        <v>21</v>
      </c>
      <c r="O107">
        <v>53</v>
      </c>
      <c r="P107" t="str">
        <f t="shared" si="9"/>
        <v>46-60</v>
      </c>
      <c r="Q107">
        <f t="shared" si="7"/>
        <v>297.2</v>
      </c>
      <c r="R107" t="str">
        <f t="shared" si="8"/>
        <v>Apr 2024</v>
      </c>
      <c r="S107">
        <f t="shared" si="10"/>
        <v>2024</v>
      </c>
      <c r="T107" s="5">
        <f t="shared" si="11"/>
        <v>45383</v>
      </c>
    </row>
    <row r="108" spans="1:20" x14ac:dyDescent="0.3">
      <c r="A108">
        <v>99272</v>
      </c>
      <c r="B108" s="1">
        <v>45408</v>
      </c>
      <c r="C108">
        <v>847</v>
      </c>
      <c r="D108">
        <v>20</v>
      </c>
      <c r="E108" t="s">
        <v>28</v>
      </c>
      <c r="F108" t="s">
        <v>77</v>
      </c>
      <c r="G108">
        <v>3</v>
      </c>
      <c r="H108">
        <v>40.92</v>
      </c>
      <c r="I108" t="s">
        <v>26</v>
      </c>
      <c r="J108" t="s">
        <v>320</v>
      </c>
      <c r="K108" s="2">
        <v>3.9924906132665834</v>
      </c>
      <c r="M108" t="str">
        <f t="shared" si="6"/>
        <v>M</v>
      </c>
      <c r="N108" t="s">
        <v>21</v>
      </c>
      <c r="O108">
        <v>66</v>
      </c>
      <c r="P108" t="str">
        <f t="shared" si="9"/>
        <v>60+</v>
      </c>
      <c r="Q108">
        <f t="shared" si="7"/>
        <v>122.76</v>
      </c>
      <c r="R108" t="str">
        <f t="shared" si="8"/>
        <v>Apr 2024</v>
      </c>
      <c r="S108">
        <f t="shared" si="10"/>
        <v>2024</v>
      </c>
      <c r="T108" s="5">
        <f t="shared" si="11"/>
        <v>45383</v>
      </c>
    </row>
    <row r="109" spans="1:20" x14ac:dyDescent="0.3">
      <c r="A109">
        <v>28381</v>
      </c>
      <c r="B109" s="1">
        <v>45408</v>
      </c>
      <c r="C109">
        <v>973</v>
      </c>
      <c r="D109">
        <v>30</v>
      </c>
      <c r="E109" t="s">
        <v>37</v>
      </c>
      <c r="F109" t="s">
        <v>38</v>
      </c>
      <c r="G109">
        <v>1</v>
      </c>
      <c r="H109">
        <v>324.51</v>
      </c>
      <c r="I109" t="s">
        <v>26</v>
      </c>
      <c r="J109" t="s">
        <v>616</v>
      </c>
      <c r="K109" s="2">
        <v>3.9924906132665834</v>
      </c>
      <c r="M109" t="str">
        <f t="shared" si="6"/>
        <v>F</v>
      </c>
      <c r="N109" t="s">
        <v>17</v>
      </c>
      <c r="O109">
        <v>35</v>
      </c>
      <c r="P109" t="str">
        <f t="shared" si="9"/>
        <v>26-35</v>
      </c>
      <c r="Q109">
        <f t="shared" si="7"/>
        <v>324.51</v>
      </c>
      <c r="R109" t="str">
        <f t="shared" si="8"/>
        <v>Apr 2024</v>
      </c>
      <c r="S109">
        <f t="shared" si="10"/>
        <v>2024</v>
      </c>
      <c r="T109" s="5">
        <f t="shared" si="11"/>
        <v>45383</v>
      </c>
    </row>
    <row r="110" spans="1:20" x14ac:dyDescent="0.3">
      <c r="A110">
        <v>43995</v>
      </c>
      <c r="B110" s="1">
        <v>45408</v>
      </c>
      <c r="C110">
        <v>537</v>
      </c>
      <c r="D110">
        <v>40</v>
      </c>
      <c r="E110" t="s">
        <v>24</v>
      </c>
      <c r="F110" t="s">
        <v>63</v>
      </c>
      <c r="G110">
        <v>4</v>
      </c>
      <c r="H110">
        <v>375.98</v>
      </c>
      <c r="I110" t="s">
        <v>15</v>
      </c>
      <c r="J110" t="s">
        <v>738</v>
      </c>
      <c r="K110" s="2">
        <v>3.9924906132665834</v>
      </c>
      <c r="M110" t="str">
        <f t="shared" si="6"/>
        <v>F</v>
      </c>
      <c r="N110" t="s">
        <v>17</v>
      </c>
      <c r="O110">
        <v>62</v>
      </c>
      <c r="P110" t="str">
        <f t="shared" si="9"/>
        <v>60+</v>
      </c>
      <c r="Q110">
        <f t="shared" si="7"/>
        <v>1503.92</v>
      </c>
      <c r="R110" t="str">
        <f t="shared" si="8"/>
        <v>Apr 2024</v>
      </c>
      <c r="S110">
        <f t="shared" si="10"/>
        <v>2024</v>
      </c>
      <c r="T110" s="5">
        <f t="shared" si="11"/>
        <v>45383</v>
      </c>
    </row>
    <row r="111" spans="1:20" x14ac:dyDescent="0.3">
      <c r="A111">
        <v>19327</v>
      </c>
      <c r="B111" s="1">
        <v>45408</v>
      </c>
      <c r="C111">
        <v>454</v>
      </c>
      <c r="D111">
        <v>50</v>
      </c>
      <c r="E111" t="s">
        <v>18</v>
      </c>
      <c r="F111" t="s">
        <v>19</v>
      </c>
      <c r="G111">
        <v>3</v>
      </c>
      <c r="H111">
        <v>334.71</v>
      </c>
      <c r="I111" t="s">
        <v>35</v>
      </c>
      <c r="J111" t="s">
        <v>259</v>
      </c>
      <c r="K111" s="2">
        <v>5</v>
      </c>
      <c r="L111">
        <v>5</v>
      </c>
      <c r="M111" t="str">
        <f t="shared" si="6"/>
        <v>F</v>
      </c>
      <c r="N111" t="s">
        <v>17</v>
      </c>
      <c r="O111">
        <v>26</v>
      </c>
      <c r="P111" t="str">
        <f t="shared" si="9"/>
        <v>26-35</v>
      </c>
      <c r="Q111">
        <f t="shared" si="7"/>
        <v>1004.1299999999999</v>
      </c>
      <c r="R111" t="str">
        <f t="shared" si="8"/>
        <v>Apr 2024</v>
      </c>
      <c r="S111">
        <f t="shared" si="10"/>
        <v>2024</v>
      </c>
      <c r="T111" s="5">
        <f t="shared" si="11"/>
        <v>45383</v>
      </c>
    </row>
    <row r="112" spans="1:20" x14ac:dyDescent="0.3">
      <c r="A112">
        <v>45270</v>
      </c>
      <c r="B112" s="1">
        <v>45408</v>
      </c>
      <c r="C112">
        <v>685</v>
      </c>
      <c r="D112">
        <v>40</v>
      </c>
      <c r="E112" t="s">
        <v>24</v>
      </c>
      <c r="F112" t="s">
        <v>44</v>
      </c>
      <c r="G112">
        <v>1</v>
      </c>
      <c r="H112">
        <v>410.45</v>
      </c>
      <c r="I112" t="s">
        <v>26</v>
      </c>
      <c r="J112" t="s">
        <v>766</v>
      </c>
      <c r="K112" s="2">
        <v>4</v>
      </c>
      <c r="L112">
        <v>4</v>
      </c>
      <c r="M112" t="str">
        <f t="shared" si="6"/>
        <v>F</v>
      </c>
      <c r="N112" t="s">
        <v>17</v>
      </c>
      <c r="O112">
        <v>71</v>
      </c>
      <c r="P112" t="str">
        <f t="shared" si="9"/>
        <v>60+</v>
      </c>
      <c r="Q112">
        <f t="shared" si="7"/>
        <v>410.45</v>
      </c>
      <c r="R112" t="str">
        <f t="shared" si="8"/>
        <v>Apr 2024</v>
      </c>
      <c r="S112">
        <f t="shared" si="10"/>
        <v>2024</v>
      </c>
      <c r="T112" s="5">
        <f t="shared" si="11"/>
        <v>45383</v>
      </c>
    </row>
    <row r="113" spans="1:20" x14ac:dyDescent="0.3">
      <c r="A113">
        <v>46034</v>
      </c>
      <c r="B113" s="1">
        <v>45408</v>
      </c>
      <c r="C113">
        <v>995</v>
      </c>
      <c r="D113">
        <v>40</v>
      </c>
      <c r="E113" t="s">
        <v>24</v>
      </c>
      <c r="F113" t="s">
        <v>44</v>
      </c>
      <c r="G113">
        <v>5</v>
      </c>
      <c r="H113">
        <v>115.91</v>
      </c>
      <c r="I113" t="s">
        <v>26</v>
      </c>
      <c r="J113" t="s">
        <v>974</v>
      </c>
      <c r="K113" s="2">
        <v>3.9924906132665834</v>
      </c>
      <c r="M113" t="str">
        <f t="shared" si="6"/>
        <v>M</v>
      </c>
      <c r="N113" t="s">
        <v>21</v>
      </c>
      <c r="O113">
        <v>54</v>
      </c>
      <c r="P113" t="str">
        <f t="shared" si="9"/>
        <v>46-60</v>
      </c>
      <c r="Q113">
        <f t="shared" si="7"/>
        <v>579.54999999999995</v>
      </c>
      <c r="R113" t="str">
        <f t="shared" si="8"/>
        <v>Apr 2024</v>
      </c>
      <c r="S113">
        <f t="shared" si="10"/>
        <v>2024</v>
      </c>
      <c r="T113" s="5">
        <f t="shared" si="11"/>
        <v>45383</v>
      </c>
    </row>
    <row r="114" spans="1:20" x14ac:dyDescent="0.3">
      <c r="A114">
        <v>85558</v>
      </c>
      <c r="B114" s="1">
        <v>45409</v>
      </c>
      <c r="C114">
        <v>619</v>
      </c>
      <c r="D114">
        <v>40</v>
      </c>
      <c r="E114" t="s">
        <v>24</v>
      </c>
      <c r="F114" t="s">
        <v>49</v>
      </c>
      <c r="G114">
        <v>3</v>
      </c>
      <c r="H114">
        <v>367.51</v>
      </c>
      <c r="I114" t="s">
        <v>26</v>
      </c>
      <c r="J114" t="s">
        <v>250</v>
      </c>
      <c r="K114" s="2">
        <v>4</v>
      </c>
      <c r="L114">
        <v>4</v>
      </c>
      <c r="M114" t="str">
        <f t="shared" si="6"/>
        <v>F</v>
      </c>
      <c r="N114" t="s">
        <v>17</v>
      </c>
      <c r="O114">
        <v>60</v>
      </c>
      <c r="P114" t="str">
        <f t="shared" si="9"/>
        <v>46-60</v>
      </c>
      <c r="Q114">
        <f t="shared" si="7"/>
        <v>1102.53</v>
      </c>
      <c r="R114" t="str">
        <f t="shared" si="8"/>
        <v>Apr 2024</v>
      </c>
      <c r="S114">
        <f t="shared" si="10"/>
        <v>2024</v>
      </c>
      <c r="T114" s="5">
        <f t="shared" si="11"/>
        <v>45383</v>
      </c>
    </row>
    <row r="115" spans="1:20" x14ac:dyDescent="0.3">
      <c r="A115">
        <v>69895</v>
      </c>
      <c r="B115" s="1">
        <v>45409</v>
      </c>
      <c r="C115">
        <v>848</v>
      </c>
      <c r="D115">
        <v>20</v>
      </c>
      <c r="E115" t="s">
        <v>28</v>
      </c>
      <c r="F115" t="s">
        <v>77</v>
      </c>
      <c r="G115">
        <v>3</v>
      </c>
      <c r="H115">
        <v>435.72</v>
      </c>
      <c r="I115" t="s">
        <v>15</v>
      </c>
      <c r="J115" t="s">
        <v>947</v>
      </c>
      <c r="K115" s="2">
        <v>5</v>
      </c>
      <c r="L115">
        <v>5</v>
      </c>
      <c r="M115" t="str">
        <f t="shared" si="6"/>
        <v>M</v>
      </c>
      <c r="N115" t="s">
        <v>21</v>
      </c>
      <c r="O115">
        <v>50</v>
      </c>
      <c r="P115" t="str">
        <f t="shared" si="9"/>
        <v>46-60</v>
      </c>
      <c r="Q115">
        <f t="shared" si="7"/>
        <v>1307.1600000000001</v>
      </c>
      <c r="R115" t="str">
        <f t="shared" si="8"/>
        <v>Apr 2024</v>
      </c>
      <c r="S115">
        <f t="shared" si="10"/>
        <v>2024</v>
      </c>
      <c r="T115" s="5">
        <f t="shared" si="11"/>
        <v>45383</v>
      </c>
    </row>
    <row r="116" spans="1:20" x14ac:dyDescent="0.3">
      <c r="A116">
        <v>37431</v>
      </c>
      <c r="B116" s="1">
        <v>45410</v>
      </c>
      <c r="C116">
        <v>736</v>
      </c>
      <c r="D116">
        <v>40</v>
      </c>
      <c r="E116" t="s">
        <v>24</v>
      </c>
      <c r="F116" t="s">
        <v>44</v>
      </c>
      <c r="G116">
        <v>5</v>
      </c>
      <c r="H116">
        <v>422.39</v>
      </c>
      <c r="I116" t="s">
        <v>26</v>
      </c>
      <c r="J116" t="s">
        <v>473</v>
      </c>
      <c r="K116" s="2">
        <v>5</v>
      </c>
      <c r="L116">
        <v>5</v>
      </c>
      <c r="M116" t="str">
        <f t="shared" si="6"/>
        <v>M</v>
      </c>
      <c r="N116" t="s">
        <v>21</v>
      </c>
      <c r="O116">
        <v>26</v>
      </c>
      <c r="P116" t="str">
        <f t="shared" si="9"/>
        <v>26-35</v>
      </c>
      <c r="Q116">
        <f t="shared" si="7"/>
        <v>2111.9499999999998</v>
      </c>
      <c r="R116" t="str">
        <f t="shared" si="8"/>
        <v>Apr 2024</v>
      </c>
      <c r="S116">
        <f t="shared" si="10"/>
        <v>2024</v>
      </c>
      <c r="T116" s="5">
        <f t="shared" si="11"/>
        <v>45383</v>
      </c>
    </row>
    <row r="117" spans="1:20" x14ac:dyDescent="0.3">
      <c r="A117">
        <v>73293</v>
      </c>
      <c r="B117" s="1">
        <v>45412</v>
      </c>
      <c r="C117">
        <v>799</v>
      </c>
      <c r="D117">
        <v>50</v>
      </c>
      <c r="E117" t="s">
        <v>18</v>
      </c>
      <c r="F117" t="s">
        <v>87</v>
      </c>
      <c r="G117">
        <v>1</v>
      </c>
      <c r="H117">
        <v>463.62</v>
      </c>
      <c r="I117" t="s">
        <v>15</v>
      </c>
      <c r="J117" t="s">
        <v>106</v>
      </c>
      <c r="K117" s="2">
        <v>5</v>
      </c>
      <c r="L117">
        <v>5</v>
      </c>
      <c r="M117" t="str">
        <f t="shared" si="6"/>
        <v>Unknown</v>
      </c>
      <c r="O117">
        <v>72</v>
      </c>
      <c r="P117" t="str">
        <f t="shared" si="9"/>
        <v>60+</v>
      </c>
      <c r="Q117">
        <f t="shared" si="7"/>
        <v>463.62</v>
      </c>
      <c r="R117" t="str">
        <f t="shared" si="8"/>
        <v>Apr 2024</v>
      </c>
      <c r="S117">
        <f t="shared" si="10"/>
        <v>2024</v>
      </c>
      <c r="T117" s="5">
        <f t="shared" si="11"/>
        <v>45383</v>
      </c>
    </row>
    <row r="118" spans="1:20" x14ac:dyDescent="0.3">
      <c r="A118">
        <v>96674</v>
      </c>
      <c r="B118" s="1">
        <v>45412</v>
      </c>
      <c r="C118">
        <v>674</v>
      </c>
      <c r="D118">
        <v>40</v>
      </c>
      <c r="E118" t="s">
        <v>24</v>
      </c>
      <c r="F118" t="s">
        <v>65</v>
      </c>
      <c r="G118">
        <v>3</v>
      </c>
      <c r="H118">
        <v>312.17</v>
      </c>
      <c r="I118" t="s">
        <v>26</v>
      </c>
      <c r="J118" t="s">
        <v>472</v>
      </c>
      <c r="K118" s="2">
        <v>3.9924906132665834</v>
      </c>
      <c r="M118" t="str">
        <f t="shared" si="6"/>
        <v>M</v>
      </c>
      <c r="N118" t="s">
        <v>21</v>
      </c>
      <c r="O118">
        <v>21</v>
      </c>
      <c r="P118" t="str">
        <f t="shared" si="9"/>
        <v>18-25</v>
      </c>
      <c r="Q118">
        <f t="shared" si="7"/>
        <v>936.51</v>
      </c>
      <c r="R118" t="str">
        <f t="shared" si="8"/>
        <v>Apr 2024</v>
      </c>
      <c r="S118">
        <f t="shared" si="10"/>
        <v>2024</v>
      </c>
      <c r="T118" s="5">
        <f t="shared" si="11"/>
        <v>45383</v>
      </c>
    </row>
    <row r="119" spans="1:20" x14ac:dyDescent="0.3">
      <c r="A119">
        <v>26759</v>
      </c>
      <c r="B119" s="1">
        <v>45412</v>
      </c>
      <c r="C119">
        <v>762</v>
      </c>
      <c r="D119">
        <v>30</v>
      </c>
      <c r="E119" t="s">
        <v>37</v>
      </c>
      <c r="F119" t="s">
        <v>38</v>
      </c>
      <c r="G119">
        <v>3</v>
      </c>
      <c r="H119">
        <v>110.55</v>
      </c>
      <c r="I119" t="s">
        <v>15</v>
      </c>
      <c r="J119" t="s">
        <v>562</v>
      </c>
      <c r="K119" s="2">
        <v>4</v>
      </c>
      <c r="L119">
        <v>4</v>
      </c>
      <c r="M119" t="str">
        <f t="shared" si="6"/>
        <v>Unknown</v>
      </c>
      <c r="O119">
        <v>44</v>
      </c>
      <c r="P119" t="str">
        <f t="shared" si="9"/>
        <v>36-45</v>
      </c>
      <c r="Q119">
        <f t="shared" si="7"/>
        <v>331.65</v>
      </c>
      <c r="R119" t="str">
        <f t="shared" si="8"/>
        <v>Apr 2024</v>
      </c>
      <c r="S119">
        <f t="shared" si="10"/>
        <v>2024</v>
      </c>
      <c r="T119" s="5">
        <f t="shared" si="11"/>
        <v>45383</v>
      </c>
    </row>
    <row r="120" spans="1:20" x14ac:dyDescent="0.3">
      <c r="A120">
        <v>28844</v>
      </c>
      <c r="B120" s="1">
        <v>45412</v>
      </c>
      <c r="C120">
        <v>580</v>
      </c>
      <c r="D120">
        <v>40</v>
      </c>
      <c r="E120" t="s">
        <v>24</v>
      </c>
      <c r="F120" t="s">
        <v>49</v>
      </c>
      <c r="G120">
        <v>2</v>
      </c>
      <c r="H120">
        <v>378.89</v>
      </c>
      <c r="I120" t="s">
        <v>35</v>
      </c>
      <c r="J120" t="s">
        <v>898</v>
      </c>
      <c r="K120" s="2">
        <v>4</v>
      </c>
      <c r="L120">
        <v>4</v>
      </c>
      <c r="M120" t="str">
        <f t="shared" si="6"/>
        <v>M</v>
      </c>
      <c r="N120" t="s">
        <v>21</v>
      </c>
      <c r="O120">
        <v>51</v>
      </c>
      <c r="P120" t="str">
        <f t="shared" si="9"/>
        <v>46-60</v>
      </c>
      <c r="Q120">
        <f t="shared" si="7"/>
        <v>757.78</v>
      </c>
      <c r="R120" t="str">
        <f t="shared" si="8"/>
        <v>Apr 2024</v>
      </c>
      <c r="S120">
        <f t="shared" si="10"/>
        <v>2024</v>
      </c>
      <c r="T120" s="5">
        <f t="shared" si="11"/>
        <v>45383</v>
      </c>
    </row>
    <row r="121" spans="1:20" x14ac:dyDescent="0.3">
      <c r="A121">
        <v>61272</v>
      </c>
      <c r="B121" s="1">
        <v>45413</v>
      </c>
      <c r="C121">
        <v>192</v>
      </c>
      <c r="D121">
        <v>40</v>
      </c>
      <c r="E121" t="s">
        <v>24</v>
      </c>
      <c r="F121" t="s">
        <v>49</v>
      </c>
      <c r="G121">
        <v>3</v>
      </c>
      <c r="H121">
        <v>46.24</v>
      </c>
      <c r="I121" t="s">
        <v>35</v>
      </c>
      <c r="J121" t="s">
        <v>481</v>
      </c>
      <c r="K121" s="2">
        <v>4</v>
      </c>
      <c r="L121">
        <v>4</v>
      </c>
      <c r="M121" t="str">
        <f t="shared" si="6"/>
        <v>M</v>
      </c>
      <c r="N121" t="s">
        <v>21</v>
      </c>
      <c r="O121">
        <v>18</v>
      </c>
      <c r="P121" t="str">
        <f t="shared" si="9"/>
        <v>18-25</v>
      </c>
      <c r="Q121">
        <f t="shared" si="7"/>
        <v>138.72</v>
      </c>
      <c r="R121" t="str">
        <f t="shared" si="8"/>
        <v>May 2024</v>
      </c>
      <c r="S121">
        <f t="shared" si="10"/>
        <v>2024</v>
      </c>
      <c r="T121" s="5">
        <f t="shared" si="11"/>
        <v>45413</v>
      </c>
    </row>
    <row r="122" spans="1:20" x14ac:dyDescent="0.3">
      <c r="A122">
        <v>37265</v>
      </c>
      <c r="B122" s="1">
        <v>45413</v>
      </c>
      <c r="C122">
        <v>162</v>
      </c>
      <c r="D122">
        <v>20</v>
      </c>
      <c r="E122" t="s">
        <v>28</v>
      </c>
      <c r="F122" t="s">
        <v>51</v>
      </c>
      <c r="G122">
        <v>3</v>
      </c>
      <c r="H122">
        <v>198.02</v>
      </c>
      <c r="I122" t="s">
        <v>15</v>
      </c>
      <c r="J122" t="s">
        <v>502</v>
      </c>
      <c r="K122" s="2">
        <v>4</v>
      </c>
      <c r="L122">
        <v>4</v>
      </c>
      <c r="M122" t="str">
        <f t="shared" si="6"/>
        <v>F</v>
      </c>
      <c r="N122" t="s">
        <v>17</v>
      </c>
      <c r="O122">
        <v>37</v>
      </c>
      <c r="P122" t="str">
        <f t="shared" si="9"/>
        <v>36-45</v>
      </c>
      <c r="Q122">
        <f t="shared" si="7"/>
        <v>594.06000000000006</v>
      </c>
      <c r="R122" t="str">
        <f t="shared" si="8"/>
        <v>May 2024</v>
      </c>
      <c r="S122">
        <f t="shared" si="10"/>
        <v>2024</v>
      </c>
      <c r="T122" s="5">
        <f t="shared" si="11"/>
        <v>45413</v>
      </c>
    </row>
    <row r="123" spans="1:20" x14ac:dyDescent="0.3">
      <c r="A123">
        <v>70446</v>
      </c>
      <c r="B123" s="1">
        <v>45414</v>
      </c>
      <c r="C123">
        <v>918</v>
      </c>
      <c r="D123">
        <v>50</v>
      </c>
      <c r="E123" t="s">
        <v>18</v>
      </c>
      <c r="F123" t="s">
        <v>84</v>
      </c>
      <c r="G123">
        <v>5</v>
      </c>
      <c r="H123">
        <v>237.79</v>
      </c>
      <c r="I123" t="s">
        <v>35</v>
      </c>
      <c r="J123" t="s">
        <v>155</v>
      </c>
      <c r="K123" s="2">
        <v>4</v>
      </c>
      <c r="L123">
        <v>4</v>
      </c>
      <c r="M123" t="str">
        <f t="shared" si="6"/>
        <v>M</v>
      </c>
      <c r="N123" t="s">
        <v>21</v>
      </c>
      <c r="O123">
        <v>56</v>
      </c>
      <c r="P123" t="str">
        <f t="shared" si="9"/>
        <v>46-60</v>
      </c>
      <c r="Q123">
        <f t="shared" si="7"/>
        <v>1188.95</v>
      </c>
      <c r="R123" t="str">
        <f t="shared" si="8"/>
        <v>May 2024</v>
      </c>
      <c r="S123">
        <f t="shared" si="10"/>
        <v>2024</v>
      </c>
      <c r="T123" s="5">
        <f t="shared" si="11"/>
        <v>45413</v>
      </c>
    </row>
    <row r="124" spans="1:20" x14ac:dyDescent="0.3">
      <c r="A124">
        <v>56073</v>
      </c>
      <c r="B124" s="1">
        <v>45414</v>
      </c>
      <c r="C124">
        <v>440</v>
      </c>
      <c r="D124">
        <v>50</v>
      </c>
      <c r="E124" t="s">
        <v>18</v>
      </c>
      <c r="F124" t="s">
        <v>22</v>
      </c>
      <c r="G124">
        <v>4</v>
      </c>
      <c r="H124">
        <v>121.5</v>
      </c>
      <c r="I124" t="s">
        <v>15</v>
      </c>
      <c r="J124" t="s">
        <v>373</v>
      </c>
      <c r="K124" s="2">
        <v>4</v>
      </c>
      <c r="L124">
        <v>4</v>
      </c>
      <c r="M124" t="str">
        <f t="shared" si="6"/>
        <v>M</v>
      </c>
      <c r="N124" t="s">
        <v>21</v>
      </c>
      <c r="O124">
        <v>57</v>
      </c>
      <c r="P124" t="str">
        <f t="shared" si="9"/>
        <v>46-60</v>
      </c>
      <c r="Q124">
        <f t="shared" si="7"/>
        <v>486</v>
      </c>
      <c r="R124" t="str">
        <f t="shared" si="8"/>
        <v>May 2024</v>
      </c>
      <c r="S124">
        <f t="shared" si="10"/>
        <v>2024</v>
      </c>
      <c r="T124" s="5">
        <f t="shared" si="11"/>
        <v>45413</v>
      </c>
    </row>
    <row r="125" spans="1:20" x14ac:dyDescent="0.3">
      <c r="A125">
        <v>84937</v>
      </c>
      <c r="B125" s="1">
        <v>45414</v>
      </c>
      <c r="C125">
        <v>186</v>
      </c>
      <c r="D125">
        <v>50</v>
      </c>
      <c r="E125" t="s">
        <v>18</v>
      </c>
      <c r="F125" t="s">
        <v>34</v>
      </c>
      <c r="G125">
        <v>4</v>
      </c>
      <c r="H125">
        <v>37.17</v>
      </c>
      <c r="I125" t="s">
        <v>35</v>
      </c>
      <c r="J125" t="s">
        <v>550</v>
      </c>
      <c r="K125" s="2">
        <v>3.9924906132665834</v>
      </c>
      <c r="M125" t="str">
        <f t="shared" si="6"/>
        <v>M</v>
      </c>
      <c r="N125" t="s">
        <v>21</v>
      </c>
      <c r="O125">
        <v>45</v>
      </c>
      <c r="P125" t="str">
        <f t="shared" si="9"/>
        <v>36-45</v>
      </c>
      <c r="Q125">
        <f t="shared" si="7"/>
        <v>148.68</v>
      </c>
      <c r="R125" t="str">
        <f t="shared" si="8"/>
        <v>May 2024</v>
      </c>
      <c r="S125">
        <f t="shared" si="10"/>
        <v>2024</v>
      </c>
      <c r="T125" s="5">
        <f t="shared" si="11"/>
        <v>45413</v>
      </c>
    </row>
    <row r="126" spans="1:20" x14ac:dyDescent="0.3">
      <c r="A126">
        <v>28063</v>
      </c>
      <c r="B126" s="1">
        <v>45415</v>
      </c>
      <c r="C126">
        <v>398</v>
      </c>
      <c r="D126">
        <v>30</v>
      </c>
      <c r="E126" t="s">
        <v>37</v>
      </c>
      <c r="F126" t="s">
        <v>58</v>
      </c>
      <c r="G126">
        <v>5</v>
      </c>
      <c r="H126">
        <v>16.7</v>
      </c>
      <c r="I126" t="s">
        <v>26</v>
      </c>
      <c r="J126" t="s">
        <v>194</v>
      </c>
      <c r="K126" s="2">
        <v>3.9924906132665834</v>
      </c>
      <c r="M126" t="str">
        <f t="shared" si="6"/>
        <v>Unknown</v>
      </c>
      <c r="O126">
        <v>26</v>
      </c>
      <c r="P126" t="str">
        <f t="shared" si="9"/>
        <v>26-35</v>
      </c>
      <c r="Q126">
        <f t="shared" si="7"/>
        <v>83.5</v>
      </c>
      <c r="R126" t="str">
        <f t="shared" si="8"/>
        <v>May 2024</v>
      </c>
      <c r="S126">
        <f t="shared" si="10"/>
        <v>2024</v>
      </c>
      <c r="T126" s="5">
        <f t="shared" si="11"/>
        <v>45413</v>
      </c>
    </row>
    <row r="127" spans="1:20" x14ac:dyDescent="0.3">
      <c r="A127">
        <v>10403</v>
      </c>
      <c r="B127" s="1">
        <v>45415</v>
      </c>
      <c r="C127">
        <v>643</v>
      </c>
      <c r="D127">
        <v>10</v>
      </c>
      <c r="E127" t="s">
        <v>13</v>
      </c>
      <c r="F127" t="s">
        <v>14</v>
      </c>
      <c r="G127">
        <v>5</v>
      </c>
      <c r="H127">
        <v>263.87</v>
      </c>
      <c r="I127" t="s">
        <v>26</v>
      </c>
      <c r="J127" t="s">
        <v>345</v>
      </c>
      <c r="K127" s="2">
        <v>3.9924906132665834</v>
      </c>
      <c r="M127" t="str">
        <f t="shared" si="6"/>
        <v>M</v>
      </c>
      <c r="N127" t="s">
        <v>21</v>
      </c>
      <c r="O127">
        <v>65</v>
      </c>
      <c r="P127" t="str">
        <f t="shared" si="9"/>
        <v>60+</v>
      </c>
      <c r="Q127">
        <f t="shared" si="7"/>
        <v>1319.35</v>
      </c>
      <c r="R127" t="str">
        <f t="shared" si="8"/>
        <v>May 2024</v>
      </c>
      <c r="S127">
        <f t="shared" si="10"/>
        <v>2024</v>
      </c>
      <c r="T127" s="5">
        <f t="shared" si="11"/>
        <v>45413</v>
      </c>
    </row>
    <row r="128" spans="1:20" x14ac:dyDescent="0.3">
      <c r="A128">
        <v>50200</v>
      </c>
      <c r="B128" s="1">
        <v>45415</v>
      </c>
      <c r="C128">
        <v>841</v>
      </c>
      <c r="D128">
        <v>50</v>
      </c>
      <c r="E128" t="s">
        <v>18</v>
      </c>
      <c r="F128" t="s">
        <v>34</v>
      </c>
      <c r="G128">
        <v>2</v>
      </c>
      <c r="H128">
        <v>257.01</v>
      </c>
      <c r="I128" t="s">
        <v>26</v>
      </c>
      <c r="J128" t="s">
        <v>656</v>
      </c>
      <c r="K128" s="2">
        <v>4</v>
      </c>
      <c r="L128">
        <v>4</v>
      </c>
      <c r="M128" t="str">
        <f t="shared" si="6"/>
        <v>F</v>
      </c>
      <c r="N128" t="s">
        <v>17</v>
      </c>
      <c r="O128">
        <v>39</v>
      </c>
      <c r="P128" t="str">
        <f t="shared" si="9"/>
        <v>36-45</v>
      </c>
      <c r="Q128">
        <f t="shared" si="7"/>
        <v>514.02</v>
      </c>
      <c r="R128" t="str">
        <f t="shared" si="8"/>
        <v>May 2024</v>
      </c>
      <c r="S128">
        <f t="shared" si="10"/>
        <v>2024</v>
      </c>
      <c r="T128" s="5">
        <f t="shared" si="11"/>
        <v>45413</v>
      </c>
    </row>
    <row r="129" spans="1:20" x14ac:dyDescent="0.3">
      <c r="A129">
        <v>77187</v>
      </c>
      <c r="B129" s="1">
        <v>45415</v>
      </c>
      <c r="C129">
        <v>500</v>
      </c>
      <c r="D129">
        <v>20</v>
      </c>
      <c r="E129" t="s">
        <v>28</v>
      </c>
      <c r="F129" t="s">
        <v>79</v>
      </c>
      <c r="G129">
        <v>1</v>
      </c>
      <c r="H129">
        <v>149.72</v>
      </c>
      <c r="I129" t="s">
        <v>15</v>
      </c>
      <c r="J129" t="s">
        <v>751</v>
      </c>
      <c r="K129" s="2">
        <v>5</v>
      </c>
      <c r="L129">
        <v>5</v>
      </c>
      <c r="M129" t="str">
        <f t="shared" si="6"/>
        <v>M</v>
      </c>
      <c r="N129" t="s">
        <v>21</v>
      </c>
      <c r="O129">
        <v>40</v>
      </c>
      <c r="P129" t="str">
        <f t="shared" si="9"/>
        <v>36-45</v>
      </c>
      <c r="Q129">
        <f t="shared" si="7"/>
        <v>149.72</v>
      </c>
      <c r="R129" t="str">
        <f t="shared" si="8"/>
        <v>May 2024</v>
      </c>
      <c r="S129">
        <f t="shared" si="10"/>
        <v>2024</v>
      </c>
      <c r="T129" s="5">
        <f t="shared" si="11"/>
        <v>45413</v>
      </c>
    </row>
    <row r="130" spans="1:20" x14ac:dyDescent="0.3">
      <c r="A130">
        <v>87513</v>
      </c>
      <c r="B130" s="1">
        <v>45416</v>
      </c>
      <c r="C130">
        <v>782</v>
      </c>
      <c r="D130">
        <v>50</v>
      </c>
      <c r="E130" t="s">
        <v>18</v>
      </c>
      <c r="F130" t="s">
        <v>19</v>
      </c>
      <c r="G130">
        <v>2</v>
      </c>
      <c r="H130">
        <v>285.98</v>
      </c>
      <c r="I130" t="s">
        <v>35</v>
      </c>
      <c r="J130" t="s">
        <v>484</v>
      </c>
      <c r="K130" s="2">
        <v>5</v>
      </c>
      <c r="L130">
        <v>5</v>
      </c>
      <c r="M130" t="str">
        <f t="shared" ref="M130:M193" si="12">IF(N130="", "Unknown", N130)</f>
        <v>M</v>
      </c>
      <c r="N130" t="s">
        <v>21</v>
      </c>
      <c r="O130">
        <v>44</v>
      </c>
      <c r="P130" t="str">
        <f t="shared" si="9"/>
        <v>36-45</v>
      </c>
      <c r="Q130">
        <f t="shared" ref="Q130:Q193" si="13">G130*H130</f>
        <v>571.96</v>
      </c>
      <c r="R130" t="str">
        <f t="shared" ref="R130:R193" si="14">TEXT(B130,"mmm_yyyy")</f>
        <v>May 2024</v>
      </c>
      <c r="S130">
        <f t="shared" si="10"/>
        <v>2024</v>
      </c>
      <c r="T130" s="5">
        <f t="shared" si="11"/>
        <v>45413</v>
      </c>
    </row>
    <row r="131" spans="1:20" x14ac:dyDescent="0.3">
      <c r="A131">
        <v>53575</v>
      </c>
      <c r="B131" s="1">
        <v>45416</v>
      </c>
      <c r="C131">
        <v>622</v>
      </c>
      <c r="D131">
        <v>40</v>
      </c>
      <c r="E131" t="s">
        <v>24</v>
      </c>
      <c r="F131" t="s">
        <v>63</v>
      </c>
      <c r="G131">
        <v>3</v>
      </c>
      <c r="H131">
        <v>75.02</v>
      </c>
      <c r="I131" t="s">
        <v>15</v>
      </c>
      <c r="J131" t="s">
        <v>520</v>
      </c>
      <c r="K131" s="2">
        <v>4</v>
      </c>
      <c r="L131">
        <v>4</v>
      </c>
      <c r="M131" t="str">
        <f t="shared" si="12"/>
        <v>M</v>
      </c>
      <c r="N131" t="s">
        <v>21</v>
      </c>
      <c r="O131">
        <v>33</v>
      </c>
      <c r="P131" t="str">
        <f t="shared" ref="P131:P194" si="15">VLOOKUP(O131, $W$2:$X$7, 2, TRUE)</f>
        <v>26-35</v>
      </c>
      <c r="Q131">
        <f t="shared" si="13"/>
        <v>225.06</v>
      </c>
      <c r="R131" t="str">
        <f t="shared" si="14"/>
        <v>May 2024</v>
      </c>
      <c r="S131">
        <f t="shared" ref="S131:S194" si="16">YEAR(B131)</f>
        <v>2024</v>
      </c>
      <c r="T131" s="5">
        <f t="shared" ref="T131:T194" si="17">DATE(YEAR(R131), MONTH(R131), 1)</f>
        <v>45413</v>
      </c>
    </row>
    <row r="132" spans="1:20" x14ac:dyDescent="0.3">
      <c r="A132">
        <v>81927</v>
      </c>
      <c r="B132" s="1">
        <v>45416</v>
      </c>
      <c r="C132">
        <v>669</v>
      </c>
      <c r="D132">
        <v>50</v>
      </c>
      <c r="E132" t="s">
        <v>18</v>
      </c>
      <c r="F132" t="s">
        <v>87</v>
      </c>
      <c r="G132">
        <v>1</v>
      </c>
      <c r="H132">
        <v>482.29</v>
      </c>
      <c r="I132" t="s">
        <v>15</v>
      </c>
      <c r="J132" t="s">
        <v>709</v>
      </c>
      <c r="K132" s="2">
        <v>4</v>
      </c>
      <c r="L132">
        <v>4</v>
      </c>
      <c r="M132" t="str">
        <f t="shared" si="12"/>
        <v>M</v>
      </c>
      <c r="N132" t="s">
        <v>21</v>
      </c>
      <c r="O132">
        <v>61</v>
      </c>
      <c r="P132" t="str">
        <f t="shared" si="15"/>
        <v>60+</v>
      </c>
      <c r="Q132">
        <f t="shared" si="13"/>
        <v>482.29</v>
      </c>
      <c r="R132" t="str">
        <f t="shared" si="14"/>
        <v>May 2024</v>
      </c>
      <c r="S132">
        <f t="shared" si="16"/>
        <v>2024</v>
      </c>
      <c r="T132" s="5">
        <f t="shared" si="17"/>
        <v>45413</v>
      </c>
    </row>
    <row r="133" spans="1:20" x14ac:dyDescent="0.3">
      <c r="A133">
        <v>41333</v>
      </c>
      <c r="B133" s="1">
        <v>45416</v>
      </c>
      <c r="C133">
        <v>459</v>
      </c>
      <c r="D133">
        <v>10</v>
      </c>
      <c r="E133" t="s">
        <v>13</v>
      </c>
      <c r="F133" t="s">
        <v>47</v>
      </c>
      <c r="G133">
        <v>3</v>
      </c>
      <c r="H133">
        <v>398.31</v>
      </c>
      <c r="I133" t="s">
        <v>35</v>
      </c>
      <c r="J133" t="s">
        <v>884</v>
      </c>
      <c r="K133" s="2">
        <v>4</v>
      </c>
      <c r="L133">
        <v>4</v>
      </c>
      <c r="M133" t="str">
        <f t="shared" si="12"/>
        <v>M</v>
      </c>
      <c r="N133" t="s">
        <v>21</v>
      </c>
      <c r="O133">
        <v>43</v>
      </c>
      <c r="P133" t="str">
        <f t="shared" si="15"/>
        <v>36-45</v>
      </c>
      <c r="Q133">
        <f t="shared" si="13"/>
        <v>1194.93</v>
      </c>
      <c r="R133" t="str">
        <f t="shared" si="14"/>
        <v>May 2024</v>
      </c>
      <c r="S133">
        <f t="shared" si="16"/>
        <v>2024</v>
      </c>
      <c r="T133" s="5">
        <f t="shared" si="17"/>
        <v>45413</v>
      </c>
    </row>
    <row r="134" spans="1:20" x14ac:dyDescent="0.3">
      <c r="A134">
        <v>67967</v>
      </c>
      <c r="B134" s="1">
        <v>45416</v>
      </c>
      <c r="C134">
        <v>965</v>
      </c>
      <c r="D134">
        <v>40</v>
      </c>
      <c r="E134" t="s">
        <v>24</v>
      </c>
      <c r="F134" t="s">
        <v>44</v>
      </c>
      <c r="G134">
        <v>3</v>
      </c>
      <c r="H134">
        <v>495.24</v>
      </c>
      <c r="I134" t="s">
        <v>35</v>
      </c>
      <c r="J134" t="s">
        <v>1005</v>
      </c>
      <c r="K134" s="2">
        <v>3.9924906132665834</v>
      </c>
      <c r="M134" t="str">
        <f t="shared" si="12"/>
        <v>Unknown</v>
      </c>
      <c r="O134">
        <v>30</v>
      </c>
      <c r="P134" t="str">
        <f t="shared" si="15"/>
        <v>26-35</v>
      </c>
      <c r="Q134">
        <f t="shared" si="13"/>
        <v>1485.72</v>
      </c>
      <c r="R134" t="str">
        <f t="shared" si="14"/>
        <v>May 2024</v>
      </c>
      <c r="S134">
        <f t="shared" si="16"/>
        <v>2024</v>
      </c>
      <c r="T134" s="5">
        <f t="shared" si="17"/>
        <v>45413</v>
      </c>
    </row>
    <row r="135" spans="1:20" x14ac:dyDescent="0.3">
      <c r="A135">
        <v>87219</v>
      </c>
      <c r="B135" s="1">
        <v>45418</v>
      </c>
      <c r="C135">
        <v>234</v>
      </c>
      <c r="D135">
        <v>50</v>
      </c>
      <c r="E135" t="s">
        <v>18</v>
      </c>
      <c r="F135" t="s">
        <v>34</v>
      </c>
      <c r="G135">
        <v>1</v>
      </c>
      <c r="H135">
        <v>52.5</v>
      </c>
      <c r="I135" t="s">
        <v>35</v>
      </c>
      <c r="J135" t="s">
        <v>399</v>
      </c>
      <c r="K135" s="2">
        <v>3.9924906132665834</v>
      </c>
      <c r="M135" t="str">
        <f t="shared" si="12"/>
        <v>Unknown</v>
      </c>
      <c r="O135">
        <v>25</v>
      </c>
      <c r="P135" t="str">
        <f t="shared" si="15"/>
        <v>18-25</v>
      </c>
      <c r="Q135">
        <f t="shared" si="13"/>
        <v>52.5</v>
      </c>
      <c r="R135" t="str">
        <f t="shared" si="14"/>
        <v>May 2024</v>
      </c>
      <c r="S135">
        <f t="shared" si="16"/>
        <v>2024</v>
      </c>
      <c r="T135" s="5">
        <f t="shared" si="17"/>
        <v>45413</v>
      </c>
    </row>
    <row r="136" spans="1:20" x14ac:dyDescent="0.3">
      <c r="A136">
        <v>49017</v>
      </c>
      <c r="B136" s="1">
        <v>45419</v>
      </c>
      <c r="C136">
        <v>128</v>
      </c>
      <c r="D136">
        <v>20</v>
      </c>
      <c r="E136" t="s">
        <v>28</v>
      </c>
      <c r="F136" t="s">
        <v>77</v>
      </c>
      <c r="G136">
        <v>1</v>
      </c>
      <c r="H136">
        <v>255.32</v>
      </c>
      <c r="I136" t="s">
        <v>26</v>
      </c>
      <c r="J136" t="s">
        <v>916</v>
      </c>
      <c r="K136" s="2">
        <v>4</v>
      </c>
      <c r="L136">
        <v>4</v>
      </c>
      <c r="M136" t="str">
        <f t="shared" si="12"/>
        <v>F</v>
      </c>
      <c r="N136" t="s">
        <v>17</v>
      </c>
      <c r="O136">
        <v>70</v>
      </c>
      <c r="P136" t="str">
        <f t="shared" si="15"/>
        <v>60+</v>
      </c>
      <c r="Q136">
        <f t="shared" si="13"/>
        <v>255.32</v>
      </c>
      <c r="R136" t="str">
        <f t="shared" si="14"/>
        <v>May 2024</v>
      </c>
      <c r="S136">
        <f t="shared" si="16"/>
        <v>2024</v>
      </c>
      <c r="T136" s="5">
        <f t="shared" si="17"/>
        <v>45413</v>
      </c>
    </row>
    <row r="137" spans="1:20" x14ac:dyDescent="0.3">
      <c r="A137">
        <v>26545</v>
      </c>
      <c r="B137" s="1">
        <v>45420</v>
      </c>
      <c r="C137">
        <v>985</v>
      </c>
      <c r="D137">
        <v>30</v>
      </c>
      <c r="E137" t="s">
        <v>37</v>
      </c>
      <c r="F137" t="s">
        <v>58</v>
      </c>
      <c r="G137">
        <v>2</v>
      </c>
      <c r="H137">
        <v>470.08</v>
      </c>
      <c r="I137" t="s">
        <v>15</v>
      </c>
      <c r="J137" t="s">
        <v>366</v>
      </c>
      <c r="K137" s="2">
        <v>3.9924906132665834</v>
      </c>
      <c r="M137" t="str">
        <f t="shared" si="12"/>
        <v>F</v>
      </c>
      <c r="N137" t="s">
        <v>17</v>
      </c>
      <c r="O137">
        <v>54</v>
      </c>
      <c r="P137" t="str">
        <f t="shared" si="15"/>
        <v>46-60</v>
      </c>
      <c r="Q137">
        <f t="shared" si="13"/>
        <v>940.16</v>
      </c>
      <c r="R137" t="str">
        <f t="shared" si="14"/>
        <v>May 2024</v>
      </c>
      <c r="S137">
        <f t="shared" si="16"/>
        <v>2024</v>
      </c>
      <c r="T137" s="5">
        <f t="shared" si="17"/>
        <v>45413</v>
      </c>
    </row>
    <row r="138" spans="1:20" x14ac:dyDescent="0.3">
      <c r="A138">
        <v>42097</v>
      </c>
      <c r="B138" s="1">
        <v>45420</v>
      </c>
      <c r="C138">
        <v>317</v>
      </c>
      <c r="D138">
        <v>10</v>
      </c>
      <c r="E138" t="s">
        <v>13</v>
      </c>
      <c r="F138" t="s">
        <v>47</v>
      </c>
      <c r="G138">
        <v>3</v>
      </c>
      <c r="H138">
        <v>213.16</v>
      </c>
      <c r="I138" t="s">
        <v>26</v>
      </c>
      <c r="J138" t="s">
        <v>769</v>
      </c>
      <c r="K138" s="2">
        <v>5</v>
      </c>
      <c r="L138">
        <v>5</v>
      </c>
      <c r="M138" t="str">
        <f t="shared" si="12"/>
        <v>F</v>
      </c>
      <c r="N138" t="s">
        <v>17</v>
      </c>
      <c r="O138">
        <v>63</v>
      </c>
      <c r="P138" t="str">
        <f t="shared" si="15"/>
        <v>60+</v>
      </c>
      <c r="Q138">
        <f t="shared" si="13"/>
        <v>639.48</v>
      </c>
      <c r="R138" t="str">
        <f t="shared" si="14"/>
        <v>May 2024</v>
      </c>
      <c r="S138">
        <f t="shared" si="16"/>
        <v>2024</v>
      </c>
      <c r="T138" s="5">
        <f t="shared" si="17"/>
        <v>45413</v>
      </c>
    </row>
    <row r="139" spans="1:20" x14ac:dyDescent="0.3">
      <c r="A139">
        <v>62506</v>
      </c>
      <c r="B139" s="1">
        <v>45421</v>
      </c>
      <c r="C139">
        <v>560</v>
      </c>
      <c r="D139">
        <v>50</v>
      </c>
      <c r="E139" t="s">
        <v>18</v>
      </c>
      <c r="F139" t="s">
        <v>22</v>
      </c>
      <c r="G139">
        <v>1</v>
      </c>
      <c r="H139">
        <v>294.45</v>
      </c>
      <c r="I139" t="s">
        <v>35</v>
      </c>
      <c r="J139" t="s">
        <v>486</v>
      </c>
      <c r="K139" s="2">
        <v>1</v>
      </c>
      <c r="L139">
        <v>1</v>
      </c>
      <c r="M139" t="str">
        <f t="shared" si="12"/>
        <v>M</v>
      </c>
      <c r="N139" t="s">
        <v>21</v>
      </c>
      <c r="O139">
        <v>65</v>
      </c>
      <c r="P139" t="str">
        <f t="shared" si="15"/>
        <v>60+</v>
      </c>
      <c r="Q139">
        <f t="shared" si="13"/>
        <v>294.45</v>
      </c>
      <c r="R139" t="str">
        <f t="shared" si="14"/>
        <v>May 2024</v>
      </c>
      <c r="S139">
        <f t="shared" si="16"/>
        <v>2024</v>
      </c>
      <c r="T139" s="5">
        <f t="shared" si="17"/>
        <v>45413</v>
      </c>
    </row>
    <row r="140" spans="1:20" x14ac:dyDescent="0.3">
      <c r="A140">
        <v>57366</v>
      </c>
      <c r="B140" s="1">
        <v>45421</v>
      </c>
      <c r="C140">
        <v>267</v>
      </c>
      <c r="D140">
        <v>10</v>
      </c>
      <c r="E140" t="s">
        <v>13</v>
      </c>
      <c r="F140" t="s">
        <v>47</v>
      </c>
      <c r="G140">
        <v>2</v>
      </c>
      <c r="H140">
        <v>331.86</v>
      </c>
      <c r="I140" t="s">
        <v>26</v>
      </c>
      <c r="J140" t="s">
        <v>587</v>
      </c>
      <c r="K140" s="2">
        <v>4</v>
      </c>
      <c r="L140">
        <v>4</v>
      </c>
      <c r="M140" t="str">
        <f t="shared" si="12"/>
        <v>F</v>
      </c>
      <c r="N140" t="s">
        <v>17</v>
      </c>
      <c r="O140">
        <v>32</v>
      </c>
      <c r="P140" t="str">
        <f t="shared" si="15"/>
        <v>26-35</v>
      </c>
      <c r="Q140">
        <f t="shared" si="13"/>
        <v>663.72</v>
      </c>
      <c r="R140" t="str">
        <f t="shared" si="14"/>
        <v>May 2024</v>
      </c>
      <c r="S140">
        <f t="shared" si="16"/>
        <v>2024</v>
      </c>
      <c r="T140" s="5">
        <f t="shared" si="17"/>
        <v>45413</v>
      </c>
    </row>
    <row r="141" spans="1:20" x14ac:dyDescent="0.3">
      <c r="A141">
        <v>24024</v>
      </c>
      <c r="B141" s="1">
        <v>45421</v>
      </c>
      <c r="C141">
        <v>869</v>
      </c>
      <c r="D141">
        <v>50</v>
      </c>
      <c r="E141" t="s">
        <v>18</v>
      </c>
      <c r="F141" t="s">
        <v>87</v>
      </c>
      <c r="G141">
        <v>5</v>
      </c>
      <c r="H141">
        <v>419.98</v>
      </c>
      <c r="I141" t="s">
        <v>26</v>
      </c>
      <c r="J141" t="s">
        <v>591</v>
      </c>
      <c r="K141" s="2">
        <v>4</v>
      </c>
      <c r="L141">
        <v>4</v>
      </c>
      <c r="M141" t="str">
        <f t="shared" si="12"/>
        <v>M</v>
      </c>
      <c r="N141" t="s">
        <v>21</v>
      </c>
      <c r="O141">
        <v>55</v>
      </c>
      <c r="P141" t="str">
        <f t="shared" si="15"/>
        <v>46-60</v>
      </c>
      <c r="Q141">
        <f t="shared" si="13"/>
        <v>2099.9</v>
      </c>
      <c r="R141" t="str">
        <f t="shared" si="14"/>
        <v>May 2024</v>
      </c>
      <c r="S141">
        <f t="shared" si="16"/>
        <v>2024</v>
      </c>
      <c r="T141" s="5">
        <f t="shared" si="17"/>
        <v>45413</v>
      </c>
    </row>
    <row r="142" spans="1:20" x14ac:dyDescent="0.3">
      <c r="A142">
        <v>38114</v>
      </c>
      <c r="B142" s="1">
        <v>45421</v>
      </c>
      <c r="C142">
        <v>817</v>
      </c>
      <c r="D142">
        <v>30</v>
      </c>
      <c r="E142" t="s">
        <v>37</v>
      </c>
      <c r="F142" t="s">
        <v>58</v>
      </c>
      <c r="G142">
        <v>2</v>
      </c>
      <c r="H142">
        <v>287.85000000000002</v>
      </c>
      <c r="I142" t="s">
        <v>15</v>
      </c>
      <c r="J142" t="s">
        <v>929</v>
      </c>
      <c r="K142" s="2">
        <v>4</v>
      </c>
      <c r="L142">
        <v>4</v>
      </c>
      <c r="M142" t="str">
        <f t="shared" si="12"/>
        <v>M</v>
      </c>
      <c r="N142" t="s">
        <v>21</v>
      </c>
      <c r="O142">
        <v>20</v>
      </c>
      <c r="P142" t="str">
        <f t="shared" si="15"/>
        <v>18-25</v>
      </c>
      <c r="Q142">
        <f t="shared" si="13"/>
        <v>575.70000000000005</v>
      </c>
      <c r="R142" t="str">
        <f t="shared" si="14"/>
        <v>May 2024</v>
      </c>
      <c r="S142">
        <f t="shared" si="16"/>
        <v>2024</v>
      </c>
      <c r="T142" s="5">
        <f t="shared" si="17"/>
        <v>45413</v>
      </c>
    </row>
    <row r="143" spans="1:20" x14ac:dyDescent="0.3">
      <c r="A143">
        <v>63872</v>
      </c>
      <c r="B143" s="1">
        <v>45422</v>
      </c>
      <c r="C143">
        <v>202</v>
      </c>
      <c r="D143">
        <v>20</v>
      </c>
      <c r="E143" t="s">
        <v>28</v>
      </c>
      <c r="F143" t="s">
        <v>29</v>
      </c>
      <c r="G143">
        <v>4</v>
      </c>
      <c r="H143">
        <v>176.72</v>
      </c>
      <c r="I143" t="s">
        <v>15</v>
      </c>
      <c r="J143" t="s">
        <v>30</v>
      </c>
      <c r="K143" s="2">
        <v>1</v>
      </c>
      <c r="L143">
        <v>1</v>
      </c>
      <c r="M143" t="str">
        <f t="shared" si="12"/>
        <v>F</v>
      </c>
      <c r="N143" t="s">
        <v>17</v>
      </c>
      <c r="O143">
        <v>33</v>
      </c>
      <c r="P143" t="str">
        <f t="shared" si="15"/>
        <v>26-35</v>
      </c>
      <c r="Q143">
        <f t="shared" si="13"/>
        <v>706.88</v>
      </c>
      <c r="R143" t="str">
        <f t="shared" si="14"/>
        <v>May 2024</v>
      </c>
      <c r="S143">
        <f t="shared" si="16"/>
        <v>2024</v>
      </c>
      <c r="T143" s="5">
        <f t="shared" si="17"/>
        <v>45413</v>
      </c>
    </row>
    <row r="144" spans="1:20" x14ac:dyDescent="0.3">
      <c r="A144">
        <v>11829</v>
      </c>
      <c r="B144" s="1">
        <v>45422</v>
      </c>
      <c r="C144">
        <v>651</v>
      </c>
      <c r="D144">
        <v>20</v>
      </c>
      <c r="E144" t="s">
        <v>28</v>
      </c>
      <c r="F144" t="s">
        <v>77</v>
      </c>
      <c r="G144">
        <v>5</v>
      </c>
      <c r="H144">
        <v>85.92</v>
      </c>
      <c r="I144" t="s">
        <v>26</v>
      </c>
      <c r="J144" t="s">
        <v>295</v>
      </c>
      <c r="K144" s="2">
        <v>5</v>
      </c>
      <c r="L144">
        <v>5</v>
      </c>
      <c r="M144" t="str">
        <f t="shared" si="12"/>
        <v>M</v>
      </c>
      <c r="N144" t="s">
        <v>21</v>
      </c>
      <c r="O144">
        <v>41</v>
      </c>
      <c r="P144" t="str">
        <f t="shared" si="15"/>
        <v>36-45</v>
      </c>
      <c r="Q144">
        <f t="shared" si="13"/>
        <v>429.6</v>
      </c>
      <c r="R144" t="str">
        <f t="shared" si="14"/>
        <v>May 2024</v>
      </c>
      <c r="S144">
        <f t="shared" si="16"/>
        <v>2024</v>
      </c>
      <c r="T144" s="5">
        <f t="shared" si="17"/>
        <v>45413</v>
      </c>
    </row>
    <row r="145" spans="1:20" x14ac:dyDescent="0.3">
      <c r="A145">
        <v>47189</v>
      </c>
      <c r="B145" s="1">
        <v>45422</v>
      </c>
      <c r="C145">
        <v>700</v>
      </c>
      <c r="D145">
        <v>30</v>
      </c>
      <c r="E145" t="s">
        <v>37</v>
      </c>
      <c r="F145" t="s">
        <v>58</v>
      </c>
      <c r="G145">
        <v>1</v>
      </c>
      <c r="H145">
        <v>385.88</v>
      </c>
      <c r="I145" t="s">
        <v>26</v>
      </c>
      <c r="J145" t="s">
        <v>541</v>
      </c>
      <c r="K145" s="2">
        <v>5</v>
      </c>
      <c r="L145">
        <v>5</v>
      </c>
      <c r="M145" t="str">
        <f t="shared" si="12"/>
        <v>M</v>
      </c>
      <c r="N145" t="s">
        <v>21</v>
      </c>
      <c r="O145">
        <v>57</v>
      </c>
      <c r="P145" t="str">
        <f t="shared" si="15"/>
        <v>46-60</v>
      </c>
      <c r="Q145">
        <f t="shared" si="13"/>
        <v>385.88</v>
      </c>
      <c r="R145" t="str">
        <f t="shared" si="14"/>
        <v>May 2024</v>
      </c>
      <c r="S145">
        <f t="shared" si="16"/>
        <v>2024</v>
      </c>
      <c r="T145" s="5">
        <f t="shared" si="17"/>
        <v>45413</v>
      </c>
    </row>
    <row r="146" spans="1:20" x14ac:dyDescent="0.3">
      <c r="A146">
        <v>57457</v>
      </c>
      <c r="B146" s="1">
        <v>45423</v>
      </c>
      <c r="C146">
        <v>284</v>
      </c>
      <c r="D146">
        <v>20</v>
      </c>
      <c r="E146" t="s">
        <v>28</v>
      </c>
      <c r="F146" t="s">
        <v>51</v>
      </c>
      <c r="G146">
        <v>1</v>
      </c>
      <c r="H146">
        <v>80.650000000000006</v>
      </c>
      <c r="I146" t="s">
        <v>35</v>
      </c>
      <c r="J146" t="s">
        <v>457</v>
      </c>
      <c r="K146" s="2">
        <v>5</v>
      </c>
      <c r="L146">
        <v>5</v>
      </c>
      <c r="M146" t="str">
        <f t="shared" si="12"/>
        <v>Unknown</v>
      </c>
      <c r="O146">
        <v>37</v>
      </c>
      <c r="P146" t="str">
        <f t="shared" si="15"/>
        <v>36-45</v>
      </c>
      <c r="Q146">
        <f t="shared" si="13"/>
        <v>80.650000000000006</v>
      </c>
      <c r="R146" t="str">
        <f t="shared" si="14"/>
        <v>May 2024</v>
      </c>
      <c r="S146">
        <f t="shared" si="16"/>
        <v>2024</v>
      </c>
      <c r="T146" s="5">
        <f t="shared" si="17"/>
        <v>45413</v>
      </c>
    </row>
    <row r="147" spans="1:20" x14ac:dyDescent="0.3">
      <c r="A147">
        <v>25761</v>
      </c>
      <c r="B147" s="1">
        <v>45423</v>
      </c>
      <c r="C147">
        <v>657</v>
      </c>
      <c r="D147">
        <v>40</v>
      </c>
      <c r="E147" t="s">
        <v>24</v>
      </c>
      <c r="F147" t="s">
        <v>44</v>
      </c>
      <c r="G147">
        <v>4</v>
      </c>
      <c r="H147">
        <v>449.55</v>
      </c>
      <c r="I147" t="s">
        <v>15</v>
      </c>
      <c r="J147" t="s">
        <v>632</v>
      </c>
      <c r="K147" s="2">
        <v>3</v>
      </c>
      <c r="L147">
        <v>3</v>
      </c>
      <c r="M147" t="str">
        <f t="shared" si="12"/>
        <v>F</v>
      </c>
      <c r="N147" t="s">
        <v>17</v>
      </c>
      <c r="O147">
        <v>29</v>
      </c>
      <c r="P147" t="str">
        <f t="shared" si="15"/>
        <v>26-35</v>
      </c>
      <c r="Q147">
        <f t="shared" si="13"/>
        <v>1798.2</v>
      </c>
      <c r="R147" t="str">
        <f t="shared" si="14"/>
        <v>May 2024</v>
      </c>
      <c r="S147">
        <f t="shared" si="16"/>
        <v>2024</v>
      </c>
      <c r="T147" s="5">
        <f t="shared" si="17"/>
        <v>45413</v>
      </c>
    </row>
    <row r="148" spans="1:20" x14ac:dyDescent="0.3">
      <c r="A148">
        <v>42068</v>
      </c>
      <c r="B148" s="1">
        <v>45424</v>
      </c>
      <c r="C148">
        <v>529</v>
      </c>
      <c r="D148">
        <v>40</v>
      </c>
      <c r="E148" t="s">
        <v>24</v>
      </c>
      <c r="F148" t="s">
        <v>44</v>
      </c>
      <c r="G148">
        <v>5</v>
      </c>
      <c r="H148">
        <v>152.81</v>
      </c>
      <c r="I148" t="s">
        <v>35</v>
      </c>
      <c r="J148" t="s">
        <v>476</v>
      </c>
      <c r="K148" s="2">
        <v>5</v>
      </c>
      <c r="L148">
        <v>5</v>
      </c>
      <c r="M148" t="str">
        <f t="shared" si="12"/>
        <v>Unknown</v>
      </c>
      <c r="O148">
        <v>19</v>
      </c>
      <c r="P148" t="str">
        <f t="shared" si="15"/>
        <v>18-25</v>
      </c>
      <c r="Q148">
        <f t="shared" si="13"/>
        <v>764.05</v>
      </c>
      <c r="R148" t="str">
        <f t="shared" si="14"/>
        <v>May 2024</v>
      </c>
      <c r="S148">
        <f t="shared" si="16"/>
        <v>2024</v>
      </c>
      <c r="T148" s="5">
        <f t="shared" si="17"/>
        <v>45413</v>
      </c>
    </row>
    <row r="149" spans="1:20" x14ac:dyDescent="0.3">
      <c r="A149">
        <v>48362</v>
      </c>
      <c r="B149" s="1">
        <v>45424</v>
      </c>
      <c r="C149">
        <v>186</v>
      </c>
      <c r="D149">
        <v>10</v>
      </c>
      <c r="E149" t="s">
        <v>13</v>
      </c>
      <c r="F149" t="s">
        <v>32</v>
      </c>
      <c r="G149">
        <v>1</v>
      </c>
      <c r="H149">
        <v>81.209999999999994</v>
      </c>
      <c r="I149" t="s">
        <v>35</v>
      </c>
      <c r="J149" t="s">
        <v>716</v>
      </c>
      <c r="K149" s="2">
        <v>3.9924906132665834</v>
      </c>
      <c r="M149" t="str">
        <f t="shared" si="12"/>
        <v>M</v>
      </c>
      <c r="N149" t="s">
        <v>21</v>
      </c>
      <c r="O149">
        <v>45</v>
      </c>
      <c r="P149" t="str">
        <f t="shared" si="15"/>
        <v>36-45</v>
      </c>
      <c r="Q149">
        <f t="shared" si="13"/>
        <v>81.209999999999994</v>
      </c>
      <c r="R149" t="str">
        <f t="shared" si="14"/>
        <v>May 2024</v>
      </c>
      <c r="S149">
        <f t="shared" si="16"/>
        <v>2024</v>
      </c>
      <c r="T149" s="5">
        <f t="shared" si="17"/>
        <v>45413</v>
      </c>
    </row>
    <row r="150" spans="1:20" x14ac:dyDescent="0.3">
      <c r="A150">
        <v>72159</v>
      </c>
      <c r="B150" s="1">
        <v>45424</v>
      </c>
      <c r="C150">
        <v>329</v>
      </c>
      <c r="D150">
        <v>40</v>
      </c>
      <c r="E150" t="s">
        <v>24</v>
      </c>
      <c r="F150" t="s">
        <v>44</v>
      </c>
      <c r="G150">
        <v>3</v>
      </c>
      <c r="H150">
        <v>227.07</v>
      </c>
      <c r="I150" t="s">
        <v>35</v>
      </c>
      <c r="J150" t="s">
        <v>927</v>
      </c>
      <c r="K150" s="2">
        <v>5</v>
      </c>
      <c r="L150">
        <v>5</v>
      </c>
      <c r="M150" t="str">
        <f t="shared" si="12"/>
        <v>M</v>
      </c>
      <c r="N150" t="s">
        <v>21</v>
      </c>
      <c r="O150">
        <v>64</v>
      </c>
      <c r="P150" t="str">
        <f t="shared" si="15"/>
        <v>60+</v>
      </c>
      <c r="Q150">
        <f t="shared" si="13"/>
        <v>681.21</v>
      </c>
      <c r="R150" t="str">
        <f t="shared" si="14"/>
        <v>May 2024</v>
      </c>
      <c r="S150">
        <f t="shared" si="16"/>
        <v>2024</v>
      </c>
      <c r="T150" s="5">
        <f t="shared" si="17"/>
        <v>45413</v>
      </c>
    </row>
    <row r="151" spans="1:20" x14ac:dyDescent="0.3">
      <c r="A151">
        <v>46992</v>
      </c>
      <c r="B151" s="1">
        <v>45425</v>
      </c>
      <c r="C151">
        <v>824</v>
      </c>
      <c r="D151">
        <v>20</v>
      </c>
      <c r="E151" t="s">
        <v>28</v>
      </c>
      <c r="F151" t="s">
        <v>79</v>
      </c>
      <c r="G151">
        <v>2</v>
      </c>
      <c r="H151">
        <v>227.13</v>
      </c>
      <c r="I151" t="s">
        <v>35</v>
      </c>
      <c r="J151" t="s">
        <v>80</v>
      </c>
      <c r="K151" s="2">
        <v>3.9924906132665834</v>
      </c>
      <c r="M151" t="str">
        <f t="shared" si="12"/>
        <v>F</v>
      </c>
      <c r="N151" t="s">
        <v>17</v>
      </c>
      <c r="O151">
        <v>30</v>
      </c>
      <c r="P151" t="str">
        <f t="shared" si="15"/>
        <v>26-35</v>
      </c>
      <c r="Q151">
        <f t="shared" si="13"/>
        <v>454.26</v>
      </c>
      <c r="R151" t="str">
        <f t="shared" si="14"/>
        <v>May 2024</v>
      </c>
      <c r="S151">
        <f t="shared" si="16"/>
        <v>2024</v>
      </c>
      <c r="T151" s="5">
        <f t="shared" si="17"/>
        <v>45413</v>
      </c>
    </row>
    <row r="152" spans="1:20" x14ac:dyDescent="0.3">
      <c r="A152">
        <v>32080</v>
      </c>
      <c r="B152" s="1">
        <v>45425</v>
      </c>
      <c r="C152">
        <v>354</v>
      </c>
      <c r="D152">
        <v>20</v>
      </c>
      <c r="E152" t="s">
        <v>28</v>
      </c>
      <c r="F152" t="s">
        <v>77</v>
      </c>
      <c r="G152">
        <v>4</v>
      </c>
      <c r="H152">
        <v>21.6</v>
      </c>
      <c r="I152" t="s">
        <v>15</v>
      </c>
      <c r="J152" t="s">
        <v>110</v>
      </c>
      <c r="K152" s="2">
        <v>3</v>
      </c>
      <c r="L152">
        <v>3</v>
      </c>
      <c r="M152" t="str">
        <f t="shared" si="12"/>
        <v>M</v>
      </c>
      <c r="N152" t="s">
        <v>21</v>
      </c>
      <c r="O152">
        <v>18</v>
      </c>
      <c r="P152" t="str">
        <f t="shared" si="15"/>
        <v>18-25</v>
      </c>
      <c r="Q152">
        <f t="shared" si="13"/>
        <v>86.4</v>
      </c>
      <c r="R152" t="str">
        <f t="shared" si="14"/>
        <v>May 2024</v>
      </c>
      <c r="S152">
        <f t="shared" si="16"/>
        <v>2024</v>
      </c>
      <c r="T152" s="5">
        <f t="shared" si="17"/>
        <v>45413</v>
      </c>
    </row>
    <row r="153" spans="1:20" x14ac:dyDescent="0.3">
      <c r="A153">
        <v>87787</v>
      </c>
      <c r="B153" s="1">
        <v>45425</v>
      </c>
      <c r="C153">
        <v>836</v>
      </c>
      <c r="D153">
        <v>40</v>
      </c>
      <c r="E153" t="s">
        <v>24</v>
      </c>
      <c r="F153" t="s">
        <v>44</v>
      </c>
      <c r="G153">
        <v>2</v>
      </c>
      <c r="H153">
        <v>233.85</v>
      </c>
      <c r="I153" t="s">
        <v>26</v>
      </c>
      <c r="J153" t="s">
        <v>216</v>
      </c>
      <c r="K153" s="2">
        <v>3.9924906132665834</v>
      </c>
      <c r="M153" t="str">
        <f t="shared" si="12"/>
        <v>M</v>
      </c>
      <c r="N153" t="s">
        <v>21</v>
      </c>
      <c r="O153">
        <v>67</v>
      </c>
      <c r="P153" t="str">
        <f t="shared" si="15"/>
        <v>60+</v>
      </c>
      <c r="Q153">
        <f t="shared" si="13"/>
        <v>467.7</v>
      </c>
      <c r="R153" t="str">
        <f t="shared" si="14"/>
        <v>May 2024</v>
      </c>
      <c r="S153">
        <f t="shared" si="16"/>
        <v>2024</v>
      </c>
      <c r="T153" s="5">
        <f t="shared" si="17"/>
        <v>45413</v>
      </c>
    </row>
    <row r="154" spans="1:20" x14ac:dyDescent="0.3">
      <c r="A154">
        <v>89887</v>
      </c>
      <c r="B154" s="1">
        <v>45425</v>
      </c>
      <c r="C154">
        <v>576</v>
      </c>
      <c r="D154">
        <v>30</v>
      </c>
      <c r="E154" t="s">
        <v>37</v>
      </c>
      <c r="F154" t="s">
        <v>40</v>
      </c>
      <c r="G154">
        <v>3</v>
      </c>
      <c r="H154">
        <v>197.53</v>
      </c>
      <c r="I154" t="s">
        <v>15</v>
      </c>
      <c r="J154" t="s">
        <v>530</v>
      </c>
      <c r="K154" s="2">
        <v>5</v>
      </c>
      <c r="L154">
        <v>5</v>
      </c>
      <c r="M154" t="str">
        <f t="shared" si="12"/>
        <v>F</v>
      </c>
      <c r="N154" t="s">
        <v>17</v>
      </c>
      <c r="O154">
        <v>32</v>
      </c>
      <c r="P154" t="str">
        <f t="shared" si="15"/>
        <v>26-35</v>
      </c>
      <c r="Q154">
        <f t="shared" si="13"/>
        <v>592.59</v>
      </c>
      <c r="R154" t="str">
        <f t="shared" si="14"/>
        <v>May 2024</v>
      </c>
      <c r="S154">
        <f t="shared" si="16"/>
        <v>2024</v>
      </c>
      <c r="T154" s="5">
        <f t="shared" si="17"/>
        <v>45413</v>
      </c>
    </row>
    <row r="155" spans="1:20" x14ac:dyDescent="0.3">
      <c r="A155">
        <v>48665</v>
      </c>
      <c r="B155" s="1">
        <v>45426</v>
      </c>
      <c r="C155">
        <v>620</v>
      </c>
      <c r="D155">
        <v>10</v>
      </c>
      <c r="E155" t="s">
        <v>13</v>
      </c>
      <c r="F155" t="s">
        <v>32</v>
      </c>
      <c r="G155">
        <v>2</v>
      </c>
      <c r="H155">
        <v>455.6</v>
      </c>
      <c r="I155" t="s">
        <v>26</v>
      </c>
      <c r="J155" t="s">
        <v>229</v>
      </c>
      <c r="K155" s="2">
        <v>5</v>
      </c>
      <c r="L155">
        <v>5</v>
      </c>
      <c r="M155" t="str">
        <f t="shared" si="12"/>
        <v>M</v>
      </c>
      <c r="N155" t="s">
        <v>21</v>
      </c>
      <c r="O155">
        <v>65</v>
      </c>
      <c r="P155" t="str">
        <f t="shared" si="15"/>
        <v>60+</v>
      </c>
      <c r="Q155">
        <f t="shared" si="13"/>
        <v>911.2</v>
      </c>
      <c r="R155" t="str">
        <f t="shared" si="14"/>
        <v>May 2024</v>
      </c>
      <c r="S155">
        <f t="shared" si="16"/>
        <v>2024</v>
      </c>
      <c r="T155" s="5">
        <f t="shared" si="17"/>
        <v>45413</v>
      </c>
    </row>
    <row r="156" spans="1:20" x14ac:dyDescent="0.3">
      <c r="A156">
        <v>53860</v>
      </c>
      <c r="B156" s="1">
        <v>45426</v>
      </c>
      <c r="C156">
        <v>490</v>
      </c>
      <c r="D156">
        <v>50</v>
      </c>
      <c r="E156" t="s">
        <v>18</v>
      </c>
      <c r="F156" t="s">
        <v>19</v>
      </c>
      <c r="G156">
        <v>2</v>
      </c>
      <c r="H156">
        <v>179.13</v>
      </c>
      <c r="I156" t="s">
        <v>15</v>
      </c>
      <c r="J156" t="s">
        <v>265</v>
      </c>
      <c r="K156" s="2">
        <v>2</v>
      </c>
      <c r="L156">
        <v>2</v>
      </c>
      <c r="M156" t="str">
        <f t="shared" si="12"/>
        <v>F</v>
      </c>
      <c r="N156" t="s">
        <v>17</v>
      </c>
      <c r="O156">
        <v>62</v>
      </c>
      <c r="P156" t="str">
        <f t="shared" si="15"/>
        <v>60+</v>
      </c>
      <c r="Q156">
        <f t="shared" si="13"/>
        <v>358.26</v>
      </c>
      <c r="R156" t="str">
        <f t="shared" si="14"/>
        <v>May 2024</v>
      </c>
      <c r="S156">
        <f t="shared" si="16"/>
        <v>2024</v>
      </c>
      <c r="T156" s="5">
        <f t="shared" si="17"/>
        <v>45413</v>
      </c>
    </row>
    <row r="157" spans="1:20" x14ac:dyDescent="0.3">
      <c r="A157">
        <v>79004</v>
      </c>
      <c r="B157" s="1">
        <v>45426</v>
      </c>
      <c r="C157">
        <v>190</v>
      </c>
      <c r="D157">
        <v>30</v>
      </c>
      <c r="E157" t="s">
        <v>37</v>
      </c>
      <c r="F157" t="s">
        <v>95</v>
      </c>
      <c r="G157">
        <v>4</v>
      </c>
      <c r="H157">
        <v>68.790000000000006</v>
      </c>
      <c r="I157" t="s">
        <v>26</v>
      </c>
      <c r="J157" t="s">
        <v>268</v>
      </c>
      <c r="K157" s="2">
        <v>5</v>
      </c>
      <c r="L157">
        <v>5</v>
      </c>
      <c r="M157" t="str">
        <f t="shared" si="12"/>
        <v>M</v>
      </c>
      <c r="N157" t="s">
        <v>21</v>
      </c>
      <c r="O157">
        <v>50</v>
      </c>
      <c r="P157" t="str">
        <f t="shared" si="15"/>
        <v>46-60</v>
      </c>
      <c r="Q157">
        <f t="shared" si="13"/>
        <v>275.16000000000003</v>
      </c>
      <c r="R157" t="str">
        <f t="shared" si="14"/>
        <v>May 2024</v>
      </c>
      <c r="S157">
        <f t="shared" si="16"/>
        <v>2024</v>
      </c>
      <c r="T157" s="5">
        <f t="shared" si="17"/>
        <v>45413</v>
      </c>
    </row>
    <row r="158" spans="1:20" x14ac:dyDescent="0.3">
      <c r="A158">
        <v>98151</v>
      </c>
      <c r="B158" s="1">
        <v>45426</v>
      </c>
      <c r="C158">
        <v>707</v>
      </c>
      <c r="D158">
        <v>50</v>
      </c>
      <c r="E158" t="s">
        <v>18</v>
      </c>
      <c r="F158" t="s">
        <v>34</v>
      </c>
      <c r="G158">
        <v>2</v>
      </c>
      <c r="H158">
        <v>75.599999999999994</v>
      </c>
      <c r="I158" t="s">
        <v>35</v>
      </c>
      <c r="J158" t="s">
        <v>758</v>
      </c>
      <c r="K158" s="2">
        <v>4</v>
      </c>
      <c r="L158">
        <v>4</v>
      </c>
      <c r="M158" t="str">
        <f t="shared" si="12"/>
        <v>M</v>
      </c>
      <c r="N158" t="s">
        <v>21</v>
      </c>
      <c r="O158">
        <v>45</v>
      </c>
      <c r="P158" t="str">
        <f t="shared" si="15"/>
        <v>36-45</v>
      </c>
      <c r="Q158">
        <f t="shared" si="13"/>
        <v>151.19999999999999</v>
      </c>
      <c r="R158" t="str">
        <f t="shared" si="14"/>
        <v>May 2024</v>
      </c>
      <c r="S158">
        <f t="shared" si="16"/>
        <v>2024</v>
      </c>
      <c r="T158" s="5">
        <f t="shared" si="17"/>
        <v>45413</v>
      </c>
    </row>
    <row r="159" spans="1:20" x14ac:dyDescent="0.3">
      <c r="A159">
        <v>19863</v>
      </c>
      <c r="B159" s="1">
        <v>45426</v>
      </c>
      <c r="C159">
        <v>315</v>
      </c>
      <c r="D159">
        <v>40</v>
      </c>
      <c r="E159" t="s">
        <v>24</v>
      </c>
      <c r="F159" t="s">
        <v>44</v>
      </c>
      <c r="G159">
        <v>2</v>
      </c>
      <c r="H159">
        <v>180.67</v>
      </c>
      <c r="I159" t="s">
        <v>26</v>
      </c>
      <c r="J159" t="s">
        <v>904</v>
      </c>
      <c r="K159" s="2">
        <v>3</v>
      </c>
      <c r="L159">
        <v>3</v>
      </c>
      <c r="M159" t="str">
        <f t="shared" si="12"/>
        <v>F</v>
      </c>
      <c r="N159" t="s">
        <v>17</v>
      </c>
      <c r="O159">
        <v>24</v>
      </c>
      <c r="P159" t="str">
        <f t="shared" si="15"/>
        <v>18-25</v>
      </c>
      <c r="Q159">
        <f t="shared" si="13"/>
        <v>361.34</v>
      </c>
      <c r="R159" t="str">
        <f t="shared" si="14"/>
        <v>May 2024</v>
      </c>
      <c r="S159">
        <f t="shared" si="16"/>
        <v>2024</v>
      </c>
      <c r="T159" s="5">
        <f t="shared" si="17"/>
        <v>45413</v>
      </c>
    </row>
    <row r="160" spans="1:20" x14ac:dyDescent="0.3">
      <c r="A160">
        <v>84845</v>
      </c>
      <c r="B160" s="1">
        <v>45427</v>
      </c>
      <c r="C160">
        <v>614</v>
      </c>
      <c r="D160">
        <v>40</v>
      </c>
      <c r="E160" t="s">
        <v>24</v>
      </c>
      <c r="F160" t="s">
        <v>65</v>
      </c>
      <c r="G160">
        <v>4</v>
      </c>
      <c r="H160">
        <v>73.59</v>
      </c>
      <c r="I160" t="s">
        <v>15</v>
      </c>
      <c r="J160" t="s">
        <v>341</v>
      </c>
      <c r="K160" s="2">
        <v>3.9924906132665834</v>
      </c>
      <c r="M160" t="str">
        <f t="shared" si="12"/>
        <v>M</v>
      </c>
      <c r="N160" t="s">
        <v>21</v>
      </c>
      <c r="O160">
        <v>71</v>
      </c>
      <c r="P160" t="str">
        <f t="shared" si="15"/>
        <v>60+</v>
      </c>
      <c r="Q160">
        <f t="shared" si="13"/>
        <v>294.36</v>
      </c>
      <c r="R160" t="str">
        <f t="shared" si="14"/>
        <v>May 2024</v>
      </c>
      <c r="S160">
        <f t="shared" si="16"/>
        <v>2024</v>
      </c>
      <c r="T160" s="5">
        <f t="shared" si="17"/>
        <v>45413</v>
      </c>
    </row>
    <row r="161" spans="1:20" x14ac:dyDescent="0.3">
      <c r="A161">
        <v>13042</v>
      </c>
      <c r="B161" s="1">
        <v>45427</v>
      </c>
      <c r="C161">
        <v>464</v>
      </c>
      <c r="D161">
        <v>20</v>
      </c>
      <c r="E161" t="s">
        <v>28</v>
      </c>
      <c r="F161" t="s">
        <v>29</v>
      </c>
      <c r="G161">
        <v>5</v>
      </c>
      <c r="H161">
        <v>254.8</v>
      </c>
      <c r="I161" t="s">
        <v>35</v>
      </c>
      <c r="J161" t="s">
        <v>821</v>
      </c>
      <c r="K161" s="2">
        <v>4</v>
      </c>
      <c r="L161">
        <v>4</v>
      </c>
      <c r="M161" t="str">
        <f t="shared" si="12"/>
        <v>F</v>
      </c>
      <c r="N161" t="s">
        <v>17</v>
      </c>
      <c r="O161">
        <v>54</v>
      </c>
      <c r="P161" t="str">
        <f t="shared" si="15"/>
        <v>46-60</v>
      </c>
      <c r="Q161">
        <f t="shared" si="13"/>
        <v>1274</v>
      </c>
      <c r="R161" t="str">
        <f t="shared" si="14"/>
        <v>May 2024</v>
      </c>
      <c r="S161">
        <f t="shared" si="16"/>
        <v>2024</v>
      </c>
      <c r="T161" s="5">
        <f t="shared" si="17"/>
        <v>45413</v>
      </c>
    </row>
    <row r="162" spans="1:20" x14ac:dyDescent="0.3">
      <c r="A162">
        <v>95274</v>
      </c>
      <c r="B162" s="1">
        <v>45427</v>
      </c>
      <c r="C162">
        <v>126</v>
      </c>
      <c r="D162">
        <v>20</v>
      </c>
      <c r="E162" t="s">
        <v>28</v>
      </c>
      <c r="F162" t="s">
        <v>79</v>
      </c>
      <c r="G162">
        <v>5</v>
      </c>
      <c r="H162">
        <v>323.89999999999998</v>
      </c>
      <c r="I162" t="s">
        <v>35</v>
      </c>
      <c r="J162" t="s">
        <v>964</v>
      </c>
      <c r="K162" s="2">
        <v>2</v>
      </c>
      <c r="L162">
        <v>2</v>
      </c>
      <c r="M162" t="str">
        <f t="shared" si="12"/>
        <v>F</v>
      </c>
      <c r="N162" t="s">
        <v>17</v>
      </c>
      <c r="O162">
        <v>45</v>
      </c>
      <c r="P162" t="str">
        <f t="shared" si="15"/>
        <v>36-45</v>
      </c>
      <c r="Q162">
        <f t="shared" si="13"/>
        <v>1619.5</v>
      </c>
      <c r="R162" t="str">
        <f t="shared" si="14"/>
        <v>May 2024</v>
      </c>
      <c r="S162">
        <f t="shared" si="16"/>
        <v>2024</v>
      </c>
      <c r="T162" s="5">
        <f t="shared" si="17"/>
        <v>45413</v>
      </c>
    </row>
    <row r="163" spans="1:20" x14ac:dyDescent="0.3">
      <c r="A163">
        <v>50771</v>
      </c>
      <c r="B163" s="1">
        <v>45428</v>
      </c>
      <c r="C163">
        <v>472</v>
      </c>
      <c r="D163">
        <v>50</v>
      </c>
      <c r="E163" t="s">
        <v>18</v>
      </c>
      <c r="F163" t="s">
        <v>34</v>
      </c>
      <c r="G163">
        <v>4</v>
      </c>
      <c r="H163">
        <v>213.76</v>
      </c>
      <c r="I163" t="s">
        <v>35</v>
      </c>
      <c r="J163" t="s">
        <v>405</v>
      </c>
      <c r="K163" s="2">
        <v>5</v>
      </c>
      <c r="L163">
        <v>5</v>
      </c>
      <c r="M163" t="str">
        <f t="shared" si="12"/>
        <v>F</v>
      </c>
      <c r="N163" t="s">
        <v>17</v>
      </c>
      <c r="O163">
        <v>24</v>
      </c>
      <c r="P163" t="str">
        <f t="shared" si="15"/>
        <v>18-25</v>
      </c>
      <c r="Q163">
        <f t="shared" si="13"/>
        <v>855.04</v>
      </c>
      <c r="R163" t="str">
        <f t="shared" si="14"/>
        <v>May 2024</v>
      </c>
      <c r="S163">
        <f t="shared" si="16"/>
        <v>2024</v>
      </c>
      <c r="T163" s="5">
        <f t="shared" si="17"/>
        <v>45413</v>
      </c>
    </row>
    <row r="164" spans="1:20" x14ac:dyDescent="0.3">
      <c r="A164">
        <v>93806</v>
      </c>
      <c r="B164" s="1">
        <v>45429</v>
      </c>
      <c r="C164">
        <v>606</v>
      </c>
      <c r="D164">
        <v>40</v>
      </c>
      <c r="E164" t="s">
        <v>24</v>
      </c>
      <c r="F164" t="s">
        <v>44</v>
      </c>
      <c r="G164">
        <v>4</v>
      </c>
      <c r="H164">
        <v>336.75</v>
      </c>
      <c r="I164" t="s">
        <v>26</v>
      </c>
      <c r="J164" t="s">
        <v>214</v>
      </c>
      <c r="K164" s="2">
        <v>5</v>
      </c>
      <c r="L164">
        <v>5</v>
      </c>
      <c r="M164" t="str">
        <f t="shared" si="12"/>
        <v>F</v>
      </c>
      <c r="N164" t="s">
        <v>17</v>
      </c>
      <c r="O164">
        <v>37</v>
      </c>
      <c r="P164" t="str">
        <f t="shared" si="15"/>
        <v>36-45</v>
      </c>
      <c r="Q164">
        <f t="shared" si="13"/>
        <v>1347</v>
      </c>
      <c r="R164" t="str">
        <f t="shared" si="14"/>
        <v>May 2024</v>
      </c>
      <c r="S164">
        <f t="shared" si="16"/>
        <v>2024</v>
      </c>
      <c r="T164" s="5">
        <f t="shared" si="17"/>
        <v>45413</v>
      </c>
    </row>
    <row r="165" spans="1:20" x14ac:dyDescent="0.3">
      <c r="A165">
        <v>28186</v>
      </c>
      <c r="B165" s="1">
        <v>45429</v>
      </c>
      <c r="C165">
        <v>889</v>
      </c>
      <c r="D165">
        <v>50</v>
      </c>
      <c r="E165" t="s">
        <v>18</v>
      </c>
      <c r="F165" t="s">
        <v>22</v>
      </c>
      <c r="G165">
        <v>1</v>
      </c>
      <c r="H165">
        <v>75.709999999999994</v>
      </c>
      <c r="I165" t="s">
        <v>15</v>
      </c>
      <c r="J165" t="s">
        <v>430</v>
      </c>
      <c r="K165" s="2">
        <v>2</v>
      </c>
      <c r="L165">
        <v>2</v>
      </c>
      <c r="M165" t="str">
        <f t="shared" si="12"/>
        <v>M</v>
      </c>
      <c r="N165" t="s">
        <v>21</v>
      </c>
      <c r="O165">
        <v>41</v>
      </c>
      <c r="P165" t="str">
        <f t="shared" si="15"/>
        <v>36-45</v>
      </c>
      <c r="Q165">
        <f t="shared" si="13"/>
        <v>75.709999999999994</v>
      </c>
      <c r="R165" t="str">
        <f t="shared" si="14"/>
        <v>May 2024</v>
      </c>
      <c r="S165">
        <f t="shared" si="16"/>
        <v>2024</v>
      </c>
      <c r="T165" s="5">
        <f t="shared" si="17"/>
        <v>45413</v>
      </c>
    </row>
    <row r="166" spans="1:20" x14ac:dyDescent="0.3">
      <c r="A166">
        <v>58130</v>
      </c>
      <c r="B166" s="1">
        <v>45429</v>
      </c>
      <c r="C166">
        <v>171</v>
      </c>
      <c r="D166">
        <v>40</v>
      </c>
      <c r="E166" t="s">
        <v>24</v>
      </c>
      <c r="F166" t="s">
        <v>63</v>
      </c>
      <c r="G166">
        <v>1</v>
      </c>
      <c r="H166">
        <v>138.55000000000001</v>
      </c>
      <c r="I166" t="s">
        <v>26</v>
      </c>
      <c r="J166" t="s">
        <v>497</v>
      </c>
      <c r="K166" s="2">
        <v>4</v>
      </c>
      <c r="L166">
        <v>4</v>
      </c>
      <c r="M166" t="str">
        <f t="shared" si="12"/>
        <v>F</v>
      </c>
      <c r="N166" t="s">
        <v>17</v>
      </c>
      <c r="O166">
        <v>56</v>
      </c>
      <c r="P166" t="str">
        <f t="shared" si="15"/>
        <v>46-60</v>
      </c>
      <c r="Q166">
        <f t="shared" si="13"/>
        <v>138.55000000000001</v>
      </c>
      <c r="R166" t="str">
        <f t="shared" si="14"/>
        <v>May 2024</v>
      </c>
      <c r="S166">
        <f t="shared" si="16"/>
        <v>2024</v>
      </c>
      <c r="T166" s="5">
        <f t="shared" si="17"/>
        <v>45413</v>
      </c>
    </row>
    <row r="167" spans="1:20" x14ac:dyDescent="0.3">
      <c r="A167">
        <v>44793</v>
      </c>
      <c r="B167" s="1">
        <v>45429</v>
      </c>
      <c r="C167">
        <v>401</v>
      </c>
      <c r="D167">
        <v>10</v>
      </c>
      <c r="E167" t="s">
        <v>13</v>
      </c>
      <c r="F167" t="s">
        <v>42</v>
      </c>
      <c r="G167">
        <v>5</v>
      </c>
      <c r="H167">
        <v>340.32</v>
      </c>
      <c r="I167" t="s">
        <v>15</v>
      </c>
      <c r="J167" t="s">
        <v>551</v>
      </c>
      <c r="K167" s="2">
        <v>1</v>
      </c>
      <c r="L167">
        <v>1</v>
      </c>
      <c r="M167" t="str">
        <f t="shared" si="12"/>
        <v>F</v>
      </c>
      <c r="N167" t="s">
        <v>17</v>
      </c>
      <c r="O167">
        <v>54</v>
      </c>
      <c r="P167" t="str">
        <f t="shared" si="15"/>
        <v>46-60</v>
      </c>
      <c r="Q167">
        <f t="shared" si="13"/>
        <v>1701.6</v>
      </c>
      <c r="R167" t="str">
        <f t="shared" si="14"/>
        <v>May 2024</v>
      </c>
      <c r="S167">
        <f t="shared" si="16"/>
        <v>2024</v>
      </c>
      <c r="T167" s="5">
        <f t="shared" si="17"/>
        <v>45413</v>
      </c>
    </row>
    <row r="168" spans="1:20" x14ac:dyDescent="0.3">
      <c r="A168">
        <v>55956</v>
      </c>
      <c r="B168" s="1">
        <v>45429</v>
      </c>
      <c r="C168">
        <v>110</v>
      </c>
      <c r="D168">
        <v>20</v>
      </c>
      <c r="E168" t="s">
        <v>28</v>
      </c>
      <c r="F168" t="s">
        <v>77</v>
      </c>
      <c r="G168">
        <v>3</v>
      </c>
      <c r="H168">
        <v>416.88</v>
      </c>
      <c r="I168" t="s">
        <v>35</v>
      </c>
      <c r="J168" t="s">
        <v>775</v>
      </c>
      <c r="K168" s="2">
        <v>3.9924906132665834</v>
      </c>
      <c r="M168" t="str">
        <f t="shared" si="12"/>
        <v>F</v>
      </c>
      <c r="N168" t="s">
        <v>17</v>
      </c>
      <c r="O168">
        <v>70</v>
      </c>
      <c r="P168" t="str">
        <f t="shared" si="15"/>
        <v>60+</v>
      </c>
      <c r="Q168">
        <f t="shared" si="13"/>
        <v>1250.6399999999999</v>
      </c>
      <c r="R168" t="str">
        <f t="shared" si="14"/>
        <v>May 2024</v>
      </c>
      <c r="S168">
        <f t="shared" si="16"/>
        <v>2024</v>
      </c>
      <c r="T168" s="5">
        <f t="shared" si="17"/>
        <v>45413</v>
      </c>
    </row>
    <row r="169" spans="1:20" x14ac:dyDescent="0.3">
      <c r="A169">
        <v>36231</v>
      </c>
      <c r="B169" s="1">
        <v>45430</v>
      </c>
      <c r="C169">
        <v>606</v>
      </c>
      <c r="D169">
        <v>30</v>
      </c>
      <c r="E169" t="s">
        <v>37</v>
      </c>
      <c r="F169" t="s">
        <v>40</v>
      </c>
      <c r="G169">
        <v>5</v>
      </c>
      <c r="H169">
        <v>143.13999999999999</v>
      </c>
      <c r="I169" t="s">
        <v>26</v>
      </c>
      <c r="J169" t="s">
        <v>133</v>
      </c>
      <c r="K169" s="2">
        <v>5</v>
      </c>
      <c r="L169">
        <v>5</v>
      </c>
      <c r="M169" t="str">
        <f t="shared" si="12"/>
        <v>M</v>
      </c>
      <c r="N169" t="s">
        <v>21</v>
      </c>
      <c r="O169">
        <v>72</v>
      </c>
      <c r="P169" t="str">
        <f t="shared" si="15"/>
        <v>60+</v>
      </c>
      <c r="Q169">
        <f t="shared" si="13"/>
        <v>715.69999999999993</v>
      </c>
      <c r="R169" t="str">
        <f t="shared" si="14"/>
        <v>May 2024</v>
      </c>
      <c r="S169">
        <f t="shared" si="16"/>
        <v>2024</v>
      </c>
      <c r="T169" s="5">
        <f t="shared" si="17"/>
        <v>45413</v>
      </c>
    </row>
    <row r="170" spans="1:20" x14ac:dyDescent="0.3">
      <c r="A170">
        <v>16821</v>
      </c>
      <c r="B170" s="1">
        <v>45430</v>
      </c>
      <c r="C170">
        <v>175</v>
      </c>
      <c r="D170">
        <v>50</v>
      </c>
      <c r="E170" t="s">
        <v>18</v>
      </c>
      <c r="F170" t="s">
        <v>22</v>
      </c>
      <c r="G170">
        <v>4</v>
      </c>
      <c r="H170">
        <v>358.95</v>
      </c>
      <c r="I170" t="s">
        <v>26</v>
      </c>
      <c r="J170" t="s">
        <v>247</v>
      </c>
      <c r="K170" s="2">
        <v>5</v>
      </c>
      <c r="L170">
        <v>5</v>
      </c>
      <c r="M170" t="str">
        <f t="shared" si="12"/>
        <v>F</v>
      </c>
      <c r="N170" t="s">
        <v>17</v>
      </c>
      <c r="O170">
        <v>68</v>
      </c>
      <c r="P170" t="str">
        <f t="shared" si="15"/>
        <v>60+</v>
      </c>
      <c r="Q170">
        <f t="shared" si="13"/>
        <v>1435.8</v>
      </c>
      <c r="R170" t="str">
        <f t="shared" si="14"/>
        <v>May 2024</v>
      </c>
      <c r="S170">
        <f t="shared" si="16"/>
        <v>2024</v>
      </c>
      <c r="T170" s="5">
        <f t="shared" si="17"/>
        <v>45413</v>
      </c>
    </row>
    <row r="171" spans="1:20" x14ac:dyDescent="0.3">
      <c r="A171">
        <v>88015</v>
      </c>
      <c r="B171" s="1">
        <v>45432</v>
      </c>
      <c r="C171">
        <v>285</v>
      </c>
      <c r="D171">
        <v>20</v>
      </c>
      <c r="E171" t="s">
        <v>28</v>
      </c>
      <c r="F171" t="s">
        <v>29</v>
      </c>
      <c r="G171">
        <v>4</v>
      </c>
      <c r="H171">
        <v>264.29000000000002</v>
      </c>
      <c r="I171" t="s">
        <v>26</v>
      </c>
      <c r="J171" t="s">
        <v>185</v>
      </c>
      <c r="K171" s="2">
        <v>5</v>
      </c>
      <c r="L171">
        <v>5</v>
      </c>
      <c r="M171" t="str">
        <f t="shared" si="12"/>
        <v>M</v>
      </c>
      <c r="N171" t="s">
        <v>21</v>
      </c>
      <c r="O171">
        <v>62</v>
      </c>
      <c r="P171" t="str">
        <f t="shared" si="15"/>
        <v>60+</v>
      </c>
      <c r="Q171">
        <f t="shared" si="13"/>
        <v>1057.1600000000001</v>
      </c>
      <c r="R171" t="str">
        <f t="shared" si="14"/>
        <v>May 2024</v>
      </c>
      <c r="S171">
        <f t="shared" si="16"/>
        <v>2024</v>
      </c>
      <c r="T171" s="5">
        <f t="shared" si="17"/>
        <v>45413</v>
      </c>
    </row>
    <row r="172" spans="1:20" x14ac:dyDescent="0.3">
      <c r="A172">
        <v>91867</v>
      </c>
      <c r="B172" s="1">
        <v>45432</v>
      </c>
      <c r="C172">
        <v>893</v>
      </c>
      <c r="D172">
        <v>20</v>
      </c>
      <c r="E172" t="s">
        <v>28</v>
      </c>
      <c r="F172" t="s">
        <v>51</v>
      </c>
      <c r="G172">
        <v>1</v>
      </c>
      <c r="H172">
        <v>316.41000000000003</v>
      </c>
      <c r="I172" t="s">
        <v>15</v>
      </c>
      <c r="J172" t="s">
        <v>882</v>
      </c>
      <c r="K172" s="2">
        <v>4</v>
      </c>
      <c r="L172">
        <v>4</v>
      </c>
      <c r="M172" t="str">
        <f t="shared" si="12"/>
        <v>F</v>
      </c>
      <c r="N172" t="s">
        <v>17</v>
      </c>
      <c r="O172">
        <v>45</v>
      </c>
      <c r="P172" t="str">
        <f t="shared" si="15"/>
        <v>36-45</v>
      </c>
      <c r="Q172">
        <f t="shared" si="13"/>
        <v>316.41000000000003</v>
      </c>
      <c r="R172" t="str">
        <f t="shared" si="14"/>
        <v>May 2024</v>
      </c>
      <c r="S172">
        <f t="shared" si="16"/>
        <v>2024</v>
      </c>
      <c r="T172" s="5">
        <f t="shared" si="17"/>
        <v>45413</v>
      </c>
    </row>
    <row r="173" spans="1:20" x14ac:dyDescent="0.3">
      <c r="A173">
        <v>49331</v>
      </c>
      <c r="B173" s="1">
        <v>45433</v>
      </c>
      <c r="C173">
        <v>526</v>
      </c>
      <c r="D173">
        <v>30</v>
      </c>
      <c r="E173" t="s">
        <v>37</v>
      </c>
      <c r="F173" t="s">
        <v>38</v>
      </c>
      <c r="G173">
        <v>5</v>
      </c>
      <c r="H173">
        <v>122.23</v>
      </c>
      <c r="I173" t="s">
        <v>15</v>
      </c>
      <c r="J173" t="s">
        <v>46</v>
      </c>
      <c r="K173" s="2">
        <v>5</v>
      </c>
      <c r="L173">
        <v>5</v>
      </c>
      <c r="M173" t="str">
        <f t="shared" si="12"/>
        <v>M</v>
      </c>
      <c r="N173" t="s">
        <v>21</v>
      </c>
      <c r="O173">
        <v>32</v>
      </c>
      <c r="P173" t="str">
        <f t="shared" si="15"/>
        <v>26-35</v>
      </c>
      <c r="Q173">
        <f t="shared" si="13"/>
        <v>611.15</v>
      </c>
      <c r="R173" t="str">
        <f t="shared" si="14"/>
        <v>May 2024</v>
      </c>
      <c r="S173">
        <f t="shared" si="16"/>
        <v>2024</v>
      </c>
      <c r="T173" s="5">
        <f t="shared" si="17"/>
        <v>45413</v>
      </c>
    </row>
    <row r="174" spans="1:20" x14ac:dyDescent="0.3">
      <c r="A174">
        <v>23570</v>
      </c>
      <c r="B174" s="1">
        <v>45433</v>
      </c>
      <c r="C174">
        <v>721</v>
      </c>
      <c r="D174">
        <v>40</v>
      </c>
      <c r="E174" t="s">
        <v>24</v>
      </c>
      <c r="F174" t="s">
        <v>63</v>
      </c>
      <c r="G174">
        <v>5</v>
      </c>
      <c r="H174">
        <v>192.8</v>
      </c>
      <c r="I174" t="s">
        <v>26</v>
      </c>
      <c r="J174" t="s">
        <v>451</v>
      </c>
      <c r="K174" s="2">
        <v>4</v>
      </c>
      <c r="L174">
        <v>4</v>
      </c>
      <c r="M174" t="str">
        <f t="shared" si="12"/>
        <v>M</v>
      </c>
      <c r="N174" t="s">
        <v>21</v>
      </c>
      <c r="O174">
        <v>35</v>
      </c>
      <c r="P174" t="str">
        <f t="shared" si="15"/>
        <v>26-35</v>
      </c>
      <c r="Q174">
        <f t="shared" si="13"/>
        <v>964</v>
      </c>
      <c r="R174" t="str">
        <f t="shared" si="14"/>
        <v>May 2024</v>
      </c>
      <c r="S174">
        <f t="shared" si="16"/>
        <v>2024</v>
      </c>
      <c r="T174" s="5">
        <f t="shared" si="17"/>
        <v>45413</v>
      </c>
    </row>
    <row r="175" spans="1:20" x14ac:dyDescent="0.3">
      <c r="A175">
        <v>97308</v>
      </c>
      <c r="B175" s="1">
        <v>45433</v>
      </c>
      <c r="C175">
        <v>712</v>
      </c>
      <c r="D175">
        <v>40</v>
      </c>
      <c r="E175" t="s">
        <v>24</v>
      </c>
      <c r="F175" t="s">
        <v>44</v>
      </c>
      <c r="G175">
        <v>2</v>
      </c>
      <c r="H175">
        <v>18.28</v>
      </c>
      <c r="I175" t="s">
        <v>35</v>
      </c>
      <c r="J175" t="s">
        <v>645</v>
      </c>
      <c r="K175" s="2">
        <v>3.9924906132665834</v>
      </c>
      <c r="M175" t="str">
        <f t="shared" si="12"/>
        <v>M</v>
      </c>
      <c r="N175" t="s">
        <v>21</v>
      </c>
      <c r="O175">
        <v>64</v>
      </c>
      <c r="P175" t="str">
        <f t="shared" si="15"/>
        <v>60+</v>
      </c>
      <c r="Q175">
        <f t="shared" si="13"/>
        <v>36.56</v>
      </c>
      <c r="R175" t="str">
        <f t="shared" si="14"/>
        <v>May 2024</v>
      </c>
      <c r="S175">
        <f t="shared" si="16"/>
        <v>2024</v>
      </c>
      <c r="T175" s="5">
        <f t="shared" si="17"/>
        <v>45413</v>
      </c>
    </row>
    <row r="176" spans="1:20" x14ac:dyDescent="0.3">
      <c r="A176">
        <v>73858</v>
      </c>
      <c r="B176" s="1">
        <v>45433</v>
      </c>
      <c r="C176">
        <v>604</v>
      </c>
      <c r="D176">
        <v>20</v>
      </c>
      <c r="E176" t="s">
        <v>28</v>
      </c>
      <c r="F176" t="s">
        <v>29</v>
      </c>
      <c r="G176">
        <v>4</v>
      </c>
      <c r="H176">
        <v>488.49</v>
      </c>
      <c r="I176" t="s">
        <v>35</v>
      </c>
      <c r="J176" t="s">
        <v>814</v>
      </c>
      <c r="K176" s="2">
        <v>4</v>
      </c>
      <c r="L176">
        <v>4</v>
      </c>
      <c r="M176" t="str">
        <f t="shared" si="12"/>
        <v>M</v>
      </c>
      <c r="N176" t="s">
        <v>21</v>
      </c>
      <c r="O176">
        <v>42</v>
      </c>
      <c r="P176" t="str">
        <f t="shared" si="15"/>
        <v>36-45</v>
      </c>
      <c r="Q176">
        <f t="shared" si="13"/>
        <v>1953.96</v>
      </c>
      <c r="R176" t="str">
        <f t="shared" si="14"/>
        <v>May 2024</v>
      </c>
      <c r="S176">
        <f t="shared" si="16"/>
        <v>2024</v>
      </c>
      <c r="T176" s="5">
        <f t="shared" si="17"/>
        <v>45413</v>
      </c>
    </row>
    <row r="177" spans="1:20" x14ac:dyDescent="0.3">
      <c r="A177">
        <v>75474</v>
      </c>
      <c r="B177" s="1">
        <v>45434</v>
      </c>
      <c r="C177">
        <v>107</v>
      </c>
      <c r="D177">
        <v>40</v>
      </c>
      <c r="E177" t="s">
        <v>24</v>
      </c>
      <c r="F177" t="s">
        <v>44</v>
      </c>
      <c r="G177">
        <v>1</v>
      </c>
      <c r="H177">
        <v>117.47</v>
      </c>
      <c r="I177" t="s">
        <v>15</v>
      </c>
      <c r="J177" t="s">
        <v>53</v>
      </c>
      <c r="K177" s="2">
        <v>4</v>
      </c>
      <c r="L177">
        <v>4</v>
      </c>
      <c r="M177" t="str">
        <f t="shared" si="12"/>
        <v>M</v>
      </c>
      <c r="N177" t="s">
        <v>21</v>
      </c>
      <c r="O177">
        <v>73</v>
      </c>
      <c r="P177" t="str">
        <f t="shared" si="15"/>
        <v>60+</v>
      </c>
      <c r="Q177">
        <f t="shared" si="13"/>
        <v>117.47</v>
      </c>
      <c r="R177" t="str">
        <f t="shared" si="14"/>
        <v>May 2024</v>
      </c>
      <c r="S177">
        <f t="shared" si="16"/>
        <v>2024</v>
      </c>
      <c r="T177" s="5">
        <f t="shared" si="17"/>
        <v>45413</v>
      </c>
    </row>
    <row r="178" spans="1:20" x14ac:dyDescent="0.3">
      <c r="A178">
        <v>54459</v>
      </c>
      <c r="B178" s="1">
        <v>45434</v>
      </c>
      <c r="C178">
        <v>676</v>
      </c>
      <c r="D178">
        <v>30</v>
      </c>
      <c r="E178" t="s">
        <v>37</v>
      </c>
      <c r="F178" t="s">
        <v>95</v>
      </c>
      <c r="G178">
        <v>5</v>
      </c>
      <c r="H178">
        <v>355.4</v>
      </c>
      <c r="I178" t="s">
        <v>35</v>
      </c>
      <c r="J178" t="s">
        <v>381</v>
      </c>
      <c r="K178" s="2">
        <v>5</v>
      </c>
      <c r="L178">
        <v>5</v>
      </c>
      <c r="M178" t="str">
        <f t="shared" si="12"/>
        <v>M</v>
      </c>
      <c r="N178" t="s">
        <v>21</v>
      </c>
      <c r="O178">
        <v>35</v>
      </c>
      <c r="P178" t="str">
        <f t="shared" si="15"/>
        <v>26-35</v>
      </c>
      <c r="Q178">
        <f t="shared" si="13"/>
        <v>1777</v>
      </c>
      <c r="R178" t="str">
        <f t="shared" si="14"/>
        <v>May 2024</v>
      </c>
      <c r="S178">
        <f t="shared" si="16"/>
        <v>2024</v>
      </c>
      <c r="T178" s="5">
        <f t="shared" si="17"/>
        <v>45413</v>
      </c>
    </row>
    <row r="179" spans="1:20" x14ac:dyDescent="0.3">
      <c r="A179">
        <v>11578</v>
      </c>
      <c r="B179" s="1">
        <v>45434</v>
      </c>
      <c r="C179">
        <v>787</v>
      </c>
      <c r="D179">
        <v>40</v>
      </c>
      <c r="E179" t="s">
        <v>24</v>
      </c>
      <c r="F179" t="s">
        <v>65</v>
      </c>
      <c r="G179">
        <v>2</v>
      </c>
      <c r="H179">
        <v>36.369999999999997</v>
      </c>
      <c r="I179" t="s">
        <v>26</v>
      </c>
      <c r="J179" t="s">
        <v>834</v>
      </c>
      <c r="K179" s="2">
        <v>4</v>
      </c>
      <c r="L179">
        <v>4</v>
      </c>
      <c r="M179" t="str">
        <f t="shared" si="12"/>
        <v>Unknown</v>
      </c>
      <c r="O179">
        <v>35</v>
      </c>
      <c r="P179" t="str">
        <f t="shared" si="15"/>
        <v>26-35</v>
      </c>
      <c r="Q179">
        <f t="shared" si="13"/>
        <v>72.739999999999995</v>
      </c>
      <c r="R179" t="str">
        <f t="shared" si="14"/>
        <v>May 2024</v>
      </c>
      <c r="S179">
        <f t="shared" si="16"/>
        <v>2024</v>
      </c>
      <c r="T179" s="5">
        <f t="shared" si="17"/>
        <v>45413</v>
      </c>
    </row>
    <row r="180" spans="1:20" x14ac:dyDescent="0.3">
      <c r="A180">
        <v>82945</v>
      </c>
      <c r="B180" s="1">
        <v>45435</v>
      </c>
      <c r="C180">
        <v>952</v>
      </c>
      <c r="D180">
        <v>40</v>
      </c>
      <c r="E180" t="s">
        <v>24</v>
      </c>
      <c r="F180" t="s">
        <v>49</v>
      </c>
      <c r="G180">
        <v>2</v>
      </c>
      <c r="H180">
        <v>203.61</v>
      </c>
      <c r="I180" t="s">
        <v>35</v>
      </c>
      <c r="J180" t="s">
        <v>743</v>
      </c>
      <c r="K180" s="2">
        <v>3.9924906132665834</v>
      </c>
      <c r="M180" t="str">
        <f t="shared" si="12"/>
        <v>M</v>
      </c>
      <c r="N180" t="s">
        <v>21</v>
      </c>
      <c r="O180">
        <v>39</v>
      </c>
      <c r="P180" t="str">
        <f t="shared" si="15"/>
        <v>36-45</v>
      </c>
      <c r="Q180">
        <f t="shared" si="13"/>
        <v>407.22</v>
      </c>
      <c r="R180" t="str">
        <f t="shared" si="14"/>
        <v>May 2024</v>
      </c>
      <c r="S180">
        <f t="shared" si="16"/>
        <v>2024</v>
      </c>
      <c r="T180" s="5">
        <f t="shared" si="17"/>
        <v>45413</v>
      </c>
    </row>
    <row r="181" spans="1:20" x14ac:dyDescent="0.3">
      <c r="A181">
        <v>82989</v>
      </c>
      <c r="B181" s="1">
        <v>45436</v>
      </c>
      <c r="C181">
        <v>892</v>
      </c>
      <c r="D181">
        <v>10</v>
      </c>
      <c r="E181" t="s">
        <v>13</v>
      </c>
      <c r="F181" t="s">
        <v>111</v>
      </c>
      <c r="G181">
        <v>1</v>
      </c>
      <c r="H181">
        <v>474.75</v>
      </c>
      <c r="I181" t="s">
        <v>26</v>
      </c>
      <c r="J181" t="s">
        <v>669</v>
      </c>
      <c r="K181" s="2">
        <v>5</v>
      </c>
      <c r="L181">
        <v>5</v>
      </c>
      <c r="M181" t="str">
        <f t="shared" si="12"/>
        <v>F</v>
      </c>
      <c r="N181" t="s">
        <v>17</v>
      </c>
      <c r="O181">
        <v>61</v>
      </c>
      <c r="P181" t="str">
        <f t="shared" si="15"/>
        <v>60+</v>
      </c>
      <c r="Q181">
        <f t="shared" si="13"/>
        <v>474.75</v>
      </c>
      <c r="R181" t="str">
        <f t="shared" si="14"/>
        <v>May 2024</v>
      </c>
      <c r="S181">
        <f t="shared" si="16"/>
        <v>2024</v>
      </c>
      <c r="T181" s="5">
        <f t="shared" si="17"/>
        <v>45413</v>
      </c>
    </row>
    <row r="182" spans="1:20" x14ac:dyDescent="0.3">
      <c r="A182">
        <v>51031</v>
      </c>
      <c r="B182" s="1">
        <v>45437</v>
      </c>
      <c r="C182">
        <v>216</v>
      </c>
      <c r="D182">
        <v>40</v>
      </c>
      <c r="E182" t="s">
        <v>24</v>
      </c>
      <c r="F182" t="s">
        <v>25</v>
      </c>
      <c r="G182">
        <v>4</v>
      </c>
      <c r="H182">
        <v>140.72999999999999</v>
      </c>
      <c r="I182" t="s">
        <v>35</v>
      </c>
      <c r="J182" t="s">
        <v>108</v>
      </c>
      <c r="K182" s="2">
        <v>3.9924906132665834</v>
      </c>
      <c r="M182" t="str">
        <f t="shared" si="12"/>
        <v>F</v>
      </c>
      <c r="N182" t="s">
        <v>17</v>
      </c>
      <c r="O182">
        <v>50</v>
      </c>
      <c r="P182" t="str">
        <f t="shared" si="15"/>
        <v>46-60</v>
      </c>
      <c r="Q182">
        <f t="shared" si="13"/>
        <v>562.91999999999996</v>
      </c>
      <c r="R182" t="str">
        <f t="shared" si="14"/>
        <v>May 2024</v>
      </c>
      <c r="S182">
        <f t="shared" si="16"/>
        <v>2024</v>
      </c>
      <c r="T182" s="5">
        <f t="shared" si="17"/>
        <v>45413</v>
      </c>
    </row>
    <row r="183" spans="1:20" x14ac:dyDescent="0.3">
      <c r="A183">
        <v>27303</v>
      </c>
      <c r="B183" s="1">
        <v>45437</v>
      </c>
      <c r="C183">
        <v>119</v>
      </c>
      <c r="D183">
        <v>50</v>
      </c>
      <c r="E183" t="s">
        <v>18</v>
      </c>
      <c r="F183" t="s">
        <v>34</v>
      </c>
      <c r="G183">
        <v>1</v>
      </c>
      <c r="H183">
        <v>470.23</v>
      </c>
      <c r="I183" t="s">
        <v>15</v>
      </c>
      <c r="J183" t="s">
        <v>113</v>
      </c>
      <c r="K183" s="2">
        <v>5</v>
      </c>
      <c r="L183">
        <v>5</v>
      </c>
      <c r="M183" t="str">
        <f t="shared" si="12"/>
        <v>M</v>
      </c>
      <c r="N183" t="s">
        <v>21</v>
      </c>
      <c r="O183">
        <v>26</v>
      </c>
      <c r="P183" t="str">
        <f t="shared" si="15"/>
        <v>26-35</v>
      </c>
      <c r="Q183">
        <f t="shared" si="13"/>
        <v>470.23</v>
      </c>
      <c r="R183" t="str">
        <f t="shared" si="14"/>
        <v>May 2024</v>
      </c>
      <c r="S183">
        <f t="shared" si="16"/>
        <v>2024</v>
      </c>
      <c r="T183" s="5">
        <f t="shared" si="17"/>
        <v>45413</v>
      </c>
    </row>
    <row r="184" spans="1:20" x14ac:dyDescent="0.3">
      <c r="A184">
        <v>89883</v>
      </c>
      <c r="B184" s="1">
        <v>45437</v>
      </c>
      <c r="C184">
        <v>182</v>
      </c>
      <c r="D184">
        <v>20</v>
      </c>
      <c r="E184" t="s">
        <v>28</v>
      </c>
      <c r="F184" t="s">
        <v>77</v>
      </c>
      <c r="G184">
        <v>5</v>
      </c>
      <c r="H184">
        <v>116.03</v>
      </c>
      <c r="I184" t="s">
        <v>26</v>
      </c>
      <c r="J184" t="s">
        <v>165</v>
      </c>
      <c r="K184" s="2">
        <v>2</v>
      </c>
      <c r="L184">
        <v>2</v>
      </c>
      <c r="M184" t="str">
        <f t="shared" si="12"/>
        <v>F</v>
      </c>
      <c r="N184" t="s">
        <v>17</v>
      </c>
      <c r="O184">
        <v>66</v>
      </c>
      <c r="P184" t="str">
        <f t="shared" si="15"/>
        <v>60+</v>
      </c>
      <c r="Q184">
        <f t="shared" si="13"/>
        <v>580.15</v>
      </c>
      <c r="R184" t="str">
        <f t="shared" si="14"/>
        <v>May 2024</v>
      </c>
      <c r="S184">
        <f t="shared" si="16"/>
        <v>2024</v>
      </c>
      <c r="T184" s="5">
        <f t="shared" si="17"/>
        <v>45413</v>
      </c>
    </row>
    <row r="185" spans="1:20" x14ac:dyDescent="0.3">
      <c r="A185">
        <v>16669</v>
      </c>
      <c r="B185" s="1">
        <v>45437</v>
      </c>
      <c r="C185">
        <v>360</v>
      </c>
      <c r="D185">
        <v>40</v>
      </c>
      <c r="E185" t="s">
        <v>24</v>
      </c>
      <c r="F185" t="s">
        <v>65</v>
      </c>
      <c r="G185">
        <v>3</v>
      </c>
      <c r="H185">
        <v>238.74</v>
      </c>
      <c r="I185" t="s">
        <v>26</v>
      </c>
      <c r="J185" t="s">
        <v>359</v>
      </c>
      <c r="K185" s="2">
        <v>4</v>
      </c>
      <c r="L185">
        <v>4</v>
      </c>
      <c r="M185" t="str">
        <f t="shared" si="12"/>
        <v>M</v>
      </c>
      <c r="N185" t="s">
        <v>21</v>
      </c>
      <c r="O185">
        <v>34</v>
      </c>
      <c r="P185" t="str">
        <f t="shared" si="15"/>
        <v>26-35</v>
      </c>
      <c r="Q185">
        <f t="shared" si="13"/>
        <v>716.22</v>
      </c>
      <c r="R185" t="str">
        <f t="shared" si="14"/>
        <v>May 2024</v>
      </c>
      <c r="S185">
        <f t="shared" si="16"/>
        <v>2024</v>
      </c>
      <c r="T185" s="5">
        <f t="shared" si="17"/>
        <v>45413</v>
      </c>
    </row>
    <row r="186" spans="1:20" x14ac:dyDescent="0.3">
      <c r="A186">
        <v>95641</v>
      </c>
      <c r="B186" s="1">
        <v>45437</v>
      </c>
      <c r="C186">
        <v>887</v>
      </c>
      <c r="D186">
        <v>50</v>
      </c>
      <c r="E186" t="s">
        <v>18</v>
      </c>
      <c r="F186" t="s">
        <v>19</v>
      </c>
      <c r="G186">
        <v>3</v>
      </c>
      <c r="H186">
        <v>421.14</v>
      </c>
      <c r="I186" t="s">
        <v>15</v>
      </c>
      <c r="J186" t="s">
        <v>444</v>
      </c>
      <c r="K186" s="2">
        <v>5</v>
      </c>
      <c r="L186">
        <v>5</v>
      </c>
      <c r="M186" t="str">
        <f t="shared" si="12"/>
        <v>F</v>
      </c>
      <c r="N186" t="s">
        <v>17</v>
      </c>
      <c r="O186">
        <v>74</v>
      </c>
      <c r="P186" t="str">
        <f t="shared" si="15"/>
        <v>60+</v>
      </c>
      <c r="Q186">
        <f t="shared" si="13"/>
        <v>1263.42</v>
      </c>
      <c r="R186" t="str">
        <f t="shared" si="14"/>
        <v>May 2024</v>
      </c>
      <c r="S186">
        <f t="shared" si="16"/>
        <v>2024</v>
      </c>
      <c r="T186" s="5">
        <f t="shared" si="17"/>
        <v>45413</v>
      </c>
    </row>
    <row r="187" spans="1:20" x14ac:dyDescent="0.3">
      <c r="A187">
        <v>20004</v>
      </c>
      <c r="B187" s="1">
        <v>45437</v>
      </c>
      <c r="C187">
        <v>137</v>
      </c>
      <c r="D187">
        <v>30</v>
      </c>
      <c r="E187" t="s">
        <v>37</v>
      </c>
      <c r="F187" t="s">
        <v>40</v>
      </c>
      <c r="G187">
        <v>3</v>
      </c>
      <c r="H187">
        <v>220.32</v>
      </c>
      <c r="I187" t="s">
        <v>15</v>
      </c>
      <c r="J187" t="s">
        <v>527</v>
      </c>
      <c r="K187" s="2">
        <v>5</v>
      </c>
      <c r="L187">
        <v>5</v>
      </c>
      <c r="M187" t="str">
        <f t="shared" si="12"/>
        <v>M</v>
      </c>
      <c r="N187" t="s">
        <v>21</v>
      </c>
      <c r="O187">
        <v>49</v>
      </c>
      <c r="P187" t="str">
        <f t="shared" si="15"/>
        <v>46-60</v>
      </c>
      <c r="Q187">
        <f t="shared" si="13"/>
        <v>660.96</v>
      </c>
      <c r="R187" t="str">
        <f t="shared" si="14"/>
        <v>May 2024</v>
      </c>
      <c r="S187">
        <f t="shared" si="16"/>
        <v>2024</v>
      </c>
      <c r="T187" s="5">
        <f t="shared" si="17"/>
        <v>45413</v>
      </c>
    </row>
    <row r="188" spans="1:20" x14ac:dyDescent="0.3">
      <c r="A188">
        <v>98227</v>
      </c>
      <c r="B188" s="1">
        <v>45437</v>
      </c>
      <c r="C188">
        <v>960</v>
      </c>
      <c r="D188">
        <v>10</v>
      </c>
      <c r="E188" t="s">
        <v>13</v>
      </c>
      <c r="F188" t="s">
        <v>32</v>
      </c>
      <c r="G188">
        <v>4</v>
      </c>
      <c r="H188">
        <v>356.25</v>
      </c>
      <c r="I188" t="s">
        <v>35</v>
      </c>
      <c r="J188" t="s">
        <v>868</v>
      </c>
      <c r="K188" s="2">
        <v>2</v>
      </c>
      <c r="L188">
        <v>2</v>
      </c>
      <c r="M188" t="str">
        <f t="shared" si="12"/>
        <v>F</v>
      </c>
      <c r="N188" t="s">
        <v>17</v>
      </c>
      <c r="O188">
        <v>75</v>
      </c>
      <c r="P188" t="str">
        <f t="shared" si="15"/>
        <v>60+</v>
      </c>
      <c r="Q188">
        <f t="shared" si="13"/>
        <v>1425</v>
      </c>
      <c r="R188" t="str">
        <f t="shared" si="14"/>
        <v>May 2024</v>
      </c>
      <c r="S188">
        <f t="shared" si="16"/>
        <v>2024</v>
      </c>
      <c r="T188" s="5">
        <f t="shared" si="17"/>
        <v>45413</v>
      </c>
    </row>
    <row r="189" spans="1:20" x14ac:dyDescent="0.3">
      <c r="A189">
        <v>10848</v>
      </c>
      <c r="B189" s="1">
        <v>45438</v>
      </c>
      <c r="C189">
        <v>281</v>
      </c>
      <c r="D189">
        <v>10</v>
      </c>
      <c r="E189" t="s">
        <v>13</v>
      </c>
      <c r="F189" t="s">
        <v>111</v>
      </c>
      <c r="G189">
        <v>5</v>
      </c>
      <c r="H189">
        <v>120.02</v>
      </c>
      <c r="I189" t="s">
        <v>26</v>
      </c>
      <c r="J189" t="s">
        <v>307</v>
      </c>
      <c r="K189" s="2">
        <v>5</v>
      </c>
      <c r="L189">
        <v>5</v>
      </c>
      <c r="M189" t="str">
        <f t="shared" si="12"/>
        <v>F</v>
      </c>
      <c r="N189" t="s">
        <v>17</v>
      </c>
      <c r="O189">
        <v>67</v>
      </c>
      <c r="P189" t="str">
        <f t="shared" si="15"/>
        <v>60+</v>
      </c>
      <c r="Q189">
        <f t="shared" si="13"/>
        <v>600.1</v>
      </c>
      <c r="R189" t="str">
        <f t="shared" si="14"/>
        <v>May 2024</v>
      </c>
      <c r="S189">
        <f t="shared" si="16"/>
        <v>2024</v>
      </c>
      <c r="T189" s="5">
        <f t="shared" si="17"/>
        <v>45413</v>
      </c>
    </row>
    <row r="190" spans="1:20" x14ac:dyDescent="0.3">
      <c r="A190">
        <v>90560</v>
      </c>
      <c r="B190" s="1">
        <v>45438</v>
      </c>
      <c r="C190">
        <v>739</v>
      </c>
      <c r="D190">
        <v>30</v>
      </c>
      <c r="E190" t="s">
        <v>37</v>
      </c>
      <c r="F190" t="s">
        <v>40</v>
      </c>
      <c r="G190">
        <v>2</v>
      </c>
      <c r="H190">
        <v>68.53</v>
      </c>
      <c r="I190" t="s">
        <v>35</v>
      </c>
      <c r="J190" t="s">
        <v>546</v>
      </c>
      <c r="K190" s="2">
        <v>3.9924906132665834</v>
      </c>
      <c r="M190" t="str">
        <f t="shared" si="12"/>
        <v>M</v>
      </c>
      <c r="N190" t="s">
        <v>21</v>
      </c>
      <c r="O190">
        <v>69</v>
      </c>
      <c r="P190" t="str">
        <f t="shared" si="15"/>
        <v>60+</v>
      </c>
      <c r="Q190">
        <f t="shared" si="13"/>
        <v>137.06</v>
      </c>
      <c r="R190" t="str">
        <f t="shared" si="14"/>
        <v>May 2024</v>
      </c>
      <c r="S190">
        <f t="shared" si="16"/>
        <v>2024</v>
      </c>
      <c r="T190" s="5">
        <f t="shared" si="17"/>
        <v>45413</v>
      </c>
    </row>
    <row r="191" spans="1:20" x14ac:dyDescent="0.3">
      <c r="A191">
        <v>74490</v>
      </c>
      <c r="B191" s="1">
        <v>45438</v>
      </c>
      <c r="C191">
        <v>677</v>
      </c>
      <c r="D191">
        <v>50</v>
      </c>
      <c r="E191" t="s">
        <v>18</v>
      </c>
      <c r="F191" t="s">
        <v>22</v>
      </c>
      <c r="G191">
        <v>1</v>
      </c>
      <c r="H191">
        <v>409.85</v>
      </c>
      <c r="I191" t="s">
        <v>26</v>
      </c>
      <c r="J191" t="s">
        <v>653</v>
      </c>
      <c r="K191" s="2">
        <v>5</v>
      </c>
      <c r="L191">
        <v>5</v>
      </c>
      <c r="M191" t="str">
        <f t="shared" si="12"/>
        <v>M</v>
      </c>
      <c r="N191" t="s">
        <v>21</v>
      </c>
      <c r="O191">
        <v>65</v>
      </c>
      <c r="P191" t="str">
        <f t="shared" si="15"/>
        <v>60+</v>
      </c>
      <c r="Q191">
        <f t="shared" si="13"/>
        <v>409.85</v>
      </c>
      <c r="R191" t="str">
        <f t="shared" si="14"/>
        <v>May 2024</v>
      </c>
      <c r="S191">
        <f t="shared" si="16"/>
        <v>2024</v>
      </c>
      <c r="T191" s="5">
        <f t="shared" si="17"/>
        <v>45413</v>
      </c>
    </row>
    <row r="192" spans="1:20" x14ac:dyDescent="0.3">
      <c r="A192">
        <v>99042</v>
      </c>
      <c r="B192" s="1">
        <v>45438</v>
      </c>
      <c r="C192">
        <v>343</v>
      </c>
      <c r="D192">
        <v>20</v>
      </c>
      <c r="E192" t="s">
        <v>28</v>
      </c>
      <c r="F192" t="s">
        <v>77</v>
      </c>
      <c r="G192">
        <v>2</v>
      </c>
      <c r="H192">
        <v>212.25</v>
      </c>
      <c r="I192" t="s">
        <v>35</v>
      </c>
      <c r="J192" t="s">
        <v>713</v>
      </c>
      <c r="K192" s="2">
        <v>5</v>
      </c>
      <c r="L192">
        <v>5</v>
      </c>
      <c r="M192" t="str">
        <f t="shared" si="12"/>
        <v>F</v>
      </c>
      <c r="N192" t="s">
        <v>17</v>
      </c>
      <c r="O192">
        <v>69</v>
      </c>
      <c r="P192" t="str">
        <f t="shared" si="15"/>
        <v>60+</v>
      </c>
      <c r="Q192">
        <f t="shared" si="13"/>
        <v>424.5</v>
      </c>
      <c r="R192" t="str">
        <f t="shared" si="14"/>
        <v>May 2024</v>
      </c>
      <c r="S192">
        <f t="shared" si="16"/>
        <v>2024</v>
      </c>
      <c r="T192" s="5">
        <f t="shared" si="17"/>
        <v>45413</v>
      </c>
    </row>
    <row r="193" spans="1:20" x14ac:dyDescent="0.3">
      <c r="A193">
        <v>32058</v>
      </c>
      <c r="B193" s="1">
        <v>45439</v>
      </c>
      <c r="C193">
        <v>843</v>
      </c>
      <c r="D193">
        <v>10</v>
      </c>
      <c r="E193" t="s">
        <v>13</v>
      </c>
      <c r="F193" t="s">
        <v>32</v>
      </c>
      <c r="G193">
        <v>3</v>
      </c>
      <c r="H193">
        <v>57.32</v>
      </c>
      <c r="I193" t="s">
        <v>35</v>
      </c>
      <c r="J193" t="s">
        <v>252</v>
      </c>
      <c r="K193" s="2">
        <v>3</v>
      </c>
      <c r="L193">
        <v>3</v>
      </c>
      <c r="M193" t="str">
        <f t="shared" si="12"/>
        <v>M</v>
      </c>
      <c r="N193" t="s">
        <v>21</v>
      </c>
      <c r="O193">
        <v>28</v>
      </c>
      <c r="P193" t="str">
        <f t="shared" si="15"/>
        <v>26-35</v>
      </c>
      <c r="Q193">
        <f t="shared" si="13"/>
        <v>171.96</v>
      </c>
      <c r="R193" t="str">
        <f t="shared" si="14"/>
        <v>May 2024</v>
      </c>
      <c r="S193">
        <f t="shared" si="16"/>
        <v>2024</v>
      </c>
      <c r="T193" s="5">
        <f t="shared" si="17"/>
        <v>45413</v>
      </c>
    </row>
    <row r="194" spans="1:20" x14ac:dyDescent="0.3">
      <c r="A194">
        <v>83207</v>
      </c>
      <c r="B194" s="1">
        <v>45439</v>
      </c>
      <c r="C194">
        <v>530</v>
      </c>
      <c r="D194">
        <v>50</v>
      </c>
      <c r="E194" t="s">
        <v>18</v>
      </c>
      <c r="F194" t="s">
        <v>19</v>
      </c>
      <c r="G194">
        <v>5</v>
      </c>
      <c r="H194">
        <v>228.76</v>
      </c>
      <c r="I194" t="s">
        <v>35</v>
      </c>
      <c r="J194" t="s">
        <v>421</v>
      </c>
      <c r="K194" s="2">
        <v>5</v>
      </c>
      <c r="L194">
        <v>5</v>
      </c>
      <c r="M194" t="str">
        <f t="shared" ref="M194:M257" si="18">IF(N194="", "Unknown", N194)</f>
        <v>M</v>
      </c>
      <c r="N194" t="s">
        <v>21</v>
      </c>
      <c r="O194">
        <v>56</v>
      </c>
      <c r="P194" t="str">
        <f t="shared" si="15"/>
        <v>46-60</v>
      </c>
      <c r="Q194">
        <f t="shared" ref="Q194:Q257" si="19">G194*H194</f>
        <v>1143.8</v>
      </c>
      <c r="R194" t="str">
        <f t="shared" ref="R194:R257" si="20">TEXT(B194,"mmm_yyyy")</f>
        <v>May 2024</v>
      </c>
      <c r="S194">
        <f t="shared" si="16"/>
        <v>2024</v>
      </c>
      <c r="T194" s="5">
        <f t="shared" si="17"/>
        <v>45413</v>
      </c>
    </row>
    <row r="195" spans="1:20" x14ac:dyDescent="0.3">
      <c r="A195">
        <v>26186</v>
      </c>
      <c r="B195" s="1">
        <v>45439</v>
      </c>
      <c r="C195">
        <v>822</v>
      </c>
      <c r="D195">
        <v>50</v>
      </c>
      <c r="E195" t="s">
        <v>18</v>
      </c>
      <c r="F195" t="s">
        <v>84</v>
      </c>
      <c r="G195">
        <v>3</v>
      </c>
      <c r="H195">
        <v>142.84</v>
      </c>
      <c r="I195" t="s">
        <v>15</v>
      </c>
      <c r="J195" t="s">
        <v>455</v>
      </c>
      <c r="K195" s="2">
        <v>5</v>
      </c>
      <c r="L195">
        <v>5</v>
      </c>
      <c r="M195" t="str">
        <f t="shared" si="18"/>
        <v>M</v>
      </c>
      <c r="N195" t="s">
        <v>21</v>
      </c>
      <c r="O195">
        <v>38</v>
      </c>
      <c r="P195" t="str">
        <f t="shared" ref="P195:P258" si="21">VLOOKUP(O195, $W$2:$X$7, 2, TRUE)</f>
        <v>36-45</v>
      </c>
      <c r="Q195">
        <f t="shared" si="19"/>
        <v>428.52</v>
      </c>
      <c r="R195" t="str">
        <f t="shared" si="20"/>
        <v>May 2024</v>
      </c>
      <c r="S195">
        <f t="shared" ref="S195:S258" si="22">YEAR(B195)</f>
        <v>2024</v>
      </c>
      <c r="T195" s="5">
        <f t="shared" ref="T195:T258" si="23">DATE(YEAR(R195), MONTH(R195), 1)</f>
        <v>45413</v>
      </c>
    </row>
    <row r="196" spans="1:20" x14ac:dyDescent="0.3">
      <c r="A196">
        <v>86056</v>
      </c>
      <c r="B196" s="1">
        <v>45439</v>
      </c>
      <c r="C196">
        <v>629</v>
      </c>
      <c r="D196">
        <v>20</v>
      </c>
      <c r="E196" t="s">
        <v>28</v>
      </c>
      <c r="F196" t="s">
        <v>72</v>
      </c>
      <c r="G196">
        <v>2</v>
      </c>
      <c r="H196">
        <v>344.86</v>
      </c>
      <c r="I196" t="s">
        <v>15</v>
      </c>
      <c r="J196" t="s">
        <v>717</v>
      </c>
      <c r="K196" s="2">
        <v>5</v>
      </c>
      <c r="L196">
        <v>5</v>
      </c>
      <c r="M196" t="str">
        <f t="shared" si="18"/>
        <v>F</v>
      </c>
      <c r="N196" t="s">
        <v>17</v>
      </c>
      <c r="O196">
        <v>63</v>
      </c>
      <c r="P196" t="str">
        <f t="shared" si="21"/>
        <v>60+</v>
      </c>
      <c r="Q196">
        <f t="shared" si="19"/>
        <v>689.72</v>
      </c>
      <c r="R196" t="str">
        <f t="shared" si="20"/>
        <v>May 2024</v>
      </c>
      <c r="S196">
        <f t="shared" si="22"/>
        <v>2024</v>
      </c>
      <c r="T196" s="5">
        <f t="shared" si="23"/>
        <v>45413</v>
      </c>
    </row>
    <row r="197" spans="1:20" x14ac:dyDescent="0.3">
      <c r="A197">
        <v>77076</v>
      </c>
      <c r="B197" s="1">
        <v>45439</v>
      </c>
      <c r="C197">
        <v>973</v>
      </c>
      <c r="D197">
        <v>10</v>
      </c>
      <c r="E197" t="s">
        <v>13</v>
      </c>
      <c r="F197" t="s">
        <v>111</v>
      </c>
      <c r="G197">
        <v>3</v>
      </c>
      <c r="H197">
        <v>83.17</v>
      </c>
      <c r="I197" t="s">
        <v>26</v>
      </c>
      <c r="J197" t="s">
        <v>983</v>
      </c>
      <c r="K197" s="2">
        <v>3.9924906132665834</v>
      </c>
      <c r="M197" t="str">
        <f t="shared" si="18"/>
        <v>Unknown</v>
      </c>
      <c r="O197">
        <v>71</v>
      </c>
      <c r="P197" t="str">
        <f t="shared" si="21"/>
        <v>60+</v>
      </c>
      <c r="Q197">
        <f t="shared" si="19"/>
        <v>249.51</v>
      </c>
      <c r="R197" t="str">
        <f t="shared" si="20"/>
        <v>May 2024</v>
      </c>
      <c r="S197">
        <f t="shared" si="22"/>
        <v>2024</v>
      </c>
      <c r="T197" s="5">
        <f t="shared" si="23"/>
        <v>45413</v>
      </c>
    </row>
    <row r="198" spans="1:20" x14ac:dyDescent="0.3">
      <c r="A198">
        <v>45232</v>
      </c>
      <c r="B198" s="1">
        <v>45440</v>
      </c>
      <c r="C198">
        <v>140</v>
      </c>
      <c r="D198">
        <v>30</v>
      </c>
      <c r="E198" t="s">
        <v>37</v>
      </c>
      <c r="F198" t="s">
        <v>68</v>
      </c>
      <c r="G198">
        <v>2</v>
      </c>
      <c r="H198">
        <v>139.43</v>
      </c>
      <c r="I198" t="s">
        <v>35</v>
      </c>
      <c r="J198" t="s">
        <v>629</v>
      </c>
      <c r="K198" s="2">
        <v>4</v>
      </c>
      <c r="L198">
        <v>4</v>
      </c>
      <c r="M198" t="str">
        <f t="shared" si="18"/>
        <v>F</v>
      </c>
      <c r="N198" t="s">
        <v>17</v>
      </c>
      <c r="O198">
        <v>67</v>
      </c>
      <c r="P198" t="str">
        <f t="shared" si="21"/>
        <v>60+</v>
      </c>
      <c r="Q198">
        <f t="shared" si="19"/>
        <v>278.86</v>
      </c>
      <c r="R198" t="str">
        <f t="shared" si="20"/>
        <v>May 2024</v>
      </c>
      <c r="S198">
        <f t="shared" si="22"/>
        <v>2024</v>
      </c>
      <c r="T198" s="5">
        <f t="shared" si="23"/>
        <v>45413</v>
      </c>
    </row>
    <row r="199" spans="1:20" x14ac:dyDescent="0.3">
      <c r="A199">
        <v>62030</v>
      </c>
      <c r="B199" s="1">
        <v>45440</v>
      </c>
      <c r="C199">
        <v>375</v>
      </c>
      <c r="D199">
        <v>10</v>
      </c>
      <c r="E199" t="s">
        <v>13</v>
      </c>
      <c r="F199" t="s">
        <v>14</v>
      </c>
      <c r="G199">
        <v>2</v>
      </c>
      <c r="H199">
        <v>45.89</v>
      </c>
      <c r="I199" t="s">
        <v>15</v>
      </c>
      <c r="J199" t="s">
        <v>739</v>
      </c>
      <c r="K199" s="2">
        <v>5</v>
      </c>
      <c r="L199">
        <v>5</v>
      </c>
      <c r="M199" t="str">
        <f t="shared" si="18"/>
        <v>F</v>
      </c>
      <c r="N199" t="s">
        <v>17</v>
      </c>
      <c r="O199">
        <v>64</v>
      </c>
      <c r="P199" t="str">
        <f t="shared" si="21"/>
        <v>60+</v>
      </c>
      <c r="Q199">
        <f t="shared" si="19"/>
        <v>91.78</v>
      </c>
      <c r="R199" t="str">
        <f t="shared" si="20"/>
        <v>May 2024</v>
      </c>
      <c r="S199">
        <f t="shared" si="22"/>
        <v>2024</v>
      </c>
      <c r="T199" s="5">
        <f t="shared" si="23"/>
        <v>45413</v>
      </c>
    </row>
    <row r="200" spans="1:20" x14ac:dyDescent="0.3">
      <c r="A200">
        <v>98418</v>
      </c>
      <c r="B200" s="1">
        <v>45440</v>
      </c>
      <c r="C200">
        <v>471</v>
      </c>
      <c r="D200">
        <v>30</v>
      </c>
      <c r="E200" t="s">
        <v>37</v>
      </c>
      <c r="F200" t="s">
        <v>40</v>
      </c>
      <c r="G200">
        <v>2</v>
      </c>
      <c r="H200">
        <v>493.95</v>
      </c>
      <c r="I200" t="s">
        <v>35</v>
      </c>
      <c r="J200" t="s">
        <v>905</v>
      </c>
      <c r="K200" s="2">
        <v>5</v>
      </c>
      <c r="L200">
        <v>5</v>
      </c>
      <c r="M200" t="str">
        <f t="shared" si="18"/>
        <v>F</v>
      </c>
      <c r="N200" t="s">
        <v>17</v>
      </c>
      <c r="O200">
        <v>63</v>
      </c>
      <c r="P200" t="str">
        <f t="shared" si="21"/>
        <v>60+</v>
      </c>
      <c r="Q200">
        <f t="shared" si="19"/>
        <v>987.9</v>
      </c>
      <c r="R200" t="str">
        <f t="shared" si="20"/>
        <v>May 2024</v>
      </c>
      <c r="S200">
        <f t="shared" si="22"/>
        <v>2024</v>
      </c>
      <c r="T200" s="5">
        <f t="shared" si="23"/>
        <v>45413</v>
      </c>
    </row>
    <row r="201" spans="1:20" x14ac:dyDescent="0.3">
      <c r="A201">
        <v>50980</v>
      </c>
      <c r="B201" s="1">
        <v>45441</v>
      </c>
      <c r="C201">
        <v>688</v>
      </c>
      <c r="D201">
        <v>40</v>
      </c>
      <c r="E201" t="s">
        <v>24</v>
      </c>
      <c r="F201" t="s">
        <v>65</v>
      </c>
      <c r="G201">
        <v>2</v>
      </c>
      <c r="H201">
        <v>44.8</v>
      </c>
      <c r="I201" t="s">
        <v>15</v>
      </c>
      <c r="J201" t="s">
        <v>538</v>
      </c>
      <c r="K201" s="2">
        <v>5</v>
      </c>
      <c r="L201">
        <v>5</v>
      </c>
      <c r="M201" t="str">
        <f t="shared" si="18"/>
        <v>Unknown</v>
      </c>
      <c r="O201">
        <v>27</v>
      </c>
      <c r="P201" t="str">
        <f t="shared" si="21"/>
        <v>26-35</v>
      </c>
      <c r="Q201">
        <f t="shared" si="19"/>
        <v>89.6</v>
      </c>
      <c r="R201" t="str">
        <f t="shared" si="20"/>
        <v>May 2024</v>
      </c>
      <c r="S201">
        <f t="shared" si="22"/>
        <v>2024</v>
      </c>
      <c r="T201" s="5">
        <f t="shared" si="23"/>
        <v>45413</v>
      </c>
    </row>
    <row r="202" spans="1:20" x14ac:dyDescent="0.3">
      <c r="A202">
        <v>67232</v>
      </c>
      <c r="B202" s="1">
        <v>45441</v>
      </c>
      <c r="C202">
        <v>645</v>
      </c>
      <c r="D202">
        <v>20</v>
      </c>
      <c r="E202" t="s">
        <v>28</v>
      </c>
      <c r="F202" t="s">
        <v>72</v>
      </c>
      <c r="G202">
        <v>2</v>
      </c>
      <c r="H202">
        <v>172.22</v>
      </c>
      <c r="I202" t="s">
        <v>26</v>
      </c>
      <c r="J202" t="s">
        <v>730</v>
      </c>
      <c r="K202" s="2">
        <v>1</v>
      </c>
      <c r="L202">
        <v>1</v>
      </c>
      <c r="M202" t="str">
        <f t="shared" si="18"/>
        <v>F</v>
      </c>
      <c r="N202" t="s">
        <v>17</v>
      </c>
      <c r="O202">
        <v>52</v>
      </c>
      <c r="P202" t="str">
        <f t="shared" si="21"/>
        <v>46-60</v>
      </c>
      <c r="Q202">
        <f t="shared" si="19"/>
        <v>344.44</v>
      </c>
      <c r="R202" t="str">
        <f t="shared" si="20"/>
        <v>May 2024</v>
      </c>
      <c r="S202">
        <f t="shared" si="22"/>
        <v>2024</v>
      </c>
      <c r="T202" s="5">
        <f t="shared" si="23"/>
        <v>45413</v>
      </c>
    </row>
    <row r="203" spans="1:20" x14ac:dyDescent="0.3">
      <c r="A203">
        <v>91161</v>
      </c>
      <c r="B203" s="1">
        <v>45441</v>
      </c>
      <c r="C203">
        <v>556</v>
      </c>
      <c r="D203">
        <v>50</v>
      </c>
      <c r="E203" t="s">
        <v>18</v>
      </c>
      <c r="F203" t="s">
        <v>22</v>
      </c>
      <c r="G203">
        <v>3</v>
      </c>
      <c r="H203">
        <v>378.67</v>
      </c>
      <c r="I203" t="s">
        <v>15</v>
      </c>
      <c r="J203" t="s">
        <v>676</v>
      </c>
      <c r="K203" s="2">
        <v>4</v>
      </c>
      <c r="L203">
        <v>4</v>
      </c>
      <c r="M203" t="str">
        <f t="shared" si="18"/>
        <v>M</v>
      </c>
      <c r="N203" t="s">
        <v>21</v>
      </c>
      <c r="O203">
        <v>25</v>
      </c>
      <c r="P203" t="str">
        <f t="shared" si="21"/>
        <v>18-25</v>
      </c>
      <c r="Q203">
        <f t="shared" si="19"/>
        <v>1136.01</v>
      </c>
      <c r="R203" t="str">
        <f t="shared" si="20"/>
        <v>May 2024</v>
      </c>
      <c r="S203">
        <f t="shared" si="22"/>
        <v>2024</v>
      </c>
      <c r="T203" s="5">
        <f t="shared" si="23"/>
        <v>45413</v>
      </c>
    </row>
    <row r="204" spans="1:20" x14ac:dyDescent="0.3">
      <c r="A204">
        <v>82700</v>
      </c>
      <c r="B204" s="1">
        <v>45442</v>
      </c>
      <c r="C204">
        <v>410</v>
      </c>
      <c r="D204">
        <v>50</v>
      </c>
      <c r="E204" t="s">
        <v>18</v>
      </c>
      <c r="F204" t="s">
        <v>87</v>
      </c>
      <c r="G204">
        <v>5</v>
      </c>
      <c r="H204">
        <v>37.869999999999997</v>
      </c>
      <c r="I204" t="s">
        <v>35</v>
      </c>
      <c r="J204" t="s">
        <v>88</v>
      </c>
      <c r="K204" s="2">
        <v>3.9924906132665834</v>
      </c>
      <c r="M204" t="str">
        <f t="shared" si="18"/>
        <v>M</v>
      </c>
      <c r="N204" t="s">
        <v>21</v>
      </c>
      <c r="O204">
        <v>55</v>
      </c>
      <c r="P204" t="str">
        <f t="shared" si="21"/>
        <v>46-60</v>
      </c>
      <c r="Q204">
        <f t="shared" si="19"/>
        <v>189.35</v>
      </c>
      <c r="R204" t="str">
        <f t="shared" si="20"/>
        <v>May 2024</v>
      </c>
      <c r="S204">
        <f t="shared" si="22"/>
        <v>2024</v>
      </c>
      <c r="T204" s="5">
        <f t="shared" si="23"/>
        <v>45413</v>
      </c>
    </row>
    <row r="205" spans="1:20" x14ac:dyDescent="0.3">
      <c r="A205">
        <v>69170</v>
      </c>
      <c r="B205" s="1">
        <v>45442</v>
      </c>
      <c r="C205">
        <v>660</v>
      </c>
      <c r="D205">
        <v>20</v>
      </c>
      <c r="E205" t="s">
        <v>28</v>
      </c>
      <c r="F205" t="s">
        <v>72</v>
      </c>
      <c r="G205">
        <v>4</v>
      </c>
      <c r="H205">
        <v>66.56</v>
      </c>
      <c r="I205" t="s">
        <v>15</v>
      </c>
      <c r="J205" t="s">
        <v>98</v>
      </c>
      <c r="K205" s="2">
        <v>5</v>
      </c>
      <c r="L205">
        <v>5</v>
      </c>
      <c r="M205" t="str">
        <f t="shared" si="18"/>
        <v>M</v>
      </c>
      <c r="N205" t="s">
        <v>21</v>
      </c>
      <c r="O205">
        <v>62</v>
      </c>
      <c r="P205" t="str">
        <f t="shared" si="21"/>
        <v>60+</v>
      </c>
      <c r="Q205">
        <f t="shared" si="19"/>
        <v>266.24</v>
      </c>
      <c r="R205" t="str">
        <f t="shared" si="20"/>
        <v>May 2024</v>
      </c>
      <c r="S205">
        <f t="shared" si="22"/>
        <v>2024</v>
      </c>
      <c r="T205" s="5">
        <f t="shared" si="23"/>
        <v>45413</v>
      </c>
    </row>
    <row r="206" spans="1:20" x14ac:dyDescent="0.3">
      <c r="A206">
        <v>38096</v>
      </c>
      <c r="B206" s="1">
        <v>45442</v>
      </c>
      <c r="C206">
        <v>826</v>
      </c>
      <c r="D206">
        <v>40</v>
      </c>
      <c r="E206" t="s">
        <v>24</v>
      </c>
      <c r="F206" t="s">
        <v>65</v>
      </c>
      <c r="G206">
        <v>1</v>
      </c>
      <c r="H206">
        <v>67.7</v>
      </c>
      <c r="I206" t="s">
        <v>26</v>
      </c>
      <c r="J206" t="s">
        <v>335</v>
      </c>
      <c r="K206" s="2">
        <v>5</v>
      </c>
      <c r="L206">
        <v>5</v>
      </c>
      <c r="M206" t="str">
        <f t="shared" si="18"/>
        <v>M</v>
      </c>
      <c r="N206" t="s">
        <v>21</v>
      </c>
      <c r="O206">
        <v>58</v>
      </c>
      <c r="P206" t="str">
        <f t="shared" si="21"/>
        <v>46-60</v>
      </c>
      <c r="Q206">
        <f t="shared" si="19"/>
        <v>67.7</v>
      </c>
      <c r="R206" t="str">
        <f t="shared" si="20"/>
        <v>May 2024</v>
      </c>
      <c r="S206">
        <f t="shared" si="22"/>
        <v>2024</v>
      </c>
      <c r="T206" s="5">
        <f t="shared" si="23"/>
        <v>45413</v>
      </c>
    </row>
    <row r="207" spans="1:20" x14ac:dyDescent="0.3">
      <c r="A207">
        <v>20351</v>
      </c>
      <c r="B207" s="1">
        <v>45442</v>
      </c>
      <c r="C207">
        <v>627</v>
      </c>
      <c r="D207">
        <v>40</v>
      </c>
      <c r="E207" t="s">
        <v>24</v>
      </c>
      <c r="F207" t="s">
        <v>44</v>
      </c>
      <c r="G207">
        <v>5</v>
      </c>
      <c r="H207">
        <v>362.11</v>
      </c>
      <c r="I207" t="s">
        <v>15</v>
      </c>
      <c r="J207" t="s">
        <v>397</v>
      </c>
      <c r="K207" s="2">
        <v>5</v>
      </c>
      <c r="L207">
        <v>5</v>
      </c>
      <c r="M207" t="str">
        <f t="shared" si="18"/>
        <v>F</v>
      </c>
      <c r="N207" t="s">
        <v>17</v>
      </c>
      <c r="O207">
        <v>62</v>
      </c>
      <c r="P207" t="str">
        <f t="shared" si="21"/>
        <v>60+</v>
      </c>
      <c r="Q207">
        <f t="shared" si="19"/>
        <v>1810.5500000000002</v>
      </c>
      <c r="R207" t="str">
        <f t="shared" si="20"/>
        <v>May 2024</v>
      </c>
      <c r="S207">
        <f t="shared" si="22"/>
        <v>2024</v>
      </c>
      <c r="T207" s="5">
        <f t="shared" si="23"/>
        <v>45413</v>
      </c>
    </row>
    <row r="208" spans="1:20" x14ac:dyDescent="0.3">
      <c r="A208">
        <v>97874</v>
      </c>
      <c r="B208" s="1">
        <v>45442</v>
      </c>
      <c r="C208">
        <v>967</v>
      </c>
      <c r="D208">
        <v>20</v>
      </c>
      <c r="E208" t="s">
        <v>28</v>
      </c>
      <c r="F208" t="s">
        <v>77</v>
      </c>
      <c r="G208">
        <v>5</v>
      </c>
      <c r="H208">
        <v>381.31</v>
      </c>
      <c r="I208" t="s">
        <v>15</v>
      </c>
      <c r="J208" t="s">
        <v>620</v>
      </c>
      <c r="K208" s="2">
        <v>3.9924906132665834</v>
      </c>
      <c r="M208" t="str">
        <f t="shared" si="18"/>
        <v>Unknown</v>
      </c>
      <c r="O208">
        <v>71</v>
      </c>
      <c r="P208" t="str">
        <f t="shared" si="21"/>
        <v>60+</v>
      </c>
      <c r="Q208">
        <f t="shared" si="19"/>
        <v>1906.55</v>
      </c>
      <c r="R208" t="str">
        <f t="shared" si="20"/>
        <v>May 2024</v>
      </c>
      <c r="S208">
        <f t="shared" si="22"/>
        <v>2024</v>
      </c>
      <c r="T208" s="5">
        <f t="shared" si="23"/>
        <v>45413</v>
      </c>
    </row>
    <row r="209" spans="1:20" x14ac:dyDescent="0.3">
      <c r="A209">
        <v>24639</v>
      </c>
      <c r="B209" s="1">
        <v>45442</v>
      </c>
      <c r="C209">
        <v>797</v>
      </c>
      <c r="D209">
        <v>10</v>
      </c>
      <c r="E209" t="s">
        <v>13</v>
      </c>
      <c r="F209" t="s">
        <v>111</v>
      </c>
      <c r="G209">
        <v>3</v>
      </c>
      <c r="H209">
        <v>238.77</v>
      </c>
      <c r="I209" t="s">
        <v>15</v>
      </c>
      <c r="J209" t="s">
        <v>980</v>
      </c>
      <c r="K209" s="2">
        <v>3.9924906132665834</v>
      </c>
      <c r="M209" t="str">
        <f t="shared" si="18"/>
        <v>F</v>
      </c>
      <c r="N209" t="s">
        <v>17</v>
      </c>
      <c r="O209">
        <v>49</v>
      </c>
      <c r="P209" t="str">
        <f t="shared" si="21"/>
        <v>46-60</v>
      </c>
      <c r="Q209">
        <f t="shared" si="19"/>
        <v>716.31000000000006</v>
      </c>
      <c r="R209" t="str">
        <f t="shared" si="20"/>
        <v>May 2024</v>
      </c>
      <c r="S209">
        <f t="shared" si="22"/>
        <v>2024</v>
      </c>
      <c r="T209" s="5">
        <f t="shared" si="23"/>
        <v>45413</v>
      </c>
    </row>
    <row r="210" spans="1:20" x14ac:dyDescent="0.3">
      <c r="A210">
        <v>75314</v>
      </c>
      <c r="B210" s="1">
        <v>45443</v>
      </c>
      <c r="C210">
        <v>417</v>
      </c>
      <c r="D210">
        <v>20</v>
      </c>
      <c r="E210" t="s">
        <v>28</v>
      </c>
      <c r="F210" t="s">
        <v>79</v>
      </c>
      <c r="G210">
        <v>1</v>
      </c>
      <c r="H210">
        <v>181.56</v>
      </c>
      <c r="I210" t="s">
        <v>35</v>
      </c>
      <c r="J210" t="s">
        <v>256</v>
      </c>
      <c r="K210" s="2">
        <v>3</v>
      </c>
      <c r="L210">
        <v>3</v>
      </c>
      <c r="M210" t="str">
        <f t="shared" si="18"/>
        <v>F</v>
      </c>
      <c r="N210" t="s">
        <v>17</v>
      </c>
      <c r="O210">
        <v>24</v>
      </c>
      <c r="P210" t="str">
        <f t="shared" si="21"/>
        <v>18-25</v>
      </c>
      <c r="Q210">
        <f t="shared" si="19"/>
        <v>181.56</v>
      </c>
      <c r="R210" t="str">
        <f t="shared" si="20"/>
        <v>May 2024</v>
      </c>
      <c r="S210">
        <f t="shared" si="22"/>
        <v>2024</v>
      </c>
      <c r="T210" s="5">
        <f t="shared" si="23"/>
        <v>45413</v>
      </c>
    </row>
    <row r="211" spans="1:20" x14ac:dyDescent="0.3">
      <c r="A211">
        <v>63278</v>
      </c>
      <c r="B211" s="1">
        <v>45443</v>
      </c>
      <c r="C211">
        <v>722</v>
      </c>
      <c r="D211">
        <v>40</v>
      </c>
      <c r="E211" t="s">
        <v>24</v>
      </c>
      <c r="F211" t="s">
        <v>65</v>
      </c>
      <c r="G211">
        <v>2</v>
      </c>
      <c r="H211">
        <v>215.13</v>
      </c>
      <c r="I211" t="s">
        <v>35</v>
      </c>
      <c r="J211" t="s">
        <v>620</v>
      </c>
      <c r="K211" s="2">
        <v>5</v>
      </c>
      <c r="L211">
        <v>5</v>
      </c>
      <c r="M211" t="str">
        <f t="shared" si="18"/>
        <v>Unknown</v>
      </c>
      <c r="O211">
        <v>53</v>
      </c>
      <c r="P211" t="str">
        <f t="shared" si="21"/>
        <v>46-60</v>
      </c>
      <c r="Q211">
        <f t="shared" si="19"/>
        <v>430.26</v>
      </c>
      <c r="R211" t="str">
        <f t="shared" si="20"/>
        <v>May 2024</v>
      </c>
      <c r="S211">
        <f t="shared" si="22"/>
        <v>2024</v>
      </c>
      <c r="T211" s="5">
        <f t="shared" si="23"/>
        <v>45413</v>
      </c>
    </row>
    <row r="212" spans="1:20" x14ac:dyDescent="0.3">
      <c r="A212">
        <v>33203</v>
      </c>
      <c r="B212" s="1">
        <v>45443</v>
      </c>
      <c r="C212">
        <v>236</v>
      </c>
      <c r="D212">
        <v>50</v>
      </c>
      <c r="E212" t="s">
        <v>18</v>
      </c>
      <c r="F212" t="s">
        <v>84</v>
      </c>
      <c r="G212">
        <v>5</v>
      </c>
      <c r="H212">
        <v>366.17</v>
      </c>
      <c r="I212" t="s">
        <v>35</v>
      </c>
      <c r="J212" t="s">
        <v>945</v>
      </c>
      <c r="K212" s="2">
        <v>5</v>
      </c>
      <c r="L212">
        <v>5</v>
      </c>
      <c r="M212" t="str">
        <f t="shared" si="18"/>
        <v>M</v>
      </c>
      <c r="N212" t="s">
        <v>21</v>
      </c>
      <c r="O212">
        <v>62</v>
      </c>
      <c r="P212" t="str">
        <f t="shared" si="21"/>
        <v>60+</v>
      </c>
      <c r="Q212">
        <f t="shared" si="19"/>
        <v>1830.8500000000001</v>
      </c>
      <c r="R212" t="str">
        <f t="shared" si="20"/>
        <v>May 2024</v>
      </c>
      <c r="S212">
        <f t="shared" si="22"/>
        <v>2024</v>
      </c>
      <c r="T212" s="5">
        <f t="shared" si="23"/>
        <v>45413</v>
      </c>
    </row>
    <row r="213" spans="1:20" x14ac:dyDescent="0.3">
      <c r="A213">
        <v>23188</v>
      </c>
      <c r="B213" s="1">
        <v>45444</v>
      </c>
      <c r="C213">
        <v>682</v>
      </c>
      <c r="D213">
        <v>50</v>
      </c>
      <c r="E213" t="s">
        <v>18</v>
      </c>
      <c r="F213" t="s">
        <v>19</v>
      </c>
      <c r="G213">
        <v>5</v>
      </c>
      <c r="H213">
        <v>299.33999999999997</v>
      </c>
      <c r="I213" t="s">
        <v>15</v>
      </c>
      <c r="J213" t="s">
        <v>20</v>
      </c>
      <c r="K213" s="2">
        <v>3.9924906132665834</v>
      </c>
      <c r="M213" t="str">
        <f t="shared" si="18"/>
        <v>M</v>
      </c>
      <c r="N213" t="s">
        <v>21</v>
      </c>
      <c r="O213">
        <v>59</v>
      </c>
      <c r="P213" t="str">
        <f t="shared" si="21"/>
        <v>46-60</v>
      </c>
      <c r="Q213">
        <f t="shared" si="19"/>
        <v>1496.6999999999998</v>
      </c>
      <c r="R213" t="str">
        <f t="shared" si="20"/>
        <v>Jun 2024</v>
      </c>
      <c r="S213">
        <f t="shared" si="22"/>
        <v>2024</v>
      </c>
      <c r="T213" s="5">
        <f t="shared" si="23"/>
        <v>45444</v>
      </c>
    </row>
    <row r="214" spans="1:20" x14ac:dyDescent="0.3">
      <c r="A214">
        <v>61332</v>
      </c>
      <c r="B214" s="1">
        <v>45444</v>
      </c>
      <c r="C214">
        <v>200</v>
      </c>
      <c r="D214">
        <v>50</v>
      </c>
      <c r="E214" t="s">
        <v>18</v>
      </c>
      <c r="F214" t="s">
        <v>87</v>
      </c>
      <c r="G214">
        <v>2</v>
      </c>
      <c r="H214">
        <v>68.94</v>
      </c>
      <c r="I214" t="s">
        <v>26</v>
      </c>
      <c r="J214" t="s">
        <v>623</v>
      </c>
      <c r="K214" s="2">
        <v>3.9924906132665834</v>
      </c>
      <c r="M214" t="str">
        <f t="shared" si="18"/>
        <v>Unknown</v>
      </c>
      <c r="O214">
        <v>39</v>
      </c>
      <c r="P214" t="str">
        <f t="shared" si="21"/>
        <v>36-45</v>
      </c>
      <c r="Q214">
        <f t="shared" si="19"/>
        <v>137.88</v>
      </c>
      <c r="R214" t="str">
        <f t="shared" si="20"/>
        <v>Jun 2024</v>
      </c>
      <c r="S214">
        <f t="shared" si="22"/>
        <v>2024</v>
      </c>
      <c r="T214" s="5">
        <f t="shared" si="23"/>
        <v>45444</v>
      </c>
    </row>
    <row r="215" spans="1:20" x14ac:dyDescent="0.3">
      <c r="A215">
        <v>60796</v>
      </c>
      <c r="B215" s="1">
        <v>45444</v>
      </c>
      <c r="C215">
        <v>535</v>
      </c>
      <c r="D215">
        <v>50</v>
      </c>
      <c r="E215" t="s">
        <v>18</v>
      </c>
      <c r="F215" t="s">
        <v>22</v>
      </c>
      <c r="G215">
        <v>2</v>
      </c>
      <c r="H215">
        <v>241.33</v>
      </c>
      <c r="I215" t="s">
        <v>15</v>
      </c>
      <c r="J215" t="s">
        <v>757</v>
      </c>
      <c r="K215" s="2">
        <v>3</v>
      </c>
      <c r="L215">
        <v>3</v>
      </c>
      <c r="M215" t="str">
        <f t="shared" si="18"/>
        <v>M</v>
      </c>
      <c r="N215" t="s">
        <v>21</v>
      </c>
      <c r="O215">
        <v>73</v>
      </c>
      <c r="P215" t="str">
        <f t="shared" si="21"/>
        <v>60+</v>
      </c>
      <c r="Q215">
        <f t="shared" si="19"/>
        <v>482.66</v>
      </c>
      <c r="R215" t="str">
        <f t="shared" si="20"/>
        <v>Jun 2024</v>
      </c>
      <c r="S215">
        <f t="shared" si="22"/>
        <v>2024</v>
      </c>
      <c r="T215" s="5">
        <f t="shared" si="23"/>
        <v>45444</v>
      </c>
    </row>
    <row r="216" spans="1:20" x14ac:dyDescent="0.3">
      <c r="A216">
        <v>79880</v>
      </c>
      <c r="B216" s="1">
        <v>45444</v>
      </c>
      <c r="C216">
        <v>664</v>
      </c>
      <c r="D216">
        <v>30</v>
      </c>
      <c r="E216" t="s">
        <v>37</v>
      </c>
      <c r="F216" t="s">
        <v>38</v>
      </c>
      <c r="G216">
        <v>5</v>
      </c>
      <c r="H216">
        <v>308.42</v>
      </c>
      <c r="I216" t="s">
        <v>35</v>
      </c>
      <c r="J216" t="s">
        <v>793</v>
      </c>
      <c r="K216" s="2">
        <v>3</v>
      </c>
      <c r="L216">
        <v>3</v>
      </c>
      <c r="M216" t="str">
        <f t="shared" si="18"/>
        <v>Unknown</v>
      </c>
      <c r="O216">
        <v>20</v>
      </c>
      <c r="P216" t="str">
        <f t="shared" si="21"/>
        <v>18-25</v>
      </c>
      <c r="Q216">
        <f t="shared" si="19"/>
        <v>1542.1000000000001</v>
      </c>
      <c r="R216" t="str">
        <f t="shared" si="20"/>
        <v>Jun 2024</v>
      </c>
      <c r="S216">
        <f t="shared" si="22"/>
        <v>2024</v>
      </c>
      <c r="T216" s="5">
        <f t="shared" si="23"/>
        <v>45444</v>
      </c>
    </row>
    <row r="217" spans="1:20" x14ac:dyDescent="0.3">
      <c r="A217">
        <v>28742</v>
      </c>
      <c r="B217" s="1">
        <v>45445</v>
      </c>
      <c r="C217">
        <v>184</v>
      </c>
      <c r="D217">
        <v>10</v>
      </c>
      <c r="E217" t="s">
        <v>13</v>
      </c>
      <c r="F217" t="s">
        <v>111</v>
      </c>
      <c r="G217">
        <v>5</v>
      </c>
      <c r="H217">
        <v>335.61</v>
      </c>
      <c r="I217" t="s">
        <v>35</v>
      </c>
      <c r="J217" t="s">
        <v>526</v>
      </c>
      <c r="K217" s="2">
        <v>3.9924906132665834</v>
      </c>
      <c r="M217" t="str">
        <f t="shared" si="18"/>
        <v>M</v>
      </c>
      <c r="N217" t="s">
        <v>21</v>
      </c>
      <c r="O217">
        <v>34</v>
      </c>
      <c r="P217" t="str">
        <f t="shared" si="21"/>
        <v>26-35</v>
      </c>
      <c r="Q217">
        <f t="shared" si="19"/>
        <v>1678.0500000000002</v>
      </c>
      <c r="R217" t="str">
        <f t="shared" si="20"/>
        <v>Jun 2024</v>
      </c>
      <c r="S217">
        <f t="shared" si="22"/>
        <v>2024</v>
      </c>
      <c r="T217" s="5">
        <f t="shared" si="23"/>
        <v>45444</v>
      </c>
    </row>
    <row r="218" spans="1:20" x14ac:dyDescent="0.3">
      <c r="A218">
        <v>48725</v>
      </c>
      <c r="B218" s="1">
        <v>45445</v>
      </c>
      <c r="C218">
        <v>471</v>
      </c>
      <c r="D218">
        <v>10</v>
      </c>
      <c r="E218" t="s">
        <v>13</v>
      </c>
      <c r="F218" t="s">
        <v>42</v>
      </c>
      <c r="G218">
        <v>2</v>
      </c>
      <c r="H218">
        <v>411.33</v>
      </c>
      <c r="I218" t="s">
        <v>15</v>
      </c>
      <c r="J218" t="s">
        <v>873</v>
      </c>
      <c r="K218" s="2">
        <v>4</v>
      </c>
      <c r="L218">
        <v>4</v>
      </c>
      <c r="M218" t="str">
        <f t="shared" si="18"/>
        <v>F</v>
      </c>
      <c r="N218" t="s">
        <v>17</v>
      </c>
      <c r="O218">
        <v>64</v>
      </c>
      <c r="P218" t="str">
        <f t="shared" si="21"/>
        <v>60+</v>
      </c>
      <c r="Q218">
        <f t="shared" si="19"/>
        <v>822.66</v>
      </c>
      <c r="R218" t="str">
        <f t="shared" si="20"/>
        <v>Jun 2024</v>
      </c>
      <c r="S218">
        <f t="shared" si="22"/>
        <v>2024</v>
      </c>
      <c r="T218" s="5">
        <f t="shared" si="23"/>
        <v>45444</v>
      </c>
    </row>
    <row r="219" spans="1:20" x14ac:dyDescent="0.3">
      <c r="A219">
        <v>17074</v>
      </c>
      <c r="B219" s="1">
        <v>45445</v>
      </c>
      <c r="C219">
        <v>224</v>
      </c>
      <c r="D219">
        <v>30</v>
      </c>
      <c r="E219" t="s">
        <v>37</v>
      </c>
      <c r="F219" t="s">
        <v>58</v>
      </c>
      <c r="G219">
        <v>1</v>
      </c>
      <c r="H219">
        <v>260.52</v>
      </c>
      <c r="I219" t="s">
        <v>35</v>
      </c>
      <c r="J219" t="s">
        <v>890</v>
      </c>
      <c r="K219" s="2">
        <v>5</v>
      </c>
      <c r="L219">
        <v>5</v>
      </c>
      <c r="M219" t="str">
        <f t="shared" si="18"/>
        <v>M</v>
      </c>
      <c r="N219" t="s">
        <v>21</v>
      </c>
      <c r="O219">
        <v>37</v>
      </c>
      <c r="P219" t="str">
        <f t="shared" si="21"/>
        <v>36-45</v>
      </c>
      <c r="Q219">
        <f t="shared" si="19"/>
        <v>260.52</v>
      </c>
      <c r="R219" t="str">
        <f t="shared" si="20"/>
        <v>Jun 2024</v>
      </c>
      <c r="S219">
        <f t="shared" si="22"/>
        <v>2024</v>
      </c>
      <c r="T219" s="5">
        <f t="shared" si="23"/>
        <v>45444</v>
      </c>
    </row>
    <row r="220" spans="1:20" x14ac:dyDescent="0.3">
      <c r="A220">
        <v>54901</v>
      </c>
      <c r="B220" s="1">
        <v>45447</v>
      </c>
      <c r="C220">
        <v>491</v>
      </c>
      <c r="D220">
        <v>40</v>
      </c>
      <c r="E220" t="s">
        <v>24</v>
      </c>
      <c r="F220" t="s">
        <v>65</v>
      </c>
      <c r="G220">
        <v>3</v>
      </c>
      <c r="H220">
        <v>376.28</v>
      </c>
      <c r="I220" t="s">
        <v>35</v>
      </c>
      <c r="J220" t="s">
        <v>138</v>
      </c>
      <c r="K220" s="2">
        <v>5</v>
      </c>
      <c r="L220">
        <v>5</v>
      </c>
      <c r="M220" t="str">
        <f t="shared" si="18"/>
        <v>F</v>
      </c>
      <c r="N220" t="s">
        <v>17</v>
      </c>
      <c r="O220">
        <v>23</v>
      </c>
      <c r="P220" t="str">
        <f t="shared" si="21"/>
        <v>18-25</v>
      </c>
      <c r="Q220">
        <f t="shared" si="19"/>
        <v>1128.8399999999999</v>
      </c>
      <c r="R220" t="str">
        <f t="shared" si="20"/>
        <v>Jun 2024</v>
      </c>
      <c r="S220">
        <f t="shared" si="22"/>
        <v>2024</v>
      </c>
      <c r="T220" s="5">
        <f t="shared" si="23"/>
        <v>45444</v>
      </c>
    </row>
    <row r="221" spans="1:20" x14ac:dyDescent="0.3">
      <c r="A221">
        <v>39236</v>
      </c>
      <c r="B221" s="1">
        <v>45448</v>
      </c>
      <c r="C221">
        <v>793</v>
      </c>
      <c r="D221">
        <v>30</v>
      </c>
      <c r="E221" t="s">
        <v>37</v>
      </c>
      <c r="F221" t="s">
        <v>40</v>
      </c>
      <c r="G221">
        <v>1</v>
      </c>
      <c r="H221">
        <v>158.11000000000001</v>
      </c>
      <c r="I221" t="s">
        <v>35</v>
      </c>
      <c r="J221" t="s">
        <v>167</v>
      </c>
      <c r="K221" s="2">
        <v>4</v>
      </c>
      <c r="L221">
        <v>4</v>
      </c>
      <c r="M221" t="str">
        <f t="shared" si="18"/>
        <v>M</v>
      </c>
      <c r="N221" t="s">
        <v>21</v>
      </c>
      <c r="O221">
        <v>47</v>
      </c>
      <c r="P221" t="str">
        <f t="shared" si="21"/>
        <v>46-60</v>
      </c>
      <c r="Q221">
        <f t="shared" si="19"/>
        <v>158.11000000000001</v>
      </c>
      <c r="R221" t="str">
        <f t="shared" si="20"/>
        <v>Jun 2024</v>
      </c>
      <c r="S221">
        <f t="shared" si="22"/>
        <v>2024</v>
      </c>
      <c r="T221" s="5">
        <f t="shared" si="23"/>
        <v>45444</v>
      </c>
    </row>
    <row r="222" spans="1:20" x14ac:dyDescent="0.3">
      <c r="A222">
        <v>14284</v>
      </c>
      <c r="B222" s="1">
        <v>45448</v>
      </c>
      <c r="C222">
        <v>865</v>
      </c>
      <c r="D222">
        <v>20</v>
      </c>
      <c r="E222" t="s">
        <v>28</v>
      </c>
      <c r="F222" t="s">
        <v>77</v>
      </c>
      <c r="G222">
        <v>1</v>
      </c>
      <c r="H222">
        <v>323.83</v>
      </c>
      <c r="I222" t="s">
        <v>26</v>
      </c>
      <c r="J222" t="s">
        <v>494</v>
      </c>
      <c r="K222" s="2">
        <v>3</v>
      </c>
      <c r="L222">
        <v>3</v>
      </c>
      <c r="M222" t="str">
        <f t="shared" si="18"/>
        <v>F</v>
      </c>
      <c r="N222" t="s">
        <v>17</v>
      </c>
      <c r="O222">
        <v>63</v>
      </c>
      <c r="P222" t="str">
        <f t="shared" si="21"/>
        <v>60+</v>
      </c>
      <c r="Q222">
        <f t="shared" si="19"/>
        <v>323.83</v>
      </c>
      <c r="R222" t="str">
        <f t="shared" si="20"/>
        <v>Jun 2024</v>
      </c>
      <c r="S222">
        <f t="shared" si="22"/>
        <v>2024</v>
      </c>
      <c r="T222" s="5">
        <f t="shared" si="23"/>
        <v>45444</v>
      </c>
    </row>
    <row r="223" spans="1:20" x14ac:dyDescent="0.3">
      <c r="A223">
        <v>23300</v>
      </c>
      <c r="B223" s="1">
        <v>45448</v>
      </c>
      <c r="C223">
        <v>737</v>
      </c>
      <c r="D223">
        <v>20</v>
      </c>
      <c r="E223" t="s">
        <v>28</v>
      </c>
      <c r="F223" t="s">
        <v>29</v>
      </c>
      <c r="G223">
        <v>2</v>
      </c>
      <c r="H223">
        <v>46.12</v>
      </c>
      <c r="I223" t="s">
        <v>15</v>
      </c>
      <c r="J223" t="s">
        <v>607</v>
      </c>
      <c r="K223" s="2">
        <v>2</v>
      </c>
      <c r="L223">
        <v>2</v>
      </c>
      <c r="M223" t="str">
        <f t="shared" si="18"/>
        <v>M</v>
      </c>
      <c r="N223" t="s">
        <v>21</v>
      </c>
      <c r="O223">
        <v>66</v>
      </c>
      <c r="P223" t="str">
        <f t="shared" si="21"/>
        <v>60+</v>
      </c>
      <c r="Q223">
        <f t="shared" si="19"/>
        <v>92.24</v>
      </c>
      <c r="R223" t="str">
        <f t="shared" si="20"/>
        <v>Jun 2024</v>
      </c>
      <c r="S223">
        <f t="shared" si="22"/>
        <v>2024</v>
      </c>
      <c r="T223" s="5">
        <f t="shared" si="23"/>
        <v>45444</v>
      </c>
    </row>
    <row r="224" spans="1:20" x14ac:dyDescent="0.3">
      <c r="A224">
        <v>39945</v>
      </c>
      <c r="B224" s="1">
        <v>45449</v>
      </c>
      <c r="C224">
        <v>273</v>
      </c>
      <c r="D224">
        <v>50</v>
      </c>
      <c r="E224" t="s">
        <v>18</v>
      </c>
      <c r="F224" t="s">
        <v>34</v>
      </c>
      <c r="G224">
        <v>5</v>
      </c>
      <c r="H224">
        <v>182.39</v>
      </c>
      <c r="I224" t="s">
        <v>26</v>
      </c>
      <c r="J224" t="s">
        <v>163</v>
      </c>
      <c r="K224" s="2">
        <v>2</v>
      </c>
      <c r="L224">
        <v>2</v>
      </c>
      <c r="M224" t="str">
        <f t="shared" si="18"/>
        <v>M</v>
      </c>
      <c r="N224" t="s">
        <v>21</v>
      </c>
      <c r="O224">
        <v>75</v>
      </c>
      <c r="P224" t="str">
        <f t="shared" si="21"/>
        <v>60+</v>
      </c>
      <c r="Q224">
        <f t="shared" si="19"/>
        <v>911.94999999999993</v>
      </c>
      <c r="R224" t="str">
        <f t="shared" si="20"/>
        <v>Jun 2024</v>
      </c>
      <c r="S224">
        <f t="shared" si="22"/>
        <v>2024</v>
      </c>
      <c r="T224" s="5">
        <f t="shared" si="23"/>
        <v>45444</v>
      </c>
    </row>
    <row r="225" spans="1:20" x14ac:dyDescent="0.3">
      <c r="A225">
        <v>12817</v>
      </c>
      <c r="B225" s="1">
        <v>45449</v>
      </c>
      <c r="C225">
        <v>466</v>
      </c>
      <c r="D225">
        <v>50</v>
      </c>
      <c r="E225" t="s">
        <v>18</v>
      </c>
      <c r="F225" t="s">
        <v>22</v>
      </c>
      <c r="G225">
        <v>4</v>
      </c>
      <c r="H225">
        <v>397.46</v>
      </c>
      <c r="I225" t="s">
        <v>15</v>
      </c>
      <c r="J225" t="s">
        <v>173</v>
      </c>
      <c r="K225" s="2">
        <v>5</v>
      </c>
      <c r="L225">
        <v>5</v>
      </c>
      <c r="M225" t="str">
        <f t="shared" si="18"/>
        <v>M</v>
      </c>
      <c r="N225" t="s">
        <v>21</v>
      </c>
      <c r="O225">
        <v>40</v>
      </c>
      <c r="P225" t="str">
        <f t="shared" si="21"/>
        <v>36-45</v>
      </c>
      <c r="Q225">
        <f t="shared" si="19"/>
        <v>1589.84</v>
      </c>
      <c r="R225" t="str">
        <f t="shared" si="20"/>
        <v>Jun 2024</v>
      </c>
      <c r="S225">
        <f t="shared" si="22"/>
        <v>2024</v>
      </c>
      <c r="T225" s="5">
        <f t="shared" si="23"/>
        <v>45444</v>
      </c>
    </row>
    <row r="226" spans="1:20" x14ac:dyDescent="0.3">
      <c r="A226">
        <v>88424</v>
      </c>
      <c r="B226" s="1">
        <v>45449</v>
      </c>
      <c r="C226">
        <v>535</v>
      </c>
      <c r="D226">
        <v>10</v>
      </c>
      <c r="E226" t="s">
        <v>13</v>
      </c>
      <c r="F226" t="s">
        <v>14</v>
      </c>
      <c r="G226">
        <v>2</v>
      </c>
      <c r="H226">
        <v>190.68</v>
      </c>
      <c r="I226" t="s">
        <v>26</v>
      </c>
      <c r="J226" t="s">
        <v>282</v>
      </c>
      <c r="K226" s="2">
        <v>3.9924906132665834</v>
      </c>
      <c r="M226" t="str">
        <f t="shared" si="18"/>
        <v>F</v>
      </c>
      <c r="N226" t="s">
        <v>17</v>
      </c>
      <c r="O226">
        <v>44</v>
      </c>
      <c r="P226" t="str">
        <f t="shared" si="21"/>
        <v>36-45</v>
      </c>
      <c r="Q226">
        <f t="shared" si="19"/>
        <v>381.36</v>
      </c>
      <c r="R226" t="str">
        <f t="shared" si="20"/>
        <v>Jun 2024</v>
      </c>
      <c r="S226">
        <f t="shared" si="22"/>
        <v>2024</v>
      </c>
      <c r="T226" s="5">
        <f t="shared" si="23"/>
        <v>45444</v>
      </c>
    </row>
    <row r="227" spans="1:20" x14ac:dyDescent="0.3">
      <c r="A227">
        <v>36125</v>
      </c>
      <c r="B227" s="1">
        <v>45449</v>
      </c>
      <c r="C227">
        <v>521</v>
      </c>
      <c r="D227">
        <v>50</v>
      </c>
      <c r="E227" t="s">
        <v>18</v>
      </c>
      <c r="F227" t="s">
        <v>84</v>
      </c>
      <c r="G227">
        <v>5</v>
      </c>
      <c r="H227">
        <v>406.26</v>
      </c>
      <c r="I227" t="s">
        <v>26</v>
      </c>
      <c r="J227" t="s">
        <v>410</v>
      </c>
      <c r="K227" s="2">
        <v>3.9924906132665834</v>
      </c>
      <c r="M227" t="str">
        <f t="shared" si="18"/>
        <v>M</v>
      </c>
      <c r="N227" t="s">
        <v>21</v>
      </c>
      <c r="O227">
        <v>30</v>
      </c>
      <c r="P227" t="str">
        <f t="shared" si="21"/>
        <v>26-35</v>
      </c>
      <c r="Q227">
        <f t="shared" si="19"/>
        <v>2031.3</v>
      </c>
      <c r="R227" t="str">
        <f t="shared" si="20"/>
        <v>Jun 2024</v>
      </c>
      <c r="S227">
        <f t="shared" si="22"/>
        <v>2024</v>
      </c>
      <c r="T227" s="5">
        <f t="shared" si="23"/>
        <v>45444</v>
      </c>
    </row>
    <row r="228" spans="1:20" x14ac:dyDescent="0.3">
      <c r="A228">
        <v>79809</v>
      </c>
      <c r="B228" s="1">
        <v>45450</v>
      </c>
      <c r="C228">
        <v>706</v>
      </c>
      <c r="D228">
        <v>10</v>
      </c>
      <c r="E228" t="s">
        <v>13</v>
      </c>
      <c r="F228" t="s">
        <v>32</v>
      </c>
      <c r="G228">
        <v>5</v>
      </c>
      <c r="H228">
        <v>272.75</v>
      </c>
      <c r="I228" t="s">
        <v>26</v>
      </c>
      <c r="J228" t="s">
        <v>33</v>
      </c>
      <c r="K228" s="2">
        <v>3.9924906132665834</v>
      </c>
      <c r="M228" t="str">
        <f t="shared" si="18"/>
        <v>M</v>
      </c>
      <c r="N228" t="s">
        <v>21</v>
      </c>
      <c r="O228">
        <v>57</v>
      </c>
      <c r="P228" t="str">
        <f t="shared" si="21"/>
        <v>46-60</v>
      </c>
      <c r="Q228">
        <f t="shared" si="19"/>
        <v>1363.75</v>
      </c>
      <c r="R228" t="str">
        <f t="shared" si="20"/>
        <v>Jun 2024</v>
      </c>
      <c r="S228">
        <f t="shared" si="22"/>
        <v>2024</v>
      </c>
      <c r="T228" s="5">
        <f t="shared" si="23"/>
        <v>45444</v>
      </c>
    </row>
    <row r="229" spans="1:20" x14ac:dyDescent="0.3">
      <c r="A229">
        <v>28298</v>
      </c>
      <c r="B229" s="1">
        <v>45450</v>
      </c>
      <c r="C229">
        <v>555</v>
      </c>
      <c r="D229">
        <v>40</v>
      </c>
      <c r="E229" t="s">
        <v>24</v>
      </c>
      <c r="F229" t="s">
        <v>63</v>
      </c>
      <c r="G229">
        <v>3</v>
      </c>
      <c r="H229">
        <v>346.82</v>
      </c>
      <c r="I229" t="s">
        <v>26</v>
      </c>
      <c r="J229" t="s">
        <v>178</v>
      </c>
      <c r="K229" s="2">
        <v>5</v>
      </c>
      <c r="L229">
        <v>5</v>
      </c>
      <c r="M229" t="str">
        <f t="shared" si="18"/>
        <v>F</v>
      </c>
      <c r="N229" t="s">
        <v>17</v>
      </c>
      <c r="O229">
        <v>18</v>
      </c>
      <c r="P229" t="str">
        <f t="shared" si="21"/>
        <v>18-25</v>
      </c>
      <c r="Q229">
        <f t="shared" si="19"/>
        <v>1040.46</v>
      </c>
      <c r="R229" t="str">
        <f t="shared" si="20"/>
        <v>Jun 2024</v>
      </c>
      <c r="S229">
        <f t="shared" si="22"/>
        <v>2024</v>
      </c>
      <c r="T229" s="5">
        <f t="shared" si="23"/>
        <v>45444</v>
      </c>
    </row>
    <row r="230" spans="1:20" x14ac:dyDescent="0.3">
      <c r="A230">
        <v>20485</v>
      </c>
      <c r="B230" s="1">
        <v>45450</v>
      </c>
      <c r="C230">
        <v>602</v>
      </c>
      <c r="D230">
        <v>20</v>
      </c>
      <c r="E230" t="s">
        <v>28</v>
      </c>
      <c r="F230" t="s">
        <v>79</v>
      </c>
      <c r="G230">
        <v>4</v>
      </c>
      <c r="H230">
        <v>333.92</v>
      </c>
      <c r="I230" t="s">
        <v>15</v>
      </c>
      <c r="J230" t="s">
        <v>240</v>
      </c>
      <c r="K230" s="2">
        <v>3.9924906132665834</v>
      </c>
      <c r="M230" t="str">
        <f t="shared" si="18"/>
        <v>M</v>
      </c>
      <c r="N230" t="s">
        <v>21</v>
      </c>
      <c r="O230">
        <v>44</v>
      </c>
      <c r="P230" t="str">
        <f t="shared" si="21"/>
        <v>36-45</v>
      </c>
      <c r="Q230">
        <f t="shared" si="19"/>
        <v>1335.68</v>
      </c>
      <c r="R230" t="str">
        <f t="shared" si="20"/>
        <v>Jun 2024</v>
      </c>
      <c r="S230">
        <f t="shared" si="22"/>
        <v>2024</v>
      </c>
      <c r="T230" s="5">
        <f t="shared" si="23"/>
        <v>45444</v>
      </c>
    </row>
    <row r="231" spans="1:20" x14ac:dyDescent="0.3">
      <c r="A231">
        <v>35007</v>
      </c>
      <c r="B231" s="1">
        <v>45452</v>
      </c>
      <c r="C231">
        <v>355</v>
      </c>
      <c r="D231">
        <v>30</v>
      </c>
      <c r="E231" t="s">
        <v>37</v>
      </c>
      <c r="F231" t="s">
        <v>68</v>
      </c>
      <c r="G231">
        <v>2</v>
      </c>
      <c r="H231">
        <v>149.77000000000001</v>
      </c>
      <c r="I231" t="s">
        <v>35</v>
      </c>
      <c r="J231" t="s">
        <v>83</v>
      </c>
      <c r="K231" s="2">
        <v>5</v>
      </c>
      <c r="L231">
        <v>5</v>
      </c>
      <c r="M231" t="str">
        <f t="shared" si="18"/>
        <v>Unknown</v>
      </c>
      <c r="O231">
        <v>65</v>
      </c>
      <c r="P231" t="str">
        <f t="shared" si="21"/>
        <v>60+</v>
      </c>
      <c r="Q231">
        <f t="shared" si="19"/>
        <v>299.54000000000002</v>
      </c>
      <c r="R231" t="str">
        <f t="shared" si="20"/>
        <v>Jun 2024</v>
      </c>
      <c r="S231">
        <f t="shared" si="22"/>
        <v>2024</v>
      </c>
      <c r="T231" s="5">
        <f t="shared" si="23"/>
        <v>45444</v>
      </c>
    </row>
    <row r="232" spans="1:20" x14ac:dyDescent="0.3">
      <c r="A232">
        <v>55184</v>
      </c>
      <c r="B232" s="1">
        <v>45452</v>
      </c>
      <c r="C232">
        <v>151</v>
      </c>
      <c r="D232">
        <v>20</v>
      </c>
      <c r="E232" t="s">
        <v>28</v>
      </c>
      <c r="F232" t="s">
        <v>29</v>
      </c>
      <c r="G232">
        <v>5</v>
      </c>
      <c r="H232">
        <v>31.41</v>
      </c>
      <c r="I232" t="s">
        <v>26</v>
      </c>
      <c r="J232" t="s">
        <v>298</v>
      </c>
      <c r="K232" s="2">
        <v>5</v>
      </c>
      <c r="L232">
        <v>5</v>
      </c>
      <c r="M232" t="str">
        <f t="shared" si="18"/>
        <v>M</v>
      </c>
      <c r="N232" t="s">
        <v>21</v>
      </c>
      <c r="O232">
        <v>23</v>
      </c>
      <c r="P232" t="str">
        <f t="shared" si="21"/>
        <v>18-25</v>
      </c>
      <c r="Q232">
        <f t="shared" si="19"/>
        <v>157.05000000000001</v>
      </c>
      <c r="R232" t="str">
        <f t="shared" si="20"/>
        <v>Jun 2024</v>
      </c>
      <c r="S232">
        <f t="shared" si="22"/>
        <v>2024</v>
      </c>
      <c r="T232" s="5">
        <f t="shared" si="23"/>
        <v>45444</v>
      </c>
    </row>
    <row r="233" spans="1:20" x14ac:dyDescent="0.3">
      <c r="A233">
        <v>27836</v>
      </c>
      <c r="B233" s="1">
        <v>45452</v>
      </c>
      <c r="C233">
        <v>302</v>
      </c>
      <c r="D233">
        <v>10</v>
      </c>
      <c r="E233" t="s">
        <v>13</v>
      </c>
      <c r="F233" t="s">
        <v>111</v>
      </c>
      <c r="G233">
        <v>4</v>
      </c>
      <c r="H233">
        <v>110.67</v>
      </c>
      <c r="I233" t="s">
        <v>35</v>
      </c>
      <c r="J233" t="s">
        <v>536</v>
      </c>
      <c r="K233" s="2">
        <v>4</v>
      </c>
      <c r="L233">
        <v>4</v>
      </c>
      <c r="M233" t="str">
        <f t="shared" si="18"/>
        <v>F</v>
      </c>
      <c r="N233" t="s">
        <v>17</v>
      </c>
      <c r="O233">
        <v>73</v>
      </c>
      <c r="P233" t="str">
        <f t="shared" si="21"/>
        <v>60+</v>
      </c>
      <c r="Q233">
        <f t="shared" si="19"/>
        <v>442.68</v>
      </c>
      <c r="R233" t="str">
        <f t="shared" si="20"/>
        <v>Jun 2024</v>
      </c>
      <c r="S233">
        <f t="shared" si="22"/>
        <v>2024</v>
      </c>
      <c r="T233" s="5">
        <f t="shared" si="23"/>
        <v>45444</v>
      </c>
    </row>
    <row r="234" spans="1:20" x14ac:dyDescent="0.3">
      <c r="A234">
        <v>55438</v>
      </c>
      <c r="B234" s="1">
        <v>45452</v>
      </c>
      <c r="C234">
        <v>716</v>
      </c>
      <c r="D234">
        <v>10</v>
      </c>
      <c r="E234" t="s">
        <v>13</v>
      </c>
      <c r="F234" t="s">
        <v>47</v>
      </c>
      <c r="G234">
        <v>3</v>
      </c>
      <c r="H234">
        <v>82.65</v>
      </c>
      <c r="I234" t="s">
        <v>35</v>
      </c>
      <c r="J234" t="s">
        <v>952</v>
      </c>
      <c r="K234" s="2">
        <v>3</v>
      </c>
      <c r="L234">
        <v>3</v>
      </c>
      <c r="M234" t="str">
        <f t="shared" si="18"/>
        <v>M</v>
      </c>
      <c r="N234" t="s">
        <v>21</v>
      </c>
      <c r="O234">
        <v>51</v>
      </c>
      <c r="P234" t="str">
        <f t="shared" si="21"/>
        <v>46-60</v>
      </c>
      <c r="Q234">
        <f t="shared" si="19"/>
        <v>247.95000000000002</v>
      </c>
      <c r="R234" t="str">
        <f t="shared" si="20"/>
        <v>Jun 2024</v>
      </c>
      <c r="S234">
        <f t="shared" si="22"/>
        <v>2024</v>
      </c>
      <c r="T234" s="5">
        <f t="shared" si="23"/>
        <v>45444</v>
      </c>
    </row>
    <row r="235" spans="1:20" x14ac:dyDescent="0.3">
      <c r="A235">
        <v>17263</v>
      </c>
      <c r="B235" s="1">
        <v>45453</v>
      </c>
      <c r="C235">
        <v>542</v>
      </c>
      <c r="D235">
        <v>10</v>
      </c>
      <c r="E235" t="s">
        <v>13</v>
      </c>
      <c r="F235" t="s">
        <v>42</v>
      </c>
      <c r="G235">
        <v>5</v>
      </c>
      <c r="H235">
        <v>375.27</v>
      </c>
      <c r="I235" t="s">
        <v>26</v>
      </c>
      <c r="J235" t="s">
        <v>460</v>
      </c>
      <c r="K235" s="2">
        <v>3.9924906132665834</v>
      </c>
      <c r="M235" t="str">
        <f t="shared" si="18"/>
        <v>M</v>
      </c>
      <c r="N235" t="s">
        <v>21</v>
      </c>
      <c r="O235">
        <v>47</v>
      </c>
      <c r="P235" t="str">
        <f t="shared" si="21"/>
        <v>46-60</v>
      </c>
      <c r="Q235">
        <f t="shared" si="19"/>
        <v>1876.35</v>
      </c>
      <c r="R235" t="str">
        <f t="shared" si="20"/>
        <v>Jun 2024</v>
      </c>
      <c r="S235">
        <f t="shared" si="22"/>
        <v>2024</v>
      </c>
      <c r="T235" s="5">
        <f t="shared" si="23"/>
        <v>45444</v>
      </c>
    </row>
    <row r="236" spans="1:20" x14ac:dyDescent="0.3">
      <c r="A236">
        <v>92654</v>
      </c>
      <c r="B236" s="1">
        <v>45453</v>
      </c>
      <c r="C236">
        <v>693</v>
      </c>
      <c r="D236">
        <v>50</v>
      </c>
      <c r="E236" t="s">
        <v>18</v>
      </c>
      <c r="F236" t="s">
        <v>84</v>
      </c>
      <c r="G236">
        <v>1</v>
      </c>
      <c r="H236">
        <v>386.91</v>
      </c>
      <c r="I236" t="s">
        <v>15</v>
      </c>
      <c r="J236" t="s">
        <v>756</v>
      </c>
      <c r="K236" s="2">
        <v>5</v>
      </c>
      <c r="L236">
        <v>5</v>
      </c>
      <c r="M236" t="str">
        <f t="shared" si="18"/>
        <v>F</v>
      </c>
      <c r="N236" t="s">
        <v>17</v>
      </c>
      <c r="O236">
        <v>31</v>
      </c>
      <c r="P236" t="str">
        <f t="shared" si="21"/>
        <v>26-35</v>
      </c>
      <c r="Q236">
        <f t="shared" si="19"/>
        <v>386.91</v>
      </c>
      <c r="R236" t="str">
        <f t="shared" si="20"/>
        <v>Jun 2024</v>
      </c>
      <c r="S236">
        <f t="shared" si="22"/>
        <v>2024</v>
      </c>
      <c r="T236" s="5">
        <f t="shared" si="23"/>
        <v>45444</v>
      </c>
    </row>
    <row r="237" spans="1:20" x14ac:dyDescent="0.3">
      <c r="A237">
        <v>21664</v>
      </c>
      <c r="B237" s="1">
        <v>45453</v>
      </c>
      <c r="C237">
        <v>395</v>
      </c>
      <c r="D237">
        <v>40</v>
      </c>
      <c r="E237" t="s">
        <v>24</v>
      </c>
      <c r="F237" t="s">
        <v>63</v>
      </c>
      <c r="G237">
        <v>3</v>
      </c>
      <c r="H237">
        <v>326.37</v>
      </c>
      <c r="I237" t="s">
        <v>26</v>
      </c>
      <c r="J237" t="s">
        <v>968</v>
      </c>
      <c r="K237" s="2">
        <v>3.9924906132665834</v>
      </c>
      <c r="M237" t="str">
        <f t="shared" si="18"/>
        <v>F</v>
      </c>
      <c r="N237" t="s">
        <v>17</v>
      </c>
      <c r="O237">
        <v>39</v>
      </c>
      <c r="P237" t="str">
        <f t="shared" si="21"/>
        <v>36-45</v>
      </c>
      <c r="Q237">
        <f t="shared" si="19"/>
        <v>979.11</v>
      </c>
      <c r="R237" t="str">
        <f t="shared" si="20"/>
        <v>Jun 2024</v>
      </c>
      <c r="S237">
        <f t="shared" si="22"/>
        <v>2024</v>
      </c>
      <c r="T237" s="5">
        <f t="shared" si="23"/>
        <v>45444</v>
      </c>
    </row>
    <row r="238" spans="1:20" x14ac:dyDescent="0.3">
      <c r="A238">
        <v>33897</v>
      </c>
      <c r="B238" s="1">
        <v>45454</v>
      </c>
      <c r="C238">
        <v>755</v>
      </c>
      <c r="D238">
        <v>50</v>
      </c>
      <c r="E238" t="s">
        <v>18</v>
      </c>
      <c r="F238" t="s">
        <v>87</v>
      </c>
      <c r="G238">
        <v>1</v>
      </c>
      <c r="H238">
        <v>323.43</v>
      </c>
      <c r="I238" t="s">
        <v>15</v>
      </c>
      <c r="J238" t="s">
        <v>601</v>
      </c>
      <c r="K238" s="2">
        <v>5</v>
      </c>
      <c r="L238">
        <v>5</v>
      </c>
      <c r="M238" t="str">
        <f t="shared" si="18"/>
        <v>M</v>
      </c>
      <c r="N238" t="s">
        <v>21</v>
      </c>
      <c r="O238">
        <v>48</v>
      </c>
      <c r="P238" t="str">
        <f t="shared" si="21"/>
        <v>46-60</v>
      </c>
      <c r="Q238">
        <f t="shared" si="19"/>
        <v>323.43</v>
      </c>
      <c r="R238" t="str">
        <f t="shared" si="20"/>
        <v>Jun 2024</v>
      </c>
      <c r="S238">
        <f t="shared" si="22"/>
        <v>2024</v>
      </c>
      <c r="T238" s="5">
        <f t="shared" si="23"/>
        <v>45444</v>
      </c>
    </row>
    <row r="239" spans="1:20" x14ac:dyDescent="0.3">
      <c r="A239">
        <v>17483</v>
      </c>
      <c r="B239" s="1">
        <v>45454</v>
      </c>
      <c r="C239">
        <v>205</v>
      </c>
      <c r="D239">
        <v>20</v>
      </c>
      <c r="E239" t="s">
        <v>28</v>
      </c>
      <c r="F239" t="s">
        <v>77</v>
      </c>
      <c r="G239">
        <v>4</v>
      </c>
      <c r="H239">
        <v>210.55</v>
      </c>
      <c r="I239" t="s">
        <v>35</v>
      </c>
      <c r="J239" t="s">
        <v>611</v>
      </c>
      <c r="K239" s="2">
        <v>5</v>
      </c>
      <c r="L239">
        <v>5</v>
      </c>
      <c r="M239" t="str">
        <f t="shared" si="18"/>
        <v>F</v>
      </c>
      <c r="N239" t="s">
        <v>17</v>
      </c>
      <c r="O239">
        <v>48</v>
      </c>
      <c r="P239" t="str">
        <f t="shared" si="21"/>
        <v>46-60</v>
      </c>
      <c r="Q239">
        <f t="shared" si="19"/>
        <v>842.2</v>
      </c>
      <c r="R239" t="str">
        <f t="shared" si="20"/>
        <v>Jun 2024</v>
      </c>
      <c r="S239">
        <f t="shared" si="22"/>
        <v>2024</v>
      </c>
      <c r="T239" s="5">
        <f t="shared" si="23"/>
        <v>45444</v>
      </c>
    </row>
    <row r="240" spans="1:20" x14ac:dyDescent="0.3">
      <c r="A240">
        <v>68218</v>
      </c>
      <c r="B240" s="1">
        <v>45454</v>
      </c>
      <c r="C240">
        <v>680</v>
      </c>
      <c r="D240">
        <v>50</v>
      </c>
      <c r="E240" t="s">
        <v>18</v>
      </c>
      <c r="F240" t="s">
        <v>87</v>
      </c>
      <c r="G240">
        <v>4</v>
      </c>
      <c r="H240">
        <v>237.15</v>
      </c>
      <c r="I240" t="s">
        <v>35</v>
      </c>
      <c r="J240" t="s">
        <v>940</v>
      </c>
      <c r="K240" s="2">
        <v>4</v>
      </c>
      <c r="L240">
        <v>4</v>
      </c>
      <c r="M240" t="str">
        <f t="shared" si="18"/>
        <v>F</v>
      </c>
      <c r="N240" t="s">
        <v>17</v>
      </c>
      <c r="O240">
        <v>39</v>
      </c>
      <c r="P240" t="str">
        <f t="shared" si="21"/>
        <v>36-45</v>
      </c>
      <c r="Q240">
        <f t="shared" si="19"/>
        <v>948.6</v>
      </c>
      <c r="R240" t="str">
        <f t="shared" si="20"/>
        <v>Jun 2024</v>
      </c>
      <c r="S240">
        <f t="shared" si="22"/>
        <v>2024</v>
      </c>
      <c r="T240" s="5">
        <f t="shared" si="23"/>
        <v>45444</v>
      </c>
    </row>
    <row r="241" spans="1:20" x14ac:dyDescent="0.3">
      <c r="A241">
        <v>88309</v>
      </c>
      <c r="B241" s="1">
        <v>45454</v>
      </c>
      <c r="C241">
        <v>524</v>
      </c>
      <c r="D241">
        <v>50</v>
      </c>
      <c r="E241" t="s">
        <v>18</v>
      </c>
      <c r="F241" t="s">
        <v>84</v>
      </c>
      <c r="G241">
        <v>1</v>
      </c>
      <c r="H241">
        <v>394.31</v>
      </c>
      <c r="I241" t="s">
        <v>26</v>
      </c>
      <c r="J241" t="s">
        <v>847</v>
      </c>
      <c r="K241" s="2">
        <v>4</v>
      </c>
      <c r="L241">
        <v>4</v>
      </c>
      <c r="M241" t="str">
        <f t="shared" si="18"/>
        <v>M</v>
      </c>
      <c r="N241" t="s">
        <v>21</v>
      </c>
      <c r="O241">
        <v>41</v>
      </c>
      <c r="P241" t="str">
        <f t="shared" si="21"/>
        <v>36-45</v>
      </c>
      <c r="Q241">
        <f t="shared" si="19"/>
        <v>394.31</v>
      </c>
      <c r="R241" t="str">
        <f t="shared" si="20"/>
        <v>Jun 2024</v>
      </c>
      <c r="S241">
        <f t="shared" si="22"/>
        <v>2024</v>
      </c>
      <c r="T241" s="5">
        <f t="shared" si="23"/>
        <v>45444</v>
      </c>
    </row>
    <row r="242" spans="1:20" x14ac:dyDescent="0.3">
      <c r="A242">
        <v>69112</v>
      </c>
      <c r="B242" s="1">
        <v>45455</v>
      </c>
      <c r="C242">
        <v>234</v>
      </c>
      <c r="D242">
        <v>40</v>
      </c>
      <c r="E242" t="s">
        <v>24</v>
      </c>
      <c r="F242" t="s">
        <v>49</v>
      </c>
      <c r="G242">
        <v>2</v>
      </c>
      <c r="H242">
        <v>176.13</v>
      </c>
      <c r="I242" t="s">
        <v>15</v>
      </c>
      <c r="J242" t="s">
        <v>324</v>
      </c>
      <c r="K242" s="2">
        <v>4</v>
      </c>
      <c r="L242">
        <v>4</v>
      </c>
      <c r="M242" t="str">
        <f t="shared" si="18"/>
        <v>F</v>
      </c>
      <c r="N242" t="s">
        <v>17</v>
      </c>
      <c r="O242">
        <v>29</v>
      </c>
      <c r="P242" t="str">
        <f t="shared" si="21"/>
        <v>26-35</v>
      </c>
      <c r="Q242">
        <f t="shared" si="19"/>
        <v>352.26</v>
      </c>
      <c r="R242" t="str">
        <f t="shared" si="20"/>
        <v>Jun 2024</v>
      </c>
      <c r="S242">
        <f t="shared" si="22"/>
        <v>2024</v>
      </c>
      <c r="T242" s="5">
        <f t="shared" si="23"/>
        <v>45444</v>
      </c>
    </row>
    <row r="243" spans="1:20" x14ac:dyDescent="0.3">
      <c r="A243">
        <v>73536</v>
      </c>
      <c r="B243" s="1">
        <v>45455</v>
      </c>
      <c r="C243">
        <v>311</v>
      </c>
      <c r="D243">
        <v>30</v>
      </c>
      <c r="E243" t="s">
        <v>37</v>
      </c>
      <c r="F243" t="s">
        <v>68</v>
      </c>
      <c r="G243">
        <v>5</v>
      </c>
      <c r="H243">
        <v>306.44</v>
      </c>
      <c r="I243" t="s">
        <v>15</v>
      </c>
      <c r="J243" t="s">
        <v>635</v>
      </c>
      <c r="K243" s="2">
        <v>3.9924906132665834</v>
      </c>
      <c r="M243" t="str">
        <f t="shared" si="18"/>
        <v>M</v>
      </c>
      <c r="N243" t="s">
        <v>21</v>
      </c>
      <c r="O243">
        <v>61</v>
      </c>
      <c r="P243" t="str">
        <f t="shared" si="21"/>
        <v>60+</v>
      </c>
      <c r="Q243">
        <f t="shared" si="19"/>
        <v>1532.2</v>
      </c>
      <c r="R243" t="str">
        <f t="shared" si="20"/>
        <v>Jun 2024</v>
      </c>
      <c r="S243">
        <f t="shared" si="22"/>
        <v>2024</v>
      </c>
      <c r="T243" s="5">
        <f t="shared" si="23"/>
        <v>45444</v>
      </c>
    </row>
    <row r="244" spans="1:20" x14ac:dyDescent="0.3">
      <c r="A244">
        <v>43591</v>
      </c>
      <c r="B244" s="1">
        <v>45455</v>
      </c>
      <c r="C244">
        <v>302</v>
      </c>
      <c r="D244">
        <v>50</v>
      </c>
      <c r="E244" t="s">
        <v>18</v>
      </c>
      <c r="F244" t="s">
        <v>84</v>
      </c>
      <c r="G244">
        <v>4</v>
      </c>
      <c r="H244">
        <v>170.43</v>
      </c>
      <c r="I244" t="s">
        <v>35</v>
      </c>
      <c r="J244" t="s">
        <v>1001</v>
      </c>
      <c r="K244" s="2">
        <v>5</v>
      </c>
      <c r="L244">
        <v>5</v>
      </c>
      <c r="M244" t="str">
        <f t="shared" si="18"/>
        <v>M</v>
      </c>
      <c r="N244" t="s">
        <v>21</v>
      </c>
      <c r="O244">
        <v>37</v>
      </c>
      <c r="P244" t="str">
        <f t="shared" si="21"/>
        <v>36-45</v>
      </c>
      <c r="Q244">
        <f t="shared" si="19"/>
        <v>681.72</v>
      </c>
      <c r="R244" t="str">
        <f t="shared" si="20"/>
        <v>Jun 2024</v>
      </c>
      <c r="S244">
        <f t="shared" si="22"/>
        <v>2024</v>
      </c>
      <c r="T244" s="5">
        <f t="shared" si="23"/>
        <v>45444</v>
      </c>
    </row>
    <row r="245" spans="1:20" x14ac:dyDescent="0.3">
      <c r="A245">
        <v>47962</v>
      </c>
      <c r="B245" s="1">
        <v>45456</v>
      </c>
      <c r="C245">
        <v>396</v>
      </c>
      <c r="D245">
        <v>10</v>
      </c>
      <c r="E245" t="s">
        <v>13</v>
      </c>
      <c r="F245" t="s">
        <v>111</v>
      </c>
      <c r="G245">
        <v>3</v>
      </c>
      <c r="H245">
        <v>23.45</v>
      </c>
      <c r="I245" t="s">
        <v>15</v>
      </c>
      <c r="J245" t="s">
        <v>642</v>
      </c>
      <c r="K245" s="2">
        <v>3.9924906132665834</v>
      </c>
      <c r="M245" t="str">
        <f t="shared" si="18"/>
        <v>F</v>
      </c>
      <c r="N245" t="s">
        <v>17</v>
      </c>
      <c r="O245">
        <v>22</v>
      </c>
      <c r="P245" t="str">
        <f t="shared" si="21"/>
        <v>18-25</v>
      </c>
      <c r="Q245">
        <f t="shared" si="19"/>
        <v>70.349999999999994</v>
      </c>
      <c r="R245" t="str">
        <f t="shared" si="20"/>
        <v>Jun 2024</v>
      </c>
      <c r="S245">
        <f t="shared" si="22"/>
        <v>2024</v>
      </c>
      <c r="T245" s="5">
        <f t="shared" si="23"/>
        <v>45444</v>
      </c>
    </row>
    <row r="246" spans="1:20" x14ac:dyDescent="0.3">
      <c r="A246">
        <v>39427</v>
      </c>
      <c r="B246" s="1">
        <v>45456</v>
      </c>
      <c r="C246">
        <v>292</v>
      </c>
      <c r="D246">
        <v>20</v>
      </c>
      <c r="E246" t="s">
        <v>28</v>
      </c>
      <c r="F246" t="s">
        <v>79</v>
      </c>
      <c r="G246">
        <v>3</v>
      </c>
      <c r="H246">
        <v>498.44</v>
      </c>
      <c r="I246" t="s">
        <v>26</v>
      </c>
      <c r="J246" t="s">
        <v>798</v>
      </c>
      <c r="K246" s="2">
        <v>3</v>
      </c>
      <c r="L246">
        <v>3</v>
      </c>
      <c r="M246" t="str">
        <f t="shared" si="18"/>
        <v>M</v>
      </c>
      <c r="N246" t="s">
        <v>21</v>
      </c>
      <c r="O246">
        <v>60</v>
      </c>
      <c r="P246" t="str">
        <f t="shared" si="21"/>
        <v>46-60</v>
      </c>
      <c r="Q246">
        <f t="shared" si="19"/>
        <v>1495.32</v>
      </c>
      <c r="R246" t="str">
        <f t="shared" si="20"/>
        <v>Jun 2024</v>
      </c>
      <c r="S246">
        <f t="shared" si="22"/>
        <v>2024</v>
      </c>
      <c r="T246" s="5">
        <f t="shared" si="23"/>
        <v>45444</v>
      </c>
    </row>
    <row r="247" spans="1:20" x14ac:dyDescent="0.3">
      <c r="A247">
        <v>87052</v>
      </c>
      <c r="B247" s="1">
        <v>45456</v>
      </c>
      <c r="C247">
        <v>815</v>
      </c>
      <c r="D247">
        <v>10</v>
      </c>
      <c r="E247" t="s">
        <v>13</v>
      </c>
      <c r="F247" t="s">
        <v>32</v>
      </c>
      <c r="G247">
        <v>3</v>
      </c>
      <c r="H247">
        <v>310.7</v>
      </c>
      <c r="I247" t="s">
        <v>26</v>
      </c>
      <c r="J247" t="s">
        <v>828</v>
      </c>
      <c r="K247" s="2">
        <v>5</v>
      </c>
      <c r="L247">
        <v>5</v>
      </c>
      <c r="M247" t="str">
        <f t="shared" si="18"/>
        <v>M</v>
      </c>
      <c r="N247" t="s">
        <v>21</v>
      </c>
      <c r="O247">
        <v>67</v>
      </c>
      <c r="P247" t="str">
        <f t="shared" si="21"/>
        <v>60+</v>
      </c>
      <c r="Q247">
        <f t="shared" si="19"/>
        <v>932.09999999999991</v>
      </c>
      <c r="R247" t="str">
        <f t="shared" si="20"/>
        <v>Jun 2024</v>
      </c>
      <c r="S247">
        <f t="shared" si="22"/>
        <v>2024</v>
      </c>
      <c r="T247" s="5">
        <f t="shared" si="23"/>
        <v>45444</v>
      </c>
    </row>
    <row r="248" spans="1:20" x14ac:dyDescent="0.3">
      <c r="A248">
        <v>94316</v>
      </c>
      <c r="B248" s="1">
        <v>45457</v>
      </c>
      <c r="C248">
        <v>979</v>
      </c>
      <c r="D248">
        <v>30</v>
      </c>
      <c r="E248" t="s">
        <v>37</v>
      </c>
      <c r="F248" t="s">
        <v>68</v>
      </c>
      <c r="G248">
        <v>1</v>
      </c>
      <c r="H248">
        <v>146.35</v>
      </c>
      <c r="I248" t="s">
        <v>26</v>
      </c>
      <c r="J248" t="s">
        <v>143</v>
      </c>
      <c r="K248" s="2">
        <v>2</v>
      </c>
      <c r="L248">
        <v>2</v>
      </c>
      <c r="M248" t="str">
        <f t="shared" si="18"/>
        <v>M</v>
      </c>
      <c r="N248" t="s">
        <v>21</v>
      </c>
      <c r="O248">
        <v>18</v>
      </c>
      <c r="P248" t="str">
        <f t="shared" si="21"/>
        <v>18-25</v>
      </c>
      <c r="Q248">
        <f t="shared" si="19"/>
        <v>146.35</v>
      </c>
      <c r="R248" t="str">
        <f t="shared" si="20"/>
        <v>Jun 2024</v>
      </c>
      <c r="S248">
        <f t="shared" si="22"/>
        <v>2024</v>
      </c>
      <c r="T248" s="5">
        <f t="shared" si="23"/>
        <v>45444</v>
      </c>
    </row>
    <row r="249" spans="1:20" x14ac:dyDescent="0.3">
      <c r="A249">
        <v>53652</v>
      </c>
      <c r="B249" s="1">
        <v>45457</v>
      </c>
      <c r="C249">
        <v>899</v>
      </c>
      <c r="D249">
        <v>40</v>
      </c>
      <c r="E249" t="s">
        <v>24</v>
      </c>
      <c r="F249" t="s">
        <v>63</v>
      </c>
      <c r="G249">
        <v>5</v>
      </c>
      <c r="H249">
        <v>416.12</v>
      </c>
      <c r="I249" t="s">
        <v>35</v>
      </c>
      <c r="J249" t="s">
        <v>606</v>
      </c>
      <c r="K249" s="2">
        <v>5</v>
      </c>
      <c r="L249">
        <v>5</v>
      </c>
      <c r="M249" t="str">
        <f t="shared" si="18"/>
        <v>F</v>
      </c>
      <c r="N249" t="s">
        <v>17</v>
      </c>
      <c r="O249">
        <v>56</v>
      </c>
      <c r="P249" t="str">
        <f t="shared" si="21"/>
        <v>46-60</v>
      </c>
      <c r="Q249">
        <f t="shared" si="19"/>
        <v>2080.6</v>
      </c>
      <c r="R249" t="str">
        <f t="shared" si="20"/>
        <v>Jun 2024</v>
      </c>
      <c r="S249">
        <f t="shared" si="22"/>
        <v>2024</v>
      </c>
      <c r="T249" s="5">
        <f t="shared" si="23"/>
        <v>45444</v>
      </c>
    </row>
    <row r="250" spans="1:20" x14ac:dyDescent="0.3">
      <c r="A250">
        <v>94700</v>
      </c>
      <c r="B250" s="1">
        <v>45458</v>
      </c>
      <c r="C250">
        <v>675</v>
      </c>
      <c r="D250">
        <v>50</v>
      </c>
      <c r="E250" t="s">
        <v>18</v>
      </c>
      <c r="F250" t="s">
        <v>34</v>
      </c>
      <c r="G250">
        <v>3</v>
      </c>
      <c r="H250">
        <v>335.06</v>
      </c>
      <c r="I250" t="s">
        <v>15</v>
      </c>
      <c r="J250" t="s">
        <v>118</v>
      </c>
      <c r="K250" s="2">
        <v>5</v>
      </c>
      <c r="L250">
        <v>5</v>
      </c>
      <c r="M250" t="str">
        <f t="shared" si="18"/>
        <v>M</v>
      </c>
      <c r="N250" t="s">
        <v>21</v>
      </c>
      <c r="O250">
        <v>23</v>
      </c>
      <c r="P250" t="str">
        <f t="shared" si="21"/>
        <v>18-25</v>
      </c>
      <c r="Q250">
        <f t="shared" si="19"/>
        <v>1005.1800000000001</v>
      </c>
      <c r="R250" t="str">
        <f t="shared" si="20"/>
        <v>Jun 2024</v>
      </c>
      <c r="S250">
        <f t="shared" si="22"/>
        <v>2024</v>
      </c>
      <c r="T250" s="5">
        <f t="shared" si="23"/>
        <v>45444</v>
      </c>
    </row>
    <row r="251" spans="1:20" x14ac:dyDescent="0.3">
      <c r="A251">
        <v>18819</v>
      </c>
      <c r="B251" s="1">
        <v>45459</v>
      </c>
      <c r="C251">
        <v>775</v>
      </c>
      <c r="D251">
        <v>10</v>
      </c>
      <c r="E251" t="s">
        <v>13</v>
      </c>
      <c r="F251" t="s">
        <v>47</v>
      </c>
      <c r="G251">
        <v>4</v>
      </c>
      <c r="H251">
        <v>476.13</v>
      </c>
      <c r="I251" t="s">
        <v>35</v>
      </c>
      <c r="J251" t="s">
        <v>278</v>
      </c>
      <c r="K251" s="2">
        <v>4</v>
      </c>
      <c r="L251">
        <v>4</v>
      </c>
      <c r="M251" t="str">
        <f t="shared" si="18"/>
        <v>F</v>
      </c>
      <c r="N251" t="s">
        <v>17</v>
      </c>
      <c r="O251">
        <v>70</v>
      </c>
      <c r="P251" t="str">
        <f t="shared" si="21"/>
        <v>60+</v>
      </c>
      <c r="Q251">
        <f t="shared" si="19"/>
        <v>1904.52</v>
      </c>
      <c r="R251" t="str">
        <f t="shared" si="20"/>
        <v>Jun 2024</v>
      </c>
      <c r="S251">
        <f t="shared" si="22"/>
        <v>2024</v>
      </c>
      <c r="T251" s="5">
        <f t="shared" si="23"/>
        <v>45444</v>
      </c>
    </row>
    <row r="252" spans="1:20" x14ac:dyDescent="0.3">
      <c r="A252">
        <v>12858</v>
      </c>
      <c r="B252" s="1">
        <v>45459</v>
      </c>
      <c r="C252">
        <v>957</v>
      </c>
      <c r="D252">
        <v>30</v>
      </c>
      <c r="E252" t="s">
        <v>37</v>
      </c>
      <c r="F252" t="s">
        <v>95</v>
      </c>
      <c r="G252">
        <v>3</v>
      </c>
      <c r="H252">
        <v>376.19</v>
      </c>
      <c r="I252" t="s">
        <v>26</v>
      </c>
      <c r="J252" t="s">
        <v>317</v>
      </c>
      <c r="K252" s="2">
        <v>5</v>
      </c>
      <c r="L252">
        <v>5</v>
      </c>
      <c r="M252" t="str">
        <f t="shared" si="18"/>
        <v>M</v>
      </c>
      <c r="N252" t="s">
        <v>21</v>
      </c>
      <c r="O252">
        <v>28</v>
      </c>
      <c r="P252" t="str">
        <f t="shared" si="21"/>
        <v>26-35</v>
      </c>
      <c r="Q252">
        <f t="shared" si="19"/>
        <v>1128.57</v>
      </c>
      <c r="R252" t="str">
        <f t="shared" si="20"/>
        <v>Jun 2024</v>
      </c>
      <c r="S252">
        <f t="shared" si="22"/>
        <v>2024</v>
      </c>
      <c r="T252" s="5">
        <f t="shared" si="23"/>
        <v>45444</v>
      </c>
    </row>
    <row r="253" spans="1:20" x14ac:dyDescent="0.3">
      <c r="A253">
        <v>13725</v>
      </c>
      <c r="B253" s="1">
        <v>45459</v>
      </c>
      <c r="C253">
        <v>564</v>
      </c>
      <c r="D253">
        <v>10</v>
      </c>
      <c r="E253" t="s">
        <v>13</v>
      </c>
      <c r="F253" t="s">
        <v>14</v>
      </c>
      <c r="G253">
        <v>4</v>
      </c>
      <c r="H253">
        <v>285.72000000000003</v>
      </c>
      <c r="I253" t="s">
        <v>15</v>
      </c>
      <c r="J253" t="s">
        <v>628</v>
      </c>
      <c r="K253" s="2">
        <v>5</v>
      </c>
      <c r="L253">
        <v>5</v>
      </c>
      <c r="M253" t="str">
        <f t="shared" si="18"/>
        <v>F</v>
      </c>
      <c r="N253" t="s">
        <v>17</v>
      </c>
      <c r="O253">
        <v>26</v>
      </c>
      <c r="P253" t="str">
        <f t="shared" si="21"/>
        <v>26-35</v>
      </c>
      <c r="Q253">
        <f t="shared" si="19"/>
        <v>1142.8800000000001</v>
      </c>
      <c r="R253" t="str">
        <f t="shared" si="20"/>
        <v>Jun 2024</v>
      </c>
      <c r="S253">
        <f t="shared" si="22"/>
        <v>2024</v>
      </c>
      <c r="T253" s="5">
        <f t="shared" si="23"/>
        <v>45444</v>
      </c>
    </row>
    <row r="254" spans="1:20" x14ac:dyDescent="0.3">
      <c r="A254">
        <v>65819</v>
      </c>
      <c r="B254" s="1">
        <v>45459</v>
      </c>
      <c r="C254">
        <v>691</v>
      </c>
      <c r="D254">
        <v>50</v>
      </c>
      <c r="E254" t="s">
        <v>18</v>
      </c>
      <c r="F254" t="s">
        <v>19</v>
      </c>
      <c r="G254">
        <v>2</v>
      </c>
      <c r="H254">
        <v>255.9</v>
      </c>
      <c r="I254" t="s">
        <v>15</v>
      </c>
      <c r="J254" t="s">
        <v>767</v>
      </c>
      <c r="K254" s="2">
        <v>4</v>
      </c>
      <c r="L254">
        <v>4</v>
      </c>
      <c r="M254" t="str">
        <f t="shared" si="18"/>
        <v>M</v>
      </c>
      <c r="N254" t="s">
        <v>21</v>
      </c>
      <c r="O254">
        <v>34</v>
      </c>
      <c r="P254" t="str">
        <f t="shared" si="21"/>
        <v>26-35</v>
      </c>
      <c r="Q254">
        <f t="shared" si="19"/>
        <v>511.8</v>
      </c>
      <c r="R254" t="str">
        <f t="shared" si="20"/>
        <v>Jun 2024</v>
      </c>
      <c r="S254">
        <f t="shared" si="22"/>
        <v>2024</v>
      </c>
      <c r="T254" s="5">
        <f t="shared" si="23"/>
        <v>45444</v>
      </c>
    </row>
    <row r="255" spans="1:20" x14ac:dyDescent="0.3">
      <c r="A255">
        <v>77706</v>
      </c>
      <c r="B255" s="1">
        <v>45460</v>
      </c>
      <c r="C255">
        <v>111</v>
      </c>
      <c r="D255">
        <v>50</v>
      </c>
      <c r="E255" t="s">
        <v>18</v>
      </c>
      <c r="F255" t="s">
        <v>34</v>
      </c>
      <c r="G255">
        <v>2</v>
      </c>
      <c r="H255">
        <v>416.93</v>
      </c>
      <c r="I255" t="s">
        <v>26</v>
      </c>
      <c r="J255" t="s">
        <v>224</v>
      </c>
      <c r="K255" s="2">
        <v>5</v>
      </c>
      <c r="L255">
        <v>5</v>
      </c>
      <c r="M255" t="str">
        <f t="shared" si="18"/>
        <v>Unknown</v>
      </c>
      <c r="O255">
        <v>33</v>
      </c>
      <c r="P255" t="str">
        <f t="shared" si="21"/>
        <v>26-35</v>
      </c>
      <c r="Q255">
        <f t="shared" si="19"/>
        <v>833.86</v>
      </c>
      <c r="R255" t="str">
        <f t="shared" si="20"/>
        <v>Jun 2024</v>
      </c>
      <c r="S255">
        <f t="shared" si="22"/>
        <v>2024</v>
      </c>
      <c r="T255" s="5">
        <f t="shared" si="23"/>
        <v>45444</v>
      </c>
    </row>
    <row r="256" spans="1:20" x14ac:dyDescent="0.3">
      <c r="A256">
        <v>31412</v>
      </c>
      <c r="B256" s="1">
        <v>45460</v>
      </c>
      <c r="C256">
        <v>898</v>
      </c>
      <c r="D256">
        <v>20</v>
      </c>
      <c r="E256" t="s">
        <v>28</v>
      </c>
      <c r="F256" t="s">
        <v>29</v>
      </c>
      <c r="G256">
        <v>2</v>
      </c>
      <c r="H256">
        <v>279.81</v>
      </c>
      <c r="I256" t="s">
        <v>35</v>
      </c>
      <c r="J256" t="s">
        <v>441</v>
      </c>
      <c r="K256" s="2">
        <v>3</v>
      </c>
      <c r="L256">
        <v>3</v>
      </c>
      <c r="M256" t="str">
        <f t="shared" si="18"/>
        <v>F</v>
      </c>
      <c r="N256" t="s">
        <v>17</v>
      </c>
      <c r="O256">
        <v>61</v>
      </c>
      <c r="P256" t="str">
        <f t="shared" si="21"/>
        <v>60+</v>
      </c>
      <c r="Q256">
        <f t="shared" si="19"/>
        <v>559.62</v>
      </c>
      <c r="R256" t="str">
        <f t="shared" si="20"/>
        <v>Jun 2024</v>
      </c>
      <c r="S256">
        <f t="shared" si="22"/>
        <v>2024</v>
      </c>
      <c r="T256" s="5">
        <f t="shared" si="23"/>
        <v>45444</v>
      </c>
    </row>
    <row r="257" spans="1:20" x14ac:dyDescent="0.3">
      <c r="A257">
        <v>64496</v>
      </c>
      <c r="B257" s="1">
        <v>45461</v>
      </c>
      <c r="C257">
        <v>146</v>
      </c>
      <c r="D257">
        <v>40</v>
      </c>
      <c r="E257" t="s">
        <v>24</v>
      </c>
      <c r="F257" t="s">
        <v>49</v>
      </c>
      <c r="G257">
        <v>1</v>
      </c>
      <c r="H257">
        <v>405.91</v>
      </c>
      <c r="I257" t="s">
        <v>35</v>
      </c>
      <c r="J257" t="s">
        <v>277</v>
      </c>
      <c r="K257" s="2">
        <v>1</v>
      </c>
      <c r="L257">
        <v>1</v>
      </c>
      <c r="M257" t="str">
        <f t="shared" si="18"/>
        <v>M</v>
      </c>
      <c r="N257" t="s">
        <v>21</v>
      </c>
      <c r="O257">
        <v>61</v>
      </c>
      <c r="P257" t="str">
        <f t="shared" si="21"/>
        <v>60+</v>
      </c>
      <c r="Q257">
        <f t="shared" si="19"/>
        <v>405.91</v>
      </c>
      <c r="R257" t="str">
        <f t="shared" si="20"/>
        <v>Jun 2024</v>
      </c>
      <c r="S257">
        <f t="shared" si="22"/>
        <v>2024</v>
      </c>
      <c r="T257" s="5">
        <f t="shared" si="23"/>
        <v>45444</v>
      </c>
    </row>
    <row r="258" spans="1:20" x14ac:dyDescent="0.3">
      <c r="A258">
        <v>77850</v>
      </c>
      <c r="B258" s="1">
        <v>45462</v>
      </c>
      <c r="C258">
        <v>633</v>
      </c>
      <c r="D258">
        <v>10</v>
      </c>
      <c r="E258" t="s">
        <v>13</v>
      </c>
      <c r="F258" t="s">
        <v>111</v>
      </c>
      <c r="G258">
        <v>4</v>
      </c>
      <c r="H258">
        <v>272.92</v>
      </c>
      <c r="I258" t="s">
        <v>26</v>
      </c>
      <c r="J258" t="s">
        <v>227</v>
      </c>
      <c r="K258" s="2">
        <v>3</v>
      </c>
      <c r="L258">
        <v>3</v>
      </c>
      <c r="M258" t="str">
        <f t="shared" ref="M258:M321" si="24">IF(N258="", "Unknown", N258)</f>
        <v>F</v>
      </c>
      <c r="N258" t="s">
        <v>17</v>
      </c>
      <c r="O258">
        <v>30</v>
      </c>
      <c r="P258" t="str">
        <f t="shared" si="21"/>
        <v>26-35</v>
      </c>
      <c r="Q258">
        <f t="shared" ref="Q258:Q321" si="25">G258*H258</f>
        <v>1091.68</v>
      </c>
      <c r="R258" t="str">
        <f t="shared" ref="R258:R321" si="26">TEXT(B258,"mmm_yyyy")</f>
        <v>Jun 2024</v>
      </c>
      <c r="S258">
        <f t="shared" si="22"/>
        <v>2024</v>
      </c>
      <c r="T258" s="5">
        <f t="shared" si="23"/>
        <v>45444</v>
      </c>
    </row>
    <row r="259" spans="1:20" x14ac:dyDescent="0.3">
      <c r="A259">
        <v>38523</v>
      </c>
      <c r="B259" s="1">
        <v>45463</v>
      </c>
      <c r="C259">
        <v>383</v>
      </c>
      <c r="D259">
        <v>30</v>
      </c>
      <c r="E259" t="s">
        <v>37</v>
      </c>
      <c r="F259" t="s">
        <v>40</v>
      </c>
      <c r="G259">
        <v>3</v>
      </c>
      <c r="H259">
        <v>40.44</v>
      </c>
      <c r="I259" t="s">
        <v>15</v>
      </c>
      <c r="J259" t="s">
        <v>402</v>
      </c>
      <c r="K259" s="2">
        <v>4</v>
      </c>
      <c r="L259">
        <v>4</v>
      </c>
      <c r="M259" t="str">
        <f t="shared" si="24"/>
        <v>M</v>
      </c>
      <c r="N259" t="s">
        <v>21</v>
      </c>
      <c r="O259">
        <v>60</v>
      </c>
      <c r="P259" t="str">
        <f t="shared" ref="P259:P322" si="27">VLOOKUP(O259, $W$2:$X$7, 2, TRUE)</f>
        <v>46-60</v>
      </c>
      <c r="Q259">
        <f t="shared" si="25"/>
        <v>121.32</v>
      </c>
      <c r="R259" t="str">
        <f t="shared" si="26"/>
        <v>Jun 2024</v>
      </c>
      <c r="S259">
        <f t="shared" ref="S259:S322" si="28">YEAR(B259)</f>
        <v>2024</v>
      </c>
      <c r="T259" s="5">
        <f t="shared" ref="T259:T322" si="29">DATE(YEAR(R259), MONTH(R259), 1)</f>
        <v>45444</v>
      </c>
    </row>
    <row r="260" spans="1:20" x14ac:dyDescent="0.3">
      <c r="A260">
        <v>19293</v>
      </c>
      <c r="B260" s="1">
        <v>45463</v>
      </c>
      <c r="C260">
        <v>633</v>
      </c>
      <c r="D260">
        <v>20</v>
      </c>
      <c r="E260" t="s">
        <v>28</v>
      </c>
      <c r="F260" t="s">
        <v>51</v>
      </c>
      <c r="G260">
        <v>1</v>
      </c>
      <c r="H260">
        <v>118.31</v>
      </c>
      <c r="I260" t="s">
        <v>26</v>
      </c>
      <c r="J260" t="s">
        <v>425</v>
      </c>
      <c r="K260" s="2">
        <v>2</v>
      </c>
      <c r="L260">
        <v>2</v>
      </c>
      <c r="M260" t="str">
        <f t="shared" si="24"/>
        <v>F</v>
      </c>
      <c r="N260" t="s">
        <v>17</v>
      </c>
      <c r="O260">
        <v>33</v>
      </c>
      <c r="P260" t="str">
        <f t="shared" si="27"/>
        <v>26-35</v>
      </c>
      <c r="Q260">
        <f t="shared" si="25"/>
        <v>118.31</v>
      </c>
      <c r="R260" t="str">
        <f t="shared" si="26"/>
        <v>Jun 2024</v>
      </c>
      <c r="S260">
        <f t="shared" si="28"/>
        <v>2024</v>
      </c>
      <c r="T260" s="5">
        <f t="shared" si="29"/>
        <v>45444</v>
      </c>
    </row>
    <row r="261" spans="1:20" x14ac:dyDescent="0.3">
      <c r="A261">
        <v>93277</v>
      </c>
      <c r="B261" s="1">
        <v>45463</v>
      </c>
      <c r="C261">
        <v>428</v>
      </c>
      <c r="D261">
        <v>40</v>
      </c>
      <c r="E261" t="s">
        <v>24</v>
      </c>
      <c r="F261" t="s">
        <v>49</v>
      </c>
      <c r="G261">
        <v>1</v>
      </c>
      <c r="H261">
        <v>487.74</v>
      </c>
      <c r="I261" t="s">
        <v>35</v>
      </c>
      <c r="J261" t="s">
        <v>838</v>
      </c>
      <c r="K261" s="2">
        <v>5</v>
      </c>
      <c r="L261">
        <v>5</v>
      </c>
      <c r="M261" t="str">
        <f t="shared" si="24"/>
        <v>F</v>
      </c>
      <c r="N261" t="s">
        <v>17</v>
      </c>
      <c r="O261">
        <v>70</v>
      </c>
      <c r="P261" t="str">
        <f t="shared" si="27"/>
        <v>60+</v>
      </c>
      <c r="Q261">
        <f t="shared" si="25"/>
        <v>487.74</v>
      </c>
      <c r="R261" t="str">
        <f t="shared" si="26"/>
        <v>Jun 2024</v>
      </c>
      <c r="S261">
        <f t="shared" si="28"/>
        <v>2024</v>
      </c>
      <c r="T261" s="5">
        <f t="shared" si="29"/>
        <v>45444</v>
      </c>
    </row>
    <row r="262" spans="1:20" x14ac:dyDescent="0.3">
      <c r="A262">
        <v>90933</v>
      </c>
      <c r="B262" s="1">
        <v>45464</v>
      </c>
      <c r="C262">
        <v>799</v>
      </c>
      <c r="D262">
        <v>50</v>
      </c>
      <c r="E262" t="s">
        <v>18</v>
      </c>
      <c r="F262" t="s">
        <v>34</v>
      </c>
      <c r="G262">
        <v>3</v>
      </c>
      <c r="H262">
        <v>348.24</v>
      </c>
      <c r="I262" t="s">
        <v>35</v>
      </c>
      <c r="J262" t="s">
        <v>403</v>
      </c>
      <c r="K262" s="2">
        <v>5</v>
      </c>
      <c r="L262">
        <v>5</v>
      </c>
      <c r="M262" t="str">
        <f t="shared" si="24"/>
        <v>M</v>
      </c>
      <c r="N262" t="s">
        <v>21</v>
      </c>
      <c r="O262">
        <v>65</v>
      </c>
      <c r="P262" t="str">
        <f t="shared" si="27"/>
        <v>60+</v>
      </c>
      <c r="Q262">
        <f t="shared" si="25"/>
        <v>1044.72</v>
      </c>
      <c r="R262" t="str">
        <f t="shared" si="26"/>
        <v>Jun 2024</v>
      </c>
      <c r="S262">
        <f t="shared" si="28"/>
        <v>2024</v>
      </c>
      <c r="T262" s="5">
        <f t="shared" si="29"/>
        <v>45444</v>
      </c>
    </row>
    <row r="263" spans="1:20" x14ac:dyDescent="0.3">
      <c r="A263">
        <v>75453</v>
      </c>
      <c r="B263" s="1">
        <v>45465</v>
      </c>
      <c r="C263">
        <v>260</v>
      </c>
      <c r="D263">
        <v>50</v>
      </c>
      <c r="E263" t="s">
        <v>18</v>
      </c>
      <c r="F263" t="s">
        <v>19</v>
      </c>
      <c r="G263">
        <v>3</v>
      </c>
      <c r="H263">
        <v>158.9</v>
      </c>
      <c r="I263" t="s">
        <v>15</v>
      </c>
      <c r="J263" t="s">
        <v>121</v>
      </c>
      <c r="K263" s="2">
        <v>4</v>
      </c>
      <c r="L263">
        <v>4</v>
      </c>
      <c r="M263" t="str">
        <f t="shared" si="24"/>
        <v>F</v>
      </c>
      <c r="N263" t="s">
        <v>17</v>
      </c>
      <c r="O263">
        <v>33</v>
      </c>
      <c r="P263" t="str">
        <f t="shared" si="27"/>
        <v>26-35</v>
      </c>
      <c r="Q263">
        <f t="shared" si="25"/>
        <v>476.70000000000005</v>
      </c>
      <c r="R263" t="str">
        <f t="shared" si="26"/>
        <v>Jun 2024</v>
      </c>
      <c r="S263">
        <f t="shared" si="28"/>
        <v>2024</v>
      </c>
      <c r="T263" s="5">
        <f t="shared" si="29"/>
        <v>45444</v>
      </c>
    </row>
    <row r="264" spans="1:20" x14ac:dyDescent="0.3">
      <c r="A264">
        <v>63842</v>
      </c>
      <c r="B264" s="1">
        <v>45465</v>
      </c>
      <c r="C264">
        <v>781</v>
      </c>
      <c r="D264">
        <v>20</v>
      </c>
      <c r="E264" t="s">
        <v>28</v>
      </c>
      <c r="F264" t="s">
        <v>77</v>
      </c>
      <c r="G264">
        <v>2</v>
      </c>
      <c r="H264">
        <v>460.75</v>
      </c>
      <c r="I264" t="s">
        <v>35</v>
      </c>
      <c r="J264" t="s">
        <v>532</v>
      </c>
      <c r="K264" s="2">
        <v>5</v>
      </c>
      <c r="L264">
        <v>5</v>
      </c>
      <c r="M264" t="str">
        <f t="shared" si="24"/>
        <v>F</v>
      </c>
      <c r="N264" t="s">
        <v>17</v>
      </c>
      <c r="O264">
        <v>68</v>
      </c>
      <c r="P264" t="str">
        <f t="shared" si="27"/>
        <v>60+</v>
      </c>
      <c r="Q264">
        <f t="shared" si="25"/>
        <v>921.5</v>
      </c>
      <c r="R264" t="str">
        <f t="shared" si="26"/>
        <v>Jun 2024</v>
      </c>
      <c r="S264">
        <f t="shared" si="28"/>
        <v>2024</v>
      </c>
      <c r="T264" s="5">
        <f t="shared" si="29"/>
        <v>45444</v>
      </c>
    </row>
    <row r="265" spans="1:20" x14ac:dyDescent="0.3">
      <c r="A265">
        <v>12469</v>
      </c>
      <c r="B265" s="1">
        <v>45467</v>
      </c>
      <c r="C265">
        <v>816</v>
      </c>
      <c r="D265">
        <v>50</v>
      </c>
      <c r="E265" t="s">
        <v>18</v>
      </c>
      <c r="F265" t="s">
        <v>19</v>
      </c>
      <c r="G265">
        <v>3</v>
      </c>
      <c r="H265">
        <v>326.55</v>
      </c>
      <c r="I265" t="s">
        <v>26</v>
      </c>
      <c r="J265" t="s">
        <v>293</v>
      </c>
      <c r="K265" s="2">
        <v>4</v>
      </c>
      <c r="L265">
        <v>4</v>
      </c>
      <c r="M265" t="str">
        <f t="shared" si="24"/>
        <v>M</v>
      </c>
      <c r="N265" t="s">
        <v>21</v>
      </c>
      <c r="O265">
        <v>35</v>
      </c>
      <c r="P265" t="str">
        <f t="shared" si="27"/>
        <v>26-35</v>
      </c>
      <c r="Q265">
        <f t="shared" si="25"/>
        <v>979.65000000000009</v>
      </c>
      <c r="R265" t="str">
        <f t="shared" si="26"/>
        <v>Jun 2024</v>
      </c>
      <c r="S265">
        <f t="shared" si="28"/>
        <v>2024</v>
      </c>
      <c r="T265" s="5">
        <f t="shared" si="29"/>
        <v>45444</v>
      </c>
    </row>
    <row r="266" spans="1:20" x14ac:dyDescent="0.3">
      <c r="A266">
        <v>63722</v>
      </c>
      <c r="B266" s="1">
        <v>45467</v>
      </c>
      <c r="C266">
        <v>614</v>
      </c>
      <c r="D266">
        <v>30</v>
      </c>
      <c r="E266" t="s">
        <v>37</v>
      </c>
      <c r="F266" t="s">
        <v>40</v>
      </c>
      <c r="G266">
        <v>1</v>
      </c>
      <c r="H266">
        <v>404.83</v>
      </c>
      <c r="I266" t="s">
        <v>15</v>
      </c>
      <c r="J266" t="s">
        <v>429</v>
      </c>
      <c r="K266" s="2">
        <v>4</v>
      </c>
      <c r="L266">
        <v>4</v>
      </c>
      <c r="M266" t="str">
        <f t="shared" si="24"/>
        <v>Unknown</v>
      </c>
      <c r="O266">
        <v>36</v>
      </c>
      <c r="P266" t="str">
        <f t="shared" si="27"/>
        <v>36-45</v>
      </c>
      <c r="Q266">
        <f t="shared" si="25"/>
        <v>404.83</v>
      </c>
      <c r="R266" t="str">
        <f t="shared" si="26"/>
        <v>Jun 2024</v>
      </c>
      <c r="S266">
        <f t="shared" si="28"/>
        <v>2024</v>
      </c>
      <c r="T266" s="5">
        <f t="shared" si="29"/>
        <v>45444</v>
      </c>
    </row>
    <row r="267" spans="1:20" x14ac:dyDescent="0.3">
      <c r="A267">
        <v>46834</v>
      </c>
      <c r="B267" s="1">
        <v>45467</v>
      </c>
      <c r="C267">
        <v>506</v>
      </c>
      <c r="D267">
        <v>10</v>
      </c>
      <c r="E267" t="s">
        <v>13</v>
      </c>
      <c r="F267" t="s">
        <v>14</v>
      </c>
      <c r="G267">
        <v>5</v>
      </c>
      <c r="H267">
        <v>365.33</v>
      </c>
      <c r="I267" t="s">
        <v>35</v>
      </c>
      <c r="J267" t="s">
        <v>881</v>
      </c>
      <c r="K267" s="2">
        <v>3</v>
      </c>
      <c r="L267">
        <v>3</v>
      </c>
      <c r="M267" t="str">
        <f t="shared" si="24"/>
        <v>M</v>
      </c>
      <c r="N267" t="s">
        <v>21</v>
      </c>
      <c r="O267">
        <v>24</v>
      </c>
      <c r="P267" t="str">
        <f t="shared" si="27"/>
        <v>18-25</v>
      </c>
      <c r="Q267">
        <f t="shared" si="25"/>
        <v>1826.6499999999999</v>
      </c>
      <c r="R267" t="str">
        <f t="shared" si="26"/>
        <v>Jun 2024</v>
      </c>
      <c r="S267">
        <f t="shared" si="28"/>
        <v>2024</v>
      </c>
      <c r="T267" s="5">
        <f t="shared" si="29"/>
        <v>45444</v>
      </c>
    </row>
    <row r="268" spans="1:20" x14ac:dyDescent="0.3">
      <c r="A268">
        <v>95940</v>
      </c>
      <c r="B268" s="1">
        <v>45467</v>
      </c>
      <c r="C268">
        <v>672</v>
      </c>
      <c r="D268">
        <v>10</v>
      </c>
      <c r="E268" t="s">
        <v>13</v>
      </c>
      <c r="F268" t="s">
        <v>32</v>
      </c>
      <c r="G268">
        <v>3</v>
      </c>
      <c r="H268">
        <v>295.67</v>
      </c>
      <c r="I268" t="s">
        <v>35</v>
      </c>
      <c r="J268" t="s">
        <v>911</v>
      </c>
      <c r="K268" s="2">
        <v>4</v>
      </c>
      <c r="L268">
        <v>4</v>
      </c>
      <c r="M268" t="str">
        <f t="shared" si="24"/>
        <v>M</v>
      </c>
      <c r="N268" t="s">
        <v>21</v>
      </c>
      <c r="O268">
        <v>29</v>
      </c>
      <c r="P268" t="str">
        <f t="shared" si="27"/>
        <v>26-35</v>
      </c>
      <c r="Q268">
        <f t="shared" si="25"/>
        <v>887.01</v>
      </c>
      <c r="R268" t="str">
        <f t="shared" si="26"/>
        <v>Jun 2024</v>
      </c>
      <c r="S268">
        <f t="shared" si="28"/>
        <v>2024</v>
      </c>
      <c r="T268" s="5">
        <f t="shared" si="29"/>
        <v>45444</v>
      </c>
    </row>
    <row r="269" spans="1:20" x14ac:dyDescent="0.3">
      <c r="A269">
        <v>80222</v>
      </c>
      <c r="B269" s="1">
        <v>45468</v>
      </c>
      <c r="C269">
        <v>543</v>
      </c>
      <c r="D269">
        <v>10</v>
      </c>
      <c r="E269" t="s">
        <v>13</v>
      </c>
      <c r="F269" t="s">
        <v>111</v>
      </c>
      <c r="G269">
        <v>2</v>
      </c>
      <c r="H269">
        <v>212.77</v>
      </c>
      <c r="I269" t="s">
        <v>15</v>
      </c>
      <c r="J269" t="s">
        <v>468</v>
      </c>
      <c r="K269" s="2">
        <v>5</v>
      </c>
      <c r="L269">
        <v>5</v>
      </c>
      <c r="M269" t="str">
        <f t="shared" si="24"/>
        <v>F</v>
      </c>
      <c r="N269" t="s">
        <v>17</v>
      </c>
      <c r="O269">
        <v>50</v>
      </c>
      <c r="P269" t="str">
        <f t="shared" si="27"/>
        <v>46-60</v>
      </c>
      <c r="Q269">
        <f t="shared" si="25"/>
        <v>425.54</v>
      </c>
      <c r="R269" t="str">
        <f t="shared" si="26"/>
        <v>Jun 2024</v>
      </c>
      <c r="S269">
        <f t="shared" si="28"/>
        <v>2024</v>
      </c>
      <c r="T269" s="5">
        <f t="shared" si="29"/>
        <v>45444</v>
      </c>
    </row>
    <row r="270" spans="1:20" x14ac:dyDescent="0.3">
      <c r="A270">
        <v>90319</v>
      </c>
      <c r="B270" s="1">
        <v>45468</v>
      </c>
      <c r="C270">
        <v>797</v>
      </c>
      <c r="D270">
        <v>30</v>
      </c>
      <c r="E270" t="s">
        <v>37</v>
      </c>
      <c r="F270" t="s">
        <v>58</v>
      </c>
      <c r="G270">
        <v>4</v>
      </c>
      <c r="H270">
        <v>164.55</v>
      </c>
      <c r="I270" t="s">
        <v>35</v>
      </c>
      <c r="J270" t="s">
        <v>811</v>
      </c>
      <c r="K270" s="2">
        <v>5</v>
      </c>
      <c r="L270">
        <v>5</v>
      </c>
      <c r="M270" t="str">
        <f t="shared" si="24"/>
        <v>F</v>
      </c>
      <c r="N270" t="s">
        <v>17</v>
      </c>
      <c r="O270">
        <v>69</v>
      </c>
      <c r="P270" t="str">
        <f t="shared" si="27"/>
        <v>60+</v>
      </c>
      <c r="Q270">
        <f t="shared" si="25"/>
        <v>658.2</v>
      </c>
      <c r="R270" t="str">
        <f t="shared" si="26"/>
        <v>Jun 2024</v>
      </c>
      <c r="S270">
        <f t="shared" si="28"/>
        <v>2024</v>
      </c>
      <c r="T270" s="5">
        <f t="shared" si="29"/>
        <v>45444</v>
      </c>
    </row>
    <row r="271" spans="1:20" x14ac:dyDescent="0.3">
      <c r="A271">
        <v>21838</v>
      </c>
      <c r="B271" s="1">
        <v>45468</v>
      </c>
      <c r="C271">
        <v>582</v>
      </c>
      <c r="D271">
        <v>10</v>
      </c>
      <c r="E271" t="s">
        <v>13</v>
      </c>
      <c r="F271" t="s">
        <v>14</v>
      </c>
      <c r="G271">
        <v>2</v>
      </c>
      <c r="H271">
        <v>289.97000000000003</v>
      </c>
      <c r="I271" t="s">
        <v>35</v>
      </c>
      <c r="J271" t="s">
        <v>959</v>
      </c>
      <c r="K271" s="2">
        <v>4</v>
      </c>
      <c r="L271">
        <v>4</v>
      </c>
      <c r="M271" t="str">
        <f t="shared" si="24"/>
        <v>M</v>
      </c>
      <c r="N271" t="s">
        <v>21</v>
      </c>
      <c r="O271">
        <v>70</v>
      </c>
      <c r="P271" t="str">
        <f t="shared" si="27"/>
        <v>60+</v>
      </c>
      <c r="Q271">
        <f t="shared" si="25"/>
        <v>579.94000000000005</v>
      </c>
      <c r="R271" t="str">
        <f t="shared" si="26"/>
        <v>Jun 2024</v>
      </c>
      <c r="S271">
        <f t="shared" si="28"/>
        <v>2024</v>
      </c>
      <c r="T271" s="5">
        <f t="shared" si="29"/>
        <v>45444</v>
      </c>
    </row>
    <row r="272" spans="1:20" x14ac:dyDescent="0.3">
      <c r="A272">
        <v>11108</v>
      </c>
      <c r="B272" s="1">
        <v>45469</v>
      </c>
      <c r="C272">
        <v>575</v>
      </c>
      <c r="D272">
        <v>40</v>
      </c>
      <c r="E272" t="s">
        <v>24</v>
      </c>
      <c r="F272" t="s">
        <v>65</v>
      </c>
      <c r="G272">
        <v>2</v>
      </c>
      <c r="H272">
        <v>27.59</v>
      </c>
      <c r="I272" t="s">
        <v>15</v>
      </c>
      <c r="J272" t="s">
        <v>208</v>
      </c>
      <c r="K272" s="2">
        <v>1</v>
      </c>
      <c r="L272">
        <v>1</v>
      </c>
      <c r="M272" t="str">
        <f t="shared" si="24"/>
        <v>F</v>
      </c>
      <c r="N272" t="s">
        <v>17</v>
      </c>
      <c r="O272">
        <v>58</v>
      </c>
      <c r="P272" t="str">
        <f t="shared" si="27"/>
        <v>46-60</v>
      </c>
      <c r="Q272">
        <f t="shared" si="25"/>
        <v>55.18</v>
      </c>
      <c r="R272" t="str">
        <f t="shared" si="26"/>
        <v>Jun 2024</v>
      </c>
      <c r="S272">
        <f t="shared" si="28"/>
        <v>2024</v>
      </c>
      <c r="T272" s="5">
        <f t="shared" si="29"/>
        <v>45444</v>
      </c>
    </row>
    <row r="273" spans="1:20" x14ac:dyDescent="0.3">
      <c r="A273">
        <v>29197</v>
      </c>
      <c r="B273" s="1">
        <v>45469</v>
      </c>
      <c r="C273">
        <v>491</v>
      </c>
      <c r="D273">
        <v>50</v>
      </c>
      <c r="E273" t="s">
        <v>18</v>
      </c>
      <c r="F273" t="s">
        <v>84</v>
      </c>
      <c r="G273">
        <v>5</v>
      </c>
      <c r="H273">
        <v>134.12</v>
      </c>
      <c r="I273" t="s">
        <v>35</v>
      </c>
      <c r="J273" t="s">
        <v>322</v>
      </c>
      <c r="K273" s="2">
        <v>3.9924906132665834</v>
      </c>
      <c r="M273" t="str">
        <f t="shared" si="24"/>
        <v>M</v>
      </c>
      <c r="N273" t="s">
        <v>21</v>
      </c>
      <c r="O273">
        <v>49</v>
      </c>
      <c r="P273" t="str">
        <f t="shared" si="27"/>
        <v>46-60</v>
      </c>
      <c r="Q273">
        <f t="shared" si="25"/>
        <v>670.6</v>
      </c>
      <c r="R273" t="str">
        <f t="shared" si="26"/>
        <v>Jun 2024</v>
      </c>
      <c r="S273">
        <f t="shared" si="28"/>
        <v>2024</v>
      </c>
      <c r="T273" s="5">
        <f t="shared" si="29"/>
        <v>45444</v>
      </c>
    </row>
    <row r="274" spans="1:20" x14ac:dyDescent="0.3">
      <c r="A274">
        <v>46587</v>
      </c>
      <c r="B274" s="1">
        <v>45469</v>
      </c>
      <c r="C274">
        <v>715</v>
      </c>
      <c r="D274">
        <v>50</v>
      </c>
      <c r="E274" t="s">
        <v>18</v>
      </c>
      <c r="F274" t="s">
        <v>84</v>
      </c>
      <c r="G274">
        <v>3</v>
      </c>
      <c r="H274">
        <v>405.02</v>
      </c>
      <c r="I274" t="s">
        <v>15</v>
      </c>
      <c r="J274" t="s">
        <v>449</v>
      </c>
      <c r="K274" s="2">
        <v>3.9924906132665834</v>
      </c>
      <c r="M274" t="str">
        <f t="shared" si="24"/>
        <v>M</v>
      </c>
      <c r="N274" t="s">
        <v>21</v>
      </c>
      <c r="O274">
        <v>52</v>
      </c>
      <c r="P274" t="str">
        <f t="shared" si="27"/>
        <v>46-60</v>
      </c>
      <c r="Q274">
        <f t="shared" si="25"/>
        <v>1215.06</v>
      </c>
      <c r="R274" t="str">
        <f t="shared" si="26"/>
        <v>Jun 2024</v>
      </c>
      <c r="S274">
        <f t="shared" si="28"/>
        <v>2024</v>
      </c>
      <c r="T274" s="5">
        <f t="shared" si="29"/>
        <v>45444</v>
      </c>
    </row>
    <row r="275" spans="1:20" x14ac:dyDescent="0.3">
      <c r="A275">
        <v>84308</v>
      </c>
      <c r="B275" s="1">
        <v>45469</v>
      </c>
      <c r="C275">
        <v>144</v>
      </c>
      <c r="D275">
        <v>20</v>
      </c>
      <c r="E275" t="s">
        <v>28</v>
      </c>
      <c r="F275" t="s">
        <v>72</v>
      </c>
      <c r="G275">
        <v>5</v>
      </c>
      <c r="H275">
        <v>291.3</v>
      </c>
      <c r="I275" t="s">
        <v>15</v>
      </c>
      <c r="J275" t="s">
        <v>985</v>
      </c>
      <c r="K275" s="2">
        <v>3.9924906132665834</v>
      </c>
      <c r="M275" t="str">
        <f t="shared" si="24"/>
        <v>F</v>
      </c>
      <c r="N275" t="s">
        <v>17</v>
      </c>
      <c r="O275">
        <v>68</v>
      </c>
      <c r="P275" t="str">
        <f t="shared" si="27"/>
        <v>60+</v>
      </c>
      <c r="Q275">
        <f t="shared" si="25"/>
        <v>1456.5</v>
      </c>
      <c r="R275" t="str">
        <f t="shared" si="26"/>
        <v>Jun 2024</v>
      </c>
      <c r="S275">
        <f t="shared" si="28"/>
        <v>2024</v>
      </c>
      <c r="T275" s="5">
        <f t="shared" si="29"/>
        <v>45444</v>
      </c>
    </row>
    <row r="276" spans="1:20" x14ac:dyDescent="0.3">
      <c r="A276">
        <v>74067</v>
      </c>
      <c r="B276" s="1">
        <v>45470</v>
      </c>
      <c r="C276">
        <v>773</v>
      </c>
      <c r="D276">
        <v>40</v>
      </c>
      <c r="E276" t="s">
        <v>24</v>
      </c>
      <c r="F276" t="s">
        <v>44</v>
      </c>
      <c r="G276">
        <v>3</v>
      </c>
      <c r="H276">
        <v>494.87</v>
      </c>
      <c r="I276" t="s">
        <v>35</v>
      </c>
      <c r="J276" t="s">
        <v>45</v>
      </c>
      <c r="K276" s="2">
        <v>5</v>
      </c>
      <c r="L276">
        <v>5</v>
      </c>
      <c r="M276" t="str">
        <f t="shared" si="24"/>
        <v>M</v>
      </c>
      <c r="N276" t="s">
        <v>21</v>
      </c>
      <c r="O276">
        <v>37</v>
      </c>
      <c r="P276" t="str">
        <f t="shared" si="27"/>
        <v>36-45</v>
      </c>
      <c r="Q276">
        <f t="shared" si="25"/>
        <v>1484.6100000000001</v>
      </c>
      <c r="R276" t="str">
        <f t="shared" si="26"/>
        <v>Jun 2024</v>
      </c>
      <c r="S276">
        <f t="shared" si="28"/>
        <v>2024</v>
      </c>
      <c r="T276" s="5">
        <f t="shared" si="29"/>
        <v>45444</v>
      </c>
    </row>
    <row r="277" spans="1:20" x14ac:dyDescent="0.3">
      <c r="A277">
        <v>84736</v>
      </c>
      <c r="B277" s="1">
        <v>45470</v>
      </c>
      <c r="C277">
        <v>624</v>
      </c>
      <c r="D277">
        <v>30</v>
      </c>
      <c r="E277" t="s">
        <v>37</v>
      </c>
      <c r="F277" t="s">
        <v>95</v>
      </c>
      <c r="G277">
        <v>1</v>
      </c>
      <c r="H277">
        <v>218.74</v>
      </c>
      <c r="I277" t="s">
        <v>15</v>
      </c>
      <c r="J277" t="s">
        <v>685</v>
      </c>
      <c r="K277" s="2">
        <v>3.9924906132665834</v>
      </c>
      <c r="M277" t="str">
        <f t="shared" si="24"/>
        <v>F</v>
      </c>
      <c r="N277" t="s">
        <v>17</v>
      </c>
      <c r="O277">
        <v>68</v>
      </c>
      <c r="P277" t="str">
        <f t="shared" si="27"/>
        <v>60+</v>
      </c>
      <c r="Q277">
        <f t="shared" si="25"/>
        <v>218.74</v>
      </c>
      <c r="R277" t="str">
        <f t="shared" si="26"/>
        <v>Jun 2024</v>
      </c>
      <c r="S277">
        <f t="shared" si="28"/>
        <v>2024</v>
      </c>
      <c r="T277" s="5">
        <f t="shared" si="29"/>
        <v>45444</v>
      </c>
    </row>
    <row r="278" spans="1:20" x14ac:dyDescent="0.3">
      <c r="A278">
        <v>43869</v>
      </c>
      <c r="B278" s="1">
        <v>45470</v>
      </c>
      <c r="C278">
        <v>306</v>
      </c>
      <c r="D278">
        <v>30</v>
      </c>
      <c r="E278" t="s">
        <v>37</v>
      </c>
      <c r="F278" t="s">
        <v>38</v>
      </c>
      <c r="G278">
        <v>2</v>
      </c>
      <c r="H278">
        <v>55.63</v>
      </c>
      <c r="I278" t="s">
        <v>26</v>
      </c>
      <c r="J278" t="s">
        <v>956</v>
      </c>
      <c r="K278" s="2">
        <v>3</v>
      </c>
      <c r="L278">
        <v>3</v>
      </c>
      <c r="M278" t="str">
        <f t="shared" si="24"/>
        <v>F</v>
      </c>
      <c r="N278" t="s">
        <v>17</v>
      </c>
      <c r="O278">
        <v>69</v>
      </c>
      <c r="P278" t="str">
        <f t="shared" si="27"/>
        <v>60+</v>
      </c>
      <c r="Q278">
        <f t="shared" si="25"/>
        <v>111.26</v>
      </c>
      <c r="R278" t="str">
        <f t="shared" si="26"/>
        <v>Jun 2024</v>
      </c>
      <c r="S278">
        <f t="shared" si="28"/>
        <v>2024</v>
      </c>
      <c r="T278" s="5">
        <f t="shared" si="29"/>
        <v>45444</v>
      </c>
    </row>
    <row r="279" spans="1:20" x14ac:dyDescent="0.3">
      <c r="A279">
        <v>95795</v>
      </c>
      <c r="B279" s="1">
        <v>45471</v>
      </c>
      <c r="C279">
        <v>955</v>
      </c>
      <c r="D279">
        <v>10</v>
      </c>
      <c r="E279" t="s">
        <v>13</v>
      </c>
      <c r="F279" t="s">
        <v>42</v>
      </c>
      <c r="G279">
        <v>4</v>
      </c>
      <c r="H279">
        <v>205.6</v>
      </c>
      <c r="I279" t="s">
        <v>15</v>
      </c>
      <c r="J279" t="s">
        <v>900</v>
      </c>
      <c r="K279" s="2">
        <v>3</v>
      </c>
      <c r="L279">
        <v>3</v>
      </c>
      <c r="M279" t="str">
        <f t="shared" si="24"/>
        <v>M</v>
      </c>
      <c r="N279" t="s">
        <v>21</v>
      </c>
      <c r="O279">
        <v>22</v>
      </c>
      <c r="P279" t="str">
        <f t="shared" si="27"/>
        <v>18-25</v>
      </c>
      <c r="Q279">
        <f t="shared" si="25"/>
        <v>822.4</v>
      </c>
      <c r="R279" t="str">
        <f t="shared" si="26"/>
        <v>Jun 2024</v>
      </c>
      <c r="S279">
        <f t="shared" si="28"/>
        <v>2024</v>
      </c>
      <c r="T279" s="5">
        <f t="shared" si="29"/>
        <v>45444</v>
      </c>
    </row>
    <row r="280" spans="1:20" x14ac:dyDescent="0.3">
      <c r="A280">
        <v>76140</v>
      </c>
      <c r="B280" s="1">
        <v>45472</v>
      </c>
      <c r="C280">
        <v>673</v>
      </c>
      <c r="D280">
        <v>50</v>
      </c>
      <c r="E280" t="s">
        <v>18</v>
      </c>
      <c r="F280" t="s">
        <v>87</v>
      </c>
      <c r="G280">
        <v>2</v>
      </c>
      <c r="H280">
        <v>293.67</v>
      </c>
      <c r="I280" t="s">
        <v>15</v>
      </c>
      <c r="J280" t="s">
        <v>90</v>
      </c>
      <c r="K280" s="2">
        <v>5</v>
      </c>
      <c r="L280">
        <v>5</v>
      </c>
      <c r="M280" t="str">
        <f t="shared" si="24"/>
        <v>M</v>
      </c>
      <c r="N280" t="s">
        <v>21</v>
      </c>
      <c r="O280">
        <v>65</v>
      </c>
      <c r="P280" t="str">
        <f t="shared" si="27"/>
        <v>60+</v>
      </c>
      <c r="Q280">
        <f t="shared" si="25"/>
        <v>587.34</v>
      </c>
      <c r="R280" t="str">
        <f t="shared" si="26"/>
        <v>Jun 2024</v>
      </c>
      <c r="S280">
        <f t="shared" si="28"/>
        <v>2024</v>
      </c>
      <c r="T280" s="5">
        <f t="shared" si="29"/>
        <v>45444</v>
      </c>
    </row>
    <row r="281" spans="1:20" x14ac:dyDescent="0.3">
      <c r="A281">
        <v>99624</v>
      </c>
      <c r="B281" s="1">
        <v>45472</v>
      </c>
      <c r="C281">
        <v>624</v>
      </c>
      <c r="D281">
        <v>20</v>
      </c>
      <c r="E281" t="s">
        <v>28</v>
      </c>
      <c r="F281" t="s">
        <v>72</v>
      </c>
      <c r="G281">
        <v>4</v>
      </c>
      <c r="H281">
        <v>120.07</v>
      </c>
      <c r="I281" t="s">
        <v>15</v>
      </c>
      <c r="J281" t="s">
        <v>124</v>
      </c>
      <c r="K281" s="2">
        <v>3.9924906132665834</v>
      </c>
      <c r="M281" t="str">
        <f t="shared" si="24"/>
        <v>M</v>
      </c>
      <c r="N281" t="s">
        <v>21</v>
      </c>
      <c r="O281">
        <v>20</v>
      </c>
      <c r="P281" t="str">
        <f t="shared" si="27"/>
        <v>18-25</v>
      </c>
      <c r="Q281">
        <f t="shared" si="25"/>
        <v>480.28</v>
      </c>
      <c r="R281" t="str">
        <f t="shared" si="26"/>
        <v>Jun 2024</v>
      </c>
      <c r="S281">
        <f t="shared" si="28"/>
        <v>2024</v>
      </c>
      <c r="T281" s="5">
        <f t="shared" si="29"/>
        <v>45444</v>
      </c>
    </row>
    <row r="282" spans="1:20" x14ac:dyDescent="0.3">
      <c r="A282">
        <v>92572</v>
      </c>
      <c r="B282" s="1">
        <v>45472</v>
      </c>
      <c r="C282">
        <v>634</v>
      </c>
      <c r="D282">
        <v>40</v>
      </c>
      <c r="E282" t="s">
        <v>24</v>
      </c>
      <c r="F282" t="s">
        <v>65</v>
      </c>
      <c r="G282">
        <v>4</v>
      </c>
      <c r="H282">
        <v>286.55</v>
      </c>
      <c r="I282" t="s">
        <v>15</v>
      </c>
      <c r="J282" t="s">
        <v>141</v>
      </c>
      <c r="K282" s="2">
        <v>3.9924906132665834</v>
      </c>
      <c r="M282" t="str">
        <f t="shared" si="24"/>
        <v>M</v>
      </c>
      <c r="N282" t="s">
        <v>21</v>
      </c>
      <c r="O282">
        <v>60</v>
      </c>
      <c r="P282" t="str">
        <f t="shared" si="27"/>
        <v>46-60</v>
      </c>
      <c r="Q282">
        <f t="shared" si="25"/>
        <v>1146.2</v>
      </c>
      <c r="R282" t="str">
        <f t="shared" si="26"/>
        <v>Jun 2024</v>
      </c>
      <c r="S282">
        <f t="shared" si="28"/>
        <v>2024</v>
      </c>
      <c r="T282" s="5">
        <f t="shared" si="29"/>
        <v>45444</v>
      </c>
    </row>
    <row r="283" spans="1:20" x14ac:dyDescent="0.3">
      <c r="A283">
        <v>77455</v>
      </c>
      <c r="B283" s="1">
        <v>45472</v>
      </c>
      <c r="C283">
        <v>845</v>
      </c>
      <c r="D283">
        <v>50</v>
      </c>
      <c r="E283" t="s">
        <v>18</v>
      </c>
      <c r="F283" t="s">
        <v>87</v>
      </c>
      <c r="G283">
        <v>3</v>
      </c>
      <c r="H283">
        <v>297.33</v>
      </c>
      <c r="I283" t="s">
        <v>15</v>
      </c>
      <c r="J283" t="s">
        <v>238</v>
      </c>
      <c r="K283" s="2">
        <v>3</v>
      </c>
      <c r="L283">
        <v>3</v>
      </c>
      <c r="M283" t="str">
        <f t="shared" si="24"/>
        <v>M</v>
      </c>
      <c r="N283" t="s">
        <v>21</v>
      </c>
      <c r="O283">
        <v>64</v>
      </c>
      <c r="P283" t="str">
        <f t="shared" si="27"/>
        <v>60+</v>
      </c>
      <c r="Q283">
        <f t="shared" si="25"/>
        <v>891.99</v>
      </c>
      <c r="R283" t="str">
        <f t="shared" si="26"/>
        <v>Jun 2024</v>
      </c>
      <c r="S283">
        <f t="shared" si="28"/>
        <v>2024</v>
      </c>
      <c r="T283" s="5">
        <f t="shared" si="29"/>
        <v>45444</v>
      </c>
    </row>
    <row r="284" spans="1:20" x14ac:dyDescent="0.3">
      <c r="A284">
        <v>19405</v>
      </c>
      <c r="B284" s="1">
        <v>45472</v>
      </c>
      <c r="C284">
        <v>433</v>
      </c>
      <c r="D284">
        <v>10</v>
      </c>
      <c r="E284" t="s">
        <v>13</v>
      </c>
      <c r="F284" t="s">
        <v>111</v>
      </c>
      <c r="G284">
        <v>4</v>
      </c>
      <c r="H284">
        <v>48.94</v>
      </c>
      <c r="I284" t="s">
        <v>26</v>
      </c>
      <c r="J284" t="s">
        <v>930</v>
      </c>
      <c r="K284" s="2">
        <v>3.9924906132665834</v>
      </c>
      <c r="M284" t="str">
        <f t="shared" si="24"/>
        <v>F</v>
      </c>
      <c r="N284" t="s">
        <v>17</v>
      </c>
      <c r="O284">
        <v>23</v>
      </c>
      <c r="P284" t="str">
        <f t="shared" si="27"/>
        <v>18-25</v>
      </c>
      <c r="Q284">
        <f t="shared" si="25"/>
        <v>195.76</v>
      </c>
      <c r="R284" t="str">
        <f t="shared" si="26"/>
        <v>Jun 2024</v>
      </c>
      <c r="S284">
        <f t="shared" si="28"/>
        <v>2024</v>
      </c>
      <c r="T284" s="5">
        <f t="shared" si="29"/>
        <v>45444</v>
      </c>
    </row>
    <row r="285" spans="1:20" x14ac:dyDescent="0.3">
      <c r="A285">
        <v>93547</v>
      </c>
      <c r="B285" s="1">
        <v>45472</v>
      </c>
      <c r="C285">
        <v>663</v>
      </c>
      <c r="D285">
        <v>40</v>
      </c>
      <c r="E285" t="s">
        <v>24</v>
      </c>
      <c r="F285" t="s">
        <v>44</v>
      </c>
      <c r="G285">
        <v>3</v>
      </c>
      <c r="H285">
        <v>100.15</v>
      </c>
      <c r="I285" t="s">
        <v>26</v>
      </c>
      <c r="J285" t="s">
        <v>931</v>
      </c>
      <c r="K285" s="2">
        <v>4</v>
      </c>
      <c r="L285">
        <v>4</v>
      </c>
      <c r="M285" t="str">
        <f t="shared" si="24"/>
        <v>M</v>
      </c>
      <c r="N285" t="s">
        <v>21</v>
      </c>
      <c r="O285">
        <v>65</v>
      </c>
      <c r="P285" t="str">
        <f t="shared" si="27"/>
        <v>60+</v>
      </c>
      <c r="Q285">
        <f t="shared" si="25"/>
        <v>300.45000000000005</v>
      </c>
      <c r="R285" t="str">
        <f t="shared" si="26"/>
        <v>Jun 2024</v>
      </c>
      <c r="S285">
        <f t="shared" si="28"/>
        <v>2024</v>
      </c>
      <c r="T285" s="5">
        <f t="shared" si="29"/>
        <v>45444</v>
      </c>
    </row>
    <row r="286" spans="1:20" x14ac:dyDescent="0.3">
      <c r="A286">
        <v>54318</v>
      </c>
      <c r="B286" s="1">
        <v>45472</v>
      </c>
      <c r="C286">
        <v>142</v>
      </c>
      <c r="D286">
        <v>10</v>
      </c>
      <c r="E286" t="s">
        <v>13</v>
      </c>
      <c r="F286" t="s">
        <v>111</v>
      </c>
      <c r="G286">
        <v>2</v>
      </c>
      <c r="H286">
        <v>491.97</v>
      </c>
      <c r="I286" t="s">
        <v>35</v>
      </c>
      <c r="J286" t="s">
        <v>971</v>
      </c>
      <c r="K286" s="2">
        <v>4</v>
      </c>
      <c r="L286">
        <v>4</v>
      </c>
      <c r="M286" t="str">
        <f t="shared" si="24"/>
        <v>M</v>
      </c>
      <c r="N286" t="s">
        <v>21</v>
      </c>
      <c r="O286">
        <v>18</v>
      </c>
      <c r="P286" t="str">
        <f t="shared" si="27"/>
        <v>18-25</v>
      </c>
      <c r="Q286">
        <f t="shared" si="25"/>
        <v>983.94</v>
      </c>
      <c r="R286" t="str">
        <f t="shared" si="26"/>
        <v>Jun 2024</v>
      </c>
      <c r="S286">
        <f t="shared" si="28"/>
        <v>2024</v>
      </c>
      <c r="T286" s="5">
        <f t="shared" si="29"/>
        <v>45444</v>
      </c>
    </row>
    <row r="287" spans="1:20" x14ac:dyDescent="0.3">
      <c r="A287">
        <v>32747</v>
      </c>
      <c r="B287" s="1">
        <v>45473</v>
      </c>
      <c r="C287">
        <v>322</v>
      </c>
      <c r="D287">
        <v>50</v>
      </c>
      <c r="E287" t="s">
        <v>18</v>
      </c>
      <c r="F287" t="s">
        <v>87</v>
      </c>
      <c r="G287">
        <v>1</v>
      </c>
      <c r="H287">
        <v>24</v>
      </c>
      <c r="I287" t="s">
        <v>35</v>
      </c>
      <c r="J287" t="s">
        <v>837</v>
      </c>
      <c r="K287" s="2">
        <v>3</v>
      </c>
      <c r="L287">
        <v>3</v>
      </c>
      <c r="M287" t="str">
        <f t="shared" si="24"/>
        <v>Unknown</v>
      </c>
      <c r="O287">
        <v>71</v>
      </c>
      <c r="P287" t="str">
        <f t="shared" si="27"/>
        <v>60+</v>
      </c>
      <c r="Q287">
        <f t="shared" si="25"/>
        <v>24</v>
      </c>
      <c r="R287" t="str">
        <f t="shared" si="26"/>
        <v>Jun 2024</v>
      </c>
      <c r="S287">
        <f t="shared" si="28"/>
        <v>2024</v>
      </c>
      <c r="T287" s="5">
        <f t="shared" si="29"/>
        <v>45444</v>
      </c>
    </row>
    <row r="288" spans="1:20" x14ac:dyDescent="0.3">
      <c r="A288">
        <v>71248</v>
      </c>
      <c r="B288" s="1">
        <v>45474</v>
      </c>
      <c r="C288">
        <v>289</v>
      </c>
      <c r="D288">
        <v>10</v>
      </c>
      <c r="E288" t="s">
        <v>13</v>
      </c>
      <c r="F288" t="s">
        <v>14</v>
      </c>
      <c r="G288">
        <v>5</v>
      </c>
      <c r="H288">
        <v>207.28</v>
      </c>
      <c r="I288" t="s">
        <v>26</v>
      </c>
      <c r="J288" t="s">
        <v>76</v>
      </c>
      <c r="K288" s="2">
        <v>5</v>
      </c>
      <c r="L288">
        <v>5</v>
      </c>
      <c r="M288" t="str">
        <f t="shared" si="24"/>
        <v>M</v>
      </c>
      <c r="N288" t="s">
        <v>21</v>
      </c>
      <c r="O288">
        <v>42</v>
      </c>
      <c r="P288" t="str">
        <f t="shared" si="27"/>
        <v>36-45</v>
      </c>
      <c r="Q288">
        <f t="shared" si="25"/>
        <v>1036.4000000000001</v>
      </c>
      <c r="R288" t="str">
        <f t="shared" si="26"/>
        <v>Jul 2024</v>
      </c>
      <c r="S288">
        <f t="shared" si="28"/>
        <v>2024</v>
      </c>
      <c r="T288" s="5">
        <f t="shared" si="29"/>
        <v>45474</v>
      </c>
    </row>
    <row r="289" spans="1:20" x14ac:dyDescent="0.3">
      <c r="A289">
        <v>64578</v>
      </c>
      <c r="B289" s="1">
        <v>45474</v>
      </c>
      <c r="C289">
        <v>650</v>
      </c>
      <c r="D289">
        <v>10</v>
      </c>
      <c r="E289" t="s">
        <v>13</v>
      </c>
      <c r="F289" t="s">
        <v>42</v>
      </c>
      <c r="G289">
        <v>1</v>
      </c>
      <c r="H289">
        <v>35.520000000000003</v>
      </c>
      <c r="I289" t="s">
        <v>26</v>
      </c>
      <c r="J289" t="s">
        <v>144</v>
      </c>
      <c r="K289" s="2">
        <v>1</v>
      </c>
      <c r="L289">
        <v>1</v>
      </c>
      <c r="M289" t="str">
        <f t="shared" si="24"/>
        <v>M</v>
      </c>
      <c r="N289" t="s">
        <v>21</v>
      </c>
      <c r="O289">
        <v>54</v>
      </c>
      <c r="P289" t="str">
        <f t="shared" si="27"/>
        <v>46-60</v>
      </c>
      <c r="Q289">
        <f t="shared" si="25"/>
        <v>35.520000000000003</v>
      </c>
      <c r="R289" t="str">
        <f t="shared" si="26"/>
        <v>Jul 2024</v>
      </c>
      <c r="S289">
        <f t="shared" si="28"/>
        <v>2024</v>
      </c>
      <c r="T289" s="5">
        <f t="shared" si="29"/>
        <v>45474</v>
      </c>
    </row>
    <row r="290" spans="1:20" x14ac:dyDescent="0.3">
      <c r="A290">
        <v>30464</v>
      </c>
      <c r="B290" s="1">
        <v>45474</v>
      </c>
      <c r="C290">
        <v>563</v>
      </c>
      <c r="D290">
        <v>20</v>
      </c>
      <c r="E290" t="s">
        <v>28</v>
      </c>
      <c r="F290" t="s">
        <v>29</v>
      </c>
      <c r="G290">
        <v>2</v>
      </c>
      <c r="H290">
        <v>483.96</v>
      </c>
      <c r="I290" t="s">
        <v>35</v>
      </c>
      <c r="J290" t="s">
        <v>226</v>
      </c>
      <c r="K290" s="2">
        <v>3</v>
      </c>
      <c r="L290">
        <v>3</v>
      </c>
      <c r="M290" t="str">
        <f t="shared" si="24"/>
        <v>F</v>
      </c>
      <c r="N290" t="s">
        <v>17</v>
      </c>
      <c r="O290">
        <v>25</v>
      </c>
      <c r="P290" t="str">
        <f t="shared" si="27"/>
        <v>18-25</v>
      </c>
      <c r="Q290">
        <f t="shared" si="25"/>
        <v>967.92</v>
      </c>
      <c r="R290" t="str">
        <f t="shared" si="26"/>
        <v>Jul 2024</v>
      </c>
      <c r="S290">
        <f t="shared" si="28"/>
        <v>2024</v>
      </c>
      <c r="T290" s="5">
        <f t="shared" si="29"/>
        <v>45474</v>
      </c>
    </row>
    <row r="291" spans="1:20" x14ac:dyDescent="0.3">
      <c r="A291">
        <v>58789</v>
      </c>
      <c r="B291" s="1">
        <v>45474</v>
      </c>
      <c r="C291">
        <v>318</v>
      </c>
      <c r="D291">
        <v>40</v>
      </c>
      <c r="E291" t="s">
        <v>24</v>
      </c>
      <c r="F291" t="s">
        <v>49</v>
      </c>
      <c r="G291">
        <v>4</v>
      </c>
      <c r="H291">
        <v>49.32</v>
      </c>
      <c r="I291" t="s">
        <v>35</v>
      </c>
      <c r="J291" t="s">
        <v>416</v>
      </c>
      <c r="K291" s="2">
        <v>5</v>
      </c>
      <c r="L291">
        <v>5</v>
      </c>
      <c r="M291" t="str">
        <f t="shared" si="24"/>
        <v>M</v>
      </c>
      <c r="N291" t="s">
        <v>21</v>
      </c>
      <c r="O291">
        <v>72</v>
      </c>
      <c r="P291" t="str">
        <f t="shared" si="27"/>
        <v>60+</v>
      </c>
      <c r="Q291">
        <f t="shared" si="25"/>
        <v>197.28</v>
      </c>
      <c r="R291" t="str">
        <f t="shared" si="26"/>
        <v>Jul 2024</v>
      </c>
      <c r="S291">
        <f t="shared" si="28"/>
        <v>2024</v>
      </c>
      <c r="T291" s="5">
        <f t="shared" si="29"/>
        <v>45474</v>
      </c>
    </row>
    <row r="292" spans="1:20" x14ac:dyDescent="0.3">
      <c r="A292">
        <v>24487</v>
      </c>
      <c r="B292" s="1">
        <v>45474</v>
      </c>
      <c r="C292">
        <v>468</v>
      </c>
      <c r="D292">
        <v>40</v>
      </c>
      <c r="E292" t="s">
        <v>24</v>
      </c>
      <c r="F292" t="s">
        <v>25</v>
      </c>
      <c r="G292">
        <v>1</v>
      </c>
      <c r="H292">
        <v>372.43</v>
      </c>
      <c r="I292" t="s">
        <v>26</v>
      </c>
      <c r="J292" t="s">
        <v>465</v>
      </c>
      <c r="K292" s="2">
        <v>3</v>
      </c>
      <c r="L292">
        <v>3</v>
      </c>
      <c r="M292" t="str">
        <f t="shared" si="24"/>
        <v>M</v>
      </c>
      <c r="N292" t="s">
        <v>21</v>
      </c>
      <c r="O292">
        <v>38</v>
      </c>
      <c r="P292" t="str">
        <f t="shared" si="27"/>
        <v>36-45</v>
      </c>
      <c r="Q292">
        <f t="shared" si="25"/>
        <v>372.43</v>
      </c>
      <c r="R292" t="str">
        <f t="shared" si="26"/>
        <v>Jul 2024</v>
      </c>
      <c r="S292">
        <f t="shared" si="28"/>
        <v>2024</v>
      </c>
      <c r="T292" s="5">
        <f t="shared" si="29"/>
        <v>45474</v>
      </c>
    </row>
    <row r="293" spans="1:20" x14ac:dyDescent="0.3">
      <c r="A293">
        <v>96065</v>
      </c>
      <c r="B293" s="1">
        <v>45474</v>
      </c>
      <c r="C293">
        <v>297</v>
      </c>
      <c r="D293">
        <v>10</v>
      </c>
      <c r="E293" t="s">
        <v>13</v>
      </c>
      <c r="F293" t="s">
        <v>111</v>
      </c>
      <c r="G293">
        <v>2</v>
      </c>
      <c r="H293">
        <v>389.81</v>
      </c>
      <c r="I293" t="s">
        <v>26</v>
      </c>
      <c r="J293" t="s">
        <v>509</v>
      </c>
      <c r="K293" s="2">
        <v>4</v>
      </c>
      <c r="L293">
        <v>4</v>
      </c>
      <c r="M293" t="str">
        <f t="shared" si="24"/>
        <v>F</v>
      </c>
      <c r="N293" t="s">
        <v>17</v>
      </c>
      <c r="O293">
        <v>62</v>
      </c>
      <c r="P293" t="str">
        <f t="shared" si="27"/>
        <v>60+</v>
      </c>
      <c r="Q293">
        <f t="shared" si="25"/>
        <v>779.62</v>
      </c>
      <c r="R293" t="str">
        <f t="shared" si="26"/>
        <v>Jul 2024</v>
      </c>
      <c r="S293">
        <f t="shared" si="28"/>
        <v>2024</v>
      </c>
      <c r="T293" s="5">
        <f t="shared" si="29"/>
        <v>45474</v>
      </c>
    </row>
    <row r="294" spans="1:20" x14ac:dyDescent="0.3">
      <c r="A294">
        <v>41492</v>
      </c>
      <c r="B294" s="1">
        <v>45475</v>
      </c>
      <c r="C294">
        <v>631</v>
      </c>
      <c r="D294">
        <v>50</v>
      </c>
      <c r="E294" t="s">
        <v>18</v>
      </c>
      <c r="F294" t="s">
        <v>34</v>
      </c>
      <c r="G294">
        <v>2</v>
      </c>
      <c r="H294">
        <v>402.56</v>
      </c>
      <c r="I294" t="s">
        <v>35</v>
      </c>
      <c r="J294" t="s">
        <v>325</v>
      </c>
      <c r="K294" s="2">
        <v>4</v>
      </c>
      <c r="L294">
        <v>4</v>
      </c>
      <c r="M294" t="str">
        <f t="shared" si="24"/>
        <v>M</v>
      </c>
      <c r="N294" t="s">
        <v>21</v>
      </c>
      <c r="O294">
        <v>74</v>
      </c>
      <c r="P294" t="str">
        <f t="shared" si="27"/>
        <v>60+</v>
      </c>
      <c r="Q294">
        <f t="shared" si="25"/>
        <v>805.12</v>
      </c>
      <c r="R294" t="str">
        <f t="shared" si="26"/>
        <v>Jul 2024</v>
      </c>
      <c r="S294">
        <f t="shared" si="28"/>
        <v>2024</v>
      </c>
      <c r="T294" s="5">
        <f t="shared" si="29"/>
        <v>45474</v>
      </c>
    </row>
    <row r="295" spans="1:20" x14ac:dyDescent="0.3">
      <c r="A295">
        <v>75860</v>
      </c>
      <c r="B295" s="1">
        <v>45475</v>
      </c>
      <c r="C295">
        <v>370</v>
      </c>
      <c r="D295">
        <v>50</v>
      </c>
      <c r="E295" t="s">
        <v>18</v>
      </c>
      <c r="F295" t="s">
        <v>22</v>
      </c>
      <c r="G295">
        <v>3</v>
      </c>
      <c r="H295">
        <v>51.53</v>
      </c>
      <c r="I295" t="s">
        <v>15</v>
      </c>
      <c r="J295" t="s">
        <v>500</v>
      </c>
      <c r="K295" s="2">
        <v>3</v>
      </c>
      <c r="L295">
        <v>3</v>
      </c>
      <c r="M295" t="str">
        <f t="shared" si="24"/>
        <v>M</v>
      </c>
      <c r="N295" t="s">
        <v>21</v>
      </c>
      <c r="O295">
        <v>63</v>
      </c>
      <c r="P295" t="str">
        <f t="shared" si="27"/>
        <v>60+</v>
      </c>
      <c r="Q295">
        <f t="shared" si="25"/>
        <v>154.59</v>
      </c>
      <c r="R295" t="str">
        <f t="shared" si="26"/>
        <v>Jul 2024</v>
      </c>
      <c r="S295">
        <f t="shared" si="28"/>
        <v>2024</v>
      </c>
      <c r="T295" s="5">
        <f t="shared" si="29"/>
        <v>45474</v>
      </c>
    </row>
    <row r="296" spans="1:20" x14ac:dyDescent="0.3">
      <c r="A296">
        <v>12544</v>
      </c>
      <c r="B296" s="1">
        <v>45475</v>
      </c>
      <c r="C296">
        <v>958</v>
      </c>
      <c r="D296">
        <v>10</v>
      </c>
      <c r="E296" t="s">
        <v>13</v>
      </c>
      <c r="F296" t="s">
        <v>47</v>
      </c>
      <c r="G296">
        <v>3</v>
      </c>
      <c r="H296">
        <v>153.12</v>
      </c>
      <c r="I296" t="s">
        <v>26</v>
      </c>
      <c r="J296" t="s">
        <v>507</v>
      </c>
      <c r="K296" s="2">
        <v>1</v>
      </c>
      <c r="L296">
        <v>1</v>
      </c>
      <c r="M296" t="str">
        <f t="shared" si="24"/>
        <v>M</v>
      </c>
      <c r="N296" t="s">
        <v>21</v>
      </c>
      <c r="O296">
        <v>28</v>
      </c>
      <c r="P296" t="str">
        <f t="shared" si="27"/>
        <v>26-35</v>
      </c>
      <c r="Q296">
        <f t="shared" si="25"/>
        <v>459.36</v>
      </c>
      <c r="R296" t="str">
        <f t="shared" si="26"/>
        <v>Jul 2024</v>
      </c>
      <c r="S296">
        <f t="shared" si="28"/>
        <v>2024</v>
      </c>
      <c r="T296" s="5">
        <f t="shared" si="29"/>
        <v>45474</v>
      </c>
    </row>
    <row r="297" spans="1:20" x14ac:dyDescent="0.3">
      <c r="A297">
        <v>58911</v>
      </c>
      <c r="B297" s="1">
        <v>45476</v>
      </c>
      <c r="C297">
        <v>489</v>
      </c>
      <c r="D297">
        <v>50</v>
      </c>
      <c r="E297" t="s">
        <v>18</v>
      </c>
      <c r="F297" t="s">
        <v>84</v>
      </c>
      <c r="G297">
        <v>1</v>
      </c>
      <c r="H297">
        <v>236.22</v>
      </c>
      <c r="I297" t="s">
        <v>26</v>
      </c>
      <c r="J297" t="s">
        <v>301</v>
      </c>
      <c r="K297" s="2">
        <v>5</v>
      </c>
      <c r="L297">
        <v>5</v>
      </c>
      <c r="M297" t="str">
        <f t="shared" si="24"/>
        <v>F</v>
      </c>
      <c r="N297" t="s">
        <v>17</v>
      </c>
      <c r="O297">
        <v>72</v>
      </c>
      <c r="P297" t="str">
        <f t="shared" si="27"/>
        <v>60+</v>
      </c>
      <c r="Q297">
        <f t="shared" si="25"/>
        <v>236.22</v>
      </c>
      <c r="R297" t="str">
        <f t="shared" si="26"/>
        <v>Jul 2024</v>
      </c>
      <c r="S297">
        <f t="shared" si="28"/>
        <v>2024</v>
      </c>
      <c r="T297" s="5">
        <f t="shared" si="29"/>
        <v>45474</v>
      </c>
    </row>
    <row r="298" spans="1:20" x14ac:dyDescent="0.3">
      <c r="A298">
        <v>49232</v>
      </c>
      <c r="B298" s="1">
        <v>45476</v>
      </c>
      <c r="C298">
        <v>172</v>
      </c>
      <c r="D298">
        <v>30</v>
      </c>
      <c r="E298" t="s">
        <v>37</v>
      </c>
      <c r="F298" t="s">
        <v>58</v>
      </c>
      <c r="G298">
        <v>1</v>
      </c>
      <c r="H298">
        <v>415.86</v>
      </c>
      <c r="I298" t="s">
        <v>35</v>
      </c>
      <c r="J298" t="s">
        <v>370</v>
      </c>
      <c r="K298" s="2">
        <v>4</v>
      </c>
      <c r="L298">
        <v>4</v>
      </c>
      <c r="M298" t="str">
        <f t="shared" si="24"/>
        <v>F</v>
      </c>
      <c r="N298" t="s">
        <v>17</v>
      </c>
      <c r="O298">
        <v>53</v>
      </c>
      <c r="P298" t="str">
        <f t="shared" si="27"/>
        <v>46-60</v>
      </c>
      <c r="Q298">
        <f t="shared" si="25"/>
        <v>415.86</v>
      </c>
      <c r="R298" t="str">
        <f t="shared" si="26"/>
        <v>Jul 2024</v>
      </c>
      <c r="S298">
        <f t="shared" si="28"/>
        <v>2024</v>
      </c>
      <c r="T298" s="5">
        <f t="shared" si="29"/>
        <v>45474</v>
      </c>
    </row>
    <row r="299" spans="1:20" x14ac:dyDescent="0.3">
      <c r="A299">
        <v>46781</v>
      </c>
      <c r="B299" s="1">
        <v>45476</v>
      </c>
      <c r="C299">
        <v>543</v>
      </c>
      <c r="D299">
        <v>40</v>
      </c>
      <c r="E299" t="s">
        <v>24</v>
      </c>
      <c r="F299" t="s">
        <v>49</v>
      </c>
      <c r="G299">
        <v>1</v>
      </c>
      <c r="H299">
        <v>282.92</v>
      </c>
      <c r="I299" t="s">
        <v>35</v>
      </c>
      <c r="J299" t="s">
        <v>466</v>
      </c>
      <c r="K299" s="2">
        <v>4</v>
      </c>
      <c r="L299">
        <v>4</v>
      </c>
      <c r="M299" t="str">
        <f t="shared" si="24"/>
        <v>M</v>
      </c>
      <c r="N299" t="s">
        <v>21</v>
      </c>
      <c r="O299">
        <v>32</v>
      </c>
      <c r="P299" t="str">
        <f t="shared" si="27"/>
        <v>26-35</v>
      </c>
      <c r="Q299">
        <f t="shared" si="25"/>
        <v>282.92</v>
      </c>
      <c r="R299" t="str">
        <f t="shared" si="26"/>
        <v>Jul 2024</v>
      </c>
      <c r="S299">
        <f t="shared" si="28"/>
        <v>2024</v>
      </c>
      <c r="T299" s="5">
        <f t="shared" si="29"/>
        <v>45474</v>
      </c>
    </row>
    <row r="300" spans="1:20" x14ac:dyDescent="0.3">
      <c r="A300">
        <v>40110</v>
      </c>
      <c r="B300" s="1">
        <v>45476</v>
      </c>
      <c r="C300">
        <v>325</v>
      </c>
      <c r="D300">
        <v>50</v>
      </c>
      <c r="E300" t="s">
        <v>18</v>
      </c>
      <c r="F300" t="s">
        <v>84</v>
      </c>
      <c r="G300">
        <v>5</v>
      </c>
      <c r="H300">
        <v>309.54000000000002</v>
      </c>
      <c r="I300" t="s">
        <v>35</v>
      </c>
      <c r="J300" t="s">
        <v>498</v>
      </c>
      <c r="K300" s="2">
        <v>3.9924906132665834</v>
      </c>
      <c r="M300" t="str">
        <f t="shared" si="24"/>
        <v>M</v>
      </c>
      <c r="N300" t="s">
        <v>21</v>
      </c>
      <c r="O300">
        <v>27</v>
      </c>
      <c r="P300" t="str">
        <f t="shared" si="27"/>
        <v>26-35</v>
      </c>
      <c r="Q300">
        <f t="shared" si="25"/>
        <v>1547.7</v>
      </c>
      <c r="R300" t="str">
        <f t="shared" si="26"/>
        <v>Jul 2024</v>
      </c>
      <c r="S300">
        <f t="shared" si="28"/>
        <v>2024</v>
      </c>
      <c r="T300" s="5">
        <f t="shared" si="29"/>
        <v>45474</v>
      </c>
    </row>
    <row r="301" spans="1:20" x14ac:dyDescent="0.3">
      <c r="A301">
        <v>76057</v>
      </c>
      <c r="B301" s="1">
        <v>45476</v>
      </c>
      <c r="C301">
        <v>560</v>
      </c>
      <c r="D301">
        <v>10</v>
      </c>
      <c r="E301" t="s">
        <v>13</v>
      </c>
      <c r="F301" t="s">
        <v>32</v>
      </c>
      <c r="G301">
        <v>4</v>
      </c>
      <c r="H301">
        <v>423.45</v>
      </c>
      <c r="I301" t="s">
        <v>26</v>
      </c>
      <c r="J301" t="s">
        <v>615</v>
      </c>
      <c r="K301" s="2">
        <v>5</v>
      </c>
      <c r="L301">
        <v>5</v>
      </c>
      <c r="M301" t="str">
        <f t="shared" si="24"/>
        <v>F</v>
      </c>
      <c r="N301" t="s">
        <v>17</v>
      </c>
      <c r="O301">
        <v>52</v>
      </c>
      <c r="P301" t="str">
        <f t="shared" si="27"/>
        <v>46-60</v>
      </c>
      <c r="Q301">
        <f t="shared" si="25"/>
        <v>1693.8</v>
      </c>
      <c r="R301" t="str">
        <f t="shared" si="26"/>
        <v>Jul 2024</v>
      </c>
      <c r="S301">
        <f t="shared" si="28"/>
        <v>2024</v>
      </c>
      <c r="T301" s="5">
        <f t="shared" si="29"/>
        <v>45474</v>
      </c>
    </row>
    <row r="302" spans="1:20" x14ac:dyDescent="0.3">
      <c r="A302">
        <v>56431</v>
      </c>
      <c r="B302" s="1">
        <v>45476</v>
      </c>
      <c r="C302">
        <v>600</v>
      </c>
      <c r="D302">
        <v>20</v>
      </c>
      <c r="E302" t="s">
        <v>28</v>
      </c>
      <c r="F302" t="s">
        <v>77</v>
      </c>
      <c r="G302">
        <v>3</v>
      </c>
      <c r="H302">
        <v>150.41999999999999</v>
      </c>
      <c r="I302" t="s">
        <v>35</v>
      </c>
      <c r="J302" t="s">
        <v>982</v>
      </c>
      <c r="K302" s="2">
        <v>3</v>
      </c>
      <c r="L302">
        <v>3</v>
      </c>
      <c r="M302" t="str">
        <f t="shared" si="24"/>
        <v>M</v>
      </c>
      <c r="N302" t="s">
        <v>21</v>
      </c>
      <c r="O302">
        <v>42</v>
      </c>
      <c r="P302" t="str">
        <f t="shared" si="27"/>
        <v>36-45</v>
      </c>
      <c r="Q302">
        <f t="shared" si="25"/>
        <v>451.26</v>
      </c>
      <c r="R302" t="str">
        <f t="shared" si="26"/>
        <v>Jul 2024</v>
      </c>
      <c r="S302">
        <f t="shared" si="28"/>
        <v>2024</v>
      </c>
      <c r="T302" s="5">
        <f t="shared" si="29"/>
        <v>45474</v>
      </c>
    </row>
    <row r="303" spans="1:20" x14ac:dyDescent="0.3">
      <c r="A303">
        <v>85352</v>
      </c>
      <c r="B303" s="1">
        <v>45477</v>
      </c>
      <c r="C303">
        <v>755</v>
      </c>
      <c r="D303">
        <v>20</v>
      </c>
      <c r="E303" t="s">
        <v>28</v>
      </c>
      <c r="F303" t="s">
        <v>79</v>
      </c>
      <c r="G303">
        <v>5</v>
      </c>
      <c r="H303">
        <v>149.06</v>
      </c>
      <c r="I303" t="s">
        <v>35</v>
      </c>
      <c r="J303" t="s">
        <v>123</v>
      </c>
      <c r="K303" s="2">
        <v>5</v>
      </c>
      <c r="L303">
        <v>5</v>
      </c>
      <c r="M303" t="str">
        <f t="shared" si="24"/>
        <v>M</v>
      </c>
      <c r="N303" t="s">
        <v>21</v>
      </c>
      <c r="O303">
        <v>38</v>
      </c>
      <c r="P303" t="str">
        <f t="shared" si="27"/>
        <v>36-45</v>
      </c>
      <c r="Q303">
        <f t="shared" si="25"/>
        <v>745.3</v>
      </c>
      <c r="R303" t="str">
        <f t="shared" si="26"/>
        <v>Jul 2024</v>
      </c>
      <c r="S303">
        <f t="shared" si="28"/>
        <v>2024</v>
      </c>
      <c r="T303" s="5">
        <f t="shared" si="29"/>
        <v>45474</v>
      </c>
    </row>
    <row r="304" spans="1:20" x14ac:dyDescent="0.3">
      <c r="A304">
        <v>66782</v>
      </c>
      <c r="B304" s="1">
        <v>45477</v>
      </c>
      <c r="C304">
        <v>865</v>
      </c>
      <c r="D304">
        <v>20</v>
      </c>
      <c r="E304" t="s">
        <v>28</v>
      </c>
      <c r="F304" t="s">
        <v>72</v>
      </c>
      <c r="G304">
        <v>2</v>
      </c>
      <c r="H304">
        <v>62.97</v>
      </c>
      <c r="I304" t="s">
        <v>15</v>
      </c>
      <c r="J304" t="s">
        <v>148</v>
      </c>
      <c r="K304" s="2">
        <v>5</v>
      </c>
      <c r="L304">
        <v>5</v>
      </c>
      <c r="M304" t="str">
        <f t="shared" si="24"/>
        <v>F</v>
      </c>
      <c r="N304" t="s">
        <v>17</v>
      </c>
      <c r="O304">
        <v>48</v>
      </c>
      <c r="P304" t="str">
        <f t="shared" si="27"/>
        <v>46-60</v>
      </c>
      <c r="Q304">
        <f t="shared" si="25"/>
        <v>125.94</v>
      </c>
      <c r="R304" t="str">
        <f t="shared" si="26"/>
        <v>Jul 2024</v>
      </c>
      <c r="S304">
        <f t="shared" si="28"/>
        <v>2024</v>
      </c>
      <c r="T304" s="5">
        <f t="shared" si="29"/>
        <v>45474</v>
      </c>
    </row>
    <row r="305" spans="1:20" x14ac:dyDescent="0.3">
      <c r="A305">
        <v>34740</v>
      </c>
      <c r="B305" s="1">
        <v>45477</v>
      </c>
      <c r="C305">
        <v>111</v>
      </c>
      <c r="D305">
        <v>50</v>
      </c>
      <c r="E305" t="s">
        <v>18</v>
      </c>
      <c r="F305" t="s">
        <v>84</v>
      </c>
      <c r="G305">
        <v>3</v>
      </c>
      <c r="H305">
        <v>163.74</v>
      </c>
      <c r="I305" t="s">
        <v>15</v>
      </c>
      <c r="J305" t="s">
        <v>378</v>
      </c>
      <c r="K305" s="2">
        <v>4</v>
      </c>
      <c r="L305">
        <v>4</v>
      </c>
      <c r="M305" t="str">
        <f t="shared" si="24"/>
        <v>F</v>
      </c>
      <c r="N305" t="s">
        <v>17</v>
      </c>
      <c r="O305">
        <v>44</v>
      </c>
      <c r="P305" t="str">
        <f t="shared" si="27"/>
        <v>36-45</v>
      </c>
      <c r="Q305">
        <f t="shared" si="25"/>
        <v>491.22</v>
      </c>
      <c r="R305" t="str">
        <f t="shared" si="26"/>
        <v>Jul 2024</v>
      </c>
      <c r="S305">
        <f t="shared" si="28"/>
        <v>2024</v>
      </c>
      <c r="T305" s="5">
        <f t="shared" si="29"/>
        <v>45474</v>
      </c>
    </row>
    <row r="306" spans="1:20" x14ac:dyDescent="0.3">
      <c r="A306">
        <v>18651</v>
      </c>
      <c r="B306" s="1">
        <v>45477</v>
      </c>
      <c r="C306">
        <v>121</v>
      </c>
      <c r="D306">
        <v>40</v>
      </c>
      <c r="E306" t="s">
        <v>24</v>
      </c>
      <c r="F306" t="s">
        <v>25</v>
      </c>
      <c r="G306">
        <v>5</v>
      </c>
      <c r="H306">
        <v>412.7</v>
      </c>
      <c r="I306" t="s">
        <v>35</v>
      </c>
      <c r="J306" t="s">
        <v>707</v>
      </c>
      <c r="K306" s="2">
        <v>5</v>
      </c>
      <c r="L306">
        <v>5</v>
      </c>
      <c r="M306" t="str">
        <f t="shared" si="24"/>
        <v>M</v>
      </c>
      <c r="N306" t="s">
        <v>21</v>
      </c>
      <c r="O306">
        <v>29</v>
      </c>
      <c r="P306" t="str">
        <f t="shared" si="27"/>
        <v>26-35</v>
      </c>
      <c r="Q306">
        <f t="shared" si="25"/>
        <v>2063.5</v>
      </c>
      <c r="R306" t="str">
        <f t="shared" si="26"/>
        <v>Jul 2024</v>
      </c>
      <c r="S306">
        <f t="shared" si="28"/>
        <v>2024</v>
      </c>
      <c r="T306" s="5">
        <f t="shared" si="29"/>
        <v>45474</v>
      </c>
    </row>
    <row r="307" spans="1:20" x14ac:dyDescent="0.3">
      <c r="A307">
        <v>72236</v>
      </c>
      <c r="B307" s="1">
        <v>45478</v>
      </c>
      <c r="C307">
        <v>959</v>
      </c>
      <c r="D307">
        <v>10</v>
      </c>
      <c r="E307" t="s">
        <v>13</v>
      </c>
      <c r="F307" t="s">
        <v>14</v>
      </c>
      <c r="G307">
        <v>5</v>
      </c>
      <c r="H307">
        <v>110.17</v>
      </c>
      <c r="I307" t="s">
        <v>15</v>
      </c>
      <c r="J307" t="s">
        <v>267</v>
      </c>
      <c r="K307" s="2">
        <v>5</v>
      </c>
      <c r="L307">
        <v>5</v>
      </c>
      <c r="M307" t="str">
        <f t="shared" si="24"/>
        <v>F</v>
      </c>
      <c r="N307" t="s">
        <v>17</v>
      </c>
      <c r="O307">
        <v>47</v>
      </c>
      <c r="P307" t="str">
        <f t="shared" si="27"/>
        <v>46-60</v>
      </c>
      <c r="Q307">
        <f t="shared" si="25"/>
        <v>550.85</v>
      </c>
      <c r="R307" t="str">
        <f t="shared" si="26"/>
        <v>Jul 2024</v>
      </c>
      <c r="S307">
        <f t="shared" si="28"/>
        <v>2024</v>
      </c>
      <c r="T307" s="5">
        <f t="shared" si="29"/>
        <v>45474</v>
      </c>
    </row>
    <row r="308" spans="1:20" x14ac:dyDescent="0.3">
      <c r="A308">
        <v>80435</v>
      </c>
      <c r="B308" s="1">
        <v>45478</v>
      </c>
      <c r="C308">
        <v>681</v>
      </c>
      <c r="D308">
        <v>40</v>
      </c>
      <c r="E308" t="s">
        <v>24</v>
      </c>
      <c r="F308" t="s">
        <v>44</v>
      </c>
      <c r="G308">
        <v>1</v>
      </c>
      <c r="H308">
        <v>232.24</v>
      </c>
      <c r="I308" t="s">
        <v>35</v>
      </c>
      <c r="J308" t="s">
        <v>353</v>
      </c>
      <c r="K308" s="2">
        <v>3.9924906132665834</v>
      </c>
      <c r="M308" t="str">
        <f t="shared" si="24"/>
        <v>M</v>
      </c>
      <c r="N308" t="s">
        <v>21</v>
      </c>
      <c r="O308">
        <v>41</v>
      </c>
      <c r="P308" t="str">
        <f t="shared" si="27"/>
        <v>36-45</v>
      </c>
      <c r="Q308">
        <f t="shared" si="25"/>
        <v>232.24</v>
      </c>
      <c r="R308" t="str">
        <f t="shared" si="26"/>
        <v>Jul 2024</v>
      </c>
      <c r="S308">
        <f t="shared" si="28"/>
        <v>2024</v>
      </c>
      <c r="T308" s="5">
        <f t="shared" si="29"/>
        <v>45474</v>
      </c>
    </row>
    <row r="309" spans="1:20" x14ac:dyDescent="0.3">
      <c r="A309">
        <v>45435</v>
      </c>
      <c r="B309" s="1">
        <v>45479</v>
      </c>
      <c r="C309">
        <v>349</v>
      </c>
      <c r="D309">
        <v>40</v>
      </c>
      <c r="E309" t="s">
        <v>24</v>
      </c>
      <c r="F309" t="s">
        <v>25</v>
      </c>
      <c r="G309">
        <v>3</v>
      </c>
      <c r="H309">
        <v>421.85</v>
      </c>
      <c r="I309" t="s">
        <v>15</v>
      </c>
      <c r="J309" t="s">
        <v>140</v>
      </c>
      <c r="K309" s="2">
        <v>5</v>
      </c>
      <c r="L309">
        <v>5</v>
      </c>
      <c r="M309" t="str">
        <f t="shared" si="24"/>
        <v>F</v>
      </c>
      <c r="N309" t="s">
        <v>17</v>
      </c>
      <c r="O309">
        <v>25</v>
      </c>
      <c r="P309" t="str">
        <f t="shared" si="27"/>
        <v>18-25</v>
      </c>
      <c r="Q309">
        <f t="shared" si="25"/>
        <v>1265.5500000000002</v>
      </c>
      <c r="R309" t="str">
        <f t="shared" si="26"/>
        <v>Jul 2024</v>
      </c>
      <c r="S309">
        <f t="shared" si="28"/>
        <v>2024</v>
      </c>
      <c r="T309" s="5">
        <f t="shared" si="29"/>
        <v>45474</v>
      </c>
    </row>
    <row r="310" spans="1:20" x14ac:dyDescent="0.3">
      <c r="A310">
        <v>89715</v>
      </c>
      <c r="B310" s="1">
        <v>45479</v>
      </c>
      <c r="C310">
        <v>941</v>
      </c>
      <c r="D310">
        <v>10</v>
      </c>
      <c r="E310" t="s">
        <v>13</v>
      </c>
      <c r="F310" t="s">
        <v>111</v>
      </c>
      <c r="G310">
        <v>1</v>
      </c>
      <c r="H310">
        <v>213.83</v>
      </c>
      <c r="I310" t="s">
        <v>15</v>
      </c>
      <c r="J310" t="s">
        <v>488</v>
      </c>
      <c r="K310" s="2">
        <v>3.9924906132665834</v>
      </c>
      <c r="M310" t="str">
        <f t="shared" si="24"/>
        <v>Unknown</v>
      </c>
      <c r="O310">
        <v>28</v>
      </c>
      <c r="P310" t="str">
        <f t="shared" si="27"/>
        <v>26-35</v>
      </c>
      <c r="Q310">
        <f t="shared" si="25"/>
        <v>213.83</v>
      </c>
      <c r="R310" t="str">
        <f t="shared" si="26"/>
        <v>Jul 2024</v>
      </c>
      <c r="S310">
        <f t="shared" si="28"/>
        <v>2024</v>
      </c>
      <c r="T310" s="5">
        <f t="shared" si="29"/>
        <v>45474</v>
      </c>
    </row>
    <row r="311" spans="1:20" x14ac:dyDescent="0.3">
      <c r="A311">
        <v>43139</v>
      </c>
      <c r="B311" s="1">
        <v>45479</v>
      </c>
      <c r="C311">
        <v>669</v>
      </c>
      <c r="D311">
        <v>10</v>
      </c>
      <c r="E311" t="s">
        <v>13</v>
      </c>
      <c r="F311" t="s">
        <v>14</v>
      </c>
      <c r="G311">
        <v>5</v>
      </c>
      <c r="H311">
        <v>12.46</v>
      </c>
      <c r="I311" t="s">
        <v>35</v>
      </c>
      <c r="J311" t="s">
        <v>745</v>
      </c>
      <c r="K311" s="2">
        <v>3</v>
      </c>
      <c r="L311">
        <v>3</v>
      </c>
      <c r="M311" t="str">
        <f t="shared" si="24"/>
        <v>F</v>
      </c>
      <c r="N311" t="s">
        <v>17</v>
      </c>
      <c r="O311">
        <v>67</v>
      </c>
      <c r="P311" t="str">
        <f t="shared" si="27"/>
        <v>60+</v>
      </c>
      <c r="Q311">
        <f t="shared" si="25"/>
        <v>62.300000000000004</v>
      </c>
      <c r="R311" t="str">
        <f t="shared" si="26"/>
        <v>Jul 2024</v>
      </c>
      <c r="S311">
        <f t="shared" si="28"/>
        <v>2024</v>
      </c>
      <c r="T311" s="5">
        <f t="shared" si="29"/>
        <v>45474</v>
      </c>
    </row>
    <row r="312" spans="1:20" x14ac:dyDescent="0.3">
      <c r="A312">
        <v>24744</v>
      </c>
      <c r="B312" s="1">
        <v>45481</v>
      </c>
      <c r="C312">
        <v>818</v>
      </c>
      <c r="D312">
        <v>10</v>
      </c>
      <c r="E312" t="s">
        <v>13</v>
      </c>
      <c r="F312" t="s">
        <v>14</v>
      </c>
      <c r="G312">
        <v>5</v>
      </c>
      <c r="H312">
        <v>200.44</v>
      </c>
      <c r="I312" t="s">
        <v>26</v>
      </c>
      <c r="J312" t="s">
        <v>913</v>
      </c>
      <c r="K312" s="2">
        <v>5</v>
      </c>
      <c r="L312">
        <v>5</v>
      </c>
      <c r="M312" t="str">
        <f t="shared" si="24"/>
        <v>Unknown</v>
      </c>
      <c r="O312">
        <v>34</v>
      </c>
      <c r="P312" t="str">
        <f t="shared" si="27"/>
        <v>26-35</v>
      </c>
      <c r="Q312">
        <f t="shared" si="25"/>
        <v>1002.2</v>
      </c>
      <c r="R312" t="str">
        <f t="shared" si="26"/>
        <v>Jul 2024</v>
      </c>
      <c r="S312">
        <f t="shared" si="28"/>
        <v>2024</v>
      </c>
      <c r="T312" s="5">
        <f t="shared" si="29"/>
        <v>45474</v>
      </c>
    </row>
    <row r="313" spans="1:20" x14ac:dyDescent="0.3">
      <c r="A313">
        <v>30197</v>
      </c>
      <c r="B313" s="1">
        <v>45482</v>
      </c>
      <c r="C313">
        <v>386</v>
      </c>
      <c r="D313">
        <v>40</v>
      </c>
      <c r="E313" t="s">
        <v>24</v>
      </c>
      <c r="F313" t="s">
        <v>44</v>
      </c>
      <c r="G313">
        <v>1</v>
      </c>
      <c r="H313">
        <v>305.82</v>
      </c>
      <c r="I313" t="s">
        <v>15</v>
      </c>
      <c r="J313" t="s">
        <v>183</v>
      </c>
      <c r="K313" s="2">
        <v>3.9924906132665834</v>
      </c>
      <c r="M313" t="str">
        <f t="shared" si="24"/>
        <v>Unknown</v>
      </c>
      <c r="O313">
        <v>39</v>
      </c>
      <c r="P313" t="str">
        <f t="shared" si="27"/>
        <v>36-45</v>
      </c>
      <c r="Q313">
        <f t="shared" si="25"/>
        <v>305.82</v>
      </c>
      <c r="R313" t="str">
        <f t="shared" si="26"/>
        <v>Jul 2024</v>
      </c>
      <c r="S313">
        <f t="shared" si="28"/>
        <v>2024</v>
      </c>
      <c r="T313" s="5">
        <f t="shared" si="29"/>
        <v>45474</v>
      </c>
    </row>
    <row r="314" spans="1:20" x14ac:dyDescent="0.3">
      <c r="A314">
        <v>98794</v>
      </c>
      <c r="B314" s="1">
        <v>45482</v>
      </c>
      <c r="C314">
        <v>993</v>
      </c>
      <c r="D314">
        <v>50</v>
      </c>
      <c r="E314" t="s">
        <v>18</v>
      </c>
      <c r="F314" t="s">
        <v>19</v>
      </c>
      <c r="G314">
        <v>2</v>
      </c>
      <c r="H314">
        <v>32.200000000000003</v>
      </c>
      <c r="I314" t="s">
        <v>15</v>
      </c>
      <c r="J314" t="s">
        <v>367</v>
      </c>
      <c r="K314" s="2">
        <v>5</v>
      </c>
      <c r="L314">
        <v>5</v>
      </c>
      <c r="M314" t="str">
        <f t="shared" si="24"/>
        <v>F</v>
      </c>
      <c r="N314" t="s">
        <v>17</v>
      </c>
      <c r="O314">
        <v>57</v>
      </c>
      <c r="P314" t="str">
        <f t="shared" si="27"/>
        <v>46-60</v>
      </c>
      <c r="Q314">
        <f t="shared" si="25"/>
        <v>64.400000000000006</v>
      </c>
      <c r="R314" t="str">
        <f t="shared" si="26"/>
        <v>Jul 2024</v>
      </c>
      <c r="S314">
        <f t="shared" si="28"/>
        <v>2024</v>
      </c>
      <c r="T314" s="5">
        <f t="shared" si="29"/>
        <v>45474</v>
      </c>
    </row>
    <row r="315" spans="1:20" x14ac:dyDescent="0.3">
      <c r="A315">
        <v>20853</v>
      </c>
      <c r="B315" s="1">
        <v>45483</v>
      </c>
      <c r="C315">
        <v>499</v>
      </c>
      <c r="D315">
        <v>30</v>
      </c>
      <c r="E315" t="s">
        <v>37</v>
      </c>
      <c r="F315" t="s">
        <v>58</v>
      </c>
      <c r="G315">
        <v>3</v>
      </c>
      <c r="H315">
        <v>227.39</v>
      </c>
      <c r="I315" t="s">
        <v>15</v>
      </c>
      <c r="J315" t="s">
        <v>986</v>
      </c>
      <c r="K315" s="2">
        <v>3.9924906132665834</v>
      </c>
      <c r="M315" t="str">
        <f t="shared" si="24"/>
        <v>Unknown</v>
      </c>
      <c r="O315">
        <v>39</v>
      </c>
      <c r="P315" t="str">
        <f t="shared" si="27"/>
        <v>36-45</v>
      </c>
      <c r="Q315">
        <f t="shared" si="25"/>
        <v>682.17</v>
      </c>
      <c r="R315" t="str">
        <f t="shared" si="26"/>
        <v>Jul 2024</v>
      </c>
      <c r="S315">
        <f t="shared" si="28"/>
        <v>2024</v>
      </c>
      <c r="T315" s="5">
        <f t="shared" si="29"/>
        <v>45474</v>
      </c>
    </row>
    <row r="316" spans="1:20" x14ac:dyDescent="0.3">
      <c r="A316">
        <v>93130</v>
      </c>
      <c r="B316" s="1">
        <v>45484</v>
      </c>
      <c r="C316">
        <v>233</v>
      </c>
      <c r="D316">
        <v>40</v>
      </c>
      <c r="E316" t="s">
        <v>24</v>
      </c>
      <c r="F316" t="s">
        <v>65</v>
      </c>
      <c r="G316">
        <v>2</v>
      </c>
      <c r="H316">
        <v>354.85</v>
      </c>
      <c r="I316" t="s">
        <v>15</v>
      </c>
      <c r="J316" t="s">
        <v>407</v>
      </c>
      <c r="K316" s="2">
        <v>5</v>
      </c>
      <c r="L316">
        <v>5</v>
      </c>
      <c r="M316" t="str">
        <f t="shared" si="24"/>
        <v>M</v>
      </c>
      <c r="N316" t="s">
        <v>21</v>
      </c>
      <c r="O316">
        <v>38</v>
      </c>
      <c r="P316" t="str">
        <f t="shared" si="27"/>
        <v>36-45</v>
      </c>
      <c r="Q316">
        <f t="shared" si="25"/>
        <v>709.7</v>
      </c>
      <c r="R316" t="str">
        <f t="shared" si="26"/>
        <v>Jul 2024</v>
      </c>
      <c r="S316">
        <f t="shared" si="28"/>
        <v>2024</v>
      </c>
      <c r="T316" s="5">
        <f t="shared" si="29"/>
        <v>45474</v>
      </c>
    </row>
    <row r="317" spans="1:20" x14ac:dyDescent="0.3">
      <c r="A317">
        <v>53754</v>
      </c>
      <c r="B317" s="1">
        <v>45484</v>
      </c>
      <c r="C317">
        <v>190</v>
      </c>
      <c r="D317">
        <v>50</v>
      </c>
      <c r="E317" t="s">
        <v>18</v>
      </c>
      <c r="F317" t="s">
        <v>22</v>
      </c>
      <c r="G317">
        <v>1</v>
      </c>
      <c r="H317">
        <v>92.5</v>
      </c>
      <c r="I317" t="s">
        <v>35</v>
      </c>
      <c r="J317" t="s">
        <v>515</v>
      </c>
      <c r="K317" s="2">
        <v>2</v>
      </c>
      <c r="L317">
        <v>2</v>
      </c>
      <c r="M317" t="str">
        <f t="shared" si="24"/>
        <v>F</v>
      </c>
      <c r="N317" t="s">
        <v>17</v>
      </c>
      <c r="O317">
        <v>73</v>
      </c>
      <c r="P317" t="str">
        <f t="shared" si="27"/>
        <v>60+</v>
      </c>
      <c r="Q317">
        <f t="shared" si="25"/>
        <v>92.5</v>
      </c>
      <c r="R317" t="str">
        <f t="shared" si="26"/>
        <v>Jul 2024</v>
      </c>
      <c r="S317">
        <f t="shared" si="28"/>
        <v>2024</v>
      </c>
      <c r="T317" s="5">
        <f t="shared" si="29"/>
        <v>45474</v>
      </c>
    </row>
    <row r="318" spans="1:20" x14ac:dyDescent="0.3">
      <c r="A318">
        <v>92276</v>
      </c>
      <c r="B318" s="1">
        <v>45484</v>
      </c>
      <c r="C318">
        <v>555</v>
      </c>
      <c r="D318">
        <v>50</v>
      </c>
      <c r="E318" t="s">
        <v>18</v>
      </c>
      <c r="F318" t="s">
        <v>22</v>
      </c>
      <c r="G318">
        <v>4</v>
      </c>
      <c r="H318">
        <v>311.86</v>
      </c>
      <c r="I318" t="s">
        <v>26</v>
      </c>
      <c r="J318" t="s">
        <v>542</v>
      </c>
      <c r="K318" s="2">
        <v>3.9924906132665834</v>
      </c>
      <c r="M318" t="str">
        <f t="shared" si="24"/>
        <v>M</v>
      </c>
      <c r="N318" t="s">
        <v>21</v>
      </c>
      <c r="O318">
        <v>63</v>
      </c>
      <c r="P318" t="str">
        <f t="shared" si="27"/>
        <v>60+</v>
      </c>
      <c r="Q318">
        <f t="shared" si="25"/>
        <v>1247.44</v>
      </c>
      <c r="R318" t="str">
        <f t="shared" si="26"/>
        <v>Jul 2024</v>
      </c>
      <c r="S318">
        <f t="shared" si="28"/>
        <v>2024</v>
      </c>
      <c r="T318" s="5">
        <f t="shared" si="29"/>
        <v>45474</v>
      </c>
    </row>
    <row r="319" spans="1:20" x14ac:dyDescent="0.3">
      <c r="A319">
        <v>78620</v>
      </c>
      <c r="B319" s="1">
        <v>45484</v>
      </c>
      <c r="C319">
        <v>909</v>
      </c>
      <c r="D319">
        <v>10</v>
      </c>
      <c r="E319" t="s">
        <v>13</v>
      </c>
      <c r="F319" t="s">
        <v>14</v>
      </c>
      <c r="G319">
        <v>1</v>
      </c>
      <c r="H319">
        <v>89.38</v>
      </c>
      <c r="I319" t="s">
        <v>15</v>
      </c>
      <c r="J319" t="s">
        <v>830</v>
      </c>
      <c r="K319" s="2">
        <v>3</v>
      </c>
      <c r="L319">
        <v>3</v>
      </c>
      <c r="M319" t="str">
        <f t="shared" si="24"/>
        <v>F</v>
      </c>
      <c r="N319" t="s">
        <v>17</v>
      </c>
      <c r="O319">
        <v>47</v>
      </c>
      <c r="P319" t="str">
        <f t="shared" si="27"/>
        <v>46-60</v>
      </c>
      <c r="Q319">
        <f t="shared" si="25"/>
        <v>89.38</v>
      </c>
      <c r="R319" t="str">
        <f t="shared" si="26"/>
        <v>Jul 2024</v>
      </c>
      <c r="S319">
        <f t="shared" si="28"/>
        <v>2024</v>
      </c>
      <c r="T319" s="5">
        <f t="shared" si="29"/>
        <v>45474</v>
      </c>
    </row>
    <row r="320" spans="1:20" x14ac:dyDescent="0.3">
      <c r="A320">
        <v>41014</v>
      </c>
      <c r="B320" s="1">
        <v>45484</v>
      </c>
      <c r="C320">
        <v>569</v>
      </c>
      <c r="D320">
        <v>40</v>
      </c>
      <c r="E320" t="s">
        <v>24</v>
      </c>
      <c r="F320" t="s">
        <v>49</v>
      </c>
      <c r="G320">
        <v>1</v>
      </c>
      <c r="H320">
        <v>390.35</v>
      </c>
      <c r="I320" t="s">
        <v>35</v>
      </c>
      <c r="J320" t="s">
        <v>934</v>
      </c>
      <c r="K320" s="2">
        <v>5</v>
      </c>
      <c r="L320">
        <v>5</v>
      </c>
      <c r="M320" t="str">
        <f t="shared" si="24"/>
        <v>M</v>
      </c>
      <c r="N320" t="s">
        <v>21</v>
      </c>
      <c r="O320">
        <v>34</v>
      </c>
      <c r="P320" t="str">
        <f t="shared" si="27"/>
        <v>26-35</v>
      </c>
      <c r="Q320">
        <f t="shared" si="25"/>
        <v>390.35</v>
      </c>
      <c r="R320" t="str">
        <f t="shared" si="26"/>
        <v>Jul 2024</v>
      </c>
      <c r="S320">
        <f t="shared" si="28"/>
        <v>2024</v>
      </c>
      <c r="T320" s="5">
        <f t="shared" si="29"/>
        <v>45474</v>
      </c>
    </row>
    <row r="321" spans="1:20" x14ac:dyDescent="0.3">
      <c r="A321">
        <v>37821</v>
      </c>
      <c r="B321" s="1">
        <v>45485</v>
      </c>
      <c r="C321">
        <v>855</v>
      </c>
      <c r="D321">
        <v>50</v>
      </c>
      <c r="E321" t="s">
        <v>18</v>
      </c>
      <c r="F321" t="s">
        <v>34</v>
      </c>
      <c r="G321">
        <v>2</v>
      </c>
      <c r="H321">
        <v>341.18</v>
      </c>
      <c r="I321" t="s">
        <v>35</v>
      </c>
      <c r="J321" t="s">
        <v>379</v>
      </c>
      <c r="K321" s="2">
        <v>5</v>
      </c>
      <c r="L321">
        <v>5</v>
      </c>
      <c r="M321" t="str">
        <f t="shared" si="24"/>
        <v>F</v>
      </c>
      <c r="N321" t="s">
        <v>17</v>
      </c>
      <c r="O321">
        <v>37</v>
      </c>
      <c r="P321" t="str">
        <f t="shared" si="27"/>
        <v>36-45</v>
      </c>
      <c r="Q321">
        <f t="shared" si="25"/>
        <v>682.36</v>
      </c>
      <c r="R321" t="str">
        <f t="shared" si="26"/>
        <v>Jul 2024</v>
      </c>
      <c r="S321">
        <f t="shared" si="28"/>
        <v>2024</v>
      </c>
      <c r="T321" s="5">
        <f t="shared" si="29"/>
        <v>45474</v>
      </c>
    </row>
    <row r="322" spans="1:20" x14ac:dyDescent="0.3">
      <c r="A322">
        <v>83914</v>
      </c>
      <c r="B322" s="1">
        <v>45485</v>
      </c>
      <c r="C322">
        <v>738</v>
      </c>
      <c r="D322">
        <v>40</v>
      </c>
      <c r="E322" t="s">
        <v>24</v>
      </c>
      <c r="F322" t="s">
        <v>65</v>
      </c>
      <c r="G322">
        <v>2</v>
      </c>
      <c r="H322">
        <v>59.51</v>
      </c>
      <c r="I322" t="s">
        <v>26</v>
      </c>
      <c r="J322" t="s">
        <v>596</v>
      </c>
      <c r="K322" s="2">
        <v>3</v>
      </c>
      <c r="L322">
        <v>3</v>
      </c>
      <c r="M322" t="str">
        <f t="shared" ref="M322:M385" si="30">IF(N322="", "Unknown", N322)</f>
        <v>Unknown</v>
      </c>
      <c r="O322">
        <v>25</v>
      </c>
      <c r="P322" t="str">
        <f t="shared" si="27"/>
        <v>18-25</v>
      </c>
      <c r="Q322">
        <f t="shared" ref="Q322:Q385" si="31">G322*H322</f>
        <v>119.02</v>
      </c>
      <c r="R322" t="str">
        <f t="shared" ref="R322:R385" si="32">TEXT(B322,"mmm_yyyy")</f>
        <v>Jul 2024</v>
      </c>
      <c r="S322">
        <f t="shared" si="28"/>
        <v>2024</v>
      </c>
      <c r="T322" s="5">
        <f t="shared" si="29"/>
        <v>45474</v>
      </c>
    </row>
    <row r="323" spans="1:20" x14ac:dyDescent="0.3">
      <c r="A323">
        <v>51714</v>
      </c>
      <c r="B323" s="1">
        <v>45485</v>
      </c>
      <c r="C323">
        <v>479</v>
      </c>
      <c r="D323">
        <v>40</v>
      </c>
      <c r="E323" t="s">
        <v>24</v>
      </c>
      <c r="F323" t="s">
        <v>25</v>
      </c>
      <c r="G323">
        <v>3</v>
      </c>
      <c r="H323">
        <v>453.2</v>
      </c>
      <c r="I323" t="s">
        <v>35</v>
      </c>
      <c r="J323" t="s">
        <v>732</v>
      </c>
      <c r="K323" s="2">
        <v>5</v>
      </c>
      <c r="L323">
        <v>5</v>
      </c>
      <c r="M323" t="str">
        <f t="shared" si="30"/>
        <v>M</v>
      </c>
      <c r="N323" t="s">
        <v>21</v>
      </c>
      <c r="O323">
        <v>27</v>
      </c>
      <c r="P323" t="str">
        <f t="shared" ref="P323:P386" si="33">VLOOKUP(O323, $W$2:$X$7, 2, TRUE)</f>
        <v>26-35</v>
      </c>
      <c r="Q323">
        <f t="shared" si="31"/>
        <v>1359.6</v>
      </c>
      <c r="R323" t="str">
        <f t="shared" si="32"/>
        <v>Jul 2024</v>
      </c>
      <c r="S323">
        <f t="shared" ref="S323:S386" si="34">YEAR(B323)</f>
        <v>2024</v>
      </c>
      <c r="T323" s="5">
        <f t="shared" ref="T323:T386" si="35">DATE(YEAR(R323), MONTH(R323), 1)</f>
        <v>45474</v>
      </c>
    </row>
    <row r="324" spans="1:20" x14ac:dyDescent="0.3">
      <c r="A324">
        <v>44902</v>
      </c>
      <c r="B324" s="1">
        <v>45485</v>
      </c>
      <c r="C324">
        <v>801</v>
      </c>
      <c r="D324">
        <v>40</v>
      </c>
      <c r="E324" t="s">
        <v>24</v>
      </c>
      <c r="F324" t="s">
        <v>25</v>
      </c>
      <c r="G324">
        <v>4</v>
      </c>
      <c r="H324">
        <v>474.25</v>
      </c>
      <c r="I324" t="s">
        <v>15</v>
      </c>
      <c r="J324" t="s">
        <v>992</v>
      </c>
      <c r="K324" s="2">
        <v>5</v>
      </c>
      <c r="L324">
        <v>5</v>
      </c>
      <c r="M324" t="str">
        <f t="shared" si="30"/>
        <v>F</v>
      </c>
      <c r="N324" t="s">
        <v>17</v>
      </c>
      <c r="O324">
        <v>34</v>
      </c>
      <c r="P324" t="str">
        <f t="shared" si="33"/>
        <v>26-35</v>
      </c>
      <c r="Q324">
        <f t="shared" si="31"/>
        <v>1897</v>
      </c>
      <c r="R324" t="str">
        <f t="shared" si="32"/>
        <v>Jul 2024</v>
      </c>
      <c r="S324">
        <f t="shared" si="34"/>
        <v>2024</v>
      </c>
      <c r="T324" s="5">
        <f t="shared" si="35"/>
        <v>45474</v>
      </c>
    </row>
    <row r="325" spans="1:20" x14ac:dyDescent="0.3">
      <c r="A325">
        <v>95354</v>
      </c>
      <c r="B325" s="1">
        <v>45486</v>
      </c>
      <c r="C325">
        <v>394</v>
      </c>
      <c r="D325">
        <v>50</v>
      </c>
      <c r="E325" t="s">
        <v>18</v>
      </c>
      <c r="F325" t="s">
        <v>84</v>
      </c>
      <c r="G325">
        <v>2</v>
      </c>
      <c r="H325">
        <v>343.76</v>
      </c>
      <c r="I325" t="s">
        <v>35</v>
      </c>
      <c r="J325" t="s">
        <v>279</v>
      </c>
      <c r="K325" s="2">
        <v>5</v>
      </c>
      <c r="L325">
        <v>5</v>
      </c>
      <c r="M325" t="str">
        <f t="shared" si="30"/>
        <v>Unknown</v>
      </c>
      <c r="O325">
        <v>30</v>
      </c>
      <c r="P325" t="str">
        <f t="shared" si="33"/>
        <v>26-35</v>
      </c>
      <c r="Q325">
        <f t="shared" si="31"/>
        <v>687.52</v>
      </c>
      <c r="R325" t="str">
        <f t="shared" si="32"/>
        <v>Jul 2024</v>
      </c>
      <c r="S325">
        <f t="shared" si="34"/>
        <v>2024</v>
      </c>
      <c r="T325" s="5">
        <f t="shared" si="35"/>
        <v>45474</v>
      </c>
    </row>
    <row r="326" spans="1:20" x14ac:dyDescent="0.3">
      <c r="A326">
        <v>56955</v>
      </c>
      <c r="B326" s="1">
        <v>45487</v>
      </c>
      <c r="C326">
        <v>922</v>
      </c>
      <c r="D326">
        <v>20</v>
      </c>
      <c r="E326" t="s">
        <v>28</v>
      </c>
      <c r="F326" t="s">
        <v>79</v>
      </c>
      <c r="G326">
        <v>1</v>
      </c>
      <c r="H326">
        <v>183.3</v>
      </c>
      <c r="I326" t="s">
        <v>35</v>
      </c>
      <c r="J326" t="s">
        <v>105</v>
      </c>
      <c r="K326" s="2">
        <v>5</v>
      </c>
      <c r="L326">
        <v>5</v>
      </c>
      <c r="M326" t="str">
        <f t="shared" si="30"/>
        <v>M</v>
      </c>
      <c r="N326" t="s">
        <v>21</v>
      </c>
      <c r="O326">
        <v>24</v>
      </c>
      <c r="P326" t="str">
        <f t="shared" si="33"/>
        <v>18-25</v>
      </c>
      <c r="Q326">
        <f t="shared" si="31"/>
        <v>183.3</v>
      </c>
      <c r="R326" t="str">
        <f t="shared" si="32"/>
        <v>Jul 2024</v>
      </c>
      <c r="S326">
        <f t="shared" si="34"/>
        <v>2024</v>
      </c>
      <c r="T326" s="5">
        <f t="shared" si="35"/>
        <v>45474</v>
      </c>
    </row>
    <row r="327" spans="1:20" x14ac:dyDescent="0.3">
      <c r="A327">
        <v>38806</v>
      </c>
      <c r="B327" s="1">
        <v>45487</v>
      </c>
      <c r="C327">
        <v>665</v>
      </c>
      <c r="D327">
        <v>30</v>
      </c>
      <c r="E327" t="s">
        <v>37</v>
      </c>
      <c r="F327" t="s">
        <v>95</v>
      </c>
      <c r="G327">
        <v>3</v>
      </c>
      <c r="H327">
        <v>149.85</v>
      </c>
      <c r="I327" t="s">
        <v>15</v>
      </c>
      <c r="J327" t="s">
        <v>390</v>
      </c>
      <c r="K327" s="2">
        <v>5</v>
      </c>
      <c r="L327">
        <v>5</v>
      </c>
      <c r="M327" t="str">
        <f t="shared" si="30"/>
        <v>M</v>
      </c>
      <c r="N327" t="s">
        <v>21</v>
      </c>
      <c r="O327">
        <v>62</v>
      </c>
      <c r="P327" t="str">
        <f t="shared" si="33"/>
        <v>60+</v>
      </c>
      <c r="Q327">
        <f t="shared" si="31"/>
        <v>449.54999999999995</v>
      </c>
      <c r="R327" t="str">
        <f t="shared" si="32"/>
        <v>Jul 2024</v>
      </c>
      <c r="S327">
        <f t="shared" si="34"/>
        <v>2024</v>
      </c>
      <c r="T327" s="5">
        <f t="shared" si="35"/>
        <v>45474</v>
      </c>
    </row>
    <row r="328" spans="1:20" x14ac:dyDescent="0.3">
      <c r="A328">
        <v>89114</v>
      </c>
      <c r="B328" s="1">
        <v>45487</v>
      </c>
      <c r="C328">
        <v>397</v>
      </c>
      <c r="D328">
        <v>30</v>
      </c>
      <c r="E328" t="s">
        <v>37</v>
      </c>
      <c r="F328" t="s">
        <v>95</v>
      </c>
      <c r="G328">
        <v>3</v>
      </c>
      <c r="H328">
        <v>251.63</v>
      </c>
      <c r="I328" t="s">
        <v>15</v>
      </c>
      <c r="J328" t="s">
        <v>470</v>
      </c>
      <c r="K328" s="2">
        <v>3.9924906132665834</v>
      </c>
      <c r="M328" t="str">
        <f t="shared" si="30"/>
        <v>M</v>
      </c>
      <c r="N328" t="s">
        <v>21</v>
      </c>
      <c r="O328">
        <v>40</v>
      </c>
      <c r="P328" t="str">
        <f t="shared" si="33"/>
        <v>36-45</v>
      </c>
      <c r="Q328">
        <f t="shared" si="31"/>
        <v>754.89</v>
      </c>
      <c r="R328" t="str">
        <f t="shared" si="32"/>
        <v>Jul 2024</v>
      </c>
      <c r="S328">
        <f t="shared" si="34"/>
        <v>2024</v>
      </c>
      <c r="T328" s="5">
        <f t="shared" si="35"/>
        <v>45474</v>
      </c>
    </row>
    <row r="329" spans="1:20" x14ac:dyDescent="0.3">
      <c r="A329">
        <v>77848</v>
      </c>
      <c r="B329" s="1">
        <v>45487</v>
      </c>
      <c r="C329">
        <v>713</v>
      </c>
      <c r="D329">
        <v>20</v>
      </c>
      <c r="E329" t="s">
        <v>28</v>
      </c>
      <c r="F329" t="s">
        <v>29</v>
      </c>
      <c r="G329">
        <v>4</v>
      </c>
      <c r="H329">
        <v>88.02</v>
      </c>
      <c r="I329" t="s">
        <v>35</v>
      </c>
      <c r="J329" t="s">
        <v>759</v>
      </c>
      <c r="K329" s="2">
        <v>5</v>
      </c>
      <c r="L329">
        <v>5</v>
      </c>
      <c r="M329" t="str">
        <f t="shared" si="30"/>
        <v>F</v>
      </c>
      <c r="N329" t="s">
        <v>17</v>
      </c>
      <c r="O329">
        <v>39</v>
      </c>
      <c r="P329" t="str">
        <f t="shared" si="33"/>
        <v>36-45</v>
      </c>
      <c r="Q329">
        <f t="shared" si="31"/>
        <v>352.08</v>
      </c>
      <c r="R329" t="str">
        <f t="shared" si="32"/>
        <v>Jul 2024</v>
      </c>
      <c r="S329">
        <f t="shared" si="34"/>
        <v>2024</v>
      </c>
      <c r="T329" s="5">
        <f t="shared" si="35"/>
        <v>45474</v>
      </c>
    </row>
    <row r="330" spans="1:20" x14ac:dyDescent="0.3">
      <c r="A330">
        <v>49262</v>
      </c>
      <c r="B330" s="1">
        <v>45487</v>
      </c>
      <c r="C330">
        <v>910</v>
      </c>
      <c r="D330">
        <v>20</v>
      </c>
      <c r="E330" t="s">
        <v>28</v>
      </c>
      <c r="F330" t="s">
        <v>77</v>
      </c>
      <c r="G330">
        <v>3</v>
      </c>
      <c r="H330">
        <v>25.79</v>
      </c>
      <c r="I330" t="s">
        <v>15</v>
      </c>
      <c r="J330" t="s">
        <v>932</v>
      </c>
      <c r="K330" s="2">
        <v>5</v>
      </c>
      <c r="L330">
        <v>5</v>
      </c>
      <c r="M330" t="str">
        <f t="shared" si="30"/>
        <v>Unknown</v>
      </c>
      <c r="O330">
        <v>22</v>
      </c>
      <c r="P330" t="str">
        <f t="shared" si="33"/>
        <v>18-25</v>
      </c>
      <c r="Q330">
        <f t="shared" si="31"/>
        <v>77.37</v>
      </c>
      <c r="R330" t="str">
        <f t="shared" si="32"/>
        <v>Jul 2024</v>
      </c>
      <c r="S330">
        <f t="shared" si="34"/>
        <v>2024</v>
      </c>
      <c r="T330" s="5">
        <f t="shared" si="35"/>
        <v>45474</v>
      </c>
    </row>
    <row r="331" spans="1:20" x14ac:dyDescent="0.3">
      <c r="A331">
        <v>27282</v>
      </c>
      <c r="B331" s="1">
        <v>45488</v>
      </c>
      <c r="C331">
        <v>405</v>
      </c>
      <c r="D331">
        <v>50</v>
      </c>
      <c r="E331" t="s">
        <v>18</v>
      </c>
      <c r="F331" t="s">
        <v>34</v>
      </c>
      <c r="G331">
        <v>2</v>
      </c>
      <c r="H331">
        <v>292.89999999999998</v>
      </c>
      <c r="I331" t="s">
        <v>35</v>
      </c>
      <c r="J331" t="s">
        <v>36</v>
      </c>
      <c r="K331" s="2">
        <v>3.9924906132665834</v>
      </c>
      <c r="M331" t="str">
        <f t="shared" si="30"/>
        <v>F</v>
      </c>
      <c r="N331" t="s">
        <v>17</v>
      </c>
      <c r="O331">
        <v>60</v>
      </c>
      <c r="P331" t="str">
        <f t="shared" si="33"/>
        <v>46-60</v>
      </c>
      <c r="Q331">
        <f t="shared" si="31"/>
        <v>585.79999999999995</v>
      </c>
      <c r="R331" t="str">
        <f t="shared" si="32"/>
        <v>Jul 2024</v>
      </c>
      <c r="S331">
        <f t="shared" si="34"/>
        <v>2024</v>
      </c>
      <c r="T331" s="5">
        <f t="shared" si="35"/>
        <v>45474</v>
      </c>
    </row>
    <row r="332" spans="1:20" x14ac:dyDescent="0.3">
      <c r="A332">
        <v>85940</v>
      </c>
      <c r="B332" s="1">
        <v>45488</v>
      </c>
      <c r="C332">
        <v>722</v>
      </c>
      <c r="D332">
        <v>40</v>
      </c>
      <c r="E332" t="s">
        <v>24</v>
      </c>
      <c r="F332" t="s">
        <v>49</v>
      </c>
      <c r="G332">
        <v>1</v>
      </c>
      <c r="H332">
        <v>247.97</v>
      </c>
      <c r="I332" t="s">
        <v>26</v>
      </c>
      <c r="J332" t="s">
        <v>264</v>
      </c>
      <c r="K332" s="2">
        <v>4</v>
      </c>
      <c r="L332">
        <v>4</v>
      </c>
      <c r="M332" t="str">
        <f t="shared" si="30"/>
        <v>M</v>
      </c>
      <c r="N332" t="s">
        <v>21</v>
      </c>
      <c r="O332">
        <v>37</v>
      </c>
      <c r="P332" t="str">
        <f t="shared" si="33"/>
        <v>36-45</v>
      </c>
      <c r="Q332">
        <f t="shared" si="31"/>
        <v>247.97</v>
      </c>
      <c r="R332" t="str">
        <f t="shared" si="32"/>
        <v>Jul 2024</v>
      </c>
      <c r="S332">
        <f t="shared" si="34"/>
        <v>2024</v>
      </c>
      <c r="T332" s="5">
        <f t="shared" si="35"/>
        <v>45474</v>
      </c>
    </row>
    <row r="333" spans="1:20" x14ac:dyDescent="0.3">
      <c r="A333">
        <v>22739</v>
      </c>
      <c r="B333" s="1">
        <v>45488</v>
      </c>
      <c r="C333">
        <v>196</v>
      </c>
      <c r="D333">
        <v>30</v>
      </c>
      <c r="E333" t="s">
        <v>37</v>
      </c>
      <c r="F333" t="s">
        <v>58</v>
      </c>
      <c r="G333">
        <v>5</v>
      </c>
      <c r="H333">
        <v>217.55</v>
      </c>
      <c r="I333" t="s">
        <v>26</v>
      </c>
      <c r="J333" t="s">
        <v>787</v>
      </c>
      <c r="K333" s="2">
        <v>5</v>
      </c>
      <c r="L333">
        <v>5</v>
      </c>
      <c r="M333" t="str">
        <f t="shared" si="30"/>
        <v>Unknown</v>
      </c>
      <c r="O333">
        <v>24</v>
      </c>
      <c r="P333" t="str">
        <f t="shared" si="33"/>
        <v>18-25</v>
      </c>
      <c r="Q333">
        <f t="shared" si="31"/>
        <v>1087.75</v>
      </c>
      <c r="R333" t="str">
        <f t="shared" si="32"/>
        <v>Jul 2024</v>
      </c>
      <c r="S333">
        <f t="shared" si="34"/>
        <v>2024</v>
      </c>
      <c r="T333" s="5">
        <f t="shared" si="35"/>
        <v>45474</v>
      </c>
    </row>
    <row r="334" spans="1:20" x14ac:dyDescent="0.3">
      <c r="A334">
        <v>32637</v>
      </c>
      <c r="B334" s="1">
        <v>45488</v>
      </c>
      <c r="C334">
        <v>175</v>
      </c>
      <c r="D334">
        <v>20</v>
      </c>
      <c r="E334" t="s">
        <v>28</v>
      </c>
      <c r="F334" t="s">
        <v>51</v>
      </c>
      <c r="G334">
        <v>3</v>
      </c>
      <c r="H334">
        <v>101.45</v>
      </c>
      <c r="I334" t="s">
        <v>26</v>
      </c>
      <c r="J334" t="s">
        <v>869</v>
      </c>
      <c r="K334" s="2">
        <v>3</v>
      </c>
      <c r="L334">
        <v>3</v>
      </c>
      <c r="M334" t="str">
        <f t="shared" si="30"/>
        <v>F</v>
      </c>
      <c r="N334" t="s">
        <v>17</v>
      </c>
      <c r="O334">
        <v>33</v>
      </c>
      <c r="P334" t="str">
        <f t="shared" si="33"/>
        <v>26-35</v>
      </c>
      <c r="Q334">
        <f t="shared" si="31"/>
        <v>304.35000000000002</v>
      </c>
      <c r="R334" t="str">
        <f t="shared" si="32"/>
        <v>Jul 2024</v>
      </c>
      <c r="S334">
        <f t="shared" si="34"/>
        <v>2024</v>
      </c>
      <c r="T334" s="5">
        <f t="shared" si="35"/>
        <v>45474</v>
      </c>
    </row>
    <row r="335" spans="1:20" x14ac:dyDescent="0.3">
      <c r="A335">
        <v>90219</v>
      </c>
      <c r="B335" s="1">
        <v>45488</v>
      </c>
      <c r="C335">
        <v>430</v>
      </c>
      <c r="D335">
        <v>40</v>
      </c>
      <c r="E335" t="s">
        <v>24</v>
      </c>
      <c r="F335" t="s">
        <v>65</v>
      </c>
      <c r="G335">
        <v>1</v>
      </c>
      <c r="H335">
        <v>405.65</v>
      </c>
      <c r="I335" t="s">
        <v>35</v>
      </c>
      <c r="J335" t="s">
        <v>949</v>
      </c>
      <c r="K335" s="2">
        <v>5</v>
      </c>
      <c r="L335">
        <v>5</v>
      </c>
      <c r="M335" t="str">
        <f t="shared" si="30"/>
        <v>M</v>
      </c>
      <c r="N335" t="s">
        <v>21</v>
      </c>
      <c r="O335">
        <v>58</v>
      </c>
      <c r="P335" t="str">
        <f t="shared" si="33"/>
        <v>46-60</v>
      </c>
      <c r="Q335">
        <f t="shared" si="31"/>
        <v>405.65</v>
      </c>
      <c r="R335" t="str">
        <f t="shared" si="32"/>
        <v>Jul 2024</v>
      </c>
      <c r="S335">
        <f t="shared" si="34"/>
        <v>2024</v>
      </c>
      <c r="T335" s="5">
        <f t="shared" si="35"/>
        <v>45474</v>
      </c>
    </row>
    <row r="336" spans="1:20" x14ac:dyDescent="0.3">
      <c r="A336">
        <v>79723</v>
      </c>
      <c r="B336" s="1">
        <v>45489</v>
      </c>
      <c r="C336">
        <v>568</v>
      </c>
      <c r="D336">
        <v>10</v>
      </c>
      <c r="E336" t="s">
        <v>13</v>
      </c>
      <c r="F336" t="s">
        <v>42</v>
      </c>
      <c r="G336">
        <v>1</v>
      </c>
      <c r="H336">
        <v>393.9</v>
      </c>
      <c r="I336" t="s">
        <v>26</v>
      </c>
      <c r="J336" t="s">
        <v>863</v>
      </c>
      <c r="K336" s="2">
        <v>5</v>
      </c>
      <c r="L336">
        <v>5</v>
      </c>
      <c r="M336" t="str">
        <f t="shared" si="30"/>
        <v>M</v>
      </c>
      <c r="N336" t="s">
        <v>21</v>
      </c>
      <c r="O336">
        <v>44</v>
      </c>
      <c r="P336" t="str">
        <f t="shared" si="33"/>
        <v>36-45</v>
      </c>
      <c r="Q336">
        <f t="shared" si="31"/>
        <v>393.9</v>
      </c>
      <c r="R336" t="str">
        <f t="shared" si="32"/>
        <v>Jul 2024</v>
      </c>
      <c r="S336">
        <f t="shared" si="34"/>
        <v>2024</v>
      </c>
      <c r="T336" s="5">
        <f t="shared" si="35"/>
        <v>45474</v>
      </c>
    </row>
    <row r="337" spans="1:20" x14ac:dyDescent="0.3">
      <c r="A337">
        <v>21109</v>
      </c>
      <c r="B337" s="1">
        <v>45490</v>
      </c>
      <c r="C337">
        <v>719</v>
      </c>
      <c r="D337">
        <v>50</v>
      </c>
      <c r="E337" t="s">
        <v>18</v>
      </c>
      <c r="F337" t="s">
        <v>34</v>
      </c>
      <c r="G337">
        <v>3</v>
      </c>
      <c r="H337">
        <v>39.67</v>
      </c>
      <c r="I337" t="s">
        <v>26</v>
      </c>
      <c r="J337" t="s">
        <v>235</v>
      </c>
      <c r="K337" s="2">
        <v>3.9924906132665834</v>
      </c>
      <c r="M337" t="str">
        <f t="shared" si="30"/>
        <v>M</v>
      </c>
      <c r="N337" t="s">
        <v>21</v>
      </c>
      <c r="O337">
        <v>37</v>
      </c>
      <c r="P337" t="str">
        <f t="shared" si="33"/>
        <v>36-45</v>
      </c>
      <c r="Q337">
        <f t="shared" si="31"/>
        <v>119.01</v>
      </c>
      <c r="R337" t="str">
        <f t="shared" si="32"/>
        <v>Jul 2024</v>
      </c>
      <c r="S337">
        <f t="shared" si="34"/>
        <v>2024</v>
      </c>
      <c r="T337" s="5">
        <f t="shared" si="35"/>
        <v>45474</v>
      </c>
    </row>
    <row r="338" spans="1:20" x14ac:dyDescent="0.3">
      <c r="A338">
        <v>89639</v>
      </c>
      <c r="B338" s="1">
        <v>45490</v>
      </c>
      <c r="C338">
        <v>124</v>
      </c>
      <c r="D338">
        <v>10</v>
      </c>
      <c r="E338" t="s">
        <v>13</v>
      </c>
      <c r="F338" t="s">
        <v>32</v>
      </c>
      <c r="G338">
        <v>4</v>
      </c>
      <c r="H338">
        <v>36.1</v>
      </c>
      <c r="I338" t="s">
        <v>35</v>
      </c>
      <c r="J338" t="s">
        <v>306</v>
      </c>
      <c r="K338" s="2">
        <v>3</v>
      </c>
      <c r="L338">
        <v>3</v>
      </c>
      <c r="M338" t="str">
        <f t="shared" si="30"/>
        <v>M</v>
      </c>
      <c r="N338" t="s">
        <v>21</v>
      </c>
      <c r="O338">
        <v>25</v>
      </c>
      <c r="P338" t="str">
        <f t="shared" si="33"/>
        <v>18-25</v>
      </c>
      <c r="Q338">
        <f t="shared" si="31"/>
        <v>144.4</v>
      </c>
      <c r="R338" t="str">
        <f t="shared" si="32"/>
        <v>Jul 2024</v>
      </c>
      <c r="S338">
        <f t="shared" si="34"/>
        <v>2024</v>
      </c>
      <c r="T338" s="5">
        <f t="shared" si="35"/>
        <v>45474</v>
      </c>
    </row>
    <row r="339" spans="1:20" x14ac:dyDescent="0.3">
      <c r="A339">
        <v>58295</v>
      </c>
      <c r="B339" s="1">
        <v>45490</v>
      </c>
      <c r="C339">
        <v>187</v>
      </c>
      <c r="D339">
        <v>20</v>
      </c>
      <c r="E339" t="s">
        <v>28</v>
      </c>
      <c r="F339" t="s">
        <v>79</v>
      </c>
      <c r="G339">
        <v>3</v>
      </c>
      <c r="H339">
        <v>248.91</v>
      </c>
      <c r="I339" t="s">
        <v>35</v>
      </c>
      <c r="J339" t="s">
        <v>662</v>
      </c>
      <c r="K339" s="2">
        <v>5</v>
      </c>
      <c r="L339">
        <v>5</v>
      </c>
      <c r="M339" t="str">
        <f t="shared" si="30"/>
        <v>M</v>
      </c>
      <c r="N339" t="s">
        <v>21</v>
      </c>
      <c r="O339">
        <v>39</v>
      </c>
      <c r="P339" t="str">
        <f t="shared" si="33"/>
        <v>36-45</v>
      </c>
      <c r="Q339">
        <f t="shared" si="31"/>
        <v>746.73</v>
      </c>
      <c r="R339" t="str">
        <f t="shared" si="32"/>
        <v>Jul 2024</v>
      </c>
      <c r="S339">
        <f t="shared" si="34"/>
        <v>2024</v>
      </c>
      <c r="T339" s="5">
        <f t="shared" si="35"/>
        <v>45474</v>
      </c>
    </row>
    <row r="340" spans="1:20" x14ac:dyDescent="0.3">
      <c r="A340">
        <v>14109</v>
      </c>
      <c r="B340" s="1">
        <v>45490</v>
      </c>
      <c r="C340">
        <v>149</v>
      </c>
      <c r="D340">
        <v>20</v>
      </c>
      <c r="E340" t="s">
        <v>28</v>
      </c>
      <c r="F340" t="s">
        <v>79</v>
      </c>
      <c r="G340">
        <v>5</v>
      </c>
      <c r="H340">
        <v>179.92</v>
      </c>
      <c r="I340" t="s">
        <v>26</v>
      </c>
      <c r="J340" t="s">
        <v>918</v>
      </c>
      <c r="K340" s="2">
        <v>3</v>
      </c>
      <c r="L340">
        <v>3</v>
      </c>
      <c r="M340" t="str">
        <f t="shared" si="30"/>
        <v>M</v>
      </c>
      <c r="N340" t="s">
        <v>21</v>
      </c>
      <c r="O340">
        <v>48</v>
      </c>
      <c r="P340" t="str">
        <f t="shared" si="33"/>
        <v>46-60</v>
      </c>
      <c r="Q340">
        <f t="shared" si="31"/>
        <v>899.59999999999991</v>
      </c>
      <c r="R340" t="str">
        <f t="shared" si="32"/>
        <v>Jul 2024</v>
      </c>
      <c r="S340">
        <f t="shared" si="34"/>
        <v>2024</v>
      </c>
      <c r="T340" s="5">
        <f t="shared" si="35"/>
        <v>45474</v>
      </c>
    </row>
    <row r="341" spans="1:20" x14ac:dyDescent="0.3">
      <c r="A341">
        <v>47814</v>
      </c>
      <c r="B341" s="1">
        <v>45490</v>
      </c>
      <c r="C341">
        <v>557</v>
      </c>
      <c r="D341">
        <v>20</v>
      </c>
      <c r="E341" t="s">
        <v>28</v>
      </c>
      <c r="F341" t="s">
        <v>51</v>
      </c>
      <c r="G341">
        <v>1</v>
      </c>
      <c r="H341">
        <v>146.28</v>
      </c>
      <c r="I341" t="s">
        <v>35</v>
      </c>
      <c r="J341" t="s">
        <v>951</v>
      </c>
      <c r="K341" s="2">
        <v>4</v>
      </c>
      <c r="L341">
        <v>4</v>
      </c>
      <c r="M341" t="str">
        <f t="shared" si="30"/>
        <v>F</v>
      </c>
      <c r="N341" t="s">
        <v>17</v>
      </c>
      <c r="O341">
        <v>39</v>
      </c>
      <c r="P341" t="str">
        <f t="shared" si="33"/>
        <v>36-45</v>
      </c>
      <c r="Q341">
        <f t="shared" si="31"/>
        <v>146.28</v>
      </c>
      <c r="R341" t="str">
        <f t="shared" si="32"/>
        <v>Jul 2024</v>
      </c>
      <c r="S341">
        <f t="shared" si="34"/>
        <v>2024</v>
      </c>
      <c r="T341" s="5">
        <f t="shared" si="35"/>
        <v>45474</v>
      </c>
    </row>
    <row r="342" spans="1:20" x14ac:dyDescent="0.3">
      <c r="A342">
        <v>81289</v>
      </c>
      <c r="B342" s="1">
        <v>45491</v>
      </c>
      <c r="C342">
        <v>485</v>
      </c>
      <c r="D342">
        <v>40</v>
      </c>
      <c r="E342" t="s">
        <v>24</v>
      </c>
      <c r="F342" t="s">
        <v>63</v>
      </c>
      <c r="G342">
        <v>1</v>
      </c>
      <c r="H342">
        <v>489.21</v>
      </c>
      <c r="I342" t="s">
        <v>35</v>
      </c>
      <c r="J342" t="s">
        <v>64</v>
      </c>
      <c r="K342" s="2">
        <v>5</v>
      </c>
      <c r="L342">
        <v>5</v>
      </c>
      <c r="M342" t="str">
        <f t="shared" si="30"/>
        <v>M</v>
      </c>
      <c r="N342" t="s">
        <v>21</v>
      </c>
      <c r="O342">
        <v>60</v>
      </c>
      <c r="P342" t="str">
        <f t="shared" si="33"/>
        <v>46-60</v>
      </c>
      <c r="Q342">
        <f t="shared" si="31"/>
        <v>489.21</v>
      </c>
      <c r="R342" t="str">
        <f t="shared" si="32"/>
        <v>Jul 2024</v>
      </c>
      <c r="S342">
        <f t="shared" si="34"/>
        <v>2024</v>
      </c>
      <c r="T342" s="5">
        <f t="shared" si="35"/>
        <v>45474</v>
      </c>
    </row>
    <row r="343" spans="1:20" x14ac:dyDescent="0.3">
      <c r="A343">
        <v>53928</v>
      </c>
      <c r="B343" s="1">
        <v>45491</v>
      </c>
      <c r="C343">
        <v>624</v>
      </c>
      <c r="D343">
        <v>10</v>
      </c>
      <c r="E343" t="s">
        <v>13</v>
      </c>
      <c r="F343" t="s">
        <v>47</v>
      </c>
      <c r="G343">
        <v>5</v>
      </c>
      <c r="H343">
        <v>257.73</v>
      </c>
      <c r="I343" t="s">
        <v>26</v>
      </c>
      <c r="J343" t="s">
        <v>697</v>
      </c>
      <c r="K343" s="2">
        <v>5</v>
      </c>
      <c r="L343">
        <v>5</v>
      </c>
      <c r="M343" t="str">
        <f t="shared" si="30"/>
        <v>F</v>
      </c>
      <c r="N343" t="s">
        <v>17</v>
      </c>
      <c r="O343">
        <v>35</v>
      </c>
      <c r="P343" t="str">
        <f t="shared" si="33"/>
        <v>26-35</v>
      </c>
      <c r="Q343">
        <f t="shared" si="31"/>
        <v>1288.6500000000001</v>
      </c>
      <c r="R343" t="str">
        <f t="shared" si="32"/>
        <v>Jul 2024</v>
      </c>
      <c r="S343">
        <f t="shared" si="34"/>
        <v>2024</v>
      </c>
      <c r="T343" s="5">
        <f t="shared" si="35"/>
        <v>45474</v>
      </c>
    </row>
    <row r="344" spans="1:20" x14ac:dyDescent="0.3">
      <c r="A344">
        <v>92507</v>
      </c>
      <c r="B344" s="1">
        <v>45492</v>
      </c>
      <c r="C344">
        <v>170</v>
      </c>
      <c r="D344">
        <v>20</v>
      </c>
      <c r="E344" t="s">
        <v>28</v>
      </c>
      <c r="F344" t="s">
        <v>29</v>
      </c>
      <c r="G344">
        <v>1</v>
      </c>
      <c r="H344">
        <v>394.75</v>
      </c>
      <c r="I344" t="s">
        <v>15</v>
      </c>
      <c r="J344" t="s">
        <v>664</v>
      </c>
      <c r="K344" s="2">
        <v>3.9924906132665834</v>
      </c>
      <c r="M344" t="str">
        <f t="shared" si="30"/>
        <v>M</v>
      </c>
      <c r="N344" t="s">
        <v>21</v>
      </c>
      <c r="O344">
        <v>48</v>
      </c>
      <c r="P344" t="str">
        <f t="shared" si="33"/>
        <v>46-60</v>
      </c>
      <c r="Q344">
        <f t="shared" si="31"/>
        <v>394.75</v>
      </c>
      <c r="R344" t="str">
        <f t="shared" si="32"/>
        <v>Jul 2024</v>
      </c>
      <c r="S344">
        <f t="shared" si="34"/>
        <v>2024</v>
      </c>
      <c r="T344" s="5">
        <f t="shared" si="35"/>
        <v>45474</v>
      </c>
    </row>
    <row r="345" spans="1:20" x14ac:dyDescent="0.3">
      <c r="A345">
        <v>77451</v>
      </c>
      <c r="B345" s="1">
        <v>45493</v>
      </c>
      <c r="C345">
        <v>509</v>
      </c>
      <c r="D345">
        <v>20</v>
      </c>
      <c r="E345" t="s">
        <v>28</v>
      </c>
      <c r="F345" t="s">
        <v>72</v>
      </c>
      <c r="G345">
        <v>3</v>
      </c>
      <c r="H345">
        <v>55.58</v>
      </c>
      <c r="I345" t="s">
        <v>15</v>
      </c>
      <c r="J345" t="s">
        <v>563</v>
      </c>
      <c r="K345" s="2">
        <v>5</v>
      </c>
      <c r="L345">
        <v>5</v>
      </c>
      <c r="M345" t="str">
        <f t="shared" si="30"/>
        <v>F</v>
      </c>
      <c r="N345" t="s">
        <v>17</v>
      </c>
      <c r="O345">
        <v>71</v>
      </c>
      <c r="P345" t="str">
        <f t="shared" si="33"/>
        <v>60+</v>
      </c>
      <c r="Q345">
        <f t="shared" si="31"/>
        <v>166.74</v>
      </c>
      <c r="R345" t="str">
        <f t="shared" si="32"/>
        <v>Jul 2024</v>
      </c>
      <c r="S345">
        <f t="shared" si="34"/>
        <v>2024</v>
      </c>
      <c r="T345" s="5">
        <f t="shared" si="35"/>
        <v>45474</v>
      </c>
    </row>
    <row r="346" spans="1:20" x14ac:dyDescent="0.3">
      <c r="A346">
        <v>62981</v>
      </c>
      <c r="B346" s="1">
        <v>45493</v>
      </c>
      <c r="C346">
        <v>200</v>
      </c>
      <c r="D346">
        <v>30</v>
      </c>
      <c r="E346" t="s">
        <v>37</v>
      </c>
      <c r="F346" t="s">
        <v>95</v>
      </c>
      <c r="G346">
        <v>2</v>
      </c>
      <c r="H346">
        <v>422.99</v>
      </c>
      <c r="I346" t="s">
        <v>35</v>
      </c>
      <c r="J346" t="s">
        <v>633</v>
      </c>
      <c r="K346" s="2">
        <v>5</v>
      </c>
      <c r="L346">
        <v>5</v>
      </c>
      <c r="M346" t="str">
        <f t="shared" si="30"/>
        <v>Unknown</v>
      </c>
      <c r="O346">
        <v>67</v>
      </c>
      <c r="P346" t="str">
        <f t="shared" si="33"/>
        <v>60+</v>
      </c>
      <c r="Q346">
        <f t="shared" si="31"/>
        <v>845.98</v>
      </c>
      <c r="R346" t="str">
        <f t="shared" si="32"/>
        <v>Jul 2024</v>
      </c>
      <c r="S346">
        <f t="shared" si="34"/>
        <v>2024</v>
      </c>
      <c r="T346" s="5">
        <f t="shared" si="35"/>
        <v>45474</v>
      </c>
    </row>
    <row r="347" spans="1:20" x14ac:dyDescent="0.3">
      <c r="A347">
        <v>41063</v>
      </c>
      <c r="B347" s="1">
        <v>45494</v>
      </c>
      <c r="C347">
        <v>890</v>
      </c>
      <c r="D347">
        <v>50</v>
      </c>
      <c r="E347" t="s">
        <v>18</v>
      </c>
      <c r="F347" t="s">
        <v>84</v>
      </c>
      <c r="G347">
        <v>5</v>
      </c>
      <c r="H347">
        <v>82.41</v>
      </c>
      <c r="I347" t="s">
        <v>35</v>
      </c>
      <c r="J347" t="s">
        <v>374</v>
      </c>
      <c r="K347" s="2">
        <v>1</v>
      </c>
      <c r="L347">
        <v>1</v>
      </c>
      <c r="M347" t="str">
        <f t="shared" si="30"/>
        <v>F</v>
      </c>
      <c r="N347" t="s">
        <v>17</v>
      </c>
      <c r="O347">
        <v>27</v>
      </c>
      <c r="P347" t="str">
        <f t="shared" si="33"/>
        <v>26-35</v>
      </c>
      <c r="Q347">
        <f t="shared" si="31"/>
        <v>412.04999999999995</v>
      </c>
      <c r="R347" t="str">
        <f t="shared" si="32"/>
        <v>Jul 2024</v>
      </c>
      <c r="S347">
        <f t="shared" si="34"/>
        <v>2024</v>
      </c>
      <c r="T347" s="5">
        <f t="shared" si="35"/>
        <v>45474</v>
      </c>
    </row>
    <row r="348" spans="1:20" x14ac:dyDescent="0.3">
      <c r="A348">
        <v>37275</v>
      </c>
      <c r="B348" s="1">
        <v>45495</v>
      </c>
      <c r="C348">
        <v>765</v>
      </c>
      <c r="D348">
        <v>10</v>
      </c>
      <c r="E348" t="s">
        <v>13</v>
      </c>
      <c r="F348" t="s">
        <v>14</v>
      </c>
      <c r="G348">
        <v>1</v>
      </c>
      <c r="H348">
        <v>447.13</v>
      </c>
      <c r="I348" t="s">
        <v>35</v>
      </c>
      <c r="J348" t="s">
        <v>545</v>
      </c>
      <c r="K348" s="2">
        <v>5</v>
      </c>
      <c r="L348">
        <v>5</v>
      </c>
      <c r="M348" t="str">
        <f t="shared" si="30"/>
        <v>F</v>
      </c>
      <c r="N348" t="s">
        <v>17</v>
      </c>
      <c r="O348">
        <v>57</v>
      </c>
      <c r="P348" t="str">
        <f t="shared" si="33"/>
        <v>46-60</v>
      </c>
      <c r="Q348">
        <f t="shared" si="31"/>
        <v>447.13</v>
      </c>
      <c r="R348" t="str">
        <f t="shared" si="32"/>
        <v>Jul 2024</v>
      </c>
      <c r="S348">
        <f t="shared" si="34"/>
        <v>2024</v>
      </c>
      <c r="T348" s="5">
        <f t="shared" si="35"/>
        <v>45474</v>
      </c>
    </row>
    <row r="349" spans="1:20" x14ac:dyDescent="0.3">
      <c r="A349">
        <v>11008</v>
      </c>
      <c r="B349" s="1">
        <v>45496</v>
      </c>
      <c r="C349">
        <v>981</v>
      </c>
      <c r="D349">
        <v>30</v>
      </c>
      <c r="E349" t="s">
        <v>37</v>
      </c>
      <c r="F349" t="s">
        <v>95</v>
      </c>
      <c r="G349">
        <v>2</v>
      </c>
      <c r="H349">
        <v>366.42</v>
      </c>
      <c r="I349" t="s">
        <v>35</v>
      </c>
      <c r="J349" t="s">
        <v>276</v>
      </c>
      <c r="K349" s="2">
        <v>5</v>
      </c>
      <c r="L349">
        <v>5</v>
      </c>
      <c r="M349" t="str">
        <f t="shared" si="30"/>
        <v>M</v>
      </c>
      <c r="N349" t="s">
        <v>21</v>
      </c>
      <c r="O349">
        <v>58</v>
      </c>
      <c r="P349" t="str">
        <f t="shared" si="33"/>
        <v>46-60</v>
      </c>
      <c r="Q349">
        <f t="shared" si="31"/>
        <v>732.84</v>
      </c>
      <c r="R349" t="str">
        <f t="shared" si="32"/>
        <v>Jul 2024</v>
      </c>
      <c r="S349">
        <f t="shared" si="34"/>
        <v>2024</v>
      </c>
      <c r="T349" s="5">
        <f t="shared" si="35"/>
        <v>45474</v>
      </c>
    </row>
    <row r="350" spans="1:20" x14ac:dyDescent="0.3">
      <c r="A350">
        <v>46244</v>
      </c>
      <c r="B350" s="1">
        <v>45496</v>
      </c>
      <c r="C350">
        <v>263</v>
      </c>
      <c r="D350">
        <v>50</v>
      </c>
      <c r="E350" t="s">
        <v>18</v>
      </c>
      <c r="F350" t="s">
        <v>87</v>
      </c>
      <c r="G350">
        <v>5</v>
      </c>
      <c r="H350">
        <v>272.22000000000003</v>
      </c>
      <c r="I350" t="s">
        <v>35</v>
      </c>
      <c r="J350" t="s">
        <v>391</v>
      </c>
      <c r="K350" s="2">
        <v>5</v>
      </c>
      <c r="L350">
        <v>5</v>
      </c>
      <c r="M350" t="str">
        <f t="shared" si="30"/>
        <v>M</v>
      </c>
      <c r="N350" t="s">
        <v>21</v>
      </c>
      <c r="O350">
        <v>62</v>
      </c>
      <c r="P350" t="str">
        <f t="shared" si="33"/>
        <v>60+</v>
      </c>
      <c r="Q350">
        <f t="shared" si="31"/>
        <v>1361.1000000000001</v>
      </c>
      <c r="R350" t="str">
        <f t="shared" si="32"/>
        <v>Jul 2024</v>
      </c>
      <c r="S350">
        <f t="shared" si="34"/>
        <v>2024</v>
      </c>
      <c r="T350" s="5">
        <f t="shared" si="35"/>
        <v>45474</v>
      </c>
    </row>
    <row r="351" spans="1:20" x14ac:dyDescent="0.3">
      <c r="A351">
        <v>10211</v>
      </c>
      <c r="B351" s="1">
        <v>45496</v>
      </c>
      <c r="C351">
        <v>964</v>
      </c>
      <c r="D351">
        <v>30</v>
      </c>
      <c r="E351" t="s">
        <v>37</v>
      </c>
      <c r="F351" t="s">
        <v>38</v>
      </c>
      <c r="G351">
        <v>2</v>
      </c>
      <c r="H351">
        <v>32.51</v>
      </c>
      <c r="I351" t="s">
        <v>35</v>
      </c>
      <c r="J351" t="s">
        <v>75</v>
      </c>
      <c r="K351" s="2">
        <v>5</v>
      </c>
      <c r="L351">
        <v>5</v>
      </c>
      <c r="M351" t="str">
        <f t="shared" si="30"/>
        <v>F</v>
      </c>
      <c r="N351" t="s">
        <v>17</v>
      </c>
      <c r="O351">
        <v>25</v>
      </c>
      <c r="P351" t="str">
        <f t="shared" si="33"/>
        <v>18-25</v>
      </c>
      <c r="Q351">
        <f t="shared" si="31"/>
        <v>65.02</v>
      </c>
      <c r="R351" t="str">
        <f t="shared" si="32"/>
        <v>Jul 2024</v>
      </c>
      <c r="S351">
        <f t="shared" si="34"/>
        <v>2024</v>
      </c>
      <c r="T351" s="5">
        <f t="shared" si="35"/>
        <v>45474</v>
      </c>
    </row>
    <row r="352" spans="1:20" x14ac:dyDescent="0.3">
      <c r="A352">
        <v>73282</v>
      </c>
      <c r="B352" s="1">
        <v>45496</v>
      </c>
      <c r="C352">
        <v>883</v>
      </c>
      <c r="D352">
        <v>50</v>
      </c>
      <c r="E352" t="s">
        <v>18</v>
      </c>
      <c r="F352" t="s">
        <v>34</v>
      </c>
      <c r="G352">
        <v>1</v>
      </c>
      <c r="H352">
        <v>423.98</v>
      </c>
      <c r="I352" t="s">
        <v>26</v>
      </c>
      <c r="J352" t="s">
        <v>886</v>
      </c>
      <c r="K352" s="2">
        <v>5</v>
      </c>
      <c r="L352">
        <v>5</v>
      </c>
      <c r="M352" t="str">
        <f t="shared" si="30"/>
        <v>M</v>
      </c>
      <c r="N352" t="s">
        <v>21</v>
      </c>
      <c r="O352">
        <v>24</v>
      </c>
      <c r="P352" t="str">
        <f t="shared" si="33"/>
        <v>18-25</v>
      </c>
      <c r="Q352">
        <f t="shared" si="31"/>
        <v>423.98</v>
      </c>
      <c r="R352" t="str">
        <f t="shared" si="32"/>
        <v>Jul 2024</v>
      </c>
      <c r="S352">
        <f t="shared" si="34"/>
        <v>2024</v>
      </c>
      <c r="T352" s="5">
        <f t="shared" si="35"/>
        <v>45474</v>
      </c>
    </row>
    <row r="353" spans="1:20" x14ac:dyDescent="0.3">
      <c r="A353">
        <v>42238</v>
      </c>
      <c r="B353" s="1">
        <v>45497</v>
      </c>
      <c r="C353">
        <v>756</v>
      </c>
      <c r="D353">
        <v>10</v>
      </c>
      <c r="E353" t="s">
        <v>13</v>
      </c>
      <c r="F353" t="s">
        <v>14</v>
      </c>
      <c r="G353">
        <v>4</v>
      </c>
      <c r="H353">
        <v>338.88</v>
      </c>
      <c r="I353" t="s">
        <v>26</v>
      </c>
      <c r="J353" t="s">
        <v>329</v>
      </c>
      <c r="K353" s="2">
        <v>3</v>
      </c>
      <c r="L353">
        <v>3</v>
      </c>
      <c r="M353" t="str">
        <f t="shared" si="30"/>
        <v>F</v>
      </c>
      <c r="N353" t="s">
        <v>17</v>
      </c>
      <c r="O353">
        <v>55</v>
      </c>
      <c r="P353" t="str">
        <f t="shared" si="33"/>
        <v>46-60</v>
      </c>
      <c r="Q353">
        <f t="shared" si="31"/>
        <v>1355.52</v>
      </c>
      <c r="R353" t="str">
        <f t="shared" si="32"/>
        <v>Jul 2024</v>
      </c>
      <c r="S353">
        <f t="shared" si="34"/>
        <v>2024</v>
      </c>
      <c r="T353" s="5">
        <f t="shared" si="35"/>
        <v>45474</v>
      </c>
    </row>
    <row r="354" spans="1:20" x14ac:dyDescent="0.3">
      <c r="A354">
        <v>29305</v>
      </c>
      <c r="B354" s="1">
        <v>45497</v>
      </c>
      <c r="C354">
        <v>596</v>
      </c>
      <c r="D354">
        <v>30</v>
      </c>
      <c r="E354" t="s">
        <v>37</v>
      </c>
      <c r="F354" t="s">
        <v>38</v>
      </c>
      <c r="G354">
        <v>3</v>
      </c>
      <c r="H354">
        <v>199.31</v>
      </c>
      <c r="I354" t="s">
        <v>26</v>
      </c>
      <c r="J354" t="s">
        <v>364</v>
      </c>
      <c r="K354" s="2">
        <v>5</v>
      </c>
      <c r="L354">
        <v>5</v>
      </c>
      <c r="M354" t="str">
        <f t="shared" si="30"/>
        <v>M</v>
      </c>
      <c r="N354" t="s">
        <v>21</v>
      </c>
      <c r="O354">
        <v>23</v>
      </c>
      <c r="P354" t="str">
        <f t="shared" si="33"/>
        <v>18-25</v>
      </c>
      <c r="Q354">
        <f t="shared" si="31"/>
        <v>597.93000000000006</v>
      </c>
      <c r="R354" t="str">
        <f t="shared" si="32"/>
        <v>Jul 2024</v>
      </c>
      <c r="S354">
        <f t="shared" si="34"/>
        <v>2024</v>
      </c>
      <c r="T354" s="5">
        <f t="shared" si="35"/>
        <v>45474</v>
      </c>
    </row>
    <row r="355" spans="1:20" x14ac:dyDescent="0.3">
      <c r="A355">
        <v>97390</v>
      </c>
      <c r="B355" s="1">
        <v>45497</v>
      </c>
      <c r="C355">
        <v>512</v>
      </c>
      <c r="D355">
        <v>10</v>
      </c>
      <c r="E355" t="s">
        <v>13</v>
      </c>
      <c r="F355" t="s">
        <v>111</v>
      </c>
      <c r="G355">
        <v>3</v>
      </c>
      <c r="H355">
        <v>312.87</v>
      </c>
      <c r="I355" t="s">
        <v>15</v>
      </c>
      <c r="J355" t="s">
        <v>835</v>
      </c>
      <c r="K355" s="2">
        <v>5</v>
      </c>
      <c r="L355">
        <v>5</v>
      </c>
      <c r="M355" t="str">
        <f t="shared" si="30"/>
        <v>F</v>
      </c>
      <c r="N355" t="s">
        <v>17</v>
      </c>
      <c r="O355">
        <v>71</v>
      </c>
      <c r="P355" t="str">
        <f t="shared" si="33"/>
        <v>60+</v>
      </c>
      <c r="Q355">
        <f t="shared" si="31"/>
        <v>938.61</v>
      </c>
      <c r="R355" t="str">
        <f t="shared" si="32"/>
        <v>Jul 2024</v>
      </c>
      <c r="S355">
        <f t="shared" si="34"/>
        <v>2024</v>
      </c>
      <c r="T355" s="5">
        <f t="shared" si="35"/>
        <v>45474</v>
      </c>
    </row>
    <row r="356" spans="1:20" x14ac:dyDescent="0.3">
      <c r="A356">
        <v>57158</v>
      </c>
      <c r="B356" s="1">
        <v>45498</v>
      </c>
      <c r="C356">
        <v>294</v>
      </c>
      <c r="D356">
        <v>30</v>
      </c>
      <c r="E356" t="s">
        <v>37</v>
      </c>
      <c r="F356" t="s">
        <v>38</v>
      </c>
      <c r="G356">
        <v>4</v>
      </c>
      <c r="H356">
        <v>11.74</v>
      </c>
      <c r="I356" t="s">
        <v>15</v>
      </c>
      <c r="J356" t="s">
        <v>101</v>
      </c>
      <c r="K356" s="2">
        <v>5</v>
      </c>
      <c r="L356">
        <v>5</v>
      </c>
      <c r="M356" t="str">
        <f t="shared" si="30"/>
        <v>M</v>
      </c>
      <c r="N356" t="s">
        <v>21</v>
      </c>
      <c r="O356">
        <v>59</v>
      </c>
      <c r="P356" t="str">
        <f t="shared" si="33"/>
        <v>46-60</v>
      </c>
      <c r="Q356">
        <f t="shared" si="31"/>
        <v>46.96</v>
      </c>
      <c r="R356" t="str">
        <f t="shared" si="32"/>
        <v>Jul 2024</v>
      </c>
      <c r="S356">
        <f t="shared" si="34"/>
        <v>2024</v>
      </c>
      <c r="T356" s="5">
        <f t="shared" si="35"/>
        <v>45474</v>
      </c>
    </row>
    <row r="357" spans="1:20" x14ac:dyDescent="0.3">
      <c r="A357">
        <v>72081</v>
      </c>
      <c r="B357" s="1">
        <v>45498</v>
      </c>
      <c r="C357">
        <v>563</v>
      </c>
      <c r="D357">
        <v>40</v>
      </c>
      <c r="E357" t="s">
        <v>24</v>
      </c>
      <c r="F357" t="s">
        <v>49</v>
      </c>
      <c r="G357">
        <v>3</v>
      </c>
      <c r="H357">
        <v>471.32</v>
      </c>
      <c r="I357" t="s">
        <v>15</v>
      </c>
      <c r="J357" t="s">
        <v>149</v>
      </c>
      <c r="K357" s="2">
        <v>3.9924906132665834</v>
      </c>
      <c r="M357" t="str">
        <f t="shared" si="30"/>
        <v>F</v>
      </c>
      <c r="N357" t="s">
        <v>17</v>
      </c>
      <c r="O357">
        <v>63</v>
      </c>
      <c r="P357" t="str">
        <f t="shared" si="33"/>
        <v>60+</v>
      </c>
      <c r="Q357">
        <f t="shared" si="31"/>
        <v>1413.96</v>
      </c>
      <c r="R357" t="str">
        <f t="shared" si="32"/>
        <v>Jul 2024</v>
      </c>
      <c r="S357">
        <f t="shared" si="34"/>
        <v>2024</v>
      </c>
      <c r="T357" s="5">
        <f t="shared" si="35"/>
        <v>45474</v>
      </c>
    </row>
    <row r="358" spans="1:20" x14ac:dyDescent="0.3">
      <c r="A358">
        <v>79954</v>
      </c>
      <c r="B358" s="1">
        <v>45498</v>
      </c>
      <c r="C358">
        <v>295</v>
      </c>
      <c r="D358">
        <v>20</v>
      </c>
      <c r="E358" t="s">
        <v>28</v>
      </c>
      <c r="F358" t="s">
        <v>79</v>
      </c>
      <c r="G358">
        <v>5</v>
      </c>
      <c r="H358">
        <v>115.58</v>
      </c>
      <c r="I358" t="s">
        <v>26</v>
      </c>
      <c r="J358" t="s">
        <v>823</v>
      </c>
      <c r="K358" s="2">
        <v>4</v>
      </c>
      <c r="L358">
        <v>4</v>
      </c>
      <c r="M358" t="str">
        <f t="shared" si="30"/>
        <v>F</v>
      </c>
      <c r="N358" t="s">
        <v>17</v>
      </c>
      <c r="O358">
        <v>31</v>
      </c>
      <c r="P358" t="str">
        <f t="shared" si="33"/>
        <v>26-35</v>
      </c>
      <c r="Q358">
        <f t="shared" si="31"/>
        <v>577.9</v>
      </c>
      <c r="R358" t="str">
        <f t="shared" si="32"/>
        <v>Jul 2024</v>
      </c>
      <c r="S358">
        <f t="shared" si="34"/>
        <v>2024</v>
      </c>
      <c r="T358" s="5">
        <f t="shared" si="35"/>
        <v>45474</v>
      </c>
    </row>
    <row r="359" spans="1:20" x14ac:dyDescent="0.3">
      <c r="A359">
        <v>31245</v>
      </c>
      <c r="B359" s="1">
        <v>45498</v>
      </c>
      <c r="C359">
        <v>209</v>
      </c>
      <c r="D359">
        <v>20</v>
      </c>
      <c r="E359" t="s">
        <v>28</v>
      </c>
      <c r="F359" t="s">
        <v>51</v>
      </c>
      <c r="G359">
        <v>1</v>
      </c>
      <c r="H359">
        <v>96.75</v>
      </c>
      <c r="I359" t="s">
        <v>35</v>
      </c>
      <c r="J359" t="s">
        <v>839</v>
      </c>
      <c r="K359" s="2">
        <v>4</v>
      </c>
      <c r="L359">
        <v>4</v>
      </c>
      <c r="M359" t="str">
        <f t="shared" si="30"/>
        <v>F</v>
      </c>
      <c r="N359" t="s">
        <v>17</v>
      </c>
      <c r="O359">
        <v>39</v>
      </c>
      <c r="P359" t="str">
        <f t="shared" si="33"/>
        <v>36-45</v>
      </c>
      <c r="Q359">
        <f t="shared" si="31"/>
        <v>96.75</v>
      </c>
      <c r="R359" t="str">
        <f t="shared" si="32"/>
        <v>Jul 2024</v>
      </c>
      <c r="S359">
        <f t="shared" si="34"/>
        <v>2024</v>
      </c>
      <c r="T359" s="5">
        <f t="shared" si="35"/>
        <v>45474</v>
      </c>
    </row>
    <row r="360" spans="1:20" x14ac:dyDescent="0.3">
      <c r="A360">
        <v>39305</v>
      </c>
      <c r="B360" s="1">
        <v>45498</v>
      </c>
      <c r="C360">
        <v>846</v>
      </c>
      <c r="D360">
        <v>50</v>
      </c>
      <c r="E360" t="s">
        <v>18</v>
      </c>
      <c r="F360" t="s">
        <v>19</v>
      </c>
      <c r="G360">
        <v>4</v>
      </c>
      <c r="H360">
        <v>134.12</v>
      </c>
      <c r="I360" t="s">
        <v>35</v>
      </c>
      <c r="J360" t="s">
        <v>860</v>
      </c>
      <c r="K360" s="2">
        <v>2</v>
      </c>
      <c r="L360">
        <v>2</v>
      </c>
      <c r="M360" t="str">
        <f t="shared" si="30"/>
        <v>M</v>
      </c>
      <c r="N360" t="s">
        <v>21</v>
      </c>
      <c r="O360">
        <v>32</v>
      </c>
      <c r="P360" t="str">
        <f t="shared" si="33"/>
        <v>26-35</v>
      </c>
      <c r="Q360">
        <f t="shared" si="31"/>
        <v>536.48</v>
      </c>
      <c r="R360" t="str">
        <f t="shared" si="32"/>
        <v>Jul 2024</v>
      </c>
      <c r="S360">
        <f t="shared" si="34"/>
        <v>2024</v>
      </c>
      <c r="T360" s="5">
        <f t="shared" si="35"/>
        <v>45474</v>
      </c>
    </row>
    <row r="361" spans="1:20" x14ac:dyDescent="0.3">
      <c r="A361">
        <v>52278</v>
      </c>
      <c r="B361" s="1">
        <v>45498</v>
      </c>
      <c r="C361">
        <v>749</v>
      </c>
      <c r="D361">
        <v>10</v>
      </c>
      <c r="E361" t="s">
        <v>13</v>
      </c>
      <c r="F361" t="s">
        <v>47</v>
      </c>
      <c r="G361">
        <v>3</v>
      </c>
      <c r="H361">
        <v>461.91</v>
      </c>
      <c r="I361" t="s">
        <v>26</v>
      </c>
      <c r="J361" t="s">
        <v>917</v>
      </c>
      <c r="K361" s="2">
        <v>3</v>
      </c>
      <c r="L361">
        <v>3</v>
      </c>
      <c r="M361" t="str">
        <f t="shared" si="30"/>
        <v>M</v>
      </c>
      <c r="N361" t="s">
        <v>21</v>
      </c>
      <c r="O361">
        <v>21</v>
      </c>
      <c r="P361" t="str">
        <f t="shared" si="33"/>
        <v>18-25</v>
      </c>
      <c r="Q361">
        <f t="shared" si="31"/>
        <v>1385.73</v>
      </c>
      <c r="R361" t="str">
        <f t="shared" si="32"/>
        <v>Jul 2024</v>
      </c>
      <c r="S361">
        <f t="shared" si="34"/>
        <v>2024</v>
      </c>
      <c r="T361" s="5">
        <f t="shared" si="35"/>
        <v>45474</v>
      </c>
    </row>
    <row r="362" spans="1:20" x14ac:dyDescent="0.3">
      <c r="A362">
        <v>80441</v>
      </c>
      <c r="B362" s="1">
        <v>45499</v>
      </c>
      <c r="C362">
        <v>867</v>
      </c>
      <c r="D362">
        <v>30</v>
      </c>
      <c r="E362" t="s">
        <v>37</v>
      </c>
      <c r="F362" t="s">
        <v>58</v>
      </c>
      <c r="G362">
        <v>2</v>
      </c>
      <c r="H362">
        <v>308.39999999999998</v>
      </c>
      <c r="I362" t="s">
        <v>15</v>
      </c>
      <c r="J362" t="s">
        <v>60</v>
      </c>
      <c r="K362" s="2">
        <v>3</v>
      </c>
      <c r="L362">
        <v>3</v>
      </c>
      <c r="M362" t="str">
        <f t="shared" si="30"/>
        <v>M</v>
      </c>
      <c r="N362" t="s">
        <v>21</v>
      </c>
      <c r="O362">
        <v>52</v>
      </c>
      <c r="P362" t="str">
        <f t="shared" si="33"/>
        <v>46-60</v>
      </c>
      <c r="Q362">
        <f t="shared" si="31"/>
        <v>616.79999999999995</v>
      </c>
      <c r="R362" t="str">
        <f t="shared" si="32"/>
        <v>Jul 2024</v>
      </c>
      <c r="S362">
        <f t="shared" si="34"/>
        <v>2024</v>
      </c>
      <c r="T362" s="5">
        <f t="shared" si="35"/>
        <v>45474</v>
      </c>
    </row>
    <row r="363" spans="1:20" x14ac:dyDescent="0.3">
      <c r="A363">
        <v>97433</v>
      </c>
      <c r="B363" s="1">
        <v>45499</v>
      </c>
      <c r="C363">
        <v>677</v>
      </c>
      <c r="D363">
        <v>10</v>
      </c>
      <c r="E363" t="s">
        <v>13</v>
      </c>
      <c r="F363" t="s">
        <v>14</v>
      </c>
      <c r="G363">
        <v>4</v>
      </c>
      <c r="H363">
        <v>418.88</v>
      </c>
      <c r="I363" t="s">
        <v>15</v>
      </c>
      <c r="J363" t="s">
        <v>880</v>
      </c>
      <c r="K363" s="2">
        <v>5</v>
      </c>
      <c r="L363">
        <v>5</v>
      </c>
      <c r="M363" t="str">
        <f t="shared" si="30"/>
        <v>Unknown</v>
      </c>
      <c r="O363">
        <v>59</v>
      </c>
      <c r="P363" t="str">
        <f t="shared" si="33"/>
        <v>46-60</v>
      </c>
      <c r="Q363">
        <f t="shared" si="31"/>
        <v>1675.52</v>
      </c>
      <c r="R363" t="str">
        <f t="shared" si="32"/>
        <v>Jul 2024</v>
      </c>
      <c r="S363">
        <f t="shared" si="34"/>
        <v>2024</v>
      </c>
      <c r="T363" s="5">
        <f t="shared" si="35"/>
        <v>45474</v>
      </c>
    </row>
    <row r="364" spans="1:20" x14ac:dyDescent="0.3">
      <c r="A364">
        <v>90154</v>
      </c>
      <c r="B364" s="1">
        <v>45500</v>
      </c>
      <c r="C364">
        <v>762</v>
      </c>
      <c r="D364">
        <v>50</v>
      </c>
      <c r="E364" t="s">
        <v>18</v>
      </c>
      <c r="F364" t="s">
        <v>19</v>
      </c>
      <c r="G364">
        <v>1</v>
      </c>
      <c r="H364">
        <v>388.35</v>
      </c>
      <c r="I364" t="s">
        <v>26</v>
      </c>
      <c r="J364" t="s">
        <v>541</v>
      </c>
      <c r="K364" s="2">
        <v>4</v>
      </c>
      <c r="L364">
        <v>4</v>
      </c>
      <c r="M364" t="str">
        <f t="shared" si="30"/>
        <v>F</v>
      </c>
      <c r="N364" t="s">
        <v>17</v>
      </c>
      <c r="O364">
        <v>19</v>
      </c>
      <c r="P364" t="str">
        <f t="shared" si="33"/>
        <v>18-25</v>
      </c>
      <c r="Q364">
        <f t="shared" si="31"/>
        <v>388.35</v>
      </c>
      <c r="R364" t="str">
        <f t="shared" si="32"/>
        <v>Jul 2024</v>
      </c>
      <c r="S364">
        <f t="shared" si="34"/>
        <v>2024</v>
      </c>
      <c r="T364" s="5">
        <f t="shared" si="35"/>
        <v>45474</v>
      </c>
    </row>
    <row r="365" spans="1:20" x14ac:dyDescent="0.3">
      <c r="A365">
        <v>16797</v>
      </c>
      <c r="B365" s="1">
        <v>45500</v>
      </c>
      <c r="C365">
        <v>333</v>
      </c>
      <c r="D365">
        <v>40</v>
      </c>
      <c r="E365" t="s">
        <v>24</v>
      </c>
      <c r="F365" t="s">
        <v>63</v>
      </c>
      <c r="G365">
        <v>1</v>
      </c>
      <c r="H365">
        <v>124.08</v>
      </c>
      <c r="I365" t="s">
        <v>15</v>
      </c>
      <c r="J365" t="s">
        <v>852</v>
      </c>
      <c r="K365" s="2">
        <v>3.9924906132665834</v>
      </c>
      <c r="M365" t="str">
        <f t="shared" si="30"/>
        <v>M</v>
      </c>
      <c r="N365" t="s">
        <v>21</v>
      </c>
      <c r="O365">
        <v>59</v>
      </c>
      <c r="P365" t="str">
        <f t="shared" si="33"/>
        <v>46-60</v>
      </c>
      <c r="Q365">
        <f t="shared" si="31"/>
        <v>124.08</v>
      </c>
      <c r="R365" t="str">
        <f t="shared" si="32"/>
        <v>Jul 2024</v>
      </c>
      <c r="S365">
        <f t="shared" si="34"/>
        <v>2024</v>
      </c>
      <c r="T365" s="5">
        <f t="shared" si="35"/>
        <v>45474</v>
      </c>
    </row>
    <row r="366" spans="1:20" x14ac:dyDescent="0.3">
      <c r="A366">
        <v>66566</v>
      </c>
      <c r="B366" s="1">
        <v>45501</v>
      </c>
      <c r="C366">
        <v>794</v>
      </c>
      <c r="D366">
        <v>30</v>
      </c>
      <c r="E366" t="s">
        <v>37</v>
      </c>
      <c r="F366" t="s">
        <v>68</v>
      </c>
      <c r="G366">
        <v>5</v>
      </c>
      <c r="H366">
        <v>100.1</v>
      </c>
      <c r="I366" t="s">
        <v>35</v>
      </c>
      <c r="J366" t="s">
        <v>428</v>
      </c>
      <c r="K366" s="2">
        <v>4</v>
      </c>
      <c r="L366">
        <v>4</v>
      </c>
      <c r="M366" t="str">
        <f t="shared" si="30"/>
        <v>F</v>
      </c>
      <c r="N366" t="s">
        <v>17</v>
      </c>
      <c r="O366">
        <v>19</v>
      </c>
      <c r="P366" t="str">
        <f t="shared" si="33"/>
        <v>18-25</v>
      </c>
      <c r="Q366">
        <f t="shared" si="31"/>
        <v>500.5</v>
      </c>
      <c r="R366" t="str">
        <f t="shared" si="32"/>
        <v>Jul 2024</v>
      </c>
      <c r="S366">
        <f t="shared" si="34"/>
        <v>2024</v>
      </c>
      <c r="T366" s="5">
        <f t="shared" si="35"/>
        <v>45474</v>
      </c>
    </row>
    <row r="367" spans="1:20" x14ac:dyDescent="0.3">
      <c r="A367">
        <v>87653</v>
      </c>
      <c r="B367" s="1">
        <v>45501</v>
      </c>
      <c r="C367">
        <v>653</v>
      </c>
      <c r="D367">
        <v>10</v>
      </c>
      <c r="E367" t="s">
        <v>13</v>
      </c>
      <c r="F367" t="s">
        <v>111</v>
      </c>
      <c r="G367">
        <v>2</v>
      </c>
      <c r="H367">
        <v>459.77</v>
      </c>
      <c r="I367" t="s">
        <v>15</v>
      </c>
      <c r="J367" t="s">
        <v>593</v>
      </c>
      <c r="K367" s="2">
        <v>5</v>
      </c>
      <c r="L367">
        <v>5</v>
      </c>
      <c r="M367" t="str">
        <f t="shared" si="30"/>
        <v>M</v>
      </c>
      <c r="N367" t="s">
        <v>21</v>
      </c>
      <c r="O367">
        <v>28</v>
      </c>
      <c r="P367" t="str">
        <f t="shared" si="33"/>
        <v>26-35</v>
      </c>
      <c r="Q367">
        <f t="shared" si="31"/>
        <v>919.54</v>
      </c>
      <c r="R367" t="str">
        <f t="shared" si="32"/>
        <v>Jul 2024</v>
      </c>
      <c r="S367">
        <f t="shared" si="34"/>
        <v>2024</v>
      </c>
      <c r="T367" s="5">
        <f t="shared" si="35"/>
        <v>45474</v>
      </c>
    </row>
    <row r="368" spans="1:20" x14ac:dyDescent="0.3">
      <c r="A368">
        <v>19284</v>
      </c>
      <c r="B368" s="1">
        <v>45501</v>
      </c>
      <c r="C368">
        <v>944</v>
      </c>
      <c r="D368">
        <v>20</v>
      </c>
      <c r="E368" t="s">
        <v>28</v>
      </c>
      <c r="F368" t="s">
        <v>79</v>
      </c>
      <c r="G368">
        <v>5</v>
      </c>
      <c r="H368">
        <v>162.44999999999999</v>
      </c>
      <c r="I368" t="s">
        <v>35</v>
      </c>
      <c r="J368" t="s">
        <v>637</v>
      </c>
      <c r="K368" s="2">
        <v>4</v>
      </c>
      <c r="L368">
        <v>4</v>
      </c>
      <c r="M368" t="str">
        <f t="shared" si="30"/>
        <v>F</v>
      </c>
      <c r="N368" t="s">
        <v>17</v>
      </c>
      <c r="O368">
        <v>52</v>
      </c>
      <c r="P368" t="str">
        <f t="shared" si="33"/>
        <v>46-60</v>
      </c>
      <c r="Q368">
        <f t="shared" si="31"/>
        <v>812.25</v>
      </c>
      <c r="R368" t="str">
        <f t="shared" si="32"/>
        <v>Jul 2024</v>
      </c>
      <c r="S368">
        <f t="shared" si="34"/>
        <v>2024</v>
      </c>
      <c r="T368" s="5">
        <f t="shared" si="35"/>
        <v>45474</v>
      </c>
    </row>
    <row r="369" spans="1:20" x14ac:dyDescent="0.3">
      <c r="A369">
        <v>37040</v>
      </c>
      <c r="B369" s="1">
        <v>45501</v>
      </c>
      <c r="C369">
        <v>628</v>
      </c>
      <c r="D369">
        <v>40</v>
      </c>
      <c r="E369" t="s">
        <v>24</v>
      </c>
      <c r="F369" t="s">
        <v>25</v>
      </c>
      <c r="G369">
        <v>3</v>
      </c>
      <c r="H369">
        <v>421.13</v>
      </c>
      <c r="I369" t="s">
        <v>35</v>
      </c>
      <c r="J369" t="s">
        <v>696</v>
      </c>
      <c r="K369" s="2">
        <v>5</v>
      </c>
      <c r="L369">
        <v>5</v>
      </c>
      <c r="M369" t="str">
        <f t="shared" si="30"/>
        <v>F</v>
      </c>
      <c r="N369" t="s">
        <v>17</v>
      </c>
      <c r="O369">
        <v>41</v>
      </c>
      <c r="P369" t="str">
        <f t="shared" si="33"/>
        <v>36-45</v>
      </c>
      <c r="Q369">
        <f t="shared" si="31"/>
        <v>1263.3899999999999</v>
      </c>
      <c r="R369" t="str">
        <f t="shared" si="32"/>
        <v>Jul 2024</v>
      </c>
      <c r="S369">
        <f t="shared" si="34"/>
        <v>2024</v>
      </c>
      <c r="T369" s="5">
        <f t="shared" si="35"/>
        <v>45474</v>
      </c>
    </row>
    <row r="370" spans="1:20" x14ac:dyDescent="0.3">
      <c r="A370">
        <v>73957</v>
      </c>
      <c r="B370" s="1">
        <v>45501</v>
      </c>
      <c r="C370">
        <v>834</v>
      </c>
      <c r="D370">
        <v>40</v>
      </c>
      <c r="E370" t="s">
        <v>24</v>
      </c>
      <c r="F370" t="s">
        <v>44</v>
      </c>
      <c r="G370">
        <v>5</v>
      </c>
      <c r="H370">
        <v>137.29</v>
      </c>
      <c r="I370" t="s">
        <v>26</v>
      </c>
      <c r="J370" t="s">
        <v>824</v>
      </c>
      <c r="K370" s="2">
        <v>4</v>
      </c>
      <c r="L370">
        <v>4</v>
      </c>
      <c r="M370" t="str">
        <f t="shared" si="30"/>
        <v>Unknown</v>
      </c>
      <c r="O370">
        <v>24</v>
      </c>
      <c r="P370" t="str">
        <f t="shared" si="33"/>
        <v>18-25</v>
      </c>
      <c r="Q370">
        <f t="shared" si="31"/>
        <v>686.44999999999993</v>
      </c>
      <c r="R370" t="str">
        <f t="shared" si="32"/>
        <v>Jul 2024</v>
      </c>
      <c r="S370">
        <f t="shared" si="34"/>
        <v>2024</v>
      </c>
      <c r="T370" s="5">
        <f t="shared" si="35"/>
        <v>45474</v>
      </c>
    </row>
    <row r="371" spans="1:20" x14ac:dyDescent="0.3">
      <c r="A371">
        <v>35014</v>
      </c>
      <c r="B371" s="1">
        <v>45501</v>
      </c>
      <c r="C371">
        <v>149</v>
      </c>
      <c r="D371">
        <v>20</v>
      </c>
      <c r="E371" t="s">
        <v>28</v>
      </c>
      <c r="F371" t="s">
        <v>29</v>
      </c>
      <c r="G371">
        <v>1</v>
      </c>
      <c r="H371">
        <v>54.19</v>
      </c>
      <c r="I371" t="s">
        <v>26</v>
      </c>
      <c r="J371" t="s">
        <v>943</v>
      </c>
      <c r="K371" s="2">
        <v>5</v>
      </c>
      <c r="L371">
        <v>5</v>
      </c>
      <c r="M371" t="str">
        <f t="shared" si="30"/>
        <v>Unknown</v>
      </c>
      <c r="O371">
        <v>33</v>
      </c>
      <c r="P371" t="str">
        <f t="shared" si="33"/>
        <v>26-35</v>
      </c>
      <c r="Q371">
        <f t="shared" si="31"/>
        <v>54.19</v>
      </c>
      <c r="R371" t="str">
        <f t="shared" si="32"/>
        <v>Jul 2024</v>
      </c>
      <c r="S371">
        <f t="shared" si="34"/>
        <v>2024</v>
      </c>
      <c r="T371" s="5">
        <f t="shared" si="35"/>
        <v>45474</v>
      </c>
    </row>
    <row r="372" spans="1:20" x14ac:dyDescent="0.3">
      <c r="A372">
        <v>13011</v>
      </c>
      <c r="B372" s="1">
        <v>45502</v>
      </c>
      <c r="C372">
        <v>231</v>
      </c>
      <c r="D372">
        <v>20</v>
      </c>
      <c r="E372" t="s">
        <v>28</v>
      </c>
      <c r="F372" t="s">
        <v>29</v>
      </c>
      <c r="G372">
        <v>2</v>
      </c>
      <c r="H372">
        <v>276.11</v>
      </c>
      <c r="I372" t="s">
        <v>26</v>
      </c>
      <c r="J372" t="s">
        <v>729</v>
      </c>
      <c r="K372" s="2">
        <v>3.9924906132665834</v>
      </c>
      <c r="M372" t="str">
        <f t="shared" si="30"/>
        <v>M</v>
      </c>
      <c r="N372" t="s">
        <v>21</v>
      </c>
      <c r="O372">
        <v>69</v>
      </c>
      <c r="P372" t="str">
        <f t="shared" si="33"/>
        <v>60+</v>
      </c>
      <c r="Q372">
        <f t="shared" si="31"/>
        <v>552.22</v>
      </c>
      <c r="R372" t="str">
        <f t="shared" si="32"/>
        <v>Jul 2024</v>
      </c>
      <c r="S372">
        <f t="shared" si="34"/>
        <v>2024</v>
      </c>
      <c r="T372" s="5">
        <f t="shared" si="35"/>
        <v>45474</v>
      </c>
    </row>
    <row r="373" spans="1:20" x14ac:dyDescent="0.3">
      <c r="A373">
        <v>65235</v>
      </c>
      <c r="B373" s="1">
        <v>45502</v>
      </c>
      <c r="C373">
        <v>554</v>
      </c>
      <c r="D373">
        <v>40</v>
      </c>
      <c r="E373" t="s">
        <v>24</v>
      </c>
      <c r="F373" t="s">
        <v>65</v>
      </c>
      <c r="G373">
        <v>1</v>
      </c>
      <c r="H373">
        <v>299.39</v>
      </c>
      <c r="I373" t="s">
        <v>15</v>
      </c>
      <c r="J373" t="s">
        <v>777</v>
      </c>
      <c r="K373" s="2">
        <v>3</v>
      </c>
      <c r="L373">
        <v>3</v>
      </c>
      <c r="M373" t="str">
        <f t="shared" si="30"/>
        <v>M</v>
      </c>
      <c r="N373" t="s">
        <v>21</v>
      </c>
      <c r="O373">
        <v>19</v>
      </c>
      <c r="P373" t="str">
        <f t="shared" si="33"/>
        <v>18-25</v>
      </c>
      <c r="Q373">
        <f t="shared" si="31"/>
        <v>299.39</v>
      </c>
      <c r="R373" t="str">
        <f t="shared" si="32"/>
        <v>Jul 2024</v>
      </c>
      <c r="S373">
        <f t="shared" si="34"/>
        <v>2024</v>
      </c>
      <c r="T373" s="5">
        <f t="shared" si="35"/>
        <v>45474</v>
      </c>
    </row>
    <row r="374" spans="1:20" x14ac:dyDescent="0.3">
      <c r="A374">
        <v>86435</v>
      </c>
      <c r="B374" s="1">
        <v>45503</v>
      </c>
      <c r="C374">
        <v>988</v>
      </c>
      <c r="D374">
        <v>40</v>
      </c>
      <c r="E374" t="s">
        <v>24</v>
      </c>
      <c r="F374" t="s">
        <v>44</v>
      </c>
      <c r="G374">
        <v>4</v>
      </c>
      <c r="H374">
        <v>431.48</v>
      </c>
      <c r="I374" t="s">
        <v>26</v>
      </c>
      <c r="J374" t="s">
        <v>174</v>
      </c>
      <c r="K374" s="2">
        <v>3</v>
      </c>
      <c r="L374">
        <v>3</v>
      </c>
      <c r="M374" t="str">
        <f t="shared" si="30"/>
        <v>F</v>
      </c>
      <c r="N374" t="s">
        <v>17</v>
      </c>
      <c r="O374">
        <v>48</v>
      </c>
      <c r="P374" t="str">
        <f t="shared" si="33"/>
        <v>46-60</v>
      </c>
      <c r="Q374">
        <f t="shared" si="31"/>
        <v>1725.92</v>
      </c>
      <c r="R374" t="str">
        <f t="shared" si="32"/>
        <v>Jul 2024</v>
      </c>
      <c r="S374">
        <f t="shared" si="34"/>
        <v>2024</v>
      </c>
      <c r="T374" s="5">
        <f t="shared" si="35"/>
        <v>45474</v>
      </c>
    </row>
    <row r="375" spans="1:20" x14ac:dyDescent="0.3">
      <c r="A375">
        <v>54645</v>
      </c>
      <c r="B375" s="1">
        <v>45503</v>
      </c>
      <c r="C375">
        <v>190</v>
      </c>
      <c r="D375">
        <v>50</v>
      </c>
      <c r="E375" t="s">
        <v>18</v>
      </c>
      <c r="F375" t="s">
        <v>19</v>
      </c>
      <c r="G375">
        <v>4</v>
      </c>
      <c r="H375">
        <v>354.69</v>
      </c>
      <c r="I375" t="s">
        <v>26</v>
      </c>
      <c r="J375" t="s">
        <v>590</v>
      </c>
      <c r="K375" s="2">
        <v>5</v>
      </c>
      <c r="L375">
        <v>5</v>
      </c>
      <c r="M375" t="str">
        <f t="shared" si="30"/>
        <v>F</v>
      </c>
      <c r="N375" t="s">
        <v>17</v>
      </c>
      <c r="O375">
        <v>75</v>
      </c>
      <c r="P375" t="str">
        <f t="shared" si="33"/>
        <v>60+</v>
      </c>
      <c r="Q375">
        <f t="shared" si="31"/>
        <v>1418.76</v>
      </c>
      <c r="R375" t="str">
        <f t="shared" si="32"/>
        <v>Jul 2024</v>
      </c>
      <c r="S375">
        <f t="shared" si="34"/>
        <v>2024</v>
      </c>
      <c r="T375" s="5">
        <f t="shared" si="35"/>
        <v>45474</v>
      </c>
    </row>
    <row r="376" spans="1:20" x14ac:dyDescent="0.3">
      <c r="A376">
        <v>47601</v>
      </c>
      <c r="B376" s="1">
        <v>45504</v>
      </c>
      <c r="C376">
        <v>793</v>
      </c>
      <c r="D376">
        <v>50</v>
      </c>
      <c r="E376" t="s">
        <v>18</v>
      </c>
      <c r="F376" t="s">
        <v>34</v>
      </c>
      <c r="G376">
        <v>2</v>
      </c>
      <c r="H376">
        <v>241.9</v>
      </c>
      <c r="I376" t="s">
        <v>35</v>
      </c>
      <c r="J376" t="s">
        <v>162</v>
      </c>
      <c r="K376" s="2">
        <v>3</v>
      </c>
      <c r="L376">
        <v>3</v>
      </c>
      <c r="M376" t="str">
        <f t="shared" si="30"/>
        <v>Unknown</v>
      </c>
      <c r="O376">
        <v>24</v>
      </c>
      <c r="P376" t="str">
        <f t="shared" si="33"/>
        <v>18-25</v>
      </c>
      <c r="Q376">
        <f t="shared" si="31"/>
        <v>483.8</v>
      </c>
      <c r="R376" t="str">
        <f t="shared" si="32"/>
        <v>Jul 2024</v>
      </c>
      <c r="S376">
        <f t="shared" si="34"/>
        <v>2024</v>
      </c>
      <c r="T376" s="5">
        <f t="shared" si="35"/>
        <v>45474</v>
      </c>
    </row>
    <row r="377" spans="1:20" x14ac:dyDescent="0.3">
      <c r="A377">
        <v>34368</v>
      </c>
      <c r="B377" s="1">
        <v>45504</v>
      </c>
      <c r="C377">
        <v>204</v>
      </c>
      <c r="D377">
        <v>20</v>
      </c>
      <c r="E377" t="s">
        <v>28</v>
      </c>
      <c r="F377" t="s">
        <v>72</v>
      </c>
      <c r="G377">
        <v>3</v>
      </c>
      <c r="H377">
        <v>475.53</v>
      </c>
      <c r="I377" t="s">
        <v>26</v>
      </c>
      <c r="J377" t="s">
        <v>666</v>
      </c>
      <c r="K377" s="2">
        <v>5</v>
      </c>
      <c r="L377">
        <v>5</v>
      </c>
      <c r="M377" t="str">
        <f t="shared" si="30"/>
        <v>F</v>
      </c>
      <c r="N377" t="s">
        <v>17</v>
      </c>
      <c r="O377">
        <v>69</v>
      </c>
      <c r="P377" t="str">
        <f t="shared" si="33"/>
        <v>60+</v>
      </c>
      <c r="Q377">
        <f t="shared" si="31"/>
        <v>1426.59</v>
      </c>
      <c r="R377" t="str">
        <f t="shared" si="32"/>
        <v>Jul 2024</v>
      </c>
      <c r="S377">
        <f t="shared" si="34"/>
        <v>2024</v>
      </c>
      <c r="T377" s="5">
        <f t="shared" si="35"/>
        <v>45474</v>
      </c>
    </row>
    <row r="378" spans="1:20" x14ac:dyDescent="0.3">
      <c r="A378">
        <v>83983</v>
      </c>
      <c r="B378" s="1">
        <v>45505</v>
      </c>
      <c r="C378">
        <v>395</v>
      </c>
      <c r="D378">
        <v>20</v>
      </c>
      <c r="E378" t="s">
        <v>28</v>
      </c>
      <c r="F378" t="s">
        <v>79</v>
      </c>
      <c r="G378">
        <v>5</v>
      </c>
      <c r="H378">
        <v>161.05000000000001</v>
      </c>
      <c r="I378" t="s">
        <v>15</v>
      </c>
      <c r="J378" t="s">
        <v>104</v>
      </c>
      <c r="K378" s="2">
        <v>5</v>
      </c>
      <c r="L378">
        <v>5</v>
      </c>
      <c r="M378" t="str">
        <f t="shared" si="30"/>
        <v>M</v>
      </c>
      <c r="N378" t="s">
        <v>21</v>
      </c>
      <c r="O378">
        <v>55</v>
      </c>
      <c r="P378" t="str">
        <f t="shared" si="33"/>
        <v>46-60</v>
      </c>
      <c r="Q378">
        <f t="shared" si="31"/>
        <v>805.25</v>
      </c>
      <c r="R378" t="str">
        <f t="shared" si="32"/>
        <v>Aug 2024</v>
      </c>
      <c r="S378">
        <f t="shared" si="34"/>
        <v>2024</v>
      </c>
      <c r="T378" s="5">
        <f t="shared" si="35"/>
        <v>45505</v>
      </c>
    </row>
    <row r="379" spans="1:20" x14ac:dyDescent="0.3">
      <c r="A379">
        <v>73069</v>
      </c>
      <c r="B379" s="1">
        <v>45505</v>
      </c>
      <c r="C379">
        <v>171</v>
      </c>
      <c r="D379">
        <v>20</v>
      </c>
      <c r="E379" t="s">
        <v>28</v>
      </c>
      <c r="F379" t="s">
        <v>77</v>
      </c>
      <c r="G379">
        <v>2</v>
      </c>
      <c r="H379">
        <v>278.91000000000003</v>
      </c>
      <c r="I379" t="s">
        <v>35</v>
      </c>
      <c r="J379" t="s">
        <v>310</v>
      </c>
      <c r="K379" s="2">
        <v>5</v>
      </c>
      <c r="L379">
        <v>5</v>
      </c>
      <c r="M379" t="str">
        <f t="shared" si="30"/>
        <v>M</v>
      </c>
      <c r="N379" t="s">
        <v>21</v>
      </c>
      <c r="O379">
        <v>38</v>
      </c>
      <c r="P379" t="str">
        <f t="shared" si="33"/>
        <v>36-45</v>
      </c>
      <c r="Q379">
        <f t="shared" si="31"/>
        <v>557.82000000000005</v>
      </c>
      <c r="R379" t="str">
        <f t="shared" si="32"/>
        <v>Aug 2024</v>
      </c>
      <c r="S379">
        <f t="shared" si="34"/>
        <v>2024</v>
      </c>
      <c r="T379" s="5">
        <f t="shared" si="35"/>
        <v>45505</v>
      </c>
    </row>
    <row r="380" spans="1:20" x14ac:dyDescent="0.3">
      <c r="A380">
        <v>37787</v>
      </c>
      <c r="B380" s="1">
        <v>45506</v>
      </c>
      <c r="C380">
        <v>971</v>
      </c>
      <c r="D380">
        <v>10</v>
      </c>
      <c r="E380" t="s">
        <v>13</v>
      </c>
      <c r="F380" t="s">
        <v>32</v>
      </c>
      <c r="G380">
        <v>3</v>
      </c>
      <c r="H380">
        <v>91.52</v>
      </c>
      <c r="I380" t="s">
        <v>26</v>
      </c>
      <c r="J380" t="s">
        <v>210</v>
      </c>
      <c r="K380" s="2">
        <v>5</v>
      </c>
      <c r="L380">
        <v>5</v>
      </c>
      <c r="M380" t="str">
        <f t="shared" si="30"/>
        <v>M</v>
      </c>
      <c r="N380" t="s">
        <v>21</v>
      </c>
      <c r="O380">
        <v>35</v>
      </c>
      <c r="P380" t="str">
        <f t="shared" si="33"/>
        <v>26-35</v>
      </c>
      <c r="Q380">
        <f t="shared" si="31"/>
        <v>274.56</v>
      </c>
      <c r="R380" t="str">
        <f t="shared" si="32"/>
        <v>Aug 2024</v>
      </c>
      <c r="S380">
        <f t="shared" si="34"/>
        <v>2024</v>
      </c>
      <c r="T380" s="5">
        <f t="shared" si="35"/>
        <v>45505</v>
      </c>
    </row>
    <row r="381" spans="1:20" x14ac:dyDescent="0.3">
      <c r="A381">
        <v>59875</v>
      </c>
      <c r="B381" s="1">
        <v>45506</v>
      </c>
      <c r="C381">
        <v>210</v>
      </c>
      <c r="D381">
        <v>40</v>
      </c>
      <c r="E381" t="s">
        <v>24</v>
      </c>
      <c r="F381" t="s">
        <v>63</v>
      </c>
      <c r="G381">
        <v>4</v>
      </c>
      <c r="H381">
        <v>334.76</v>
      </c>
      <c r="I381" t="s">
        <v>35</v>
      </c>
      <c r="J381" t="s">
        <v>236</v>
      </c>
      <c r="K381" s="2">
        <v>5</v>
      </c>
      <c r="L381">
        <v>5</v>
      </c>
      <c r="M381" t="str">
        <f t="shared" si="30"/>
        <v>Unknown</v>
      </c>
      <c r="O381">
        <v>49</v>
      </c>
      <c r="P381" t="str">
        <f t="shared" si="33"/>
        <v>46-60</v>
      </c>
      <c r="Q381">
        <f t="shared" si="31"/>
        <v>1339.04</v>
      </c>
      <c r="R381" t="str">
        <f t="shared" si="32"/>
        <v>Aug 2024</v>
      </c>
      <c r="S381">
        <f t="shared" si="34"/>
        <v>2024</v>
      </c>
      <c r="T381" s="5">
        <f t="shared" si="35"/>
        <v>45505</v>
      </c>
    </row>
    <row r="382" spans="1:20" x14ac:dyDescent="0.3">
      <c r="A382">
        <v>37813</v>
      </c>
      <c r="B382" s="1">
        <v>45506</v>
      </c>
      <c r="C382">
        <v>792</v>
      </c>
      <c r="D382">
        <v>10</v>
      </c>
      <c r="E382" t="s">
        <v>13</v>
      </c>
      <c r="F382" t="s">
        <v>14</v>
      </c>
      <c r="G382">
        <v>5</v>
      </c>
      <c r="H382">
        <v>221.15</v>
      </c>
      <c r="I382" t="s">
        <v>26</v>
      </c>
      <c r="J382" t="s">
        <v>362</v>
      </c>
      <c r="K382" s="2">
        <v>5</v>
      </c>
      <c r="L382">
        <v>5</v>
      </c>
      <c r="M382" t="str">
        <f t="shared" si="30"/>
        <v>F</v>
      </c>
      <c r="N382" t="s">
        <v>17</v>
      </c>
      <c r="O382">
        <v>24</v>
      </c>
      <c r="P382" t="str">
        <f t="shared" si="33"/>
        <v>18-25</v>
      </c>
      <c r="Q382">
        <f t="shared" si="31"/>
        <v>1105.75</v>
      </c>
      <c r="R382" t="str">
        <f t="shared" si="32"/>
        <v>Aug 2024</v>
      </c>
      <c r="S382">
        <f t="shared" si="34"/>
        <v>2024</v>
      </c>
      <c r="T382" s="5">
        <f t="shared" si="35"/>
        <v>45505</v>
      </c>
    </row>
    <row r="383" spans="1:20" x14ac:dyDescent="0.3">
      <c r="A383">
        <v>13595</v>
      </c>
      <c r="B383" s="1">
        <v>45506</v>
      </c>
      <c r="C383">
        <v>311</v>
      </c>
      <c r="D383">
        <v>40</v>
      </c>
      <c r="E383" t="s">
        <v>24</v>
      </c>
      <c r="F383" t="s">
        <v>44</v>
      </c>
      <c r="G383">
        <v>1</v>
      </c>
      <c r="H383">
        <v>496.5</v>
      </c>
      <c r="I383" t="s">
        <v>26</v>
      </c>
      <c r="J383" t="s">
        <v>415</v>
      </c>
      <c r="K383" s="2">
        <v>4</v>
      </c>
      <c r="L383">
        <v>4</v>
      </c>
      <c r="M383" t="str">
        <f t="shared" si="30"/>
        <v>Unknown</v>
      </c>
      <c r="O383">
        <v>25</v>
      </c>
      <c r="P383" t="str">
        <f t="shared" si="33"/>
        <v>18-25</v>
      </c>
      <c r="Q383">
        <f t="shared" si="31"/>
        <v>496.5</v>
      </c>
      <c r="R383" t="str">
        <f t="shared" si="32"/>
        <v>Aug 2024</v>
      </c>
      <c r="S383">
        <f t="shared" si="34"/>
        <v>2024</v>
      </c>
      <c r="T383" s="5">
        <f t="shared" si="35"/>
        <v>45505</v>
      </c>
    </row>
    <row r="384" spans="1:20" x14ac:dyDescent="0.3">
      <c r="A384">
        <v>81400</v>
      </c>
      <c r="B384" s="1">
        <v>45506</v>
      </c>
      <c r="C384">
        <v>950</v>
      </c>
      <c r="D384">
        <v>10</v>
      </c>
      <c r="E384" t="s">
        <v>13</v>
      </c>
      <c r="F384" t="s">
        <v>32</v>
      </c>
      <c r="G384">
        <v>4</v>
      </c>
      <c r="H384">
        <v>167.11</v>
      </c>
      <c r="I384" t="s">
        <v>26</v>
      </c>
      <c r="J384" t="s">
        <v>698</v>
      </c>
      <c r="K384" s="2">
        <v>5</v>
      </c>
      <c r="L384">
        <v>5</v>
      </c>
      <c r="M384" t="str">
        <f t="shared" si="30"/>
        <v>M</v>
      </c>
      <c r="N384" t="s">
        <v>21</v>
      </c>
      <c r="O384">
        <v>48</v>
      </c>
      <c r="P384" t="str">
        <f t="shared" si="33"/>
        <v>46-60</v>
      </c>
      <c r="Q384">
        <f t="shared" si="31"/>
        <v>668.44</v>
      </c>
      <c r="R384" t="str">
        <f t="shared" si="32"/>
        <v>Aug 2024</v>
      </c>
      <c r="S384">
        <f t="shared" si="34"/>
        <v>2024</v>
      </c>
      <c r="T384" s="5">
        <f t="shared" si="35"/>
        <v>45505</v>
      </c>
    </row>
    <row r="385" spans="1:20" x14ac:dyDescent="0.3">
      <c r="A385">
        <v>78768</v>
      </c>
      <c r="B385" s="1">
        <v>45507</v>
      </c>
      <c r="C385">
        <v>880</v>
      </c>
      <c r="D385">
        <v>10</v>
      </c>
      <c r="E385" t="s">
        <v>13</v>
      </c>
      <c r="F385" t="s">
        <v>14</v>
      </c>
      <c r="G385">
        <v>1</v>
      </c>
      <c r="H385">
        <v>152.19999999999999</v>
      </c>
      <c r="I385" t="s">
        <v>26</v>
      </c>
      <c r="J385" t="s">
        <v>357</v>
      </c>
      <c r="K385" s="2">
        <v>5</v>
      </c>
      <c r="L385">
        <v>5</v>
      </c>
      <c r="M385" t="str">
        <f t="shared" si="30"/>
        <v>M</v>
      </c>
      <c r="N385" t="s">
        <v>21</v>
      </c>
      <c r="O385">
        <v>49</v>
      </c>
      <c r="P385" t="str">
        <f t="shared" si="33"/>
        <v>46-60</v>
      </c>
      <c r="Q385">
        <f t="shared" si="31"/>
        <v>152.19999999999999</v>
      </c>
      <c r="R385" t="str">
        <f t="shared" si="32"/>
        <v>Aug 2024</v>
      </c>
      <c r="S385">
        <f t="shared" si="34"/>
        <v>2024</v>
      </c>
      <c r="T385" s="5">
        <f t="shared" si="35"/>
        <v>45505</v>
      </c>
    </row>
    <row r="386" spans="1:20" x14ac:dyDescent="0.3">
      <c r="A386">
        <v>98074</v>
      </c>
      <c r="B386" s="1">
        <v>45507</v>
      </c>
      <c r="C386">
        <v>463</v>
      </c>
      <c r="D386">
        <v>30</v>
      </c>
      <c r="E386" t="s">
        <v>37</v>
      </c>
      <c r="F386" t="s">
        <v>68</v>
      </c>
      <c r="G386">
        <v>4</v>
      </c>
      <c r="H386">
        <v>494.66</v>
      </c>
      <c r="I386" t="s">
        <v>35</v>
      </c>
      <c r="J386" t="s">
        <v>395</v>
      </c>
      <c r="K386" s="2">
        <v>4</v>
      </c>
      <c r="L386">
        <v>4</v>
      </c>
      <c r="M386" t="str">
        <f t="shared" ref="M386:M449" si="36">IF(N386="", "Unknown", N386)</f>
        <v>F</v>
      </c>
      <c r="N386" t="s">
        <v>17</v>
      </c>
      <c r="O386">
        <v>47</v>
      </c>
      <c r="P386" t="str">
        <f t="shared" si="33"/>
        <v>46-60</v>
      </c>
      <c r="Q386">
        <f t="shared" ref="Q386:Q449" si="37">G386*H386</f>
        <v>1978.64</v>
      </c>
      <c r="R386" t="str">
        <f t="shared" ref="R386:R449" si="38">TEXT(B386,"mmm_yyyy")</f>
        <v>Aug 2024</v>
      </c>
      <c r="S386">
        <f t="shared" si="34"/>
        <v>2024</v>
      </c>
      <c r="T386" s="5">
        <f t="shared" si="35"/>
        <v>45505</v>
      </c>
    </row>
    <row r="387" spans="1:20" x14ac:dyDescent="0.3">
      <c r="A387">
        <v>56829</v>
      </c>
      <c r="B387" s="1">
        <v>45508</v>
      </c>
      <c r="C387">
        <v>839</v>
      </c>
      <c r="D387">
        <v>10</v>
      </c>
      <c r="E387" t="s">
        <v>13</v>
      </c>
      <c r="F387" t="s">
        <v>32</v>
      </c>
      <c r="G387">
        <v>1</v>
      </c>
      <c r="H387">
        <v>311.67</v>
      </c>
      <c r="I387" t="s">
        <v>26</v>
      </c>
      <c r="J387" t="s">
        <v>233</v>
      </c>
      <c r="K387" s="2">
        <v>3.9924906132665834</v>
      </c>
      <c r="M387" t="str">
        <f t="shared" si="36"/>
        <v>M</v>
      </c>
      <c r="N387" t="s">
        <v>21</v>
      </c>
      <c r="O387">
        <v>59</v>
      </c>
      <c r="P387" t="str">
        <f t="shared" ref="P387:P450" si="39">VLOOKUP(O387, $W$2:$X$7, 2, TRUE)</f>
        <v>46-60</v>
      </c>
      <c r="Q387">
        <f t="shared" si="37"/>
        <v>311.67</v>
      </c>
      <c r="R387" t="str">
        <f t="shared" si="38"/>
        <v>Aug 2024</v>
      </c>
      <c r="S387">
        <f t="shared" ref="S387:S450" si="40">YEAR(B387)</f>
        <v>2024</v>
      </c>
      <c r="T387" s="5">
        <f t="shared" ref="T387:T450" si="41">DATE(YEAR(R387), MONTH(R387), 1)</f>
        <v>45505</v>
      </c>
    </row>
    <row r="388" spans="1:20" x14ac:dyDescent="0.3">
      <c r="A388">
        <v>51963</v>
      </c>
      <c r="B388" s="1">
        <v>45508</v>
      </c>
      <c r="C388">
        <v>471</v>
      </c>
      <c r="D388">
        <v>40</v>
      </c>
      <c r="E388" t="s">
        <v>24</v>
      </c>
      <c r="F388" t="s">
        <v>65</v>
      </c>
      <c r="G388">
        <v>3</v>
      </c>
      <c r="H388">
        <v>149.61000000000001</v>
      </c>
      <c r="I388" t="s">
        <v>35</v>
      </c>
      <c r="J388" t="s">
        <v>299</v>
      </c>
      <c r="K388" s="2">
        <v>5</v>
      </c>
      <c r="L388">
        <v>5</v>
      </c>
      <c r="M388" t="str">
        <f t="shared" si="36"/>
        <v>M</v>
      </c>
      <c r="N388" t="s">
        <v>21</v>
      </c>
      <c r="O388">
        <v>61</v>
      </c>
      <c r="P388" t="str">
        <f t="shared" si="39"/>
        <v>60+</v>
      </c>
      <c r="Q388">
        <f t="shared" si="37"/>
        <v>448.83000000000004</v>
      </c>
      <c r="R388" t="str">
        <f t="shared" si="38"/>
        <v>Aug 2024</v>
      </c>
      <c r="S388">
        <f t="shared" si="40"/>
        <v>2024</v>
      </c>
      <c r="T388" s="5">
        <f t="shared" si="41"/>
        <v>45505</v>
      </c>
    </row>
    <row r="389" spans="1:20" x14ac:dyDescent="0.3">
      <c r="A389">
        <v>74288</v>
      </c>
      <c r="B389" s="1">
        <v>45508</v>
      </c>
      <c r="C389">
        <v>173</v>
      </c>
      <c r="D389">
        <v>50</v>
      </c>
      <c r="E389" t="s">
        <v>18</v>
      </c>
      <c r="F389" t="s">
        <v>22</v>
      </c>
      <c r="G389">
        <v>2</v>
      </c>
      <c r="H389">
        <v>308.43</v>
      </c>
      <c r="I389" t="s">
        <v>26</v>
      </c>
      <c r="J389" t="s">
        <v>649</v>
      </c>
      <c r="K389" s="2">
        <v>5</v>
      </c>
      <c r="L389">
        <v>5</v>
      </c>
      <c r="M389" t="str">
        <f t="shared" si="36"/>
        <v>F</v>
      </c>
      <c r="N389" t="s">
        <v>17</v>
      </c>
      <c r="O389">
        <v>25</v>
      </c>
      <c r="P389" t="str">
        <f t="shared" si="39"/>
        <v>18-25</v>
      </c>
      <c r="Q389">
        <f t="shared" si="37"/>
        <v>616.86</v>
      </c>
      <c r="R389" t="str">
        <f t="shared" si="38"/>
        <v>Aug 2024</v>
      </c>
      <c r="S389">
        <f t="shared" si="40"/>
        <v>2024</v>
      </c>
      <c r="T389" s="5">
        <f t="shared" si="41"/>
        <v>45505</v>
      </c>
    </row>
    <row r="390" spans="1:20" x14ac:dyDescent="0.3">
      <c r="A390">
        <v>47453</v>
      </c>
      <c r="B390" s="1">
        <v>45508</v>
      </c>
      <c r="C390">
        <v>175</v>
      </c>
      <c r="D390">
        <v>30</v>
      </c>
      <c r="E390" t="s">
        <v>37</v>
      </c>
      <c r="F390" t="s">
        <v>58</v>
      </c>
      <c r="G390">
        <v>2</v>
      </c>
      <c r="H390">
        <v>36.36</v>
      </c>
      <c r="I390" t="s">
        <v>35</v>
      </c>
      <c r="J390" t="s">
        <v>721</v>
      </c>
      <c r="K390" s="2">
        <v>2</v>
      </c>
      <c r="L390">
        <v>2</v>
      </c>
      <c r="M390" t="str">
        <f t="shared" si="36"/>
        <v>F</v>
      </c>
      <c r="N390" t="s">
        <v>17</v>
      </c>
      <c r="O390">
        <v>58</v>
      </c>
      <c r="P390" t="str">
        <f t="shared" si="39"/>
        <v>46-60</v>
      </c>
      <c r="Q390">
        <f t="shared" si="37"/>
        <v>72.72</v>
      </c>
      <c r="R390" t="str">
        <f t="shared" si="38"/>
        <v>Aug 2024</v>
      </c>
      <c r="S390">
        <f t="shared" si="40"/>
        <v>2024</v>
      </c>
      <c r="T390" s="5">
        <f t="shared" si="41"/>
        <v>45505</v>
      </c>
    </row>
    <row r="391" spans="1:20" x14ac:dyDescent="0.3">
      <c r="A391">
        <v>30037</v>
      </c>
      <c r="B391" s="1">
        <v>45509</v>
      </c>
      <c r="C391">
        <v>314</v>
      </c>
      <c r="D391">
        <v>20</v>
      </c>
      <c r="E391" t="s">
        <v>28</v>
      </c>
      <c r="F391" t="s">
        <v>72</v>
      </c>
      <c r="G391">
        <v>5</v>
      </c>
      <c r="H391">
        <v>337.8</v>
      </c>
      <c r="I391" t="s">
        <v>15</v>
      </c>
      <c r="J391" t="s">
        <v>73</v>
      </c>
      <c r="K391" s="2">
        <v>4</v>
      </c>
      <c r="L391">
        <v>4</v>
      </c>
      <c r="M391" t="str">
        <f t="shared" si="36"/>
        <v>F</v>
      </c>
      <c r="N391" t="s">
        <v>17</v>
      </c>
      <c r="O391">
        <v>28</v>
      </c>
      <c r="P391" t="str">
        <f t="shared" si="39"/>
        <v>26-35</v>
      </c>
      <c r="Q391">
        <f t="shared" si="37"/>
        <v>1689</v>
      </c>
      <c r="R391" t="str">
        <f t="shared" si="38"/>
        <v>Aug 2024</v>
      </c>
      <c r="S391">
        <f t="shared" si="40"/>
        <v>2024</v>
      </c>
      <c r="T391" s="5">
        <f t="shared" si="41"/>
        <v>45505</v>
      </c>
    </row>
    <row r="392" spans="1:20" x14ac:dyDescent="0.3">
      <c r="A392">
        <v>25536</v>
      </c>
      <c r="B392" s="1">
        <v>45511</v>
      </c>
      <c r="C392">
        <v>482</v>
      </c>
      <c r="D392">
        <v>10</v>
      </c>
      <c r="E392" t="s">
        <v>13</v>
      </c>
      <c r="F392" t="s">
        <v>32</v>
      </c>
      <c r="G392">
        <v>3</v>
      </c>
      <c r="H392">
        <v>344.77</v>
      </c>
      <c r="I392" t="s">
        <v>15</v>
      </c>
      <c r="J392" t="s">
        <v>579</v>
      </c>
      <c r="K392" s="2">
        <v>3</v>
      </c>
      <c r="L392">
        <v>3</v>
      </c>
      <c r="M392" t="str">
        <f t="shared" si="36"/>
        <v>Unknown</v>
      </c>
      <c r="O392">
        <v>43</v>
      </c>
      <c r="P392" t="str">
        <f t="shared" si="39"/>
        <v>36-45</v>
      </c>
      <c r="Q392">
        <f t="shared" si="37"/>
        <v>1034.31</v>
      </c>
      <c r="R392" t="str">
        <f t="shared" si="38"/>
        <v>Aug 2024</v>
      </c>
      <c r="S392">
        <f t="shared" si="40"/>
        <v>2024</v>
      </c>
      <c r="T392" s="5">
        <f t="shared" si="41"/>
        <v>45505</v>
      </c>
    </row>
    <row r="393" spans="1:20" x14ac:dyDescent="0.3">
      <c r="A393">
        <v>58848</v>
      </c>
      <c r="B393" s="1">
        <v>45512</v>
      </c>
      <c r="C393">
        <v>876</v>
      </c>
      <c r="D393">
        <v>30</v>
      </c>
      <c r="E393" t="s">
        <v>37</v>
      </c>
      <c r="F393" t="s">
        <v>40</v>
      </c>
      <c r="G393">
        <v>2</v>
      </c>
      <c r="H393">
        <v>97.08</v>
      </c>
      <c r="I393" t="s">
        <v>15</v>
      </c>
      <c r="J393" t="s">
        <v>599</v>
      </c>
      <c r="K393" s="2">
        <v>5</v>
      </c>
      <c r="L393">
        <v>5</v>
      </c>
      <c r="M393" t="str">
        <f t="shared" si="36"/>
        <v>Unknown</v>
      </c>
      <c r="O393">
        <v>36</v>
      </c>
      <c r="P393" t="str">
        <f t="shared" si="39"/>
        <v>36-45</v>
      </c>
      <c r="Q393">
        <f t="shared" si="37"/>
        <v>194.16</v>
      </c>
      <c r="R393" t="str">
        <f t="shared" si="38"/>
        <v>Aug 2024</v>
      </c>
      <c r="S393">
        <f t="shared" si="40"/>
        <v>2024</v>
      </c>
      <c r="T393" s="5">
        <f t="shared" si="41"/>
        <v>45505</v>
      </c>
    </row>
    <row r="394" spans="1:20" x14ac:dyDescent="0.3">
      <c r="A394">
        <v>63313</v>
      </c>
      <c r="B394" s="1">
        <v>45513</v>
      </c>
      <c r="C394">
        <v>182</v>
      </c>
      <c r="D394">
        <v>50</v>
      </c>
      <c r="E394" t="s">
        <v>18</v>
      </c>
      <c r="F394" t="s">
        <v>22</v>
      </c>
      <c r="G394">
        <v>5</v>
      </c>
      <c r="H394">
        <v>266.16000000000003</v>
      </c>
      <c r="I394" t="s">
        <v>26</v>
      </c>
      <c r="J394" t="s">
        <v>91</v>
      </c>
      <c r="K394" s="2">
        <v>1</v>
      </c>
      <c r="L394">
        <v>1</v>
      </c>
      <c r="M394" t="str">
        <f t="shared" si="36"/>
        <v>F</v>
      </c>
      <c r="N394" t="s">
        <v>17</v>
      </c>
      <c r="O394">
        <v>59</v>
      </c>
      <c r="P394" t="str">
        <f t="shared" si="39"/>
        <v>46-60</v>
      </c>
      <c r="Q394">
        <f t="shared" si="37"/>
        <v>1330.8000000000002</v>
      </c>
      <c r="R394" t="str">
        <f t="shared" si="38"/>
        <v>Aug 2024</v>
      </c>
      <c r="S394">
        <f t="shared" si="40"/>
        <v>2024</v>
      </c>
      <c r="T394" s="5">
        <f t="shared" si="41"/>
        <v>45505</v>
      </c>
    </row>
    <row r="395" spans="1:20" x14ac:dyDescent="0.3">
      <c r="A395">
        <v>53269</v>
      </c>
      <c r="B395" s="1">
        <v>45513</v>
      </c>
      <c r="C395">
        <v>314</v>
      </c>
      <c r="D395">
        <v>40</v>
      </c>
      <c r="E395" t="s">
        <v>24</v>
      </c>
      <c r="F395" t="s">
        <v>49</v>
      </c>
      <c r="G395">
        <v>5</v>
      </c>
      <c r="H395">
        <v>346.19</v>
      </c>
      <c r="I395" t="s">
        <v>26</v>
      </c>
      <c r="J395" t="s">
        <v>245</v>
      </c>
      <c r="K395" s="2">
        <v>5</v>
      </c>
      <c r="L395">
        <v>5</v>
      </c>
      <c r="M395" t="str">
        <f t="shared" si="36"/>
        <v>M</v>
      </c>
      <c r="N395" t="s">
        <v>21</v>
      </c>
      <c r="O395">
        <v>54</v>
      </c>
      <c r="P395" t="str">
        <f t="shared" si="39"/>
        <v>46-60</v>
      </c>
      <c r="Q395">
        <f t="shared" si="37"/>
        <v>1730.95</v>
      </c>
      <c r="R395" t="str">
        <f t="shared" si="38"/>
        <v>Aug 2024</v>
      </c>
      <c r="S395">
        <f t="shared" si="40"/>
        <v>2024</v>
      </c>
      <c r="T395" s="5">
        <f t="shared" si="41"/>
        <v>45505</v>
      </c>
    </row>
    <row r="396" spans="1:20" x14ac:dyDescent="0.3">
      <c r="A396">
        <v>39126</v>
      </c>
      <c r="B396" s="1">
        <v>45513</v>
      </c>
      <c r="C396">
        <v>225</v>
      </c>
      <c r="D396">
        <v>20</v>
      </c>
      <c r="E396" t="s">
        <v>28</v>
      </c>
      <c r="F396" t="s">
        <v>29</v>
      </c>
      <c r="G396">
        <v>3</v>
      </c>
      <c r="H396">
        <v>482.28</v>
      </c>
      <c r="I396" t="s">
        <v>35</v>
      </c>
      <c r="J396" t="s">
        <v>505</v>
      </c>
      <c r="K396" s="2">
        <v>5</v>
      </c>
      <c r="L396">
        <v>5</v>
      </c>
      <c r="M396" t="str">
        <f t="shared" si="36"/>
        <v>M</v>
      </c>
      <c r="N396" t="s">
        <v>21</v>
      </c>
      <c r="O396">
        <v>24</v>
      </c>
      <c r="P396" t="str">
        <f t="shared" si="39"/>
        <v>18-25</v>
      </c>
      <c r="Q396">
        <f t="shared" si="37"/>
        <v>1446.84</v>
      </c>
      <c r="R396" t="str">
        <f t="shared" si="38"/>
        <v>Aug 2024</v>
      </c>
      <c r="S396">
        <f t="shared" si="40"/>
        <v>2024</v>
      </c>
      <c r="T396" s="5">
        <f t="shared" si="41"/>
        <v>45505</v>
      </c>
    </row>
    <row r="397" spans="1:20" x14ac:dyDescent="0.3">
      <c r="A397">
        <v>44035</v>
      </c>
      <c r="B397" s="1">
        <v>45514</v>
      </c>
      <c r="C397">
        <v>974</v>
      </c>
      <c r="D397">
        <v>10</v>
      </c>
      <c r="E397" t="s">
        <v>13</v>
      </c>
      <c r="F397" t="s">
        <v>111</v>
      </c>
      <c r="G397">
        <v>4</v>
      </c>
      <c r="H397">
        <v>292.12</v>
      </c>
      <c r="I397" t="s">
        <v>35</v>
      </c>
      <c r="J397" t="s">
        <v>271</v>
      </c>
      <c r="K397" s="2">
        <v>4</v>
      </c>
      <c r="L397">
        <v>4</v>
      </c>
      <c r="M397" t="str">
        <f t="shared" si="36"/>
        <v>F</v>
      </c>
      <c r="N397" t="s">
        <v>17</v>
      </c>
      <c r="O397">
        <v>39</v>
      </c>
      <c r="P397" t="str">
        <f t="shared" si="39"/>
        <v>36-45</v>
      </c>
      <c r="Q397">
        <f t="shared" si="37"/>
        <v>1168.48</v>
      </c>
      <c r="R397" t="str">
        <f t="shared" si="38"/>
        <v>Aug 2024</v>
      </c>
      <c r="S397">
        <f t="shared" si="40"/>
        <v>2024</v>
      </c>
      <c r="T397" s="5">
        <f t="shared" si="41"/>
        <v>45505</v>
      </c>
    </row>
    <row r="398" spans="1:20" x14ac:dyDescent="0.3">
      <c r="A398">
        <v>17341</v>
      </c>
      <c r="B398" s="1">
        <v>45514</v>
      </c>
      <c r="C398">
        <v>291</v>
      </c>
      <c r="D398">
        <v>20</v>
      </c>
      <c r="E398" t="s">
        <v>28</v>
      </c>
      <c r="F398" t="s">
        <v>51</v>
      </c>
      <c r="G398">
        <v>5</v>
      </c>
      <c r="H398">
        <v>98.76</v>
      </c>
      <c r="I398" t="s">
        <v>15</v>
      </c>
      <c r="J398" t="s">
        <v>655</v>
      </c>
      <c r="K398" s="2">
        <v>4</v>
      </c>
      <c r="L398">
        <v>4</v>
      </c>
      <c r="M398" t="str">
        <f t="shared" si="36"/>
        <v>F</v>
      </c>
      <c r="N398" t="s">
        <v>17</v>
      </c>
      <c r="O398">
        <v>20</v>
      </c>
      <c r="P398" t="str">
        <f t="shared" si="39"/>
        <v>18-25</v>
      </c>
      <c r="Q398">
        <f t="shared" si="37"/>
        <v>493.8</v>
      </c>
      <c r="R398" t="str">
        <f t="shared" si="38"/>
        <v>Aug 2024</v>
      </c>
      <c r="S398">
        <f t="shared" si="40"/>
        <v>2024</v>
      </c>
      <c r="T398" s="5">
        <f t="shared" si="41"/>
        <v>45505</v>
      </c>
    </row>
    <row r="399" spans="1:20" x14ac:dyDescent="0.3">
      <c r="A399">
        <v>99909</v>
      </c>
      <c r="B399" s="1">
        <v>45515</v>
      </c>
      <c r="C399">
        <v>233</v>
      </c>
      <c r="D399">
        <v>10</v>
      </c>
      <c r="E399" t="s">
        <v>13</v>
      </c>
      <c r="F399" t="s">
        <v>32</v>
      </c>
      <c r="G399">
        <v>1</v>
      </c>
      <c r="H399">
        <v>474.06</v>
      </c>
      <c r="I399" t="s">
        <v>35</v>
      </c>
      <c r="J399" t="s">
        <v>195</v>
      </c>
      <c r="K399" s="2">
        <v>5</v>
      </c>
      <c r="L399">
        <v>5</v>
      </c>
      <c r="M399" t="str">
        <f t="shared" si="36"/>
        <v>F</v>
      </c>
      <c r="N399" t="s">
        <v>17</v>
      </c>
      <c r="O399">
        <v>37</v>
      </c>
      <c r="P399" t="str">
        <f t="shared" si="39"/>
        <v>36-45</v>
      </c>
      <c r="Q399">
        <f t="shared" si="37"/>
        <v>474.06</v>
      </c>
      <c r="R399" t="str">
        <f t="shared" si="38"/>
        <v>Aug 2024</v>
      </c>
      <c r="S399">
        <f t="shared" si="40"/>
        <v>2024</v>
      </c>
      <c r="T399" s="5">
        <f t="shared" si="41"/>
        <v>45505</v>
      </c>
    </row>
    <row r="400" spans="1:20" x14ac:dyDescent="0.3">
      <c r="A400">
        <v>91742</v>
      </c>
      <c r="B400" s="1">
        <v>45515</v>
      </c>
      <c r="C400">
        <v>632</v>
      </c>
      <c r="D400">
        <v>20</v>
      </c>
      <c r="E400" t="s">
        <v>28</v>
      </c>
      <c r="F400" t="s">
        <v>77</v>
      </c>
      <c r="G400">
        <v>1</v>
      </c>
      <c r="H400">
        <v>332.78</v>
      </c>
      <c r="I400" t="s">
        <v>35</v>
      </c>
      <c r="J400" t="s">
        <v>349</v>
      </c>
      <c r="K400" s="2">
        <v>5</v>
      </c>
      <c r="L400">
        <v>5</v>
      </c>
      <c r="M400" t="str">
        <f t="shared" si="36"/>
        <v>M</v>
      </c>
      <c r="N400" t="s">
        <v>21</v>
      </c>
      <c r="O400">
        <v>28</v>
      </c>
      <c r="P400" t="str">
        <f t="shared" si="39"/>
        <v>26-35</v>
      </c>
      <c r="Q400">
        <f t="shared" si="37"/>
        <v>332.78</v>
      </c>
      <c r="R400" t="str">
        <f t="shared" si="38"/>
        <v>Aug 2024</v>
      </c>
      <c r="S400">
        <f t="shared" si="40"/>
        <v>2024</v>
      </c>
      <c r="T400" s="5">
        <f t="shared" si="41"/>
        <v>45505</v>
      </c>
    </row>
    <row r="401" spans="1:20" x14ac:dyDescent="0.3">
      <c r="A401">
        <v>56705</v>
      </c>
      <c r="B401" s="1">
        <v>45516</v>
      </c>
      <c r="C401">
        <v>299</v>
      </c>
      <c r="D401">
        <v>20</v>
      </c>
      <c r="E401" t="s">
        <v>28</v>
      </c>
      <c r="F401" t="s">
        <v>51</v>
      </c>
      <c r="G401">
        <v>2</v>
      </c>
      <c r="H401">
        <v>168.65</v>
      </c>
      <c r="I401" t="s">
        <v>15</v>
      </c>
      <c r="J401" t="s">
        <v>241</v>
      </c>
      <c r="K401" s="2">
        <v>2</v>
      </c>
      <c r="L401">
        <v>2</v>
      </c>
      <c r="M401" t="str">
        <f t="shared" si="36"/>
        <v>M</v>
      </c>
      <c r="N401" t="s">
        <v>21</v>
      </c>
      <c r="O401">
        <v>38</v>
      </c>
      <c r="P401" t="str">
        <f t="shared" si="39"/>
        <v>36-45</v>
      </c>
      <c r="Q401">
        <f t="shared" si="37"/>
        <v>337.3</v>
      </c>
      <c r="R401" t="str">
        <f t="shared" si="38"/>
        <v>Aug 2024</v>
      </c>
      <c r="S401">
        <f t="shared" si="40"/>
        <v>2024</v>
      </c>
      <c r="T401" s="5">
        <f t="shared" si="41"/>
        <v>45505</v>
      </c>
    </row>
    <row r="402" spans="1:20" x14ac:dyDescent="0.3">
      <c r="A402">
        <v>23601</v>
      </c>
      <c r="B402" s="1">
        <v>45516</v>
      </c>
      <c r="C402">
        <v>468</v>
      </c>
      <c r="D402">
        <v>40</v>
      </c>
      <c r="E402" t="s">
        <v>24</v>
      </c>
      <c r="F402" t="s">
        <v>44</v>
      </c>
      <c r="G402">
        <v>3</v>
      </c>
      <c r="H402">
        <v>408.46</v>
      </c>
      <c r="I402" t="s">
        <v>35</v>
      </c>
      <c r="J402" t="s">
        <v>292</v>
      </c>
      <c r="K402" s="2">
        <v>5</v>
      </c>
      <c r="L402">
        <v>5</v>
      </c>
      <c r="M402" t="str">
        <f t="shared" si="36"/>
        <v>Unknown</v>
      </c>
      <c r="O402">
        <v>57</v>
      </c>
      <c r="P402" t="str">
        <f t="shared" si="39"/>
        <v>46-60</v>
      </c>
      <c r="Q402">
        <f t="shared" si="37"/>
        <v>1225.3799999999999</v>
      </c>
      <c r="R402" t="str">
        <f t="shared" si="38"/>
        <v>Aug 2024</v>
      </c>
      <c r="S402">
        <f t="shared" si="40"/>
        <v>2024</v>
      </c>
      <c r="T402" s="5">
        <f t="shared" si="41"/>
        <v>45505</v>
      </c>
    </row>
    <row r="403" spans="1:20" x14ac:dyDescent="0.3">
      <c r="A403">
        <v>60664</v>
      </c>
      <c r="B403" s="1">
        <v>45516</v>
      </c>
      <c r="C403">
        <v>809</v>
      </c>
      <c r="D403">
        <v>30</v>
      </c>
      <c r="E403" t="s">
        <v>37</v>
      </c>
      <c r="F403" t="s">
        <v>68</v>
      </c>
      <c r="G403">
        <v>3</v>
      </c>
      <c r="H403">
        <v>186.36</v>
      </c>
      <c r="I403" t="s">
        <v>26</v>
      </c>
      <c r="J403" t="s">
        <v>292</v>
      </c>
      <c r="K403" s="2">
        <v>3.9924906132665834</v>
      </c>
      <c r="M403" t="str">
        <f t="shared" si="36"/>
        <v>M</v>
      </c>
      <c r="N403" t="s">
        <v>21</v>
      </c>
      <c r="O403">
        <v>21</v>
      </c>
      <c r="P403" t="str">
        <f t="shared" si="39"/>
        <v>18-25</v>
      </c>
      <c r="Q403">
        <f t="shared" si="37"/>
        <v>559.08000000000004</v>
      </c>
      <c r="R403" t="str">
        <f t="shared" si="38"/>
        <v>Aug 2024</v>
      </c>
      <c r="S403">
        <f t="shared" si="40"/>
        <v>2024</v>
      </c>
      <c r="T403" s="5">
        <f t="shared" si="41"/>
        <v>45505</v>
      </c>
    </row>
    <row r="404" spans="1:20" x14ac:dyDescent="0.3">
      <c r="A404">
        <v>17439</v>
      </c>
      <c r="B404" s="1">
        <v>45516</v>
      </c>
      <c r="C404">
        <v>520</v>
      </c>
      <c r="D404">
        <v>10</v>
      </c>
      <c r="E404" t="s">
        <v>13</v>
      </c>
      <c r="F404" t="s">
        <v>47</v>
      </c>
      <c r="G404">
        <v>4</v>
      </c>
      <c r="H404">
        <v>462.82</v>
      </c>
      <c r="I404" t="s">
        <v>26</v>
      </c>
      <c r="J404" t="s">
        <v>578</v>
      </c>
      <c r="K404" s="2">
        <v>5</v>
      </c>
      <c r="L404">
        <v>5</v>
      </c>
      <c r="M404" t="str">
        <f t="shared" si="36"/>
        <v>M</v>
      </c>
      <c r="N404" t="s">
        <v>21</v>
      </c>
      <c r="O404">
        <v>55</v>
      </c>
      <c r="P404" t="str">
        <f t="shared" si="39"/>
        <v>46-60</v>
      </c>
      <c r="Q404">
        <f t="shared" si="37"/>
        <v>1851.28</v>
      </c>
      <c r="R404" t="str">
        <f t="shared" si="38"/>
        <v>Aug 2024</v>
      </c>
      <c r="S404">
        <f t="shared" si="40"/>
        <v>2024</v>
      </c>
      <c r="T404" s="5">
        <f t="shared" si="41"/>
        <v>45505</v>
      </c>
    </row>
    <row r="405" spans="1:20" x14ac:dyDescent="0.3">
      <c r="A405">
        <v>48216</v>
      </c>
      <c r="B405" s="1">
        <v>45516</v>
      </c>
      <c r="C405">
        <v>738</v>
      </c>
      <c r="D405">
        <v>40</v>
      </c>
      <c r="E405" t="s">
        <v>24</v>
      </c>
      <c r="F405" t="s">
        <v>49</v>
      </c>
      <c r="G405">
        <v>5</v>
      </c>
      <c r="H405">
        <v>228.23</v>
      </c>
      <c r="I405" t="s">
        <v>26</v>
      </c>
      <c r="J405" t="s">
        <v>755</v>
      </c>
      <c r="K405" s="2">
        <v>4</v>
      </c>
      <c r="L405">
        <v>4</v>
      </c>
      <c r="M405" t="str">
        <f t="shared" si="36"/>
        <v>M</v>
      </c>
      <c r="N405" t="s">
        <v>21</v>
      </c>
      <c r="O405">
        <v>21</v>
      </c>
      <c r="P405" t="str">
        <f t="shared" si="39"/>
        <v>18-25</v>
      </c>
      <c r="Q405">
        <f t="shared" si="37"/>
        <v>1141.1499999999999</v>
      </c>
      <c r="R405" t="str">
        <f t="shared" si="38"/>
        <v>Aug 2024</v>
      </c>
      <c r="S405">
        <f t="shared" si="40"/>
        <v>2024</v>
      </c>
      <c r="T405" s="5">
        <f t="shared" si="41"/>
        <v>45505</v>
      </c>
    </row>
    <row r="406" spans="1:20" x14ac:dyDescent="0.3">
      <c r="A406">
        <v>29312</v>
      </c>
      <c r="B406" s="1">
        <v>45516</v>
      </c>
      <c r="C406">
        <v>481</v>
      </c>
      <c r="D406">
        <v>30</v>
      </c>
      <c r="E406" t="s">
        <v>37</v>
      </c>
      <c r="F406" t="s">
        <v>38</v>
      </c>
      <c r="G406">
        <v>4</v>
      </c>
      <c r="H406">
        <v>354.83</v>
      </c>
      <c r="I406" t="s">
        <v>35</v>
      </c>
      <c r="J406" t="s">
        <v>763</v>
      </c>
      <c r="K406" s="2">
        <v>5</v>
      </c>
      <c r="L406">
        <v>5</v>
      </c>
      <c r="M406" t="str">
        <f t="shared" si="36"/>
        <v>M</v>
      </c>
      <c r="N406" t="s">
        <v>21</v>
      </c>
      <c r="O406">
        <v>64</v>
      </c>
      <c r="P406" t="str">
        <f t="shared" si="39"/>
        <v>60+</v>
      </c>
      <c r="Q406">
        <f t="shared" si="37"/>
        <v>1419.32</v>
      </c>
      <c r="R406" t="str">
        <f t="shared" si="38"/>
        <v>Aug 2024</v>
      </c>
      <c r="S406">
        <f t="shared" si="40"/>
        <v>2024</v>
      </c>
      <c r="T406" s="5">
        <f t="shared" si="41"/>
        <v>45505</v>
      </c>
    </row>
    <row r="407" spans="1:20" x14ac:dyDescent="0.3">
      <c r="A407">
        <v>35514</v>
      </c>
      <c r="B407" s="1">
        <v>45516</v>
      </c>
      <c r="C407">
        <v>791</v>
      </c>
      <c r="D407">
        <v>20</v>
      </c>
      <c r="E407" t="s">
        <v>28</v>
      </c>
      <c r="F407" t="s">
        <v>72</v>
      </c>
      <c r="G407">
        <v>4</v>
      </c>
      <c r="H407">
        <v>216.69</v>
      </c>
      <c r="I407" t="s">
        <v>35</v>
      </c>
      <c r="J407" t="s">
        <v>829</v>
      </c>
      <c r="K407" s="2">
        <v>4</v>
      </c>
      <c r="L407">
        <v>4</v>
      </c>
      <c r="M407" t="str">
        <f t="shared" si="36"/>
        <v>F</v>
      </c>
      <c r="N407" t="s">
        <v>17</v>
      </c>
      <c r="O407">
        <v>35</v>
      </c>
      <c r="P407" t="str">
        <f t="shared" si="39"/>
        <v>26-35</v>
      </c>
      <c r="Q407">
        <f t="shared" si="37"/>
        <v>866.76</v>
      </c>
      <c r="R407" t="str">
        <f t="shared" si="38"/>
        <v>Aug 2024</v>
      </c>
      <c r="S407">
        <f t="shared" si="40"/>
        <v>2024</v>
      </c>
      <c r="T407" s="5">
        <f t="shared" si="41"/>
        <v>45505</v>
      </c>
    </row>
    <row r="408" spans="1:20" x14ac:dyDescent="0.3">
      <c r="A408">
        <v>65789</v>
      </c>
      <c r="B408" s="1">
        <v>45516</v>
      </c>
      <c r="C408">
        <v>368</v>
      </c>
      <c r="D408">
        <v>30</v>
      </c>
      <c r="E408" t="s">
        <v>37</v>
      </c>
      <c r="F408" t="s">
        <v>68</v>
      </c>
      <c r="G408">
        <v>3</v>
      </c>
      <c r="H408">
        <v>91.58</v>
      </c>
      <c r="I408" t="s">
        <v>26</v>
      </c>
      <c r="J408" t="s">
        <v>939</v>
      </c>
      <c r="K408" s="2">
        <v>5</v>
      </c>
      <c r="L408">
        <v>5</v>
      </c>
      <c r="M408" t="str">
        <f t="shared" si="36"/>
        <v>M</v>
      </c>
      <c r="N408" t="s">
        <v>21</v>
      </c>
      <c r="O408">
        <v>69</v>
      </c>
      <c r="P408" t="str">
        <f t="shared" si="39"/>
        <v>60+</v>
      </c>
      <c r="Q408">
        <f t="shared" si="37"/>
        <v>274.74</v>
      </c>
      <c r="R408" t="str">
        <f t="shared" si="38"/>
        <v>Aug 2024</v>
      </c>
      <c r="S408">
        <f t="shared" si="40"/>
        <v>2024</v>
      </c>
      <c r="T408" s="5">
        <f t="shared" si="41"/>
        <v>45505</v>
      </c>
    </row>
    <row r="409" spans="1:20" x14ac:dyDescent="0.3">
      <c r="A409">
        <v>11021</v>
      </c>
      <c r="B409" s="1">
        <v>45516</v>
      </c>
      <c r="C409">
        <v>114</v>
      </c>
      <c r="D409">
        <v>20</v>
      </c>
      <c r="E409" t="s">
        <v>28</v>
      </c>
      <c r="F409" t="s">
        <v>79</v>
      </c>
      <c r="G409">
        <v>5</v>
      </c>
      <c r="H409">
        <v>67.92</v>
      </c>
      <c r="I409" t="s">
        <v>26</v>
      </c>
      <c r="J409" t="s">
        <v>962</v>
      </c>
      <c r="K409" s="2">
        <v>5</v>
      </c>
      <c r="L409">
        <v>5</v>
      </c>
      <c r="M409" t="str">
        <f t="shared" si="36"/>
        <v>M</v>
      </c>
      <c r="N409" t="s">
        <v>21</v>
      </c>
      <c r="O409">
        <v>47</v>
      </c>
      <c r="P409" t="str">
        <f t="shared" si="39"/>
        <v>46-60</v>
      </c>
      <c r="Q409">
        <f t="shared" si="37"/>
        <v>339.6</v>
      </c>
      <c r="R409" t="str">
        <f t="shared" si="38"/>
        <v>Aug 2024</v>
      </c>
      <c r="S409">
        <f t="shared" si="40"/>
        <v>2024</v>
      </c>
      <c r="T409" s="5">
        <f t="shared" si="41"/>
        <v>45505</v>
      </c>
    </row>
    <row r="410" spans="1:20" x14ac:dyDescent="0.3">
      <c r="A410">
        <v>33094</v>
      </c>
      <c r="B410" s="1">
        <v>45516</v>
      </c>
      <c r="C410">
        <v>298</v>
      </c>
      <c r="D410">
        <v>30</v>
      </c>
      <c r="E410" t="s">
        <v>37</v>
      </c>
      <c r="F410" t="s">
        <v>40</v>
      </c>
      <c r="G410">
        <v>2</v>
      </c>
      <c r="H410">
        <v>387.05</v>
      </c>
      <c r="I410" t="s">
        <v>15</v>
      </c>
      <c r="J410" t="s">
        <v>977</v>
      </c>
      <c r="K410" s="2">
        <v>5</v>
      </c>
      <c r="L410">
        <v>5</v>
      </c>
      <c r="M410" t="str">
        <f t="shared" si="36"/>
        <v>Unknown</v>
      </c>
      <c r="O410">
        <v>68</v>
      </c>
      <c r="P410" t="str">
        <f t="shared" si="39"/>
        <v>60+</v>
      </c>
      <c r="Q410">
        <f t="shared" si="37"/>
        <v>774.1</v>
      </c>
      <c r="R410" t="str">
        <f t="shared" si="38"/>
        <v>Aug 2024</v>
      </c>
      <c r="S410">
        <f t="shared" si="40"/>
        <v>2024</v>
      </c>
      <c r="T410" s="5">
        <f t="shared" si="41"/>
        <v>45505</v>
      </c>
    </row>
    <row r="411" spans="1:20" x14ac:dyDescent="0.3">
      <c r="A411">
        <v>21565</v>
      </c>
      <c r="B411" s="1">
        <v>45517</v>
      </c>
      <c r="C411">
        <v>499</v>
      </c>
      <c r="D411">
        <v>50</v>
      </c>
      <c r="E411" t="s">
        <v>18</v>
      </c>
      <c r="F411" t="s">
        <v>19</v>
      </c>
      <c r="G411">
        <v>4</v>
      </c>
      <c r="H411">
        <v>484.81</v>
      </c>
      <c r="I411" t="s">
        <v>15</v>
      </c>
      <c r="J411" t="s">
        <v>81</v>
      </c>
      <c r="K411" s="2">
        <v>3.9924906132665834</v>
      </c>
      <c r="M411" t="str">
        <f t="shared" si="36"/>
        <v>F</v>
      </c>
      <c r="N411" t="s">
        <v>17</v>
      </c>
      <c r="O411">
        <v>43</v>
      </c>
      <c r="P411" t="str">
        <f t="shared" si="39"/>
        <v>36-45</v>
      </c>
      <c r="Q411">
        <f t="shared" si="37"/>
        <v>1939.24</v>
      </c>
      <c r="R411" t="str">
        <f t="shared" si="38"/>
        <v>Aug 2024</v>
      </c>
      <c r="S411">
        <f t="shared" si="40"/>
        <v>2024</v>
      </c>
      <c r="T411" s="5">
        <f t="shared" si="41"/>
        <v>45505</v>
      </c>
    </row>
    <row r="412" spans="1:20" x14ac:dyDescent="0.3">
      <c r="A412">
        <v>11849</v>
      </c>
      <c r="B412" s="1">
        <v>45518</v>
      </c>
      <c r="C412">
        <v>141</v>
      </c>
      <c r="D412">
        <v>40</v>
      </c>
      <c r="E412" t="s">
        <v>24</v>
      </c>
      <c r="F412" t="s">
        <v>65</v>
      </c>
      <c r="G412">
        <v>5</v>
      </c>
      <c r="H412">
        <v>409.35</v>
      </c>
      <c r="I412" t="s">
        <v>35</v>
      </c>
      <c r="J412" t="s">
        <v>130</v>
      </c>
      <c r="K412" s="2">
        <v>4</v>
      </c>
      <c r="L412">
        <v>4</v>
      </c>
      <c r="M412" t="str">
        <f t="shared" si="36"/>
        <v>Unknown</v>
      </c>
      <c r="O412">
        <v>23</v>
      </c>
      <c r="P412" t="str">
        <f t="shared" si="39"/>
        <v>18-25</v>
      </c>
      <c r="Q412">
        <f t="shared" si="37"/>
        <v>2046.75</v>
      </c>
      <c r="R412" t="str">
        <f t="shared" si="38"/>
        <v>Aug 2024</v>
      </c>
      <c r="S412">
        <f t="shared" si="40"/>
        <v>2024</v>
      </c>
      <c r="T412" s="5">
        <f t="shared" si="41"/>
        <v>45505</v>
      </c>
    </row>
    <row r="413" spans="1:20" x14ac:dyDescent="0.3">
      <c r="A413">
        <v>79948</v>
      </c>
      <c r="B413" s="1">
        <v>45518</v>
      </c>
      <c r="C413">
        <v>858</v>
      </c>
      <c r="D413">
        <v>40</v>
      </c>
      <c r="E413" t="s">
        <v>24</v>
      </c>
      <c r="F413" t="s">
        <v>63</v>
      </c>
      <c r="G413">
        <v>2</v>
      </c>
      <c r="H413">
        <v>164.11</v>
      </c>
      <c r="I413" t="s">
        <v>26</v>
      </c>
      <c r="J413" t="s">
        <v>189</v>
      </c>
      <c r="K413" s="2">
        <v>3.9924906132665834</v>
      </c>
      <c r="M413" t="str">
        <f t="shared" si="36"/>
        <v>F</v>
      </c>
      <c r="N413" t="s">
        <v>17</v>
      </c>
      <c r="O413">
        <v>66</v>
      </c>
      <c r="P413" t="str">
        <f t="shared" si="39"/>
        <v>60+</v>
      </c>
      <c r="Q413">
        <f t="shared" si="37"/>
        <v>328.22</v>
      </c>
      <c r="R413" t="str">
        <f t="shared" si="38"/>
        <v>Aug 2024</v>
      </c>
      <c r="S413">
        <f t="shared" si="40"/>
        <v>2024</v>
      </c>
      <c r="T413" s="5">
        <f t="shared" si="41"/>
        <v>45505</v>
      </c>
    </row>
    <row r="414" spans="1:20" x14ac:dyDescent="0.3">
      <c r="A414">
        <v>35088</v>
      </c>
      <c r="B414" s="1">
        <v>45518</v>
      </c>
      <c r="C414">
        <v>157</v>
      </c>
      <c r="D414">
        <v>30</v>
      </c>
      <c r="E414" t="s">
        <v>37</v>
      </c>
      <c r="F414" t="s">
        <v>68</v>
      </c>
      <c r="G414">
        <v>5</v>
      </c>
      <c r="H414">
        <v>305.27999999999997</v>
      </c>
      <c r="I414" t="s">
        <v>26</v>
      </c>
      <c r="J414" t="s">
        <v>327</v>
      </c>
      <c r="K414" s="2">
        <v>3.9924906132665834</v>
      </c>
      <c r="M414" t="str">
        <f t="shared" si="36"/>
        <v>M</v>
      </c>
      <c r="N414" t="s">
        <v>21</v>
      </c>
      <c r="O414">
        <v>50</v>
      </c>
      <c r="P414" t="str">
        <f t="shared" si="39"/>
        <v>46-60</v>
      </c>
      <c r="Q414">
        <f t="shared" si="37"/>
        <v>1526.3999999999999</v>
      </c>
      <c r="R414" t="str">
        <f t="shared" si="38"/>
        <v>Aug 2024</v>
      </c>
      <c r="S414">
        <f t="shared" si="40"/>
        <v>2024</v>
      </c>
      <c r="T414" s="5">
        <f t="shared" si="41"/>
        <v>45505</v>
      </c>
    </row>
    <row r="415" spans="1:20" x14ac:dyDescent="0.3">
      <c r="A415">
        <v>14303</v>
      </c>
      <c r="B415" s="1">
        <v>45518</v>
      </c>
      <c r="C415">
        <v>332</v>
      </c>
      <c r="D415">
        <v>10</v>
      </c>
      <c r="E415" t="s">
        <v>13</v>
      </c>
      <c r="F415" t="s">
        <v>32</v>
      </c>
      <c r="G415">
        <v>5</v>
      </c>
      <c r="H415">
        <v>425.1</v>
      </c>
      <c r="I415" t="s">
        <v>15</v>
      </c>
      <c r="J415" t="s">
        <v>431</v>
      </c>
      <c r="K415" s="2">
        <v>4</v>
      </c>
      <c r="L415">
        <v>4</v>
      </c>
      <c r="M415" t="str">
        <f t="shared" si="36"/>
        <v>F</v>
      </c>
      <c r="N415" t="s">
        <v>17</v>
      </c>
      <c r="O415">
        <v>51</v>
      </c>
      <c r="P415" t="str">
        <f t="shared" si="39"/>
        <v>46-60</v>
      </c>
      <c r="Q415">
        <f t="shared" si="37"/>
        <v>2125.5</v>
      </c>
      <c r="R415" t="str">
        <f t="shared" si="38"/>
        <v>Aug 2024</v>
      </c>
      <c r="S415">
        <f t="shared" si="40"/>
        <v>2024</v>
      </c>
      <c r="T415" s="5">
        <f t="shared" si="41"/>
        <v>45505</v>
      </c>
    </row>
    <row r="416" spans="1:20" x14ac:dyDescent="0.3">
      <c r="A416">
        <v>64326</v>
      </c>
      <c r="B416" s="1">
        <v>45519</v>
      </c>
      <c r="C416">
        <v>348</v>
      </c>
      <c r="D416">
        <v>40</v>
      </c>
      <c r="E416" t="s">
        <v>24</v>
      </c>
      <c r="F416" t="s">
        <v>44</v>
      </c>
      <c r="G416">
        <v>5</v>
      </c>
      <c r="H416">
        <v>275.88</v>
      </c>
      <c r="I416" t="s">
        <v>26</v>
      </c>
      <c r="J416" t="s">
        <v>135</v>
      </c>
      <c r="K416" s="2">
        <v>3.9924906132665834</v>
      </c>
      <c r="M416" t="str">
        <f t="shared" si="36"/>
        <v>F</v>
      </c>
      <c r="N416" t="s">
        <v>17</v>
      </c>
      <c r="O416">
        <v>63</v>
      </c>
      <c r="P416" t="str">
        <f t="shared" si="39"/>
        <v>60+</v>
      </c>
      <c r="Q416">
        <f t="shared" si="37"/>
        <v>1379.4</v>
      </c>
      <c r="R416" t="str">
        <f t="shared" si="38"/>
        <v>Aug 2024</v>
      </c>
      <c r="S416">
        <f t="shared" si="40"/>
        <v>2024</v>
      </c>
      <c r="T416" s="5">
        <f t="shared" si="41"/>
        <v>45505</v>
      </c>
    </row>
    <row r="417" spans="1:20" x14ac:dyDescent="0.3">
      <c r="A417">
        <v>45453</v>
      </c>
      <c r="B417" s="1">
        <v>45519</v>
      </c>
      <c r="C417">
        <v>363</v>
      </c>
      <c r="D417">
        <v>40</v>
      </c>
      <c r="E417" t="s">
        <v>24</v>
      </c>
      <c r="F417" t="s">
        <v>63</v>
      </c>
      <c r="G417">
        <v>3</v>
      </c>
      <c r="H417">
        <v>292.74</v>
      </c>
      <c r="I417" t="s">
        <v>35</v>
      </c>
      <c r="J417" t="s">
        <v>171</v>
      </c>
      <c r="K417" s="2">
        <v>3.9924906132665834</v>
      </c>
      <c r="M417" t="str">
        <f t="shared" si="36"/>
        <v>M</v>
      </c>
      <c r="N417" t="s">
        <v>21</v>
      </c>
      <c r="O417">
        <v>63</v>
      </c>
      <c r="P417" t="str">
        <f t="shared" si="39"/>
        <v>60+</v>
      </c>
      <c r="Q417">
        <f t="shared" si="37"/>
        <v>878.22</v>
      </c>
      <c r="R417" t="str">
        <f t="shared" si="38"/>
        <v>Aug 2024</v>
      </c>
      <c r="S417">
        <f t="shared" si="40"/>
        <v>2024</v>
      </c>
      <c r="T417" s="5">
        <f t="shared" si="41"/>
        <v>45505</v>
      </c>
    </row>
    <row r="418" spans="1:20" x14ac:dyDescent="0.3">
      <c r="A418">
        <v>35603</v>
      </c>
      <c r="B418" s="1">
        <v>45519</v>
      </c>
      <c r="C418">
        <v>177</v>
      </c>
      <c r="D418">
        <v>40</v>
      </c>
      <c r="E418" t="s">
        <v>24</v>
      </c>
      <c r="F418" t="s">
        <v>25</v>
      </c>
      <c r="G418">
        <v>4</v>
      </c>
      <c r="H418">
        <v>228.81</v>
      </c>
      <c r="I418" t="s">
        <v>26</v>
      </c>
      <c r="J418" t="s">
        <v>200</v>
      </c>
      <c r="K418" s="2">
        <v>3</v>
      </c>
      <c r="L418">
        <v>3</v>
      </c>
      <c r="M418" t="str">
        <f t="shared" si="36"/>
        <v>F</v>
      </c>
      <c r="N418" t="s">
        <v>17</v>
      </c>
      <c r="O418">
        <v>68</v>
      </c>
      <c r="P418" t="str">
        <f t="shared" si="39"/>
        <v>60+</v>
      </c>
      <c r="Q418">
        <f t="shared" si="37"/>
        <v>915.24</v>
      </c>
      <c r="R418" t="str">
        <f t="shared" si="38"/>
        <v>Aug 2024</v>
      </c>
      <c r="S418">
        <f t="shared" si="40"/>
        <v>2024</v>
      </c>
      <c r="T418" s="5">
        <f t="shared" si="41"/>
        <v>45505</v>
      </c>
    </row>
    <row r="419" spans="1:20" x14ac:dyDescent="0.3">
      <c r="A419">
        <v>23747</v>
      </c>
      <c r="B419" s="1">
        <v>45519</v>
      </c>
      <c r="C419">
        <v>558</v>
      </c>
      <c r="D419">
        <v>10</v>
      </c>
      <c r="E419" t="s">
        <v>13</v>
      </c>
      <c r="F419" t="s">
        <v>111</v>
      </c>
      <c r="G419">
        <v>1</v>
      </c>
      <c r="H419">
        <v>51.1</v>
      </c>
      <c r="I419" t="s">
        <v>15</v>
      </c>
      <c r="J419" t="s">
        <v>304</v>
      </c>
      <c r="K419" s="2">
        <v>2</v>
      </c>
      <c r="L419">
        <v>2</v>
      </c>
      <c r="M419" t="str">
        <f t="shared" si="36"/>
        <v>Unknown</v>
      </c>
      <c r="O419">
        <v>36</v>
      </c>
      <c r="P419" t="str">
        <f t="shared" si="39"/>
        <v>36-45</v>
      </c>
      <c r="Q419">
        <f t="shared" si="37"/>
        <v>51.1</v>
      </c>
      <c r="R419" t="str">
        <f t="shared" si="38"/>
        <v>Aug 2024</v>
      </c>
      <c r="S419">
        <f t="shared" si="40"/>
        <v>2024</v>
      </c>
      <c r="T419" s="5">
        <f t="shared" si="41"/>
        <v>45505</v>
      </c>
    </row>
    <row r="420" spans="1:20" x14ac:dyDescent="0.3">
      <c r="A420">
        <v>45326</v>
      </c>
      <c r="B420" s="1">
        <v>45519</v>
      </c>
      <c r="C420">
        <v>714</v>
      </c>
      <c r="D420">
        <v>20</v>
      </c>
      <c r="E420" t="s">
        <v>28</v>
      </c>
      <c r="F420" t="s">
        <v>29</v>
      </c>
      <c r="G420">
        <v>2</v>
      </c>
      <c r="H420">
        <v>329.92</v>
      </c>
      <c r="I420" t="s">
        <v>26</v>
      </c>
      <c r="J420" t="s">
        <v>389</v>
      </c>
      <c r="K420" s="2">
        <v>4</v>
      </c>
      <c r="L420">
        <v>4</v>
      </c>
      <c r="M420" t="str">
        <f t="shared" si="36"/>
        <v>M</v>
      </c>
      <c r="N420" t="s">
        <v>21</v>
      </c>
      <c r="O420">
        <v>41</v>
      </c>
      <c r="P420" t="str">
        <f t="shared" si="39"/>
        <v>36-45</v>
      </c>
      <c r="Q420">
        <f t="shared" si="37"/>
        <v>659.84</v>
      </c>
      <c r="R420" t="str">
        <f t="shared" si="38"/>
        <v>Aug 2024</v>
      </c>
      <c r="S420">
        <f t="shared" si="40"/>
        <v>2024</v>
      </c>
      <c r="T420" s="5">
        <f t="shared" si="41"/>
        <v>45505</v>
      </c>
    </row>
    <row r="421" spans="1:20" x14ac:dyDescent="0.3">
      <c r="A421">
        <v>63051</v>
      </c>
      <c r="B421" s="1">
        <v>45519</v>
      </c>
      <c r="C421">
        <v>525</v>
      </c>
      <c r="D421">
        <v>50</v>
      </c>
      <c r="E421" t="s">
        <v>18</v>
      </c>
      <c r="F421" t="s">
        <v>84</v>
      </c>
      <c r="G421">
        <v>1</v>
      </c>
      <c r="H421">
        <v>100.18</v>
      </c>
      <c r="I421" t="s">
        <v>35</v>
      </c>
      <c r="J421" t="s">
        <v>443</v>
      </c>
      <c r="K421" s="2">
        <v>5</v>
      </c>
      <c r="L421">
        <v>5</v>
      </c>
      <c r="M421" t="str">
        <f t="shared" si="36"/>
        <v>Unknown</v>
      </c>
      <c r="O421">
        <v>33</v>
      </c>
      <c r="P421" t="str">
        <f t="shared" si="39"/>
        <v>26-35</v>
      </c>
      <c r="Q421">
        <f t="shared" si="37"/>
        <v>100.18</v>
      </c>
      <c r="R421" t="str">
        <f t="shared" si="38"/>
        <v>Aug 2024</v>
      </c>
      <c r="S421">
        <f t="shared" si="40"/>
        <v>2024</v>
      </c>
      <c r="T421" s="5">
        <f t="shared" si="41"/>
        <v>45505</v>
      </c>
    </row>
    <row r="422" spans="1:20" x14ac:dyDescent="0.3">
      <c r="A422">
        <v>37401</v>
      </c>
      <c r="B422" s="1">
        <v>45520</v>
      </c>
      <c r="C422">
        <v>861</v>
      </c>
      <c r="D422">
        <v>50</v>
      </c>
      <c r="E422" t="s">
        <v>18</v>
      </c>
      <c r="F422" t="s">
        <v>19</v>
      </c>
      <c r="G422">
        <v>1</v>
      </c>
      <c r="H422">
        <v>376.51</v>
      </c>
      <c r="I422" t="s">
        <v>15</v>
      </c>
      <c r="J422" t="s">
        <v>86</v>
      </c>
      <c r="K422" s="2">
        <v>3.9924906132665834</v>
      </c>
      <c r="M422" t="str">
        <f t="shared" si="36"/>
        <v>F</v>
      </c>
      <c r="N422" t="s">
        <v>17</v>
      </c>
      <c r="O422">
        <v>63</v>
      </c>
      <c r="P422" t="str">
        <f t="shared" si="39"/>
        <v>60+</v>
      </c>
      <c r="Q422">
        <f t="shared" si="37"/>
        <v>376.51</v>
      </c>
      <c r="R422" t="str">
        <f t="shared" si="38"/>
        <v>Aug 2024</v>
      </c>
      <c r="S422">
        <f t="shared" si="40"/>
        <v>2024</v>
      </c>
      <c r="T422" s="5">
        <f t="shared" si="41"/>
        <v>45505</v>
      </c>
    </row>
    <row r="423" spans="1:20" x14ac:dyDescent="0.3">
      <c r="A423">
        <v>44592</v>
      </c>
      <c r="B423" s="1">
        <v>45521</v>
      </c>
      <c r="C423">
        <v>909</v>
      </c>
      <c r="D423">
        <v>50</v>
      </c>
      <c r="E423" t="s">
        <v>18</v>
      </c>
      <c r="F423" t="s">
        <v>19</v>
      </c>
      <c r="G423">
        <v>2</v>
      </c>
      <c r="H423">
        <v>414.37</v>
      </c>
      <c r="I423" t="s">
        <v>15</v>
      </c>
      <c r="J423" t="s">
        <v>350</v>
      </c>
      <c r="K423" s="2">
        <v>3.9924906132665834</v>
      </c>
      <c r="M423" t="str">
        <f t="shared" si="36"/>
        <v>Unknown</v>
      </c>
      <c r="O423">
        <v>66</v>
      </c>
      <c r="P423" t="str">
        <f t="shared" si="39"/>
        <v>60+</v>
      </c>
      <c r="Q423">
        <f t="shared" si="37"/>
        <v>828.74</v>
      </c>
      <c r="R423" t="str">
        <f t="shared" si="38"/>
        <v>Aug 2024</v>
      </c>
      <c r="S423">
        <f t="shared" si="40"/>
        <v>2024</v>
      </c>
      <c r="T423" s="5">
        <f t="shared" si="41"/>
        <v>45505</v>
      </c>
    </row>
    <row r="424" spans="1:20" x14ac:dyDescent="0.3">
      <c r="A424">
        <v>41135</v>
      </c>
      <c r="B424" s="1">
        <v>45521</v>
      </c>
      <c r="C424">
        <v>862</v>
      </c>
      <c r="D424">
        <v>30</v>
      </c>
      <c r="E424" t="s">
        <v>37</v>
      </c>
      <c r="F424" t="s">
        <v>68</v>
      </c>
      <c r="G424">
        <v>4</v>
      </c>
      <c r="H424">
        <v>57.84</v>
      </c>
      <c r="I424" t="s">
        <v>35</v>
      </c>
      <c r="J424" t="s">
        <v>490</v>
      </c>
      <c r="K424" s="2">
        <v>5</v>
      </c>
      <c r="L424">
        <v>5</v>
      </c>
      <c r="M424" t="str">
        <f t="shared" si="36"/>
        <v>M</v>
      </c>
      <c r="N424" t="s">
        <v>21</v>
      </c>
      <c r="O424">
        <v>23</v>
      </c>
      <c r="P424" t="str">
        <f t="shared" si="39"/>
        <v>18-25</v>
      </c>
      <c r="Q424">
        <f t="shared" si="37"/>
        <v>231.36</v>
      </c>
      <c r="R424" t="str">
        <f t="shared" si="38"/>
        <v>Aug 2024</v>
      </c>
      <c r="S424">
        <f t="shared" si="40"/>
        <v>2024</v>
      </c>
      <c r="T424" s="5">
        <f t="shared" si="41"/>
        <v>45505</v>
      </c>
    </row>
    <row r="425" spans="1:20" x14ac:dyDescent="0.3">
      <c r="A425">
        <v>27140</v>
      </c>
      <c r="B425" s="1">
        <v>45521</v>
      </c>
      <c r="C425">
        <v>260</v>
      </c>
      <c r="D425">
        <v>20</v>
      </c>
      <c r="E425" t="s">
        <v>28</v>
      </c>
      <c r="F425" t="s">
        <v>77</v>
      </c>
      <c r="G425">
        <v>1</v>
      </c>
      <c r="H425">
        <v>408.63</v>
      </c>
      <c r="I425" t="s">
        <v>15</v>
      </c>
      <c r="J425" t="s">
        <v>514</v>
      </c>
      <c r="K425" s="2">
        <v>4</v>
      </c>
      <c r="L425">
        <v>4</v>
      </c>
      <c r="M425" t="str">
        <f t="shared" si="36"/>
        <v>F</v>
      </c>
      <c r="N425" t="s">
        <v>17</v>
      </c>
      <c r="O425">
        <v>21</v>
      </c>
      <c r="P425" t="str">
        <f t="shared" si="39"/>
        <v>18-25</v>
      </c>
      <c r="Q425">
        <f t="shared" si="37"/>
        <v>408.63</v>
      </c>
      <c r="R425" t="str">
        <f t="shared" si="38"/>
        <v>Aug 2024</v>
      </c>
      <c r="S425">
        <f t="shared" si="40"/>
        <v>2024</v>
      </c>
      <c r="T425" s="5">
        <f t="shared" si="41"/>
        <v>45505</v>
      </c>
    </row>
    <row r="426" spans="1:20" x14ac:dyDescent="0.3">
      <c r="A426">
        <v>62597</v>
      </c>
      <c r="B426" s="1">
        <v>45521</v>
      </c>
      <c r="C426">
        <v>828</v>
      </c>
      <c r="D426">
        <v>20</v>
      </c>
      <c r="E426" t="s">
        <v>28</v>
      </c>
      <c r="F426" t="s">
        <v>77</v>
      </c>
      <c r="G426">
        <v>1</v>
      </c>
      <c r="H426">
        <v>132.34</v>
      </c>
      <c r="I426" t="s">
        <v>35</v>
      </c>
      <c r="J426" t="s">
        <v>517</v>
      </c>
      <c r="K426" s="2">
        <v>3</v>
      </c>
      <c r="L426">
        <v>3</v>
      </c>
      <c r="M426" t="str">
        <f t="shared" si="36"/>
        <v>M</v>
      </c>
      <c r="N426" t="s">
        <v>21</v>
      </c>
      <c r="O426">
        <v>54</v>
      </c>
      <c r="P426" t="str">
        <f t="shared" si="39"/>
        <v>46-60</v>
      </c>
      <c r="Q426">
        <f t="shared" si="37"/>
        <v>132.34</v>
      </c>
      <c r="R426" t="str">
        <f t="shared" si="38"/>
        <v>Aug 2024</v>
      </c>
      <c r="S426">
        <f t="shared" si="40"/>
        <v>2024</v>
      </c>
      <c r="T426" s="5">
        <f t="shared" si="41"/>
        <v>45505</v>
      </c>
    </row>
    <row r="427" spans="1:20" x14ac:dyDescent="0.3">
      <c r="A427">
        <v>78206</v>
      </c>
      <c r="B427" s="1">
        <v>45521</v>
      </c>
      <c r="C427">
        <v>610</v>
      </c>
      <c r="D427">
        <v>30</v>
      </c>
      <c r="E427" t="s">
        <v>37</v>
      </c>
      <c r="F427" t="s">
        <v>58</v>
      </c>
      <c r="G427">
        <v>5</v>
      </c>
      <c r="H427">
        <v>212.85</v>
      </c>
      <c r="I427" t="s">
        <v>35</v>
      </c>
      <c r="J427" t="s">
        <v>619</v>
      </c>
      <c r="K427" s="2">
        <v>1</v>
      </c>
      <c r="L427">
        <v>1</v>
      </c>
      <c r="M427" t="str">
        <f t="shared" si="36"/>
        <v>M</v>
      </c>
      <c r="N427" t="s">
        <v>21</v>
      </c>
      <c r="O427">
        <v>18</v>
      </c>
      <c r="P427" t="str">
        <f t="shared" si="39"/>
        <v>18-25</v>
      </c>
      <c r="Q427">
        <f t="shared" si="37"/>
        <v>1064.25</v>
      </c>
      <c r="R427" t="str">
        <f t="shared" si="38"/>
        <v>Aug 2024</v>
      </c>
      <c r="S427">
        <f t="shared" si="40"/>
        <v>2024</v>
      </c>
      <c r="T427" s="5">
        <f t="shared" si="41"/>
        <v>45505</v>
      </c>
    </row>
    <row r="428" spans="1:20" x14ac:dyDescent="0.3">
      <c r="A428">
        <v>90329</v>
      </c>
      <c r="B428" s="1">
        <v>45521</v>
      </c>
      <c r="C428">
        <v>114</v>
      </c>
      <c r="D428">
        <v>30</v>
      </c>
      <c r="E428" t="s">
        <v>37</v>
      </c>
      <c r="F428" t="s">
        <v>40</v>
      </c>
      <c r="G428">
        <v>4</v>
      </c>
      <c r="H428">
        <v>379.26</v>
      </c>
      <c r="I428" t="s">
        <v>15</v>
      </c>
      <c r="J428" t="s">
        <v>718</v>
      </c>
      <c r="K428" s="2">
        <v>3</v>
      </c>
      <c r="L428">
        <v>3</v>
      </c>
      <c r="M428" t="str">
        <f t="shared" si="36"/>
        <v>F</v>
      </c>
      <c r="N428" t="s">
        <v>17</v>
      </c>
      <c r="O428">
        <v>49</v>
      </c>
      <c r="P428" t="str">
        <f t="shared" si="39"/>
        <v>46-60</v>
      </c>
      <c r="Q428">
        <f t="shared" si="37"/>
        <v>1517.04</v>
      </c>
      <c r="R428" t="str">
        <f t="shared" si="38"/>
        <v>Aug 2024</v>
      </c>
      <c r="S428">
        <f t="shared" si="40"/>
        <v>2024</v>
      </c>
      <c r="T428" s="5">
        <f t="shared" si="41"/>
        <v>45505</v>
      </c>
    </row>
    <row r="429" spans="1:20" x14ac:dyDescent="0.3">
      <c r="A429">
        <v>19180</v>
      </c>
      <c r="B429" s="1">
        <v>45521</v>
      </c>
      <c r="C429">
        <v>427</v>
      </c>
      <c r="D429">
        <v>30</v>
      </c>
      <c r="E429" t="s">
        <v>37</v>
      </c>
      <c r="F429" t="s">
        <v>38</v>
      </c>
      <c r="G429">
        <v>2</v>
      </c>
      <c r="H429">
        <v>351.84</v>
      </c>
      <c r="I429" t="s">
        <v>26</v>
      </c>
      <c r="J429" t="s">
        <v>781</v>
      </c>
      <c r="K429" s="2">
        <v>1</v>
      </c>
      <c r="L429">
        <v>1</v>
      </c>
      <c r="M429" t="str">
        <f t="shared" si="36"/>
        <v>F</v>
      </c>
      <c r="N429" t="s">
        <v>17</v>
      </c>
      <c r="O429">
        <v>50</v>
      </c>
      <c r="P429" t="str">
        <f t="shared" si="39"/>
        <v>46-60</v>
      </c>
      <c r="Q429">
        <f t="shared" si="37"/>
        <v>703.68</v>
      </c>
      <c r="R429" t="str">
        <f t="shared" si="38"/>
        <v>Aug 2024</v>
      </c>
      <c r="S429">
        <f t="shared" si="40"/>
        <v>2024</v>
      </c>
      <c r="T429" s="5">
        <f t="shared" si="41"/>
        <v>45505</v>
      </c>
    </row>
    <row r="430" spans="1:20" x14ac:dyDescent="0.3">
      <c r="A430">
        <v>56744</v>
      </c>
      <c r="B430" s="1">
        <v>45521</v>
      </c>
      <c r="C430">
        <v>798</v>
      </c>
      <c r="D430">
        <v>50</v>
      </c>
      <c r="E430" t="s">
        <v>18</v>
      </c>
      <c r="F430" t="s">
        <v>19</v>
      </c>
      <c r="G430">
        <v>5</v>
      </c>
      <c r="H430">
        <v>301.66000000000003</v>
      </c>
      <c r="I430" t="s">
        <v>26</v>
      </c>
      <c r="J430" t="s">
        <v>893</v>
      </c>
      <c r="K430" s="2">
        <v>3.9924906132665834</v>
      </c>
      <c r="M430" t="str">
        <f t="shared" si="36"/>
        <v>F</v>
      </c>
      <c r="N430" t="s">
        <v>17</v>
      </c>
      <c r="O430">
        <v>27</v>
      </c>
      <c r="P430" t="str">
        <f t="shared" si="39"/>
        <v>26-35</v>
      </c>
      <c r="Q430">
        <f t="shared" si="37"/>
        <v>1508.3000000000002</v>
      </c>
      <c r="R430" t="str">
        <f t="shared" si="38"/>
        <v>Aug 2024</v>
      </c>
      <c r="S430">
        <f t="shared" si="40"/>
        <v>2024</v>
      </c>
      <c r="T430" s="5">
        <f t="shared" si="41"/>
        <v>45505</v>
      </c>
    </row>
    <row r="431" spans="1:20" x14ac:dyDescent="0.3">
      <c r="A431">
        <v>99414</v>
      </c>
      <c r="B431" s="1">
        <v>45521</v>
      </c>
      <c r="C431">
        <v>186</v>
      </c>
      <c r="D431">
        <v>20</v>
      </c>
      <c r="E431" t="s">
        <v>28</v>
      </c>
      <c r="F431" t="s">
        <v>77</v>
      </c>
      <c r="G431">
        <v>4</v>
      </c>
      <c r="H431">
        <v>365.04</v>
      </c>
      <c r="I431" t="s">
        <v>26</v>
      </c>
      <c r="J431" t="s">
        <v>978</v>
      </c>
      <c r="K431" s="2">
        <v>3</v>
      </c>
      <c r="L431">
        <v>3</v>
      </c>
      <c r="M431" t="str">
        <f t="shared" si="36"/>
        <v>F</v>
      </c>
      <c r="N431" t="s">
        <v>17</v>
      </c>
      <c r="O431">
        <v>55</v>
      </c>
      <c r="P431" t="str">
        <f t="shared" si="39"/>
        <v>46-60</v>
      </c>
      <c r="Q431">
        <f t="shared" si="37"/>
        <v>1460.16</v>
      </c>
      <c r="R431" t="str">
        <f t="shared" si="38"/>
        <v>Aug 2024</v>
      </c>
      <c r="S431">
        <f t="shared" si="40"/>
        <v>2024</v>
      </c>
      <c r="T431" s="5">
        <f t="shared" si="41"/>
        <v>45505</v>
      </c>
    </row>
    <row r="432" spans="1:20" x14ac:dyDescent="0.3">
      <c r="A432">
        <v>49509</v>
      </c>
      <c r="B432" s="1">
        <v>45522</v>
      </c>
      <c r="C432">
        <v>508</v>
      </c>
      <c r="D432">
        <v>10</v>
      </c>
      <c r="E432" t="s">
        <v>13</v>
      </c>
      <c r="F432" t="s">
        <v>111</v>
      </c>
      <c r="G432">
        <v>1</v>
      </c>
      <c r="H432">
        <v>194.81</v>
      </c>
      <c r="I432" t="s">
        <v>35</v>
      </c>
      <c r="J432" t="s">
        <v>432</v>
      </c>
      <c r="K432" s="2">
        <v>5</v>
      </c>
      <c r="L432">
        <v>5</v>
      </c>
      <c r="M432" t="str">
        <f t="shared" si="36"/>
        <v>F</v>
      </c>
      <c r="N432" t="s">
        <v>17</v>
      </c>
      <c r="O432">
        <v>58</v>
      </c>
      <c r="P432" t="str">
        <f t="shared" si="39"/>
        <v>46-60</v>
      </c>
      <c r="Q432">
        <f t="shared" si="37"/>
        <v>194.81</v>
      </c>
      <c r="R432" t="str">
        <f t="shared" si="38"/>
        <v>Aug 2024</v>
      </c>
      <c r="S432">
        <f t="shared" si="40"/>
        <v>2024</v>
      </c>
      <c r="T432" s="5">
        <f t="shared" si="41"/>
        <v>45505</v>
      </c>
    </row>
    <row r="433" spans="1:20" x14ac:dyDescent="0.3">
      <c r="A433">
        <v>33753</v>
      </c>
      <c r="B433" s="1">
        <v>45522</v>
      </c>
      <c r="C433">
        <v>531</v>
      </c>
      <c r="D433">
        <v>50</v>
      </c>
      <c r="E433" t="s">
        <v>18</v>
      </c>
      <c r="F433" t="s">
        <v>19</v>
      </c>
      <c r="G433">
        <v>3</v>
      </c>
      <c r="H433">
        <v>477.5</v>
      </c>
      <c r="I433" t="s">
        <v>15</v>
      </c>
      <c r="J433" t="s">
        <v>556</v>
      </c>
      <c r="K433" s="2">
        <v>5</v>
      </c>
      <c r="L433">
        <v>5</v>
      </c>
      <c r="M433" t="str">
        <f t="shared" si="36"/>
        <v>F</v>
      </c>
      <c r="N433" t="s">
        <v>17</v>
      </c>
      <c r="O433">
        <v>56</v>
      </c>
      <c r="P433" t="str">
        <f t="shared" si="39"/>
        <v>46-60</v>
      </c>
      <c r="Q433">
        <f t="shared" si="37"/>
        <v>1432.5</v>
      </c>
      <c r="R433" t="str">
        <f t="shared" si="38"/>
        <v>Aug 2024</v>
      </c>
      <c r="S433">
        <f t="shared" si="40"/>
        <v>2024</v>
      </c>
      <c r="T433" s="5">
        <f t="shared" si="41"/>
        <v>45505</v>
      </c>
    </row>
    <row r="434" spans="1:20" x14ac:dyDescent="0.3">
      <c r="A434">
        <v>54627</v>
      </c>
      <c r="B434" s="1">
        <v>45522</v>
      </c>
      <c r="C434">
        <v>297</v>
      </c>
      <c r="D434">
        <v>30</v>
      </c>
      <c r="E434" t="s">
        <v>37</v>
      </c>
      <c r="F434" t="s">
        <v>95</v>
      </c>
      <c r="G434">
        <v>1</v>
      </c>
      <c r="H434">
        <v>52.33</v>
      </c>
      <c r="I434" t="s">
        <v>26</v>
      </c>
      <c r="J434" t="s">
        <v>557</v>
      </c>
      <c r="K434" s="2">
        <v>3.9924906132665834</v>
      </c>
      <c r="M434" t="str">
        <f t="shared" si="36"/>
        <v>M</v>
      </c>
      <c r="N434" t="s">
        <v>21</v>
      </c>
      <c r="O434">
        <v>42</v>
      </c>
      <c r="P434" t="str">
        <f t="shared" si="39"/>
        <v>36-45</v>
      </c>
      <c r="Q434">
        <f t="shared" si="37"/>
        <v>52.33</v>
      </c>
      <c r="R434" t="str">
        <f t="shared" si="38"/>
        <v>Aug 2024</v>
      </c>
      <c r="S434">
        <f t="shared" si="40"/>
        <v>2024</v>
      </c>
      <c r="T434" s="5">
        <f t="shared" si="41"/>
        <v>45505</v>
      </c>
    </row>
    <row r="435" spans="1:20" x14ac:dyDescent="0.3">
      <c r="A435">
        <v>99026</v>
      </c>
      <c r="B435" s="1">
        <v>45522</v>
      </c>
      <c r="C435">
        <v>665</v>
      </c>
      <c r="D435">
        <v>20</v>
      </c>
      <c r="E435" t="s">
        <v>28</v>
      </c>
      <c r="F435" t="s">
        <v>29</v>
      </c>
      <c r="G435">
        <v>5</v>
      </c>
      <c r="H435">
        <v>470.2</v>
      </c>
      <c r="I435" t="s">
        <v>15</v>
      </c>
      <c r="J435" t="s">
        <v>760</v>
      </c>
      <c r="K435" s="2">
        <v>1</v>
      </c>
      <c r="L435">
        <v>1</v>
      </c>
      <c r="M435" t="str">
        <f t="shared" si="36"/>
        <v>F</v>
      </c>
      <c r="N435" t="s">
        <v>17</v>
      </c>
      <c r="O435">
        <v>34</v>
      </c>
      <c r="P435" t="str">
        <f t="shared" si="39"/>
        <v>26-35</v>
      </c>
      <c r="Q435">
        <f t="shared" si="37"/>
        <v>2351</v>
      </c>
      <c r="R435" t="str">
        <f t="shared" si="38"/>
        <v>Aug 2024</v>
      </c>
      <c r="S435">
        <f t="shared" si="40"/>
        <v>2024</v>
      </c>
      <c r="T435" s="5">
        <f t="shared" si="41"/>
        <v>45505</v>
      </c>
    </row>
    <row r="436" spans="1:20" x14ac:dyDescent="0.3">
      <c r="A436">
        <v>21731</v>
      </c>
      <c r="B436" s="1">
        <v>45523</v>
      </c>
      <c r="C436">
        <v>206</v>
      </c>
      <c r="D436">
        <v>50</v>
      </c>
      <c r="E436" t="s">
        <v>18</v>
      </c>
      <c r="F436" t="s">
        <v>22</v>
      </c>
      <c r="G436">
        <v>5</v>
      </c>
      <c r="H436">
        <v>22.86</v>
      </c>
      <c r="I436" t="s">
        <v>35</v>
      </c>
      <c r="J436" t="s">
        <v>258</v>
      </c>
      <c r="K436" s="2">
        <v>5</v>
      </c>
      <c r="L436">
        <v>5</v>
      </c>
      <c r="M436" t="str">
        <f t="shared" si="36"/>
        <v>M</v>
      </c>
      <c r="N436" t="s">
        <v>21</v>
      </c>
      <c r="O436">
        <v>34</v>
      </c>
      <c r="P436" t="str">
        <f t="shared" si="39"/>
        <v>26-35</v>
      </c>
      <c r="Q436">
        <f t="shared" si="37"/>
        <v>114.3</v>
      </c>
      <c r="R436" t="str">
        <f t="shared" si="38"/>
        <v>Aug 2024</v>
      </c>
      <c r="S436">
        <f t="shared" si="40"/>
        <v>2024</v>
      </c>
      <c r="T436" s="5">
        <f t="shared" si="41"/>
        <v>45505</v>
      </c>
    </row>
    <row r="437" spans="1:20" x14ac:dyDescent="0.3">
      <c r="A437">
        <v>23420</v>
      </c>
      <c r="B437" s="1">
        <v>45523</v>
      </c>
      <c r="C437">
        <v>508</v>
      </c>
      <c r="D437">
        <v>20</v>
      </c>
      <c r="E437" t="s">
        <v>28</v>
      </c>
      <c r="F437" t="s">
        <v>51</v>
      </c>
      <c r="G437">
        <v>4</v>
      </c>
      <c r="H437">
        <v>498.66</v>
      </c>
      <c r="I437" t="s">
        <v>15</v>
      </c>
      <c r="J437" t="s">
        <v>478</v>
      </c>
      <c r="K437" s="2">
        <v>5</v>
      </c>
      <c r="L437">
        <v>5</v>
      </c>
      <c r="M437" t="str">
        <f t="shared" si="36"/>
        <v>F</v>
      </c>
      <c r="N437" t="s">
        <v>17</v>
      </c>
      <c r="O437">
        <v>56</v>
      </c>
      <c r="P437" t="str">
        <f t="shared" si="39"/>
        <v>46-60</v>
      </c>
      <c r="Q437">
        <f t="shared" si="37"/>
        <v>1994.64</v>
      </c>
      <c r="R437" t="str">
        <f t="shared" si="38"/>
        <v>Aug 2024</v>
      </c>
      <c r="S437">
        <f t="shared" si="40"/>
        <v>2024</v>
      </c>
      <c r="T437" s="5">
        <f t="shared" si="41"/>
        <v>45505</v>
      </c>
    </row>
    <row r="438" spans="1:20" x14ac:dyDescent="0.3">
      <c r="A438">
        <v>70317</v>
      </c>
      <c r="B438" s="1">
        <v>45524</v>
      </c>
      <c r="C438">
        <v>151</v>
      </c>
      <c r="D438">
        <v>30</v>
      </c>
      <c r="E438" t="s">
        <v>37</v>
      </c>
      <c r="F438" t="s">
        <v>95</v>
      </c>
      <c r="G438">
        <v>1</v>
      </c>
      <c r="H438">
        <v>357.67</v>
      </c>
      <c r="I438" t="s">
        <v>35</v>
      </c>
      <c r="J438" t="s">
        <v>338</v>
      </c>
      <c r="K438" s="2">
        <v>4</v>
      </c>
      <c r="L438">
        <v>4</v>
      </c>
      <c r="M438" t="str">
        <f t="shared" si="36"/>
        <v>F</v>
      </c>
      <c r="N438" t="s">
        <v>17</v>
      </c>
      <c r="O438">
        <v>27</v>
      </c>
      <c r="P438" t="str">
        <f t="shared" si="39"/>
        <v>26-35</v>
      </c>
      <c r="Q438">
        <f t="shared" si="37"/>
        <v>357.67</v>
      </c>
      <c r="R438" t="str">
        <f t="shared" si="38"/>
        <v>Aug 2024</v>
      </c>
      <c r="S438">
        <f t="shared" si="40"/>
        <v>2024</v>
      </c>
      <c r="T438" s="5">
        <f t="shared" si="41"/>
        <v>45505</v>
      </c>
    </row>
    <row r="439" spans="1:20" x14ac:dyDescent="0.3">
      <c r="A439">
        <v>60024</v>
      </c>
      <c r="B439" s="1">
        <v>45525</v>
      </c>
      <c r="C439">
        <v>643</v>
      </c>
      <c r="D439">
        <v>50</v>
      </c>
      <c r="E439" t="s">
        <v>18</v>
      </c>
      <c r="F439" t="s">
        <v>34</v>
      </c>
      <c r="G439">
        <v>5</v>
      </c>
      <c r="H439">
        <v>234.44</v>
      </c>
      <c r="I439" t="s">
        <v>15</v>
      </c>
      <c r="J439" t="s">
        <v>244</v>
      </c>
      <c r="K439" s="2">
        <v>3.9924906132665834</v>
      </c>
      <c r="M439" t="str">
        <f t="shared" si="36"/>
        <v>F</v>
      </c>
      <c r="N439" t="s">
        <v>17</v>
      </c>
      <c r="O439">
        <v>71</v>
      </c>
      <c r="P439" t="str">
        <f t="shared" si="39"/>
        <v>60+</v>
      </c>
      <c r="Q439">
        <f t="shared" si="37"/>
        <v>1172.2</v>
      </c>
      <c r="R439" t="str">
        <f t="shared" si="38"/>
        <v>Aug 2024</v>
      </c>
      <c r="S439">
        <f t="shared" si="40"/>
        <v>2024</v>
      </c>
      <c r="T439" s="5">
        <f t="shared" si="41"/>
        <v>45505</v>
      </c>
    </row>
    <row r="440" spans="1:20" x14ac:dyDescent="0.3">
      <c r="A440">
        <v>72471</v>
      </c>
      <c r="B440" s="1">
        <v>45526</v>
      </c>
      <c r="C440">
        <v>557</v>
      </c>
      <c r="D440">
        <v>30</v>
      </c>
      <c r="E440" t="s">
        <v>37</v>
      </c>
      <c r="F440" t="s">
        <v>38</v>
      </c>
      <c r="G440">
        <v>3</v>
      </c>
      <c r="H440">
        <v>116.13</v>
      </c>
      <c r="I440" t="s">
        <v>35</v>
      </c>
      <c r="J440" t="s">
        <v>774</v>
      </c>
      <c r="K440" s="2">
        <v>5</v>
      </c>
      <c r="L440">
        <v>5</v>
      </c>
      <c r="M440" t="str">
        <f t="shared" si="36"/>
        <v>F</v>
      </c>
      <c r="N440" t="s">
        <v>17</v>
      </c>
      <c r="O440">
        <v>69</v>
      </c>
      <c r="P440" t="str">
        <f t="shared" si="39"/>
        <v>60+</v>
      </c>
      <c r="Q440">
        <f t="shared" si="37"/>
        <v>348.39</v>
      </c>
      <c r="R440" t="str">
        <f t="shared" si="38"/>
        <v>Aug 2024</v>
      </c>
      <c r="S440">
        <f t="shared" si="40"/>
        <v>2024</v>
      </c>
      <c r="T440" s="5">
        <f t="shared" si="41"/>
        <v>45505</v>
      </c>
    </row>
    <row r="441" spans="1:20" x14ac:dyDescent="0.3">
      <c r="A441">
        <v>32285</v>
      </c>
      <c r="B441" s="1">
        <v>45527</v>
      </c>
      <c r="C441">
        <v>978</v>
      </c>
      <c r="D441">
        <v>10</v>
      </c>
      <c r="E441" t="s">
        <v>13</v>
      </c>
      <c r="F441" t="s">
        <v>47</v>
      </c>
      <c r="G441">
        <v>1</v>
      </c>
      <c r="H441">
        <v>127.53</v>
      </c>
      <c r="I441" t="s">
        <v>35</v>
      </c>
      <c r="J441" t="s">
        <v>176</v>
      </c>
      <c r="K441" s="2">
        <v>3.9924906132665834</v>
      </c>
      <c r="M441" t="str">
        <f t="shared" si="36"/>
        <v>M</v>
      </c>
      <c r="N441" t="s">
        <v>21</v>
      </c>
      <c r="O441">
        <v>43</v>
      </c>
      <c r="P441" t="str">
        <f t="shared" si="39"/>
        <v>36-45</v>
      </c>
      <c r="Q441">
        <f t="shared" si="37"/>
        <v>127.53</v>
      </c>
      <c r="R441" t="str">
        <f t="shared" si="38"/>
        <v>Aug 2024</v>
      </c>
      <c r="S441">
        <f t="shared" si="40"/>
        <v>2024</v>
      </c>
      <c r="T441" s="5">
        <f t="shared" si="41"/>
        <v>45505</v>
      </c>
    </row>
    <row r="442" spans="1:20" x14ac:dyDescent="0.3">
      <c r="A442">
        <v>61294</v>
      </c>
      <c r="B442" s="1">
        <v>45527</v>
      </c>
      <c r="C442">
        <v>645</v>
      </c>
      <c r="D442">
        <v>40</v>
      </c>
      <c r="E442" t="s">
        <v>24</v>
      </c>
      <c r="F442" t="s">
        <v>65</v>
      </c>
      <c r="G442">
        <v>2</v>
      </c>
      <c r="H442">
        <v>229.57</v>
      </c>
      <c r="I442" t="s">
        <v>26</v>
      </c>
      <c r="J442" t="s">
        <v>700</v>
      </c>
      <c r="K442" s="2">
        <v>4</v>
      </c>
      <c r="L442">
        <v>4</v>
      </c>
      <c r="M442" t="str">
        <f t="shared" si="36"/>
        <v>M</v>
      </c>
      <c r="N442" t="s">
        <v>21</v>
      </c>
      <c r="O442">
        <v>38</v>
      </c>
      <c r="P442" t="str">
        <f t="shared" si="39"/>
        <v>36-45</v>
      </c>
      <c r="Q442">
        <f t="shared" si="37"/>
        <v>459.14</v>
      </c>
      <c r="R442" t="str">
        <f t="shared" si="38"/>
        <v>Aug 2024</v>
      </c>
      <c r="S442">
        <f t="shared" si="40"/>
        <v>2024</v>
      </c>
      <c r="T442" s="5">
        <f t="shared" si="41"/>
        <v>45505</v>
      </c>
    </row>
    <row r="443" spans="1:20" x14ac:dyDescent="0.3">
      <c r="A443">
        <v>24147</v>
      </c>
      <c r="B443" s="1">
        <v>45527</v>
      </c>
      <c r="C443">
        <v>568</v>
      </c>
      <c r="D443">
        <v>30</v>
      </c>
      <c r="E443" t="s">
        <v>37</v>
      </c>
      <c r="F443" t="s">
        <v>95</v>
      </c>
      <c r="G443">
        <v>1</v>
      </c>
      <c r="H443">
        <v>268.26</v>
      </c>
      <c r="I443" t="s">
        <v>35</v>
      </c>
      <c r="J443" t="s">
        <v>958</v>
      </c>
      <c r="K443" s="2">
        <v>1</v>
      </c>
      <c r="L443">
        <v>1</v>
      </c>
      <c r="M443" t="str">
        <f t="shared" si="36"/>
        <v>M</v>
      </c>
      <c r="N443" t="s">
        <v>21</v>
      </c>
      <c r="O443">
        <v>29</v>
      </c>
      <c r="P443" t="str">
        <f t="shared" si="39"/>
        <v>26-35</v>
      </c>
      <c r="Q443">
        <f t="shared" si="37"/>
        <v>268.26</v>
      </c>
      <c r="R443" t="str">
        <f t="shared" si="38"/>
        <v>Aug 2024</v>
      </c>
      <c r="S443">
        <f t="shared" si="40"/>
        <v>2024</v>
      </c>
      <c r="T443" s="5">
        <f t="shared" si="41"/>
        <v>45505</v>
      </c>
    </row>
    <row r="444" spans="1:20" x14ac:dyDescent="0.3">
      <c r="A444">
        <v>82916</v>
      </c>
      <c r="B444" s="1">
        <v>45528</v>
      </c>
      <c r="C444">
        <v>180</v>
      </c>
      <c r="D444">
        <v>30</v>
      </c>
      <c r="E444" t="s">
        <v>37</v>
      </c>
      <c r="F444" t="s">
        <v>40</v>
      </c>
      <c r="G444">
        <v>1</v>
      </c>
      <c r="H444">
        <v>375.92</v>
      </c>
      <c r="I444" t="s">
        <v>26</v>
      </c>
      <c r="J444" t="s">
        <v>209</v>
      </c>
      <c r="K444" s="2">
        <v>5</v>
      </c>
      <c r="L444">
        <v>5</v>
      </c>
      <c r="M444" t="str">
        <f t="shared" si="36"/>
        <v>F</v>
      </c>
      <c r="N444" t="s">
        <v>17</v>
      </c>
      <c r="O444">
        <v>73</v>
      </c>
      <c r="P444" t="str">
        <f t="shared" si="39"/>
        <v>60+</v>
      </c>
      <c r="Q444">
        <f t="shared" si="37"/>
        <v>375.92</v>
      </c>
      <c r="R444" t="str">
        <f t="shared" si="38"/>
        <v>Aug 2024</v>
      </c>
      <c r="S444">
        <f t="shared" si="40"/>
        <v>2024</v>
      </c>
      <c r="T444" s="5">
        <f t="shared" si="41"/>
        <v>45505</v>
      </c>
    </row>
    <row r="445" spans="1:20" x14ac:dyDescent="0.3">
      <c r="A445">
        <v>25309</v>
      </c>
      <c r="B445" s="1">
        <v>45528</v>
      </c>
      <c r="C445">
        <v>977</v>
      </c>
      <c r="D445">
        <v>40</v>
      </c>
      <c r="E445" t="s">
        <v>24</v>
      </c>
      <c r="F445" t="s">
        <v>25</v>
      </c>
      <c r="G445">
        <v>3</v>
      </c>
      <c r="H445">
        <v>368.91</v>
      </c>
      <c r="I445" t="s">
        <v>35</v>
      </c>
      <c r="J445" t="s">
        <v>559</v>
      </c>
      <c r="K445" s="2">
        <v>5</v>
      </c>
      <c r="L445">
        <v>5</v>
      </c>
      <c r="M445" t="str">
        <f t="shared" si="36"/>
        <v>M</v>
      </c>
      <c r="N445" t="s">
        <v>21</v>
      </c>
      <c r="O445">
        <v>52</v>
      </c>
      <c r="P445" t="str">
        <f t="shared" si="39"/>
        <v>46-60</v>
      </c>
      <c r="Q445">
        <f t="shared" si="37"/>
        <v>1106.73</v>
      </c>
      <c r="R445" t="str">
        <f t="shared" si="38"/>
        <v>Aug 2024</v>
      </c>
      <c r="S445">
        <f t="shared" si="40"/>
        <v>2024</v>
      </c>
      <c r="T445" s="5">
        <f t="shared" si="41"/>
        <v>45505</v>
      </c>
    </row>
    <row r="446" spans="1:20" x14ac:dyDescent="0.3">
      <c r="A446">
        <v>42991</v>
      </c>
      <c r="B446" s="1">
        <v>45528</v>
      </c>
      <c r="C446">
        <v>144</v>
      </c>
      <c r="D446">
        <v>30</v>
      </c>
      <c r="E446" t="s">
        <v>37</v>
      </c>
      <c r="F446" t="s">
        <v>68</v>
      </c>
      <c r="G446">
        <v>1</v>
      </c>
      <c r="H446">
        <v>261.60000000000002</v>
      </c>
      <c r="I446" t="s">
        <v>35</v>
      </c>
      <c r="J446" t="s">
        <v>572</v>
      </c>
      <c r="K446" s="2">
        <v>2</v>
      </c>
      <c r="L446">
        <v>2</v>
      </c>
      <c r="M446" t="str">
        <f t="shared" si="36"/>
        <v>F</v>
      </c>
      <c r="N446" t="s">
        <v>17</v>
      </c>
      <c r="O446">
        <v>44</v>
      </c>
      <c r="P446" t="str">
        <f t="shared" si="39"/>
        <v>36-45</v>
      </c>
      <c r="Q446">
        <f t="shared" si="37"/>
        <v>261.60000000000002</v>
      </c>
      <c r="R446" t="str">
        <f t="shared" si="38"/>
        <v>Aug 2024</v>
      </c>
      <c r="S446">
        <f t="shared" si="40"/>
        <v>2024</v>
      </c>
      <c r="T446" s="5">
        <f t="shared" si="41"/>
        <v>45505</v>
      </c>
    </row>
    <row r="447" spans="1:20" x14ac:dyDescent="0.3">
      <c r="A447">
        <v>99265</v>
      </c>
      <c r="B447" s="1">
        <v>45528</v>
      </c>
      <c r="C447">
        <v>532</v>
      </c>
      <c r="D447">
        <v>10</v>
      </c>
      <c r="E447" t="s">
        <v>13</v>
      </c>
      <c r="F447" t="s">
        <v>42</v>
      </c>
      <c r="G447">
        <v>5</v>
      </c>
      <c r="H447">
        <v>266.04000000000002</v>
      </c>
      <c r="I447" t="s">
        <v>35</v>
      </c>
      <c r="J447" t="s">
        <v>785</v>
      </c>
      <c r="K447" s="2">
        <v>3.9924906132665834</v>
      </c>
      <c r="M447" t="str">
        <f t="shared" si="36"/>
        <v>F</v>
      </c>
      <c r="N447" t="s">
        <v>17</v>
      </c>
      <c r="O447">
        <v>43</v>
      </c>
      <c r="P447" t="str">
        <f t="shared" si="39"/>
        <v>36-45</v>
      </c>
      <c r="Q447">
        <f t="shared" si="37"/>
        <v>1330.2</v>
      </c>
      <c r="R447" t="str">
        <f t="shared" si="38"/>
        <v>Aug 2024</v>
      </c>
      <c r="S447">
        <f t="shared" si="40"/>
        <v>2024</v>
      </c>
      <c r="T447" s="5">
        <f t="shared" si="41"/>
        <v>45505</v>
      </c>
    </row>
    <row r="448" spans="1:20" x14ac:dyDescent="0.3">
      <c r="A448">
        <v>73481</v>
      </c>
      <c r="B448" s="1">
        <v>45528</v>
      </c>
      <c r="C448">
        <v>538</v>
      </c>
      <c r="D448">
        <v>30</v>
      </c>
      <c r="E448" t="s">
        <v>37</v>
      </c>
      <c r="F448" t="s">
        <v>38</v>
      </c>
      <c r="G448">
        <v>4</v>
      </c>
      <c r="H448">
        <v>197.51</v>
      </c>
      <c r="I448" t="s">
        <v>15</v>
      </c>
      <c r="J448" t="s">
        <v>805</v>
      </c>
      <c r="K448" s="2">
        <v>5</v>
      </c>
      <c r="L448">
        <v>5</v>
      </c>
      <c r="M448" t="str">
        <f t="shared" si="36"/>
        <v>M</v>
      </c>
      <c r="N448" t="s">
        <v>21</v>
      </c>
      <c r="O448">
        <v>22</v>
      </c>
      <c r="P448" t="str">
        <f t="shared" si="39"/>
        <v>18-25</v>
      </c>
      <c r="Q448">
        <f t="shared" si="37"/>
        <v>790.04</v>
      </c>
      <c r="R448" t="str">
        <f t="shared" si="38"/>
        <v>Aug 2024</v>
      </c>
      <c r="S448">
        <f t="shared" si="40"/>
        <v>2024</v>
      </c>
      <c r="T448" s="5">
        <f t="shared" si="41"/>
        <v>45505</v>
      </c>
    </row>
    <row r="449" spans="1:20" x14ac:dyDescent="0.3">
      <c r="A449">
        <v>45719</v>
      </c>
      <c r="B449" s="1">
        <v>45529</v>
      </c>
      <c r="C449">
        <v>329</v>
      </c>
      <c r="D449">
        <v>40</v>
      </c>
      <c r="E449" t="s">
        <v>24</v>
      </c>
      <c r="F449" t="s">
        <v>65</v>
      </c>
      <c r="G449">
        <v>3</v>
      </c>
      <c r="H449">
        <v>348.31</v>
      </c>
      <c r="I449" t="s">
        <v>15</v>
      </c>
      <c r="J449" t="s">
        <v>487</v>
      </c>
      <c r="K449" s="2">
        <v>3</v>
      </c>
      <c r="L449">
        <v>3</v>
      </c>
      <c r="M449" t="str">
        <f t="shared" si="36"/>
        <v>M</v>
      </c>
      <c r="N449" t="s">
        <v>21</v>
      </c>
      <c r="O449">
        <v>26</v>
      </c>
      <c r="P449" t="str">
        <f t="shared" si="39"/>
        <v>26-35</v>
      </c>
      <c r="Q449">
        <f t="shared" si="37"/>
        <v>1044.93</v>
      </c>
      <c r="R449" t="str">
        <f t="shared" si="38"/>
        <v>Aug 2024</v>
      </c>
      <c r="S449">
        <f t="shared" si="40"/>
        <v>2024</v>
      </c>
      <c r="T449" s="5">
        <f t="shared" si="41"/>
        <v>45505</v>
      </c>
    </row>
    <row r="450" spans="1:20" x14ac:dyDescent="0.3">
      <c r="A450">
        <v>56269</v>
      </c>
      <c r="B450" s="1">
        <v>45529</v>
      </c>
      <c r="C450">
        <v>575</v>
      </c>
      <c r="D450">
        <v>30</v>
      </c>
      <c r="E450" t="s">
        <v>37</v>
      </c>
      <c r="F450" t="s">
        <v>95</v>
      </c>
      <c r="G450">
        <v>5</v>
      </c>
      <c r="H450">
        <v>155.72999999999999</v>
      </c>
      <c r="I450" t="s">
        <v>15</v>
      </c>
      <c r="J450" t="s">
        <v>612</v>
      </c>
      <c r="K450" s="2">
        <v>3.9924906132665834</v>
      </c>
      <c r="M450" t="str">
        <f t="shared" ref="M450:M513" si="42">IF(N450="", "Unknown", N450)</f>
        <v>F</v>
      </c>
      <c r="N450" t="s">
        <v>17</v>
      </c>
      <c r="O450">
        <v>57</v>
      </c>
      <c r="P450" t="str">
        <f t="shared" si="39"/>
        <v>46-60</v>
      </c>
      <c r="Q450">
        <f t="shared" ref="Q450:Q513" si="43">G450*H450</f>
        <v>778.65</v>
      </c>
      <c r="R450" t="str">
        <f t="shared" ref="R450:R513" si="44">TEXT(B450,"mmm_yyyy")</f>
        <v>Aug 2024</v>
      </c>
      <c r="S450">
        <f t="shared" si="40"/>
        <v>2024</v>
      </c>
      <c r="T450" s="5">
        <f t="shared" si="41"/>
        <v>45505</v>
      </c>
    </row>
    <row r="451" spans="1:20" x14ac:dyDescent="0.3">
      <c r="A451">
        <v>98186</v>
      </c>
      <c r="B451" s="1">
        <v>45529</v>
      </c>
      <c r="C451">
        <v>606</v>
      </c>
      <c r="D451">
        <v>50</v>
      </c>
      <c r="E451" t="s">
        <v>18</v>
      </c>
      <c r="F451" t="s">
        <v>84</v>
      </c>
      <c r="G451">
        <v>1</v>
      </c>
      <c r="H451">
        <v>134.35</v>
      </c>
      <c r="I451" t="s">
        <v>26</v>
      </c>
      <c r="J451" t="s">
        <v>686</v>
      </c>
      <c r="K451" s="2">
        <v>4</v>
      </c>
      <c r="L451">
        <v>4</v>
      </c>
      <c r="M451" t="str">
        <f t="shared" si="42"/>
        <v>F</v>
      </c>
      <c r="N451" t="s">
        <v>17</v>
      </c>
      <c r="O451">
        <v>47</v>
      </c>
      <c r="P451" t="str">
        <f t="shared" ref="P451:P514" si="45">VLOOKUP(O451, $W$2:$X$7, 2, TRUE)</f>
        <v>46-60</v>
      </c>
      <c r="Q451">
        <f t="shared" si="43"/>
        <v>134.35</v>
      </c>
      <c r="R451" t="str">
        <f t="shared" si="44"/>
        <v>Aug 2024</v>
      </c>
      <c r="S451">
        <f t="shared" ref="S451:S514" si="46">YEAR(B451)</f>
        <v>2024</v>
      </c>
      <c r="T451" s="5">
        <f t="shared" ref="T451:T514" si="47">DATE(YEAR(R451), MONTH(R451), 1)</f>
        <v>45505</v>
      </c>
    </row>
    <row r="452" spans="1:20" x14ac:dyDescent="0.3">
      <c r="A452">
        <v>47335</v>
      </c>
      <c r="B452" s="1">
        <v>45529</v>
      </c>
      <c r="C452">
        <v>776</v>
      </c>
      <c r="D452">
        <v>10</v>
      </c>
      <c r="E452" t="s">
        <v>13</v>
      </c>
      <c r="F452" t="s">
        <v>32</v>
      </c>
      <c r="G452">
        <v>5</v>
      </c>
      <c r="H452">
        <v>310.77999999999997</v>
      </c>
      <c r="I452" t="s">
        <v>35</v>
      </c>
      <c r="J452" t="s">
        <v>141</v>
      </c>
      <c r="K452" s="2">
        <v>5</v>
      </c>
      <c r="L452">
        <v>5</v>
      </c>
      <c r="M452" t="str">
        <f t="shared" si="42"/>
        <v>F</v>
      </c>
      <c r="N452" t="s">
        <v>17</v>
      </c>
      <c r="O452">
        <v>49</v>
      </c>
      <c r="P452" t="str">
        <f t="shared" si="45"/>
        <v>46-60</v>
      </c>
      <c r="Q452">
        <f t="shared" si="43"/>
        <v>1553.8999999999999</v>
      </c>
      <c r="R452" t="str">
        <f t="shared" si="44"/>
        <v>Aug 2024</v>
      </c>
      <c r="S452">
        <f t="shared" si="46"/>
        <v>2024</v>
      </c>
      <c r="T452" s="5">
        <f t="shared" si="47"/>
        <v>45505</v>
      </c>
    </row>
    <row r="453" spans="1:20" x14ac:dyDescent="0.3">
      <c r="A453">
        <v>83687</v>
      </c>
      <c r="B453" s="1">
        <v>45530</v>
      </c>
      <c r="C453">
        <v>115</v>
      </c>
      <c r="D453">
        <v>50</v>
      </c>
      <c r="E453" t="s">
        <v>18</v>
      </c>
      <c r="F453" t="s">
        <v>22</v>
      </c>
      <c r="G453">
        <v>5</v>
      </c>
      <c r="H453">
        <v>475.89</v>
      </c>
      <c r="I453" t="s">
        <v>35</v>
      </c>
      <c r="J453" t="s">
        <v>184</v>
      </c>
      <c r="K453" s="2">
        <v>5</v>
      </c>
      <c r="L453">
        <v>5</v>
      </c>
      <c r="M453" t="str">
        <f t="shared" si="42"/>
        <v>F</v>
      </c>
      <c r="N453" t="s">
        <v>17</v>
      </c>
      <c r="O453">
        <v>52</v>
      </c>
      <c r="P453" t="str">
        <f t="shared" si="45"/>
        <v>46-60</v>
      </c>
      <c r="Q453">
        <f t="shared" si="43"/>
        <v>2379.4499999999998</v>
      </c>
      <c r="R453" t="str">
        <f t="shared" si="44"/>
        <v>Aug 2024</v>
      </c>
      <c r="S453">
        <f t="shared" si="46"/>
        <v>2024</v>
      </c>
      <c r="T453" s="5">
        <f t="shared" si="47"/>
        <v>45505</v>
      </c>
    </row>
    <row r="454" spans="1:20" x14ac:dyDescent="0.3">
      <c r="A454">
        <v>50848</v>
      </c>
      <c r="B454" s="1">
        <v>45531</v>
      </c>
      <c r="C454">
        <v>721</v>
      </c>
      <c r="D454">
        <v>50</v>
      </c>
      <c r="E454" t="s">
        <v>18</v>
      </c>
      <c r="F454" t="s">
        <v>34</v>
      </c>
      <c r="G454">
        <v>4</v>
      </c>
      <c r="H454">
        <v>350.05</v>
      </c>
      <c r="I454" t="s">
        <v>26</v>
      </c>
      <c r="J454" t="s">
        <v>336</v>
      </c>
      <c r="K454" s="2">
        <v>1</v>
      </c>
      <c r="L454">
        <v>1</v>
      </c>
      <c r="M454" t="str">
        <f t="shared" si="42"/>
        <v>M</v>
      </c>
      <c r="N454" t="s">
        <v>21</v>
      </c>
      <c r="O454">
        <v>65</v>
      </c>
      <c r="P454" t="str">
        <f t="shared" si="45"/>
        <v>60+</v>
      </c>
      <c r="Q454">
        <f t="shared" si="43"/>
        <v>1400.2</v>
      </c>
      <c r="R454" t="str">
        <f t="shared" si="44"/>
        <v>Aug 2024</v>
      </c>
      <c r="S454">
        <f t="shared" si="46"/>
        <v>2024</v>
      </c>
      <c r="T454" s="5">
        <f t="shared" si="47"/>
        <v>45505</v>
      </c>
    </row>
    <row r="455" spans="1:20" x14ac:dyDescent="0.3">
      <c r="A455">
        <v>75246</v>
      </c>
      <c r="B455" s="1">
        <v>45531</v>
      </c>
      <c r="C455">
        <v>643</v>
      </c>
      <c r="D455">
        <v>10</v>
      </c>
      <c r="E455" t="s">
        <v>13</v>
      </c>
      <c r="F455" t="s">
        <v>14</v>
      </c>
      <c r="G455">
        <v>5</v>
      </c>
      <c r="H455">
        <v>208.59</v>
      </c>
      <c r="I455" t="s">
        <v>26</v>
      </c>
      <c r="J455" t="s">
        <v>452</v>
      </c>
      <c r="K455" s="2">
        <v>4</v>
      </c>
      <c r="L455">
        <v>4</v>
      </c>
      <c r="M455" t="str">
        <f t="shared" si="42"/>
        <v>M</v>
      </c>
      <c r="N455" t="s">
        <v>21</v>
      </c>
      <c r="O455">
        <v>56</v>
      </c>
      <c r="P455" t="str">
        <f t="shared" si="45"/>
        <v>46-60</v>
      </c>
      <c r="Q455">
        <f t="shared" si="43"/>
        <v>1042.95</v>
      </c>
      <c r="R455" t="str">
        <f t="shared" si="44"/>
        <v>Aug 2024</v>
      </c>
      <c r="S455">
        <f t="shared" si="46"/>
        <v>2024</v>
      </c>
      <c r="T455" s="5">
        <f t="shared" si="47"/>
        <v>45505</v>
      </c>
    </row>
    <row r="456" spans="1:20" x14ac:dyDescent="0.3">
      <c r="A456">
        <v>39329</v>
      </c>
      <c r="B456" s="1">
        <v>45532</v>
      </c>
      <c r="C456">
        <v>218</v>
      </c>
      <c r="D456">
        <v>40</v>
      </c>
      <c r="E456" t="s">
        <v>24</v>
      </c>
      <c r="F456" t="s">
        <v>65</v>
      </c>
      <c r="G456">
        <v>2</v>
      </c>
      <c r="H456">
        <v>354.8</v>
      </c>
      <c r="I456" t="s">
        <v>35</v>
      </c>
      <c r="J456" t="s">
        <v>269</v>
      </c>
      <c r="K456" s="2">
        <v>4</v>
      </c>
      <c r="L456">
        <v>4</v>
      </c>
      <c r="M456" t="str">
        <f t="shared" si="42"/>
        <v>F</v>
      </c>
      <c r="N456" t="s">
        <v>17</v>
      </c>
      <c r="O456">
        <v>59</v>
      </c>
      <c r="P456" t="str">
        <f t="shared" si="45"/>
        <v>46-60</v>
      </c>
      <c r="Q456">
        <f t="shared" si="43"/>
        <v>709.6</v>
      </c>
      <c r="R456" t="str">
        <f t="shared" si="44"/>
        <v>Aug 2024</v>
      </c>
      <c r="S456">
        <f t="shared" si="46"/>
        <v>2024</v>
      </c>
      <c r="T456" s="5">
        <f t="shared" si="47"/>
        <v>45505</v>
      </c>
    </row>
    <row r="457" spans="1:20" x14ac:dyDescent="0.3">
      <c r="A457">
        <v>37422</v>
      </c>
      <c r="B457" s="1">
        <v>45532</v>
      </c>
      <c r="C457">
        <v>444</v>
      </c>
      <c r="D457">
        <v>10</v>
      </c>
      <c r="E457" t="s">
        <v>13</v>
      </c>
      <c r="F457" t="s">
        <v>32</v>
      </c>
      <c r="G457">
        <v>5</v>
      </c>
      <c r="H457">
        <v>21.72</v>
      </c>
      <c r="I457" t="s">
        <v>35</v>
      </c>
      <c r="J457" t="s">
        <v>560</v>
      </c>
      <c r="K457" s="2">
        <v>3</v>
      </c>
      <c r="L457">
        <v>3</v>
      </c>
      <c r="M457" t="str">
        <f t="shared" si="42"/>
        <v>F</v>
      </c>
      <c r="N457" t="s">
        <v>17</v>
      </c>
      <c r="O457">
        <v>22</v>
      </c>
      <c r="P457" t="str">
        <f t="shared" si="45"/>
        <v>18-25</v>
      </c>
      <c r="Q457">
        <f t="shared" si="43"/>
        <v>108.6</v>
      </c>
      <c r="R457" t="str">
        <f t="shared" si="44"/>
        <v>Aug 2024</v>
      </c>
      <c r="S457">
        <f t="shared" si="46"/>
        <v>2024</v>
      </c>
      <c r="T457" s="5">
        <f t="shared" si="47"/>
        <v>45505</v>
      </c>
    </row>
    <row r="458" spans="1:20" x14ac:dyDescent="0.3">
      <c r="A458">
        <v>69327</v>
      </c>
      <c r="B458" s="1">
        <v>45532</v>
      </c>
      <c r="C458">
        <v>183</v>
      </c>
      <c r="D458">
        <v>50</v>
      </c>
      <c r="E458" t="s">
        <v>18</v>
      </c>
      <c r="F458" t="s">
        <v>34</v>
      </c>
      <c r="G458">
        <v>3</v>
      </c>
      <c r="H458">
        <v>105.43</v>
      </c>
      <c r="I458" t="s">
        <v>35</v>
      </c>
      <c r="J458" t="s">
        <v>796</v>
      </c>
      <c r="K458" s="2">
        <v>4</v>
      </c>
      <c r="L458">
        <v>4</v>
      </c>
      <c r="M458" t="str">
        <f t="shared" si="42"/>
        <v>F</v>
      </c>
      <c r="N458" t="s">
        <v>17</v>
      </c>
      <c r="O458">
        <v>72</v>
      </c>
      <c r="P458" t="str">
        <f t="shared" si="45"/>
        <v>60+</v>
      </c>
      <c r="Q458">
        <f t="shared" si="43"/>
        <v>316.29000000000002</v>
      </c>
      <c r="R458" t="str">
        <f t="shared" si="44"/>
        <v>Aug 2024</v>
      </c>
      <c r="S458">
        <f t="shared" si="46"/>
        <v>2024</v>
      </c>
      <c r="T458" s="5">
        <f t="shared" si="47"/>
        <v>45505</v>
      </c>
    </row>
    <row r="459" spans="1:20" x14ac:dyDescent="0.3">
      <c r="A459">
        <v>39858</v>
      </c>
      <c r="B459" s="1">
        <v>45533</v>
      </c>
      <c r="C459">
        <v>339</v>
      </c>
      <c r="D459">
        <v>20</v>
      </c>
      <c r="E459" t="s">
        <v>28</v>
      </c>
      <c r="F459" t="s">
        <v>29</v>
      </c>
      <c r="G459">
        <v>5</v>
      </c>
      <c r="H459">
        <v>442.3</v>
      </c>
      <c r="I459" t="s">
        <v>15</v>
      </c>
      <c r="J459" t="s">
        <v>392</v>
      </c>
      <c r="K459" s="2">
        <v>5</v>
      </c>
      <c r="L459">
        <v>5</v>
      </c>
      <c r="M459" t="str">
        <f t="shared" si="42"/>
        <v>M</v>
      </c>
      <c r="N459" t="s">
        <v>21</v>
      </c>
      <c r="O459">
        <v>19</v>
      </c>
      <c r="P459" t="str">
        <f t="shared" si="45"/>
        <v>18-25</v>
      </c>
      <c r="Q459">
        <f t="shared" si="43"/>
        <v>2211.5</v>
      </c>
      <c r="R459" t="str">
        <f t="shared" si="44"/>
        <v>Aug 2024</v>
      </c>
      <c r="S459">
        <f t="shared" si="46"/>
        <v>2024</v>
      </c>
      <c r="T459" s="5">
        <f t="shared" si="47"/>
        <v>45505</v>
      </c>
    </row>
    <row r="460" spans="1:20" x14ac:dyDescent="0.3">
      <c r="A460">
        <v>57134</v>
      </c>
      <c r="B460" s="1">
        <v>45533</v>
      </c>
      <c r="C460">
        <v>101</v>
      </c>
      <c r="D460">
        <v>10</v>
      </c>
      <c r="E460" t="s">
        <v>13</v>
      </c>
      <c r="F460" t="s">
        <v>111</v>
      </c>
      <c r="G460">
        <v>4</v>
      </c>
      <c r="H460">
        <v>49.31</v>
      </c>
      <c r="I460" t="s">
        <v>15</v>
      </c>
      <c r="J460" t="s">
        <v>854</v>
      </c>
      <c r="K460" s="2">
        <v>3.9924906132665834</v>
      </c>
      <c r="M460" t="str">
        <f t="shared" si="42"/>
        <v>F</v>
      </c>
      <c r="N460" t="s">
        <v>17</v>
      </c>
      <c r="O460">
        <v>42</v>
      </c>
      <c r="P460" t="str">
        <f t="shared" si="45"/>
        <v>36-45</v>
      </c>
      <c r="Q460">
        <f t="shared" si="43"/>
        <v>197.24</v>
      </c>
      <c r="R460" t="str">
        <f t="shared" si="44"/>
        <v>Aug 2024</v>
      </c>
      <c r="S460">
        <f t="shared" si="46"/>
        <v>2024</v>
      </c>
      <c r="T460" s="5">
        <f t="shared" si="47"/>
        <v>45505</v>
      </c>
    </row>
    <row r="461" spans="1:20" x14ac:dyDescent="0.3">
      <c r="A461">
        <v>89312</v>
      </c>
      <c r="B461" s="1">
        <v>45534</v>
      </c>
      <c r="C461">
        <v>276</v>
      </c>
      <c r="D461">
        <v>10</v>
      </c>
      <c r="E461" t="s">
        <v>13</v>
      </c>
      <c r="F461" t="s">
        <v>42</v>
      </c>
      <c r="G461">
        <v>3</v>
      </c>
      <c r="H461">
        <v>188.78</v>
      </c>
      <c r="I461" t="s">
        <v>15</v>
      </c>
      <c r="J461" t="s">
        <v>222</v>
      </c>
      <c r="K461" s="2">
        <v>3.9924906132665834</v>
      </c>
      <c r="M461" t="str">
        <f t="shared" si="42"/>
        <v>M</v>
      </c>
      <c r="N461" t="s">
        <v>21</v>
      </c>
      <c r="O461">
        <v>31</v>
      </c>
      <c r="P461" t="str">
        <f t="shared" si="45"/>
        <v>26-35</v>
      </c>
      <c r="Q461">
        <f t="shared" si="43"/>
        <v>566.34</v>
      </c>
      <c r="R461" t="str">
        <f t="shared" si="44"/>
        <v>Aug 2024</v>
      </c>
      <c r="S461">
        <f t="shared" si="46"/>
        <v>2024</v>
      </c>
      <c r="T461" s="5">
        <f t="shared" si="47"/>
        <v>45505</v>
      </c>
    </row>
    <row r="462" spans="1:20" x14ac:dyDescent="0.3">
      <c r="A462">
        <v>99423</v>
      </c>
      <c r="B462" s="1">
        <v>45534</v>
      </c>
      <c r="C462">
        <v>675</v>
      </c>
      <c r="D462">
        <v>30</v>
      </c>
      <c r="E462" t="s">
        <v>37</v>
      </c>
      <c r="F462" t="s">
        <v>95</v>
      </c>
      <c r="G462">
        <v>5</v>
      </c>
      <c r="H462">
        <v>175.5</v>
      </c>
      <c r="I462" t="s">
        <v>35</v>
      </c>
      <c r="J462" t="s">
        <v>523</v>
      </c>
      <c r="K462" s="2">
        <v>3.9924906132665834</v>
      </c>
      <c r="M462" t="str">
        <f t="shared" si="42"/>
        <v>F</v>
      </c>
      <c r="N462" t="s">
        <v>17</v>
      </c>
      <c r="O462">
        <v>73</v>
      </c>
      <c r="P462" t="str">
        <f t="shared" si="45"/>
        <v>60+</v>
      </c>
      <c r="Q462">
        <f t="shared" si="43"/>
        <v>877.5</v>
      </c>
      <c r="R462" t="str">
        <f t="shared" si="44"/>
        <v>Aug 2024</v>
      </c>
      <c r="S462">
        <f t="shared" si="46"/>
        <v>2024</v>
      </c>
      <c r="T462" s="5">
        <f t="shared" si="47"/>
        <v>45505</v>
      </c>
    </row>
    <row r="463" spans="1:20" x14ac:dyDescent="0.3">
      <c r="A463">
        <v>47342</v>
      </c>
      <c r="B463" s="1">
        <v>45534</v>
      </c>
      <c r="C463">
        <v>141</v>
      </c>
      <c r="D463">
        <v>10</v>
      </c>
      <c r="E463" t="s">
        <v>13</v>
      </c>
      <c r="F463" t="s">
        <v>47</v>
      </c>
      <c r="G463">
        <v>4</v>
      </c>
      <c r="H463">
        <v>226.23</v>
      </c>
      <c r="I463" t="s">
        <v>15</v>
      </c>
      <c r="J463" t="s">
        <v>524</v>
      </c>
      <c r="K463" s="2">
        <v>5</v>
      </c>
      <c r="L463">
        <v>5</v>
      </c>
      <c r="M463" t="str">
        <f t="shared" si="42"/>
        <v>M</v>
      </c>
      <c r="N463" t="s">
        <v>21</v>
      </c>
      <c r="O463">
        <v>59</v>
      </c>
      <c r="P463" t="str">
        <f t="shared" si="45"/>
        <v>46-60</v>
      </c>
      <c r="Q463">
        <f t="shared" si="43"/>
        <v>904.92</v>
      </c>
      <c r="R463" t="str">
        <f t="shared" si="44"/>
        <v>Aug 2024</v>
      </c>
      <c r="S463">
        <f t="shared" si="46"/>
        <v>2024</v>
      </c>
      <c r="T463" s="5">
        <f t="shared" si="47"/>
        <v>45505</v>
      </c>
    </row>
    <row r="464" spans="1:20" x14ac:dyDescent="0.3">
      <c r="A464">
        <v>26742</v>
      </c>
      <c r="B464" s="1">
        <v>45534</v>
      </c>
      <c r="C464">
        <v>349</v>
      </c>
      <c r="D464">
        <v>40</v>
      </c>
      <c r="E464" t="s">
        <v>24</v>
      </c>
      <c r="F464" t="s">
        <v>25</v>
      </c>
      <c r="G464">
        <v>3</v>
      </c>
      <c r="H464">
        <v>456.63</v>
      </c>
      <c r="I464" t="s">
        <v>35</v>
      </c>
      <c r="J464" t="s">
        <v>722</v>
      </c>
      <c r="K464" s="2">
        <v>5</v>
      </c>
      <c r="L464">
        <v>5</v>
      </c>
      <c r="M464" t="str">
        <f t="shared" si="42"/>
        <v>M</v>
      </c>
      <c r="N464" t="s">
        <v>21</v>
      </c>
      <c r="O464">
        <v>75</v>
      </c>
      <c r="P464" t="str">
        <f t="shared" si="45"/>
        <v>60+</v>
      </c>
      <c r="Q464">
        <f t="shared" si="43"/>
        <v>1369.8899999999999</v>
      </c>
      <c r="R464" t="str">
        <f t="shared" si="44"/>
        <v>Aug 2024</v>
      </c>
      <c r="S464">
        <f t="shared" si="46"/>
        <v>2024</v>
      </c>
      <c r="T464" s="5">
        <f t="shared" si="47"/>
        <v>45505</v>
      </c>
    </row>
    <row r="465" spans="1:20" x14ac:dyDescent="0.3">
      <c r="A465">
        <v>79189</v>
      </c>
      <c r="B465" s="1">
        <v>45534</v>
      </c>
      <c r="C465">
        <v>639</v>
      </c>
      <c r="D465">
        <v>40</v>
      </c>
      <c r="E465" t="s">
        <v>24</v>
      </c>
      <c r="F465" t="s">
        <v>44</v>
      </c>
      <c r="G465">
        <v>1</v>
      </c>
      <c r="H465">
        <v>399.18</v>
      </c>
      <c r="I465" t="s">
        <v>15</v>
      </c>
      <c r="J465" t="s">
        <v>158</v>
      </c>
      <c r="K465" s="2">
        <v>5</v>
      </c>
      <c r="L465">
        <v>5</v>
      </c>
      <c r="M465" t="str">
        <f t="shared" si="42"/>
        <v>M</v>
      </c>
      <c r="N465" t="s">
        <v>21</v>
      </c>
      <c r="O465">
        <v>66</v>
      </c>
      <c r="P465" t="str">
        <f t="shared" si="45"/>
        <v>60+</v>
      </c>
      <c r="Q465">
        <f t="shared" si="43"/>
        <v>399.18</v>
      </c>
      <c r="R465" t="str">
        <f t="shared" si="44"/>
        <v>Aug 2024</v>
      </c>
      <c r="S465">
        <f t="shared" si="46"/>
        <v>2024</v>
      </c>
      <c r="T465" s="5">
        <f t="shared" si="47"/>
        <v>45505</v>
      </c>
    </row>
    <row r="466" spans="1:20" x14ac:dyDescent="0.3">
      <c r="A466">
        <v>61717</v>
      </c>
      <c r="B466" s="1">
        <v>45535</v>
      </c>
      <c r="C466">
        <v>705</v>
      </c>
      <c r="D466">
        <v>10</v>
      </c>
      <c r="E466" t="s">
        <v>13</v>
      </c>
      <c r="F466" t="s">
        <v>42</v>
      </c>
      <c r="G466">
        <v>2</v>
      </c>
      <c r="H466">
        <v>393.49</v>
      </c>
      <c r="I466" t="s">
        <v>26</v>
      </c>
      <c r="J466" t="s">
        <v>151</v>
      </c>
      <c r="K466" s="2">
        <v>4</v>
      </c>
      <c r="L466">
        <v>4</v>
      </c>
      <c r="M466" t="str">
        <f t="shared" si="42"/>
        <v>F</v>
      </c>
      <c r="N466" t="s">
        <v>17</v>
      </c>
      <c r="O466">
        <v>57</v>
      </c>
      <c r="P466" t="str">
        <f t="shared" si="45"/>
        <v>46-60</v>
      </c>
      <c r="Q466">
        <f t="shared" si="43"/>
        <v>786.98</v>
      </c>
      <c r="R466" t="str">
        <f t="shared" si="44"/>
        <v>Aug 2024</v>
      </c>
      <c r="S466">
        <f t="shared" si="46"/>
        <v>2024</v>
      </c>
      <c r="T466" s="5">
        <f t="shared" si="47"/>
        <v>45505</v>
      </c>
    </row>
    <row r="467" spans="1:20" x14ac:dyDescent="0.3">
      <c r="A467">
        <v>69487</v>
      </c>
      <c r="B467" s="1">
        <v>45535</v>
      </c>
      <c r="C467">
        <v>729</v>
      </c>
      <c r="D467">
        <v>50</v>
      </c>
      <c r="E467" t="s">
        <v>18</v>
      </c>
      <c r="F467" t="s">
        <v>34</v>
      </c>
      <c r="G467">
        <v>4</v>
      </c>
      <c r="H467">
        <v>464.28</v>
      </c>
      <c r="I467" t="s">
        <v>35</v>
      </c>
      <c r="J467" t="s">
        <v>961</v>
      </c>
      <c r="K467" s="2">
        <v>4</v>
      </c>
      <c r="L467">
        <v>4</v>
      </c>
      <c r="M467" t="str">
        <f t="shared" si="42"/>
        <v>F</v>
      </c>
      <c r="N467" t="s">
        <v>17</v>
      </c>
      <c r="O467">
        <v>62</v>
      </c>
      <c r="P467" t="str">
        <f t="shared" si="45"/>
        <v>60+</v>
      </c>
      <c r="Q467">
        <f t="shared" si="43"/>
        <v>1857.12</v>
      </c>
      <c r="R467" t="str">
        <f t="shared" si="44"/>
        <v>Aug 2024</v>
      </c>
      <c r="S467">
        <f t="shared" si="46"/>
        <v>2024</v>
      </c>
      <c r="T467" s="5">
        <f t="shared" si="47"/>
        <v>45505</v>
      </c>
    </row>
    <row r="468" spans="1:20" x14ac:dyDescent="0.3">
      <c r="A468">
        <v>52189</v>
      </c>
      <c r="B468" s="1">
        <v>45536</v>
      </c>
      <c r="C468">
        <v>653</v>
      </c>
      <c r="D468">
        <v>10</v>
      </c>
      <c r="E468" t="s">
        <v>13</v>
      </c>
      <c r="F468" t="s">
        <v>32</v>
      </c>
      <c r="G468">
        <v>1</v>
      </c>
      <c r="H468">
        <v>183.61</v>
      </c>
      <c r="I468" t="s">
        <v>26</v>
      </c>
      <c r="J468" t="s">
        <v>75</v>
      </c>
      <c r="K468" s="2">
        <v>4</v>
      </c>
      <c r="L468">
        <v>4</v>
      </c>
      <c r="M468" t="str">
        <f t="shared" si="42"/>
        <v>F</v>
      </c>
      <c r="N468" t="s">
        <v>17</v>
      </c>
      <c r="O468">
        <v>49</v>
      </c>
      <c r="P468" t="str">
        <f t="shared" si="45"/>
        <v>46-60</v>
      </c>
      <c r="Q468">
        <f t="shared" si="43"/>
        <v>183.61</v>
      </c>
      <c r="R468" t="str">
        <f t="shared" si="44"/>
        <v>Sep 2024</v>
      </c>
      <c r="S468">
        <f t="shared" si="46"/>
        <v>2024</v>
      </c>
      <c r="T468" s="5">
        <f t="shared" si="47"/>
        <v>45536</v>
      </c>
    </row>
    <row r="469" spans="1:20" x14ac:dyDescent="0.3">
      <c r="A469">
        <v>94141</v>
      </c>
      <c r="B469" s="1">
        <v>45536</v>
      </c>
      <c r="C469">
        <v>701</v>
      </c>
      <c r="D469">
        <v>20</v>
      </c>
      <c r="E469" t="s">
        <v>28</v>
      </c>
      <c r="F469" t="s">
        <v>29</v>
      </c>
      <c r="G469">
        <v>4</v>
      </c>
      <c r="H469">
        <v>270.32</v>
      </c>
      <c r="I469" t="s">
        <v>26</v>
      </c>
      <c r="J469" t="s">
        <v>1003</v>
      </c>
      <c r="K469" s="2">
        <v>5</v>
      </c>
      <c r="L469">
        <v>5</v>
      </c>
      <c r="M469" t="str">
        <f t="shared" si="42"/>
        <v>M</v>
      </c>
      <c r="N469" t="s">
        <v>21</v>
      </c>
      <c r="O469">
        <v>48</v>
      </c>
      <c r="P469" t="str">
        <f t="shared" si="45"/>
        <v>46-60</v>
      </c>
      <c r="Q469">
        <f t="shared" si="43"/>
        <v>1081.28</v>
      </c>
      <c r="R469" t="str">
        <f t="shared" si="44"/>
        <v>Sep 2024</v>
      </c>
      <c r="S469">
        <f t="shared" si="46"/>
        <v>2024</v>
      </c>
      <c r="T469" s="5">
        <f t="shared" si="47"/>
        <v>45536</v>
      </c>
    </row>
    <row r="470" spans="1:20" x14ac:dyDescent="0.3">
      <c r="A470">
        <v>58363</v>
      </c>
      <c r="B470" s="1">
        <v>45537</v>
      </c>
      <c r="C470">
        <v>536</v>
      </c>
      <c r="D470">
        <v>10</v>
      </c>
      <c r="E470" t="s">
        <v>13</v>
      </c>
      <c r="F470" t="s">
        <v>47</v>
      </c>
      <c r="G470">
        <v>5</v>
      </c>
      <c r="H470">
        <v>87.27</v>
      </c>
      <c r="I470" t="s">
        <v>15</v>
      </c>
      <c r="J470" t="s">
        <v>864</v>
      </c>
      <c r="K470" s="2">
        <v>5</v>
      </c>
      <c r="L470">
        <v>5</v>
      </c>
      <c r="M470" t="str">
        <f t="shared" si="42"/>
        <v>M</v>
      </c>
      <c r="N470" t="s">
        <v>21</v>
      </c>
      <c r="O470">
        <v>63</v>
      </c>
      <c r="P470" t="str">
        <f t="shared" si="45"/>
        <v>60+</v>
      </c>
      <c r="Q470">
        <f t="shared" si="43"/>
        <v>436.34999999999997</v>
      </c>
      <c r="R470" t="str">
        <f t="shared" si="44"/>
        <v>Sep 2024</v>
      </c>
      <c r="S470">
        <f t="shared" si="46"/>
        <v>2024</v>
      </c>
      <c r="T470" s="5">
        <f t="shared" si="47"/>
        <v>45536</v>
      </c>
    </row>
    <row r="471" spans="1:20" x14ac:dyDescent="0.3">
      <c r="A471">
        <v>63876</v>
      </c>
      <c r="B471" s="1">
        <v>45539</v>
      </c>
      <c r="C471">
        <v>545</v>
      </c>
      <c r="D471">
        <v>50</v>
      </c>
      <c r="E471" t="s">
        <v>18</v>
      </c>
      <c r="F471" t="s">
        <v>84</v>
      </c>
      <c r="G471">
        <v>2</v>
      </c>
      <c r="H471">
        <v>107.84</v>
      </c>
      <c r="I471" t="s">
        <v>15</v>
      </c>
      <c r="J471" t="s">
        <v>614</v>
      </c>
      <c r="K471" s="2">
        <v>1</v>
      </c>
      <c r="L471">
        <v>1</v>
      </c>
      <c r="M471" t="str">
        <f t="shared" si="42"/>
        <v>F</v>
      </c>
      <c r="N471" t="s">
        <v>17</v>
      </c>
      <c r="O471">
        <v>53</v>
      </c>
      <c r="P471" t="str">
        <f t="shared" si="45"/>
        <v>46-60</v>
      </c>
      <c r="Q471">
        <f t="shared" si="43"/>
        <v>215.68</v>
      </c>
      <c r="R471" t="str">
        <f t="shared" si="44"/>
        <v>Sep 2024</v>
      </c>
      <c r="S471">
        <f t="shared" si="46"/>
        <v>2024</v>
      </c>
      <c r="T471" s="5">
        <f t="shared" si="47"/>
        <v>45536</v>
      </c>
    </row>
    <row r="472" spans="1:20" x14ac:dyDescent="0.3">
      <c r="A472">
        <v>99259</v>
      </c>
      <c r="B472" s="1">
        <v>45539</v>
      </c>
      <c r="C472">
        <v>426</v>
      </c>
      <c r="D472">
        <v>50</v>
      </c>
      <c r="E472" t="s">
        <v>18</v>
      </c>
      <c r="F472" t="s">
        <v>84</v>
      </c>
      <c r="G472">
        <v>3</v>
      </c>
      <c r="H472">
        <v>232.33</v>
      </c>
      <c r="I472" t="s">
        <v>26</v>
      </c>
      <c r="J472" t="s">
        <v>950</v>
      </c>
      <c r="K472" s="2">
        <v>3.9924906132665834</v>
      </c>
      <c r="M472" t="str">
        <f t="shared" si="42"/>
        <v>F</v>
      </c>
      <c r="N472" t="s">
        <v>17</v>
      </c>
      <c r="O472">
        <v>62</v>
      </c>
      <c r="P472" t="str">
        <f t="shared" si="45"/>
        <v>60+</v>
      </c>
      <c r="Q472">
        <f t="shared" si="43"/>
        <v>696.99</v>
      </c>
      <c r="R472" t="str">
        <f t="shared" si="44"/>
        <v>Sep 2024</v>
      </c>
      <c r="S472">
        <f t="shared" si="46"/>
        <v>2024</v>
      </c>
      <c r="T472" s="5">
        <f t="shared" si="47"/>
        <v>45536</v>
      </c>
    </row>
    <row r="473" spans="1:20" x14ac:dyDescent="0.3">
      <c r="A473">
        <v>90952</v>
      </c>
      <c r="B473" s="1">
        <v>45540</v>
      </c>
      <c r="C473">
        <v>360</v>
      </c>
      <c r="D473">
        <v>50</v>
      </c>
      <c r="E473" t="s">
        <v>18</v>
      </c>
      <c r="F473" t="s">
        <v>22</v>
      </c>
      <c r="G473">
        <v>2</v>
      </c>
      <c r="H473">
        <v>55.78</v>
      </c>
      <c r="I473" t="s">
        <v>35</v>
      </c>
      <c r="J473" t="s">
        <v>348</v>
      </c>
      <c r="K473" s="2">
        <v>3.9924906132665834</v>
      </c>
      <c r="M473" t="str">
        <f t="shared" si="42"/>
        <v>Unknown</v>
      </c>
      <c r="O473">
        <v>60</v>
      </c>
      <c r="P473" t="str">
        <f t="shared" si="45"/>
        <v>46-60</v>
      </c>
      <c r="Q473">
        <f t="shared" si="43"/>
        <v>111.56</v>
      </c>
      <c r="R473" t="str">
        <f t="shared" si="44"/>
        <v>Sep 2024</v>
      </c>
      <c r="S473">
        <f t="shared" si="46"/>
        <v>2024</v>
      </c>
      <c r="T473" s="5">
        <f t="shared" si="47"/>
        <v>45536</v>
      </c>
    </row>
    <row r="474" spans="1:20" x14ac:dyDescent="0.3">
      <c r="A474">
        <v>71237</v>
      </c>
      <c r="B474" s="1">
        <v>45540</v>
      </c>
      <c r="C474">
        <v>588</v>
      </c>
      <c r="D474">
        <v>10</v>
      </c>
      <c r="E474" t="s">
        <v>13</v>
      </c>
      <c r="F474" t="s">
        <v>47</v>
      </c>
      <c r="G474">
        <v>4</v>
      </c>
      <c r="H474">
        <v>264.14999999999998</v>
      </c>
      <c r="I474" t="s">
        <v>35</v>
      </c>
      <c r="J474" t="s">
        <v>377</v>
      </c>
      <c r="K474" s="2">
        <v>3</v>
      </c>
      <c r="L474">
        <v>3</v>
      </c>
      <c r="M474" t="str">
        <f t="shared" si="42"/>
        <v>F</v>
      </c>
      <c r="N474" t="s">
        <v>17</v>
      </c>
      <c r="O474">
        <v>57</v>
      </c>
      <c r="P474" t="str">
        <f t="shared" si="45"/>
        <v>46-60</v>
      </c>
      <c r="Q474">
        <f t="shared" si="43"/>
        <v>1056.5999999999999</v>
      </c>
      <c r="R474" t="str">
        <f t="shared" si="44"/>
        <v>Sep 2024</v>
      </c>
      <c r="S474">
        <f t="shared" si="46"/>
        <v>2024</v>
      </c>
      <c r="T474" s="5">
        <f t="shared" si="47"/>
        <v>45536</v>
      </c>
    </row>
    <row r="475" spans="1:20" x14ac:dyDescent="0.3">
      <c r="A475">
        <v>84978</v>
      </c>
      <c r="B475" s="1">
        <v>45540</v>
      </c>
      <c r="C475">
        <v>292</v>
      </c>
      <c r="D475">
        <v>40</v>
      </c>
      <c r="E475" t="s">
        <v>24</v>
      </c>
      <c r="F475" t="s">
        <v>44</v>
      </c>
      <c r="G475">
        <v>1</v>
      </c>
      <c r="H475">
        <v>458.02</v>
      </c>
      <c r="I475" t="s">
        <v>26</v>
      </c>
      <c r="J475" t="s">
        <v>438</v>
      </c>
      <c r="K475" s="2">
        <v>3</v>
      </c>
      <c r="L475">
        <v>3</v>
      </c>
      <c r="M475" t="str">
        <f t="shared" si="42"/>
        <v>M</v>
      </c>
      <c r="N475" t="s">
        <v>21</v>
      </c>
      <c r="O475">
        <v>64</v>
      </c>
      <c r="P475" t="str">
        <f t="shared" si="45"/>
        <v>60+</v>
      </c>
      <c r="Q475">
        <f t="shared" si="43"/>
        <v>458.02</v>
      </c>
      <c r="R475" t="str">
        <f t="shared" si="44"/>
        <v>Sep 2024</v>
      </c>
      <c r="S475">
        <f t="shared" si="46"/>
        <v>2024</v>
      </c>
      <c r="T475" s="5">
        <f t="shared" si="47"/>
        <v>45536</v>
      </c>
    </row>
    <row r="476" spans="1:20" x14ac:dyDescent="0.3">
      <c r="A476">
        <v>59603</v>
      </c>
      <c r="B476" s="1">
        <v>45540</v>
      </c>
      <c r="C476">
        <v>125</v>
      </c>
      <c r="D476">
        <v>20</v>
      </c>
      <c r="E476" t="s">
        <v>28</v>
      </c>
      <c r="F476" t="s">
        <v>51</v>
      </c>
      <c r="G476">
        <v>2</v>
      </c>
      <c r="H476">
        <v>402.42</v>
      </c>
      <c r="I476" t="s">
        <v>15</v>
      </c>
      <c r="J476" t="s">
        <v>645</v>
      </c>
      <c r="K476" s="2">
        <v>2</v>
      </c>
      <c r="L476">
        <v>2</v>
      </c>
      <c r="M476" t="str">
        <f t="shared" si="42"/>
        <v>F</v>
      </c>
      <c r="N476" t="s">
        <v>17</v>
      </c>
      <c r="O476">
        <v>28</v>
      </c>
      <c r="P476" t="str">
        <f t="shared" si="45"/>
        <v>26-35</v>
      </c>
      <c r="Q476">
        <f t="shared" si="43"/>
        <v>804.84</v>
      </c>
      <c r="R476" t="str">
        <f t="shared" si="44"/>
        <v>Sep 2024</v>
      </c>
      <c r="S476">
        <f t="shared" si="46"/>
        <v>2024</v>
      </c>
      <c r="T476" s="5">
        <f t="shared" si="47"/>
        <v>45536</v>
      </c>
    </row>
    <row r="477" spans="1:20" x14ac:dyDescent="0.3">
      <c r="A477">
        <v>48878</v>
      </c>
      <c r="B477" s="1">
        <v>45542</v>
      </c>
      <c r="C477">
        <v>814</v>
      </c>
      <c r="D477">
        <v>30</v>
      </c>
      <c r="E477" t="s">
        <v>37</v>
      </c>
      <c r="F477" t="s">
        <v>95</v>
      </c>
      <c r="G477">
        <v>2</v>
      </c>
      <c r="H477">
        <v>83.97</v>
      </c>
      <c r="I477" t="s">
        <v>15</v>
      </c>
      <c r="J477" t="s">
        <v>280</v>
      </c>
      <c r="K477" s="2">
        <v>4</v>
      </c>
      <c r="L477">
        <v>4</v>
      </c>
      <c r="M477" t="str">
        <f t="shared" si="42"/>
        <v>F</v>
      </c>
      <c r="N477" t="s">
        <v>17</v>
      </c>
      <c r="O477">
        <v>75</v>
      </c>
      <c r="P477" t="str">
        <f t="shared" si="45"/>
        <v>60+</v>
      </c>
      <c r="Q477">
        <f t="shared" si="43"/>
        <v>167.94</v>
      </c>
      <c r="R477" t="str">
        <f t="shared" si="44"/>
        <v>Sep 2024</v>
      </c>
      <c r="S477">
        <f t="shared" si="46"/>
        <v>2024</v>
      </c>
      <c r="T477" s="5">
        <f t="shared" si="47"/>
        <v>45536</v>
      </c>
    </row>
    <row r="478" spans="1:20" x14ac:dyDescent="0.3">
      <c r="A478">
        <v>69068</v>
      </c>
      <c r="B478" s="1">
        <v>45542</v>
      </c>
      <c r="C478">
        <v>220</v>
      </c>
      <c r="D478">
        <v>10</v>
      </c>
      <c r="E478" t="s">
        <v>13</v>
      </c>
      <c r="F478" t="s">
        <v>111</v>
      </c>
      <c r="G478">
        <v>5</v>
      </c>
      <c r="H478">
        <v>252.5</v>
      </c>
      <c r="I478" t="s">
        <v>35</v>
      </c>
      <c r="J478" t="s">
        <v>361</v>
      </c>
      <c r="K478" s="2">
        <v>5</v>
      </c>
      <c r="L478">
        <v>5</v>
      </c>
      <c r="M478" t="str">
        <f t="shared" si="42"/>
        <v>M</v>
      </c>
      <c r="N478" t="s">
        <v>21</v>
      </c>
      <c r="O478">
        <v>71</v>
      </c>
      <c r="P478" t="str">
        <f t="shared" si="45"/>
        <v>60+</v>
      </c>
      <c r="Q478">
        <f t="shared" si="43"/>
        <v>1262.5</v>
      </c>
      <c r="R478" t="str">
        <f t="shared" si="44"/>
        <v>Sep 2024</v>
      </c>
      <c r="S478">
        <f t="shared" si="46"/>
        <v>2024</v>
      </c>
      <c r="T478" s="5">
        <f t="shared" si="47"/>
        <v>45536</v>
      </c>
    </row>
    <row r="479" spans="1:20" x14ac:dyDescent="0.3">
      <c r="A479">
        <v>47566</v>
      </c>
      <c r="B479" s="1">
        <v>45542</v>
      </c>
      <c r="C479">
        <v>574</v>
      </c>
      <c r="D479">
        <v>20</v>
      </c>
      <c r="E479" t="s">
        <v>28</v>
      </c>
      <c r="F479" t="s">
        <v>72</v>
      </c>
      <c r="G479">
        <v>4</v>
      </c>
      <c r="H479">
        <v>216.03</v>
      </c>
      <c r="I479" t="s">
        <v>26</v>
      </c>
      <c r="J479" t="s">
        <v>657</v>
      </c>
      <c r="K479" s="2">
        <v>3</v>
      </c>
      <c r="L479">
        <v>3</v>
      </c>
      <c r="M479" t="str">
        <f t="shared" si="42"/>
        <v>F</v>
      </c>
      <c r="N479" t="s">
        <v>17</v>
      </c>
      <c r="O479">
        <v>32</v>
      </c>
      <c r="P479" t="str">
        <f t="shared" si="45"/>
        <v>26-35</v>
      </c>
      <c r="Q479">
        <f t="shared" si="43"/>
        <v>864.12</v>
      </c>
      <c r="R479" t="str">
        <f t="shared" si="44"/>
        <v>Sep 2024</v>
      </c>
      <c r="S479">
        <f t="shared" si="46"/>
        <v>2024</v>
      </c>
      <c r="T479" s="5">
        <f t="shared" si="47"/>
        <v>45536</v>
      </c>
    </row>
    <row r="480" spans="1:20" x14ac:dyDescent="0.3">
      <c r="A480">
        <v>97111</v>
      </c>
      <c r="B480" s="1">
        <v>45542</v>
      </c>
      <c r="C480">
        <v>897</v>
      </c>
      <c r="D480">
        <v>40</v>
      </c>
      <c r="E480" t="s">
        <v>24</v>
      </c>
      <c r="F480" t="s">
        <v>44</v>
      </c>
      <c r="G480">
        <v>4</v>
      </c>
      <c r="H480">
        <v>14.47</v>
      </c>
      <c r="I480" t="s">
        <v>26</v>
      </c>
      <c r="J480" t="s">
        <v>844</v>
      </c>
      <c r="K480" s="2">
        <v>5</v>
      </c>
      <c r="L480">
        <v>5</v>
      </c>
      <c r="M480" t="str">
        <f t="shared" si="42"/>
        <v>F</v>
      </c>
      <c r="N480" t="s">
        <v>17</v>
      </c>
      <c r="O480">
        <v>33</v>
      </c>
      <c r="P480" t="str">
        <f t="shared" si="45"/>
        <v>26-35</v>
      </c>
      <c r="Q480">
        <f t="shared" si="43"/>
        <v>57.88</v>
      </c>
      <c r="R480" t="str">
        <f t="shared" si="44"/>
        <v>Sep 2024</v>
      </c>
      <c r="S480">
        <f t="shared" si="46"/>
        <v>2024</v>
      </c>
      <c r="T480" s="5">
        <f t="shared" si="47"/>
        <v>45536</v>
      </c>
    </row>
    <row r="481" spans="1:20" x14ac:dyDescent="0.3">
      <c r="A481">
        <v>51171</v>
      </c>
      <c r="B481" s="1">
        <v>45543</v>
      </c>
      <c r="C481">
        <v>608</v>
      </c>
      <c r="D481">
        <v>50</v>
      </c>
      <c r="E481" t="s">
        <v>18</v>
      </c>
      <c r="F481" t="s">
        <v>34</v>
      </c>
      <c r="G481">
        <v>1</v>
      </c>
      <c r="H481">
        <v>439.96</v>
      </c>
      <c r="I481" t="s">
        <v>26</v>
      </c>
      <c r="J481" t="s">
        <v>50</v>
      </c>
      <c r="K481" s="2">
        <v>5</v>
      </c>
      <c r="L481">
        <v>5</v>
      </c>
      <c r="M481" t="str">
        <f t="shared" si="42"/>
        <v>F</v>
      </c>
      <c r="N481" t="s">
        <v>17</v>
      </c>
      <c r="O481">
        <v>19</v>
      </c>
      <c r="P481" t="str">
        <f t="shared" si="45"/>
        <v>18-25</v>
      </c>
      <c r="Q481">
        <f t="shared" si="43"/>
        <v>439.96</v>
      </c>
      <c r="R481" t="str">
        <f t="shared" si="44"/>
        <v>Sep 2024</v>
      </c>
      <c r="S481">
        <f t="shared" si="46"/>
        <v>2024</v>
      </c>
      <c r="T481" s="5">
        <f t="shared" si="47"/>
        <v>45536</v>
      </c>
    </row>
    <row r="482" spans="1:20" x14ac:dyDescent="0.3">
      <c r="A482">
        <v>52751</v>
      </c>
      <c r="B482" s="1">
        <v>45543</v>
      </c>
      <c r="C482">
        <v>399</v>
      </c>
      <c r="D482">
        <v>50</v>
      </c>
      <c r="E482" t="s">
        <v>18</v>
      </c>
      <c r="F482" t="s">
        <v>34</v>
      </c>
      <c r="G482">
        <v>3</v>
      </c>
      <c r="H482">
        <v>250.37</v>
      </c>
      <c r="I482" t="s">
        <v>35</v>
      </c>
      <c r="J482" t="s">
        <v>727</v>
      </c>
      <c r="K482" s="2">
        <v>4</v>
      </c>
      <c r="L482">
        <v>4</v>
      </c>
      <c r="M482" t="str">
        <f t="shared" si="42"/>
        <v>M</v>
      </c>
      <c r="N482" t="s">
        <v>21</v>
      </c>
      <c r="O482">
        <v>43</v>
      </c>
      <c r="P482" t="str">
        <f t="shared" si="45"/>
        <v>36-45</v>
      </c>
      <c r="Q482">
        <f t="shared" si="43"/>
        <v>751.11</v>
      </c>
      <c r="R482" t="str">
        <f t="shared" si="44"/>
        <v>Sep 2024</v>
      </c>
      <c r="S482">
        <f t="shared" si="46"/>
        <v>2024</v>
      </c>
      <c r="T482" s="5">
        <f t="shared" si="47"/>
        <v>45536</v>
      </c>
    </row>
    <row r="483" spans="1:20" x14ac:dyDescent="0.3">
      <c r="A483">
        <v>79018</v>
      </c>
      <c r="B483" s="1">
        <v>45543</v>
      </c>
      <c r="C483">
        <v>460</v>
      </c>
      <c r="D483">
        <v>50</v>
      </c>
      <c r="E483" t="s">
        <v>18</v>
      </c>
      <c r="F483" t="s">
        <v>22</v>
      </c>
      <c r="G483">
        <v>2</v>
      </c>
      <c r="H483">
        <v>150.37</v>
      </c>
      <c r="I483" t="s">
        <v>35</v>
      </c>
      <c r="J483" t="s">
        <v>794</v>
      </c>
      <c r="K483" s="2">
        <v>3.9924906132665834</v>
      </c>
      <c r="M483" t="str">
        <f t="shared" si="42"/>
        <v>F</v>
      </c>
      <c r="N483" t="s">
        <v>17</v>
      </c>
      <c r="O483">
        <v>54</v>
      </c>
      <c r="P483" t="str">
        <f t="shared" si="45"/>
        <v>46-60</v>
      </c>
      <c r="Q483">
        <f t="shared" si="43"/>
        <v>300.74</v>
      </c>
      <c r="R483" t="str">
        <f t="shared" si="44"/>
        <v>Sep 2024</v>
      </c>
      <c r="S483">
        <f t="shared" si="46"/>
        <v>2024</v>
      </c>
      <c r="T483" s="5">
        <f t="shared" si="47"/>
        <v>45536</v>
      </c>
    </row>
    <row r="484" spans="1:20" x14ac:dyDescent="0.3">
      <c r="A484">
        <v>27462</v>
      </c>
      <c r="B484" s="1">
        <v>45543</v>
      </c>
      <c r="C484">
        <v>864</v>
      </c>
      <c r="D484">
        <v>10</v>
      </c>
      <c r="E484" t="s">
        <v>13</v>
      </c>
      <c r="F484" t="s">
        <v>42</v>
      </c>
      <c r="G484">
        <v>5</v>
      </c>
      <c r="H484">
        <v>466.38</v>
      </c>
      <c r="I484" t="s">
        <v>26</v>
      </c>
      <c r="J484" t="s">
        <v>807</v>
      </c>
      <c r="K484" s="2">
        <v>3</v>
      </c>
      <c r="L484">
        <v>3</v>
      </c>
      <c r="M484" t="str">
        <f t="shared" si="42"/>
        <v>M</v>
      </c>
      <c r="N484" t="s">
        <v>21</v>
      </c>
      <c r="O484">
        <v>67</v>
      </c>
      <c r="P484" t="str">
        <f t="shared" si="45"/>
        <v>60+</v>
      </c>
      <c r="Q484">
        <f t="shared" si="43"/>
        <v>2331.9</v>
      </c>
      <c r="R484" t="str">
        <f t="shared" si="44"/>
        <v>Sep 2024</v>
      </c>
      <c r="S484">
        <f t="shared" si="46"/>
        <v>2024</v>
      </c>
      <c r="T484" s="5">
        <f t="shared" si="47"/>
        <v>45536</v>
      </c>
    </row>
    <row r="485" spans="1:20" x14ac:dyDescent="0.3">
      <c r="A485">
        <v>99233</v>
      </c>
      <c r="B485" s="1">
        <v>45543</v>
      </c>
      <c r="C485">
        <v>842</v>
      </c>
      <c r="D485">
        <v>20</v>
      </c>
      <c r="E485" t="s">
        <v>28</v>
      </c>
      <c r="F485" t="s">
        <v>51</v>
      </c>
      <c r="G485">
        <v>1</v>
      </c>
      <c r="H485">
        <v>273.56</v>
      </c>
      <c r="I485" t="s">
        <v>35</v>
      </c>
      <c r="J485" t="s">
        <v>937</v>
      </c>
      <c r="K485" s="2">
        <v>3.9924906132665834</v>
      </c>
      <c r="M485" t="str">
        <f t="shared" si="42"/>
        <v>M</v>
      </c>
      <c r="N485" t="s">
        <v>21</v>
      </c>
      <c r="O485">
        <v>43</v>
      </c>
      <c r="P485" t="str">
        <f t="shared" si="45"/>
        <v>36-45</v>
      </c>
      <c r="Q485">
        <f t="shared" si="43"/>
        <v>273.56</v>
      </c>
      <c r="R485" t="str">
        <f t="shared" si="44"/>
        <v>Sep 2024</v>
      </c>
      <c r="S485">
        <f t="shared" si="46"/>
        <v>2024</v>
      </c>
      <c r="T485" s="5">
        <f t="shared" si="47"/>
        <v>45536</v>
      </c>
    </row>
    <row r="486" spans="1:20" x14ac:dyDescent="0.3">
      <c r="A486">
        <v>10825</v>
      </c>
      <c r="B486" s="1">
        <v>45544</v>
      </c>
      <c r="C486">
        <v>693</v>
      </c>
      <c r="D486">
        <v>30</v>
      </c>
      <c r="E486" t="s">
        <v>37</v>
      </c>
      <c r="F486" t="s">
        <v>40</v>
      </c>
      <c r="G486">
        <v>1</v>
      </c>
      <c r="H486">
        <v>286.33999999999997</v>
      </c>
      <c r="I486" t="s">
        <v>35</v>
      </c>
      <c r="J486" t="s">
        <v>458</v>
      </c>
      <c r="K486" s="2">
        <v>5</v>
      </c>
      <c r="L486">
        <v>5</v>
      </c>
      <c r="M486" t="str">
        <f t="shared" si="42"/>
        <v>M</v>
      </c>
      <c r="N486" t="s">
        <v>21</v>
      </c>
      <c r="O486">
        <v>63</v>
      </c>
      <c r="P486" t="str">
        <f t="shared" si="45"/>
        <v>60+</v>
      </c>
      <c r="Q486">
        <f t="shared" si="43"/>
        <v>286.33999999999997</v>
      </c>
      <c r="R486" t="str">
        <f t="shared" si="44"/>
        <v>Sep 2024</v>
      </c>
      <c r="S486">
        <f t="shared" si="46"/>
        <v>2024</v>
      </c>
      <c r="T486" s="5">
        <f t="shared" si="47"/>
        <v>45536</v>
      </c>
    </row>
    <row r="487" spans="1:20" x14ac:dyDescent="0.3">
      <c r="A487">
        <v>43226</v>
      </c>
      <c r="B487" s="1">
        <v>45544</v>
      </c>
      <c r="C487">
        <v>221</v>
      </c>
      <c r="D487">
        <v>10</v>
      </c>
      <c r="E487" t="s">
        <v>13</v>
      </c>
      <c r="F487" t="s">
        <v>111</v>
      </c>
      <c r="G487">
        <v>1</v>
      </c>
      <c r="H487">
        <v>306.52999999999997</v>
      </c>
      <c r="I487" t="s">
        <v>35</v>
      </c>
      <c r="J487" t="s">
        <v>461</v>
      </c>
      <c r="K487" s="2">
        <v>5</v>
      </c>
      <c r="L487">
        <v>5</v>
      </c>
      <c r="M487" t="str">
        <f t="shared" si="42"/>
        <v>M</v>
      </c>
      <c r="N487" t="s">
        <v>21</v>
      </c>
      <c r="O487">
        <v>32</v>
      </c>
      <c r="P487" t="str">
        <f t="shared" si="45"/>
        <v>26-35</v>
      </c>
      <c r="Q487">
        <f t="shared" si="43"/>
        <v>306.52999999999997</v>
      </c>
      <c r="R487" t="str">
        <f t="shared" si="44"/>
        <v>Sep 2024</v>
      </c>
      <c r="S487">
        <f t="shared" si="46"/>
        <v>2024</v>
      </c>
      <c r="T487" s="5">
        <f t="shared" si="47"/>
        <v>45536</v>
      </c>
    </row>
    <row r="488" spans="1:20" x14ac:dyDescent="0.3">
      <c r="A488">
        <v>25370</v>
      </c>
      <c r="B488" s="1">
        <v>45544</v>
      </c>
      <c r="C488">
        <v>576</v>
      </c>
      <c r="D488">
        <v>10</v>
      </c>
      <c r="E488" t="s">
        <v>13</v>
      </c>
      <c r="F488" t="s">
        <v>47</v>
      </c>
      <c r="G488">
        <v>1</v>
      </c>
      <c r="H488">
        <v>366.61</v>
      </c>
      <c r="I488" t="s">
        <v>35</v>
      </c>
      <c r="J488" t="s">
        <v>832</v>
      </c>
      <c r="K488" s="2">
        <v>2</v>
      </c>
      <c r="L488">
        <v>2</v>
      </c>
      <c r="M488" t="str">
        <f t="shared" si="42"/>
        <v>F</v>
      </c>
      <c r="N488" t="s">
        <v>17</v>
      </c>
      <c r="O488">
        <v>57</v>
      </c>
      <c r="P488" t="str">
        <f t="shared" si="45"/>
        <v>46-60</v>
      </c>
      <c r="Q488">
        <f t="shared" si="43"/>
        <v>366.61</v>
      </c>
      <c r="R488" t="str">
        <f t="shared" si="44"/>
        <v>Sep 2024</v>
      </c>
      <c r="S488">
        <f t="shared" si="46"/>
        <v>2024</v>
      </c>
      <c r="T488" s="5">
        <f t="shared" si="47"/>
        <v>45536</v>
      </c>
    </row>
    <row r="489" spans="1:20" x14ac:dyDescent="0.3">
      <c r="A489">
        <v>10254</v>
      </c>
      <c r="B489" s="1">
        <v>45545</v>
      </c>
      <c r="C489">
        <v>318</v>
      </c>
      <c r="D489">
        <v>30</v>
      </c>
      <c r="E489" t="s">
        <v>37</v>
      </c>
      <c r="F489" t="s">
        <v>68</v>
      </c>
      <c r="G489">
        <v>1</v>
      </c>
      <c r="H489">
        <v>70.930000000000007</v>
      </c>
      <c r="I489" t="s">
        <v>35</v>
      </c>
      <c r="J489" t="s">
        <v>181</v>
      </c>
      <c r="K489" s="2">
        <v>3</v>
      </c>
      <c r="L489">
        <v>3</v>
      </c>
      <c r="M489" t="str">
        <f t="shared" si="42"/>
        <v>M</v>
      </c>
      <c r="N489" t="s">
        <v>21</v>
      </c>
      <c r="O489">
        <v>73</v>
      </c>
      <c r="P489" t="str">
        <f t="shared" si="45"/>
        <v>60+</v>
      </c>
      <c r="Q489">
        <f t="shared" si="43"/>
        <v>70.930000000000007</v>
      </c>
      <c r="R489" t="str">
        <f t="shared" si="44"/>
        <v>Sep 2024</v>
      </c>
      <c r="S489">
        <f t="shared" si="46"/>
        <v>2024</v>
      </c>
      <c r="T489" s="5">
        <f t="shared" si="47"/>
        <v>45536</v>
      </c>
    </row>
    <row r="490" spans="1:20" x14ac:dyDescent="0.3">
      <c r="A490">
        <v>29786</v>
      </c>
      <c r="B490" s="1">
        <v>45545</v>
      </c>
      <c r="C490">
        <v>749</v>
      </c>
      <c r="D490">
        <v>40</v>
      </c>
      <c r="E490" t="s">
        <v>24</v>
      </c>
      <c r="F490" t="s">
        <v>44</v>
      </c>
      <c r="G490">
        <v>3</v>
      </c>
      <c r="H490">
        <v>334.67</v>
      </c>
      <c r="I490" t="s">
        <v>26</v>
      </c>
      <c r="J490" t="s">
        <v>188</v>
      </c>
      <c r="K490" s="2">
        <v>5</v>
      </c>
      <c r="L490">
        <v>5</v>
      </c>
      <c r="M490" t="str">
        <f t="shared" si="42"/>
        <v>F</v>
      </c>
      <c r="N490" t="s">
        <v>17</v>
      </c>
      <c r="O490">
        <v>23</v>
      </c>
      <c r="P490" t="str">
        <f t="shared" si="45"/>
        <v>18-25</v>
      </c>
      <c r="Q490">
        <f t="shared" si="43"/>
        <v>1004.01</v>
      </c>
      <c r="R490" t="str">
        <f t="shared" si="44"/>
        <v>Sep 2024</v>
      </c>
      <c r="S490">
        <f t="shared" si="46"/>
        <v>2024</v>
      </c>
      <c r="T490" s="5">
        <f t="shared" si="47"/>
        <v>45536</v>
      </c>
    </row>
    <row r="491" spans="1:20" x14ac:dyDescent="0.3">
      <c r="A491">
        <v>65102</v>
      </c>
      <c r="B491" s="1">
        <v>45545</v>
      </c>
      <c r="C491">
        <v>294</v>
      </c>
      <c r="D491">
        <v>20</v>
      </c>
      <c r="E491" t="s">
        <v>28</v>
      </c>
      <c r="F491" t="s">
        <v>77</v>
      </c>
      <c r="G491">
        <v>1</v>
      </c>
      <c r="H491">
        <v>107.09</v>
      </c>
      <c r="I491" t="s">
        <v>26</v>
      </c>
      <c r="J491" t="s">
        <v>575</v>
      </c>
      <c r="K491" s="2">
        <v>3</v>
      </c>
      <c r="L491">
        <v>3</v>
      </c>
      <c r="M491" t="str">
        <f t="shared" si="42"/>
        <v>F</v>
      </c>
      <c r="N491" t="s">
        <v>17</v>
      </c>
      <c r="O491">
        <v>52</v>
      </c>
      <c r="P491" t="str">
        <f t="shared" si="45"/>
        <v>46-60</v>
      </c>
      <c r="Q491">
        <f t="shared" si="43"/>
        <v>107.09</v>
      </c>
      <c r="R491" t="str">
        <f t="shared" si="44"/>
        <v>Sep 2024</v>
      </c>
      <c r="S491">
        <f t="shared" si="46"/>
        <v>2024</v>
      </c>
      <c r="T491" s="5">
        <f t="shared" si="47"/>
        <v>45536</v>
      </c>
    </row>
    <row r="492" spans="1:20" x14ac:dyDescent="0.3">
      <c r="A492">
        <v>29007</v>
      </c>
      <c r="B492" s="1">
        <v>45546</v>
      </c>
      <c r="C492">
        <v>951</v>
      </c>
      <c r="D492">
        <v>50</v>
      </c>
      <c r="E492" t="s">
        <v>18</v>
      </c>
      <c r="F492" t="s">
        <v>19</v>
      </c>
      <c r="G492">
        <v>4</v>
      </c>
      <c r="H492">
        <v>334.37</v>
      </c>
      <c r="I492" t="s">
        <v>35</v>
      </c>
      <c r="J492" t="s">
        <v>674</v>
      </c>
      <c r="K492" s="2">
        <v>5</v>
      </c>
      <c r="L492">
        <v>5</v>
      </c>
      <c r="M492" t="str">
        <f t="shared" si="42"/>
        <v>M</v>
      </c>
      <c r="N492" t="s">
        <v>21</v>
      </c>
      <c r="O492">
        <v>24</v>
      </c>
      <c r="P492" t="str">
        <f t="shared" si="45"/>
        <v>18-25</v>
      </c>
      <c r="Q492">
        <f t="shared" si="43"/>
        <v>1337.48</v>
      </c>
      <c r="R492" t="str">
        <f t="shared" si="44"/>
        <v>Sep 2024</v>
      </c>
      <c r="S492">
        <f t="shared" si="46"/>
        <v>2024</v>
      </c>
      <c r="T492" s="5">
        <f t="shared" si="47"/>
        <v>45536</v>
      </c>
    </row>
    <row r="493" spans="1:20" x14ac:dyDescent="0.3">
      <c r="A493">
        <v>47725</v>
      </c>
      <c r="B493" s="1">
        <v>45547</v>
      </c>
      <c r="C493">
        <v>320</v>
      </c>
      <c r="D493">
        <v>20</v>
      </c>
      <c r="E493" t="s">
        <v>28</v>
      </c>
      <c r="F493" t="s">
        <v>72</v>
      </c>
      <c r="G493">
        <v>3</v>
      </c>
      <c r="H493">
        <v>106.66</v>
      </c>
      <c r="I493" t="s">
        <v>35</v>
      </c>
      <c r="J493" t="s">
        <v>277</v>
      </c>
      <c r="K493" s="2">
        <v>3.9924906132665834</v>
      </c>
      <c r="M493" t="str">
        <f t="shared" si="42"/>
        <v>F</v>
      </c>
      <c r="N493" t="s">
        <v>17</v>
      </c>
      <c r="O493">
        <v>36</v>
      </c>
      <c r="P493" t="str">
        <f t="shared" si="45"/>
        <v>36-45</v>
      </c>
      <c r="Q493">
        <f t="shared" si="43"/>
        <v>319.98</v>
      </c>
      <c r="R493" t="str">
        <f t="shared" si="44"/>
        <v>Sep 2024</v>
      </c>
      <c r="S493">
        <f t="shared" si="46"/>
        <v>2024</v>
      </c>
      <c r="T493" s="5">
        <f t="shared" si="47"/>
        <v>45536</v>
      </c>
    </row>
    <row r="494" spans="1:20" x14ac:dyDescent="0.3">
      <c r="A494">
        <v>96162</v>
      </c>
      <c r="B494" s="1">
        <v>45547</v>
      </c>
      <c r="C494">
        <v>887</v>
      </c>
      <c r="D494">
        <v>50</v>
      </c>
      <c r="E494" t="s">
        <v>18</v>
      </c>
      <c r="F494" t="s">
        <v>34</v>
      </c>
      <c r="G494">
        <v>5</v>
      </c>
      <c r="H494">
        <v>292.95999999999998</v>
      </c>
      <c r="I494" t="s">
        <v>35</v>
      </c>
      <c r="J494" t="s">
        <v>424</v>
      </c>
      <c r="K494" s="2">
        <v>5</v>
      </c>
      <c r="L494">
        <v>5</v>
      </c>
      <c r="M494" t="str">
        <f t="shared" si="42"/>
        <v>M</v>
      </c>
      <c r="N494" t="s">
        <v>21</v>
      </c>
      <c r="O494">
        <v>34</v>
      </c>
      <c r="P494" t="str">
        <f t="shared" si="45"/>
        <v>26-35</v>
      </c>
      <c r="Q494">
        <f t="shared" si="43"/>
        <v>1464.8</v>
      </c>
      <c r="R494" t="str">
        <f t="shared" si="44"/>
        <v>Sep 2024</v>
      </c>
      <c r="S494">
        <f t="shared" si="46"/>
        <v>2024</v>
      </c>
      <c r="T494" s="5">
        <f t="shared" si="47"/>
        <v>45536</v>
      </c>
    </row>
    <row r="495" spans="1:20" x14ac:dyDescent="0.3">
      <c r="A495">
        <v>92859</v>
      </c>
      <c r="B495" s="1">
        <v>45547</v>
      </c>
      <c r="C495">
        <v>727</v>
      </c>
      <c r="D495">
        <v>50</v>
      </c>
      <c r="E495" t="s">
        <v>18</v>
      </c>
      <c r="F495" t="s">
        <v>84</v>
      </c>
      <c r="G495">
        <v>3</v>
      </c>
      <c r="H495">
        <v>498.35</v>
      </c>
      <c r="I495" t="s">
        <v>35</v>
      </c>
      <c r="J495" t="s">
        <v>731</v>
      </c>
      <c r="K495" s="2">
        <v>3.9924906132665834</v>
      </c>
      <c r="M495" t="str">
        <f t="shared" si="42"/>
        <v>F</v>
      </c>
      <c r="N495" t="s">
        <v>17</v>
      </c>
      <c r="O495">
        <v>27</v>
      </c>
      <c r="P495" t="str">
        <f t="shared" si="45"/>
        <v>26-35</v>
      </c>
      <c r="Q495">
        <f t="shared" si="43"/>
        <v>1495.0500000000002</v>
      </c>
      <c r="R495" t="str">
        <f t="shared" si="44"/>
        <v>Sep 2024</v>
      </c>
      <c r="S495">
        <f t="shared" si="46"/>
        <v>2024</v>
      </c>
      <c r="T495" s="5">
        <f t="shared" si="47"/>
        <v>45536</v>
      </c>
    </row>
    <row r="496" spans="1:20" x14ac:dyDescent="0.3">
      <c r="A496">
        <v>29123</v>
      </c>
      <c r="B496" s="1">
        <v>45547</v>
      </c>
      <c r="C496">
        <v>506</v>
      </c>
      <c r="D496">
        <v>20</v>
      </c>
      <c r="E496" t="s">
        <v>28</v>
      </c>
      <c r="F496" t="s">
        <v>79</v>
      </c>
      <c r="G496">
        <v>3</v>
      </c>
      <c r="H496">
        <v>72.66</v>
      </c>
      <c r="I496" t="s">
        <v>35</v>
      </c>
      <c r="J496" t="s">
        <v>771</v>
      </c>
      <c r="K496" s="2">
        <v>3.9924906132665834</v>
      </c>
      <c r="M496" t="str">
        <f t="shared" si="42"/>
        <v>F</v>
      </c>
      <c r="N496" t="s">
        <v>17</v>
      </c>
      <c r="O496">
        <v>39</v>
      </c>
      <c r="P496" t="str">
        <f t="shared" si="45"/>
        <v>36-45</v>
      </c>
      <c r="Q496">
        <f t="shared" si="43"/>
        <v>217.98</v>
      </c>
      <c r="R496" t="str">
        <f t="shared" si="44"/>
        <v>Sep 2024</v>
      </c>
      <c r="S496">
        <f t="shared" si="46"/>
        <v>2024</v>
      </c>
      <c r="T496" s="5">
        <f t="shared" si="47"/>
        <v>45536</v>
      </c>
    </row>
    <row r="497" spans="1:20" x14ac:dyDescent="0.3">
      <c r="A497">
        <v>99828</v>
      </c>
      <c r="B497" s="1">
        <v>45547</v>
      </c>
      <c r="C497">
        <v>510</v>
      </c>
      <c r="D497">
        <v>40</v>
      </c>
      <c r="E497" t="s">
        <v>24</v>
      </c>
      <c r="F497" t="s">
        <v>25</v>
      </c>
      <c r="G497">
        <v>5</v>
      </c>
      <c r="H497">
        <v>427.73</v>
      </c>
      <c r="I497" t="s">
        <v>15</v>
      </c>
      <c r="J497" t="s">
        <v>1006</v>
      </c>
      <c r="K497" s="2">
        <v>3</v>
      </c>
      <c r="L497">
        <v>3</v>
      </c>
      <c r="M497" t="str">
        <f t="shared" si="42"/>
        <v>F</v>
      </c>
      <c r="N497" t="s">
        <v>17</v>
      </c>
      <c r="O497">
        <v>72</v>
      </c>
      <c r="P497" t="str">
        <f t="shared" si="45"/>
        <v>60+</v>
      </c>
      <c r="Q497">
        <f t="shared" si="43"/>
        <v>2138.65</v>
      </c>
      <c r="R497" t="str">
        <f t="shared" si="44"/>
        <v>Sep 2024</v>
      </c>
      <c r="S497">
        <f t="shared" si="46"/>
        <v>2024</v>
      </c>
      <c r="T497" s="5">
        <f t="shared" si="47"/>
        <v>45536</v>
      </c>
    </row>
    <row r="498" spans="1:20" x14ac:dyDescent="0.3">
      <c r="A498">
        <v>10486</v>
      </c>
      <c r="B498" s="1">
        <v>45548</v>
      </c>
      <c r="C498">
        <v>297</v>
      </c>
      <c r="D498">
        <v>20</v>
      </c>
      <c r="E498" t="s">
        <v>28</v>
      </c>
      <c r="F498" t="s">
        <v>51</v>
      </c>
      <c r="G498">
        <v>2</v>
      </c>
      <c r="H498">
        <v>274.10000000000002</v>
      </c>
      <c r="I498" t="s">
        <v>35</v>
      </c>
      <c r="J498" t="s">
        <v>52</v>
      </c>
      <c r="K498" s="2">
        <v>4</v>
      </c>
      <c r="L498">
        <v>4</v>
      </c>
      <c r="M498" t="str">
        <f t="shared" si="42"/>
        <v>F</v>
      </c>
      <c r="N498" t="s">
        <v>17</v>
      </c>
      <c r="O498">
        <v>54</v>
      </c>
      <c r="P498" t="str">
        <f t="shared" si="45"/>
        <v>46-60</v>
      </c>
      <c r="Q498">
        <f t="shared" si="43"/>
        <v>548.20000000000005</v>
      </c>
      <c r="R498" t="str">
        <f t="shared" si="44"/>
        <v>Sep 2024</v>
      </c>
      <c r="S498">
        <f t="shared" si="46"/>
        <v>2024</v>
      </c>
      <c r="T498" s="5">
        <f t="shared" si="47"/>
        <v>45536</v>
      </c>
    </row>
    <row r="499" spans="1:20" x14ac:dyDescent="0.3">
      <c r="A499">
        <v>55931</v>
      </c>
      <c r="B499" s="1">
        <v>45548</v>
      </c>
      <c r="C499">
        <v>431</v>
      </c>
      <c r="D499">
        <v>40</v>
      </c>
      <c r="E499" t="s">
        <v>24</v>
      </c>
      <c r="F499" t="s">
        <v>49</v>
      </c>
      <c r="G499">
        <v>2</v>
      </c>
      <c r="H499">
        <v>328.1</v>
      </c>
      <c r="I499" t="s">
        <v>15</v>
      </c>
      <c r="J499" t="s">
        <v>597</v>
      </c>
      <c r="K499" s="2">
        <v>5</v>
      </c>
      <c r="L499">
        <v>5</v>
      </c>
      <c r="M499" t="str">
        <f t="shared" si="42"/>
        <v>F</v>
      </c>
      <c r="N499" t="s">
        <v>17</v>
      </c>
      <c r="O499">
        <v>46</v>
      </c>
      <c r="P499" t="str">
        <f t="shared" si="45"/>
        <v>46-60</v>
      </c>
      <c r="Q499">
        <f t="shared" si="43"/>
        <v>656.2</v>
      </c>
      <c r="R499" t="str">
        <f t="shared" si="44"/>
        <v>Sep 2024</v>
      </c>
      <c r="S499">
        <f t="shared" si="46"/>
        <v>2024</v>
      </c>
      <c r="T499" s="5">
        <f t="shared" si="47"/>
        <v>45536</v>
      </c>
    </row>
    <row r="500" spans="1:20" x14ac:dyDescent="0.3">
      <c r="A500">
        <v>76854</v>
      </c>
      <c r="B500" s="1">
        <v>45549</v>
      </c>
      <c r="C500">
        <v>845</v>
      </c>
      <c r="D500">
        <v>30</v>
      </c>
      <c r="E500" t="s">
        <v>37</v>
      </c>
      <c r="F500" t="s">
        <v>38</v>
      </c>
      <c r="G500">
        <v>2</v>
      </c>
      <c r="H500">
        <v>148.59</v>
      </c>
      <c r="I500" t="s">
        <v>26</v>
      </c>
      <c r="J500" t="s">
        <v>199</v>
      </c>
      <c r="K500" s="2">
        <v>5</v>
      </c>
      <c r="L500">
        <v>5</v>
      </c>
      <c r="M500" t="str">
        <f t="shared" si="42"/>
        <v>F</v>
      </c>
      <c r="N500" t="s">
        <v>17</v>
      </c>
      <c r="O500">
        <v>64</v>
      </c>
      <c r="P500" t="str">
        <f t="shared" si="45"/>
        <v>60+</v>
      </c>
      <c r="Q500">
        <f t="shared" si="43"/>
        <v>297.18</v>
      </c>
      <c r="R500" t="str">
        <f t="shared" si="44"/>
        <v>Sep 2024</v>
      </c>
      <c r="S500">
        <f t="shared" si="46"/>
        <v>2024</v>
      </c>
      <c r="T500" s="5">
        <f t="shared" si="47"/>
        <v>45536</v>
      </c>
    </row>
    <row r="501" spans="1:20" x14ac:dyDescent="0.3">
      <c r="A501">
        <v>82077</v>
      </c>
      <c r="B501" s="1">
        <v>45549</v>
      </c>
      <c r="C501">
        <v>889</v>
      </c>
      <c r="D501">
        <v>20</v>
      </c>
      <c r="E501" t="s">
        <v>28</v>
      </c>
      <c r="F501" t="s">
        <v>51</v>
      </c>
      <c r="G501">
        <v>1</v>
      </c>
      <c r="H501">
        <v>239.33</v>
      </c>
      <c r="I501" t="s">
        <v>15</v>
      </c>
      <c r="J501" t="s">
        <v>396</v>
      </c>
      <c r="K501" s="2">
        <v>5</v>
      </c>
      <c r="L501">
        <v>5</v>
      </c>
      <c r="M501" t="str">
        <f t="shared" si="42"/>
        <v>M</v>
      </c>
      <c r="N501" t="s">
        <v>21</v>
      </c>
      <c r="O501">
        <v>37</v>
      </c>
      <c r="P501" t="str">
        <f t="shared" si="45"/>
        <v>36-45</v>
      </c>
      <c r="Q501">
        <f t="shared" si="43"/>
        <v>239.33</v>
      </c>
      <c r="R501" t="str">
        <f t="shared" si="44"/>
        <v>Sep 2024</v>
      </c>
      <c r="S501">
        <f t="shared" si="46"/>
        <v>2024</v>
      </c>
      <c r="T501" s="5">
        <f t="shared" si="47"/>
        <v>45536</v>
      </c>
    </row>
    <row r="502" spans="1:20" x14ac:dyDescent="0.3">
      <c r="A502">
        <v>13425</v>
      </c>
      <c r="B502" s="1">
        <v>45549</v>
      </c>
      <c r="C502">
        <v>852</v>
      </c>
      <c r="D502">
        <v>30</v>
      </c>
      <c r="E502" t="s">
        <v>37</v>
      </c>
      <c r="F502" t="s">
        <v>68</v>
      </c>
      <c r="G502">
        <v>4</v>
      </c>
      <c r="H502">
        <v>409.58</v>
      </c>
      <c r="I502" t="s">
        <v>35</v>
      </c>
      <c r="J502" t="s">
        <v>474</v>
      </c>
      <c r="K502" s="2">
        <v>5</v>
      </c>
      <c r="L502">
        <v>5</v>
      </c>
      <c r="M502" t="str">
        <f t="shared" si="42"/>
        <v>M</v>
      </c>
      <c r="N502" t="s">
        <v>21</v>
      </c>
      <c r="O502">
        <v>46</v>
      </c>
      <c r="P502" t="str">
        <f t="shared" si="45"/>
        <v>46-60</v>
      </c>
      <c r="Q502">
        <f t="shared" si="43"/>
        <v>1638.32</v>
      </c>
      <c r="R502" t="str">
        <f t="shared" si="44"/>
        <v>Sep 2024</v>
      </c>
      <c r="S502">
        <f t="shared" si="46"/>
        <v>2024</v>
      </c>
      <c r="T502" s="5">
        <f t="shared" si="47"/>
        <v>45536</v>
      </c>
    </row>
    <row r="503" spans="1:20" x14ac:dyDescent="0.3">
      <c r="A503">
        <v>14276</v>
      </c>
      <c r="B503" s="1">
        <v>45549</v>
      </c>
      <c r="C503">
        <v>513</v>
      </c>
      <c r="D503">
        <v>50</v>
      </c>
      <c r="E503" t="s">
        <v>18</v>
      </c>
      <c r="F503" t="s">
        <v>34</v>
      </c>
      <c r="G503">
        <v>5</v>
      </c>
      <c r="H503">
        <v>212.42</v>
      </c>
      <c r="I503" t="s">
        <v>15</v>
      </c>
      <c r="J503" t="s">
        <v>660</v>
      </c>
      <c r="K503" s="2">
        <v>3.9924906132665834</v>
      </c>
      <c r="M503" t="str">
        <f t="shared" si="42"/>
        <v>M</v>
      </c>
      <c r="N503" t="s">
        <v>21</v>
      </c>
      <c r="O503">
        <v>73</v>
      </c>
      <c r="P503" t="str">
        <f t="shared" si="45"/>
        <v>60+</v>
      </c>
      <c r="Q503">
        <f t="shared" si="43"/>
        <v>1062.0999999999999</v>
      </c>
      <c r="R503" t="str">
        <f t="shared" si="44"/>
        <v>Sep 2024</v>
      </c>
      <c r="S503">
        <f t="shared" si="46"/>
        <v>2024</v>
      </c>
      <c r="T503" s="5">
        <f t="shared" si="47"/>
        <v>45536</v>
      </c>
    </row>
    <row r="504" spans="1:20" x14ac:dyDescent="0.3">
      <c r="A504">
        <v>60295</v>
      </c>
      <c r="B504" s="1">
        <v>45549</v>
      </c>
      <c r="C504">
        <v>636</v>
      </c>
      <c r="D504">
        <v>50</v>
      </c>
      <c r="E504" t="s">
        <v>18</v>
      </c>
      <c r="F504" t="s">
        <v>34</v>
      </c>
      <c r="G504">
        <v>2</v>
      </c>
      <c r="H504">
        <v>349.54</v>
      </c>
      <c r="I504" t="s">
        <v>15</v>
      </c>
      <c r="J504" t="s">
        <v>720</v>
      </c>
      <c r="K504" s="2">
        <v>5</v>
      </c>
      <c r="L504">
        <v>5</v>
      </c>
      <c r="M504" t="str">
        <f t="shared" si="42"/>
        <v>M</v>
      </c>
      <c r="N504" t="s">
        <v>21</v>
      </c>
      <c r="O504">
        <v>71</v>
      </c>
      <c r="P504" t="str">
        <f t="shared" si="45"/>
        <v>60+</v>
      </c>
      <c r="Q504">
        <f t="shared" si="43"/>
        <v>699.08</v>
      </c>
      <c r="R504" t="str">
        <f t="shared" si="44"/>
        <v>Sep 2024</v>
      </c>
      <c r="S504">
        <f t="shared" si="46"/>
        <v>2024</v>
      </c>
      <c r="T504" s="5">
        <f t="shared" si="47"/>
        <v>45536</v>
      </c>
    </row>
    <row r="505" spans="1:20" x14ac:dyDescent="0.3">
      <c r="A505">
        <v>68220</v>
      </c>
      <c r="B505" s="1">
        <v>45550</v>
      </c>
      <c r="C505">
        <v>961</v>
      </c>
      <c r="D505">
        <v>30</v>
      </c>
      <c r="E505" t="s">
        <v>37</v>
      </c>
      <c r="F505" t="s">
        <v>58</v>
      </c>
      <c r="G505">
        <v>2</v>
      </c>
      <c r="H505">
        <v>113.21</v>
      </c>
      <c r="I505" t="s">
        <v>26</v>
      </c>
      <c r="J505" t="s">
        <v>99</v>
      </c>
      <c r="K505" s="2">
        <v>1</v>
      </c>
      <c r="L505">
        <v>1</v>
      </c>
      <c r="M505" t="str">
        <f t="shared" si="42"/>
        <v>F</v>
      </c>
      <c r="N505" t="s">
        <v>17</v>
      </c>
      <c r="O505">
        <v>50</v>
      </c>
      <c r="P505" t="str">
        <f t="shared" si="45"/>
        <v>46-60</v>
      </c>
      <c r="Q505">
        <f t="shared" si="43"/>
        <v>226.42</v>
      </c>
      <c r="R505" t="str">
        <f t="shared" si="44"/>
        <v>Sep 2024</v>
      </c>
      <c r="S505">
        <f t="shared" si="46"/>
        <v>2024</v>
      </c>
      <c r="T505" s="5">
        <f t="shared" si="47"/>
        <v>45536</v>
      </c>
    </row>
    <row r="506" spans="1:20" x14ac:dyDescent="0.3">
      <c r="A506">
        <v>53270</v>
      </c>
      <c r="B506" s="1">
        <v>45550</v>
      </c>
      <c r="C506">
        <v>848</v>
      </c>
      <c r="D506">
        <v>20</v>
      </c>
      <c r="E506" t="s">
        <v>28</v>
      </c>
      <c r="F506" t="s">
        <v>29</v>
      </c>
      <c r="G506">
        <v>1</v>
      </c>
      <c r="H506">
        <v>431.8</v>
      </c>
      <c r="I506" t="s">
        <v>35</v>
      </c>
      <c r="J506" t="s">
        <v>539</v>
      </c>
      <c r="K506" s="2">
        <v>4</v>
      </c>
      <c r="L506">
        <v>4</v>
      </c>
      <c r="M506" t="str">
        <f t="shared" si="42"/>
        <v>F</v>
      </c>
      <c r="N506" t="s">
        <v>17</v>
      </c>
      <c r="O506">
        <v>65</v>
      </c>
      <c r="P506" t="str">
        <f t="shared" si="45"/>
        <v>60+</v>
      </c>
      <c r="Q506">
        <f t="shared" si="43"/>
        <v>431.8</v>
      </c>
      <c r="R506" t="str">
        <f t="shared" si="44"/>
        <v>Sep 2024</v>
      </c>
      <c r="S506">
        <f t="shared" si="46"/>
        <v>2024</v>
      </c>
      <c r="T506" s="5">
        <f t="shared" si="47"/>
        <v>45536</v>
      </c>
    </row>
    <row r="507" spans="1:20" x14ac:dyDescent="0.3">
      <c r="A507">
        <v>71646</v>
      </c>
      <c r="B507" s="1">
        <v>45550</v>
      </c>
      <c r="C507">
        <v>693</v>
      </c>
      <c r="D507">
        <v>30</v>
      </c>
      <c r="E507" t="s">
        <v>37</v>
      </c>
      <c r="F507" t="s">
        <v>40</v>
      </c>
      <c r="G507">
        <v>2</v>
      </c>
      <c r="H507">
        <v>60.33</v>
      </c>
      <c r="I507" t="s">
        <v>35</v>
      </c>
      <c r="J507" t="s">
        <v>668</v>
      </c>
      <c r="K507" s="2">
        <v>4</v>
      </c>
      <c r="L507">
        <v>4</v>
      </c>
      <c r="M507" t="str">
        <f t="shared" si="42"/>
        <v>M</v>
      </c>
      <c r="N507" t="s">
        <v>21</v>
      </c>
      <c r="O507">
        <v>48</v>
      </c>
      <c r="P507" t="str">
        <f t="shared" si="45"/>
        <v>46-60</v>
      </c>
      <c r="Q507">
        <f t="shared" si="43"/>
        <v>120.66</v>
      </c>
      <c r="R507" t="str">
        <f t="shared" si="44"/>
        <v>Sep 2024</v>
      </c>
      <c r="S507">
        <f t="shared" si="46"/>
        <v>2024</v>
      </c>
      <c r="T507" s="5">
        <f t="shared" si="47"/>
        <v>45536</v>
      </c>
    </row>
    <row r="508" spans="1:20" x14ac:dyDescent="0.3">
      <c r="A508">
        <v>79047</v>
      </c>
      <c r="B508" s="1">
        <v>45551</v>
      </c>
      <c r="C508">
        <v>517</v>
      </c>
      <c r="D508">
        <v>50</v>
      </c>
      <c r="E508" t="s">
        <v>18</v>
      </c>
      <c r="F508" t="s">
        <v>87</v>
      </c>
      <c r="G508">
        <v>3</v>
      </c>
      <c r="H508">
        <v>310.39</v>
      </c>
      <c r="I508" t="s">
        <v>26</v>
      </c>
      <c r="J508" t="s">
        <v>874</v>
      </c>
      <c r="K508" s="2">
        <v>4</v>
      </c>
      <c r="L508">
        <v>4</v>
      </c>
      <c r="M508" t="str">
        <f t="shared" si="42"/>
        <v>M</v>
      </c>
      <c r="N508" t="s">
        <v>21</v>
      </c>
      <c r="O508">
        <v>62</v>
      </c>
      <c r="P508" t="str">
        <f t="shared" si="45"/>
        <v>60+</v>
      </c>
      <c r="Q508">
        <f t="shared" si="43"/>
        <v>931.17</v>
      </c>
      <c r="R508" t="str">
        <f t="shared" si="44"/>
        <v>Sep 2024</v>
      </c>
      <c r="S508">
        <f t="shared" si="46"/>
        <v>2024</v>
      </c>
      <c r="T508" s="5">
        <f t="shared" si="47"/>
        <v>45536</v>
      </c>
    </row>
    <row r="509" spans="1:20" x14ac:dyDescent="0.3">
      <c r="A509">
        <v>77178</v>
      </c>
      <c r="B509" s="1">
        <v>45552</v>
      </c>
      <c r="C509">
        <v>167</v>
      </c>
      <c r="D509">
        <v>40</v>
      </c>
      <c r="E509" t="s">
        <v>24</v>
      </c>
      <c r="F509" t="s">
        <v>63</v>
      </c>
      <c r="G509">
        <v>5</v>
      </c>
      <c r="H509">
        <v>126.23</v>
      </c>
      <c r="I509" t="s">
        <v>35</v>
      </c>
      <c r="J509" t="s">
        <v>217</v>
      </c>
      <c r="K509" s="2">
        <v>3</v>
      </c>
      <c r="L509">
        <v>3</v>
      </c>
      <c r="M509" t="str">
        <f t="shared" si="42"/>
        <v>M</v>
      </c>
      <c r="N509" t="s">
        <v>21</v>
      </c>
      <c r="O509">
        <v>61</v>
      </c>
      <c r="P509" t="str">
        <f t="shared" si="45"/>
        <v>60+</v>
      </c>
      <c r="Q509">
        <f t="shared" si="43"/>
        <v>631.15</v>
      </c>
      <c r="R509" t="str">
        <f t="shared" si="44"/>
        <v>Sep 2024</v>
      </c>
      <c r="S509">
        <f t="shared" si="46"/>
        <v>2024</v>
      </c>
      <c r="T509" s="5">
        <f t="shared" si="47"/>
        <v>45536</v>
      </c>
    </row>
    <row r="510" spans="1:20" x14ac:dyDescent="0.3">
      <c r="A510">
        <v>84001</v>
      </c>
      <c r="B510" s="1">
        <v>45552</v>
      </c>
      <c r="C510">
        <v>970</v>
      </c>
      <c r="D510">
        <v>10</v>
      </c>
      <c r="E510" t="s">
        <v>13</v>
      </c>
      <c r="F510" t="s">
        <v>42</v>
      </c>
      <c r="G510">
        <v>5</v>
      </c>
      <c r="H510">
        <v>332.86</v>
      </c>
      <c r="I510" t="s">
        <v>15</v>
      </c>
      <c r="J510" t="s">
        <v>875</v>
      </c>
      <c r="K510" s="2">
        <v>5</v>
      </c>
      <c r="L510">
        <v>5</v>
      </c>
      <c r="M510" t="str">
        <f t="shared" si="42"/>
        <v>M</v>
      </c>
      <c r="N510" t="s">
        <v>21</v>
      </c>
      <c r="O510">
        <v>67</v>
      </c>
      <c r="P510" t="str">
        <f t="shared" si="45"/>
        <v>60+</v>
      </c>
      <c r="Q510">
        <f t="shared" si="43"/>
        <v>1664.3000000000002</v>
      </c>
      <c r="R510" t="str">
        <f t="shared" si="44"/>
        <v>Sep 2024</v>
      </c>
      <c r="S510">
        <f t="shared" si="46"/>
        <v>2024</v>
      </c>
      <c r="T510" s="5">
        <f t="shared" si="47"/>
        <v>45536</v>
      </c>
    </row>
    <row r="511" spans="1:20" x14ac:dyDescent="0.3">
      <c r="A511">
        <v>61427</v>
      </c>
      <c r="B511" s="1">
        <v>45552</v>
      </c>
      <c r="C511">
        <v>410</v>
      </c>
      <c r="D511">
        <v>10</v>
      </c>
      <c r="E511" t="s">
        <v>13</v>
      </c>
      <c r="F511" t="s">
        <v>47</v>
      </c>
      <c r="G511">
        <v>4</v>
      </c>
      <c r="H511">
        <v>221.54</v>
      </c>
      <c r="I511" t="s">
        <v>35</v>
      </c>
      <c r="J511" t="s">
        <v>1008</v>
      </c>
      <c r="K511" s="2">
        <v>3</v>
      </c>
      <c r="L511">
        <v>3</v>
      </c>
      <c r="M511" t="str">
        <f t="shared" si="42"/>
        <v>M</v>
      </c>
      <c r="N511" t="s">
        <v>21</v>
      </c>
      <c r="O511">
        <v>71</v>
      </c>
      <c r="P511" t="str">
        <f t="shared" si="45"/>
        <v>60+</v>
      </c>
      <c r="Q511">
        <f t="shared" si="43"/>
        <v>886.16</v>
      </c>
      <c r="R511" t="str">
        <f t="shared" si="44"/>
        <v>Sep 2024</v>
      </c>
      <c r="S511">
        <f t="shared" si="46"/>
        <v>2024</v>
      </c>
      <c r="T511" s="5">
        <f t="shared" si="47"/>
        <v>45536</v>
      </c>
    </row>
    <row r="512" spans="1:20" x14ac:dyDescent="0.3">
      <c r="A512">
        <v>96418</v>
      </c>
      <c r="B512" s="1">
        <v>45553</v>
      </c>
      <c r="C512">
        <v>939</v>
      </c>
      <c r="D512">
        <v>30</v>
      </c>
      <c r="E512" t="s">
        <v>37</v>
      </c>
      <c r="F512" t="s">
        <v>58</v>
      </c>
      <c r="G512">
        <v>2</v>
      </c>
      <c r="H512">
        <v>325.88</v>
      </c>
      <c r="I512" t="s">
        <v>26</v>
      </c>
      <c r="J512" t="s">
        <v>618</v>
      </c>
      <c r="K512" s="2">
        <v>5</v>
      </c>
      <c r="L512">
        <v>5</v>
      </c>
      <c r="M512" t="str">
        <f t="shared" si="42"/>
        <v>F</v>
      </c>
      <c r="N512" t="s">
        <v>17</v>
      </c>
      <c r="O512">
        <v>64</v>
      </c>
      <c r="P512" t="str">
        <f t="shared" si="45"/>
        <v>60+</v>
      </c>
      <c r="Q512">
        <f t="shared" si="43"/>
        <v>651.76</v>
      </c>
      <c r="R512" t="str">
        <f t="shared" si="44"/>
        <v>Sep 2024</v>
      </c>
      <c r="S512">
        <f t="shared" si="46"/>
        <v>2024</v>
      </c>
      <c r="T512" s="5">
        <f t="shared" si="47"/>
        <v>45536</v>
      </c>
    </row>
    <row r="513" spans="1:20" x14ac:dyDescent="0.3">
      <c r="A513">
        <v>53004</v>
      </c>
      <c r="B513" s="1">
        <v>45554</v>
      </c>
      <c r="C513">
        <v>309</v>
      </c>
      <c r="D513">
        <v>30</v>
      </c>
      <c r="E513" t="s">
        <v>37</v>
      </c>
      <c r="F513" t="s">
        <v>58</v>
      </c>
      <c r="G513">
        <v>5</v>
      </c>
      <c r="H513">
        <v>249.38</v>
      </c>
      <c r="I513" t="s">
        <v>15</v>
      </c>
      <c r="J513" t="s">
        <v>100</v>
      </c>
      <c r="K513" s="2">
        <v>3.9924906132665834</v>
      </c>
      <c r="M513" t="str">
        <f t="shared" si="42"/>
        <v>M</v>
      </c>
      <c r="N513" t="s">
        <v>21</v>
      </c>
      <c r="O513">
        <v>20</v>
      </c>
      <c r="P513" t="str">
        <f t="shared" si="45"/>
        <v>18-25</v>
      </c>
      <c r="Q513">
        <f t="shared" si="43"/>
        <v>1246.9000000000001</v>
      </c>
      <c r="R513" t="str">
        <f t="shared" si="44"/>
        <v>Sep 2024</v>
      </c>
      <c r="S513">
        <f t="shared" si="46"/>
        <v>2024</v>
      </c>
      <c r="T513" s="5">
        <f t="shared" si="47"/>
        <v>45536</v>
      </c>
    </row>
    <row r="514" spans="1:20" x14ac:dyDescent="0.3">
      <c r="A514">
        <v>62697</v>
      </c>
      <c r="B514" s="1">
        <v>45554</v>
      </c>
      <c r="C514">
        <v>774</v>
      </c>
      <c r="D514">
        <v>10</v>
      </c>
      <c r="E514" t="s">
        <v>13</v>
      </c>
      <c r="F514" t="s">
        <v>111</v>
      </c>
      <c r="G514">
        <v>2</v>
      </c>
      <c r="H514">
        <v>471.12</v>
      </c>
      <c r="I514" t="s">
        <v>26</v>
      </c>
      <c r="J514" t="s">
        <v>170</v>
      </c>
      <c r="K514" s="2">
        <v>3.9924906132665834</v>
      </c>
      <c r="M514" t="str">
        <f t="shared" ref="M514:M577" si="48">IF(N514="", "Unknown", N514)</f>
        <v>M</v>
      </c>
      <c r="N514" t="s">
        <v>21</v>
      </c>
      <c r="O514">
        <v>25</v>
      </c>
      <c r="P514" t="str">
        <f t="shared" si="45"/>
        <v>18-25</v>
      </c>
      <c r="Q514">
        <f t="shared" ref="Q514:Q577" si="49">G514*H514</f>
        <v>942.24</v>
      </c>
      <c r="R514" t="str">
        <f t="shared" ref="R514:R577" si="50">TEXT(B514,"mmm_yyyy")</f>
        <v>Sep 2024</v>
      </c>
      <c r="S514">
        <f t="shared" si="46"/>
        <v>2024</v>
      </c>
      <c r="T514" s="5">
        <f t="shared" si="47"/>
        <v>45536</v>
      </c>
    </row>
    <row r="515" spans="1:20" x14ac:dyDescent="0.3">
      <c r="A515">
        <v>52324</v>
      </c>
      <c r="B515" s="1">
        <v>45555</v>
      </c>
      <c r="C515">
        <v>932</v>
      </c>
      <c r="D515">
        <v>20</v>
      </c>
      <c r="E515" t="s">
        <v>28</v>
      </c>
      <c r="F515" t="s">
        <v>79</v>
      </c>
      <c r="G515">
        <v>2</v>
      </c>
      <c r="H515">
        <v>260.14</v>
      </c>
      <c r="I515" t="s">
        <v>15</v>
      </c>
      <c r="J515" t="s">
        <v>275</v>
      </c>
      <c r="K515" s="2">
        <v>4</v>
      </c>
      <c r="L515">
        <v>4</v>
      </c>
      <c r="M515" t="str">
        <f t="shared" si="48"/>
        <v>M</v>
      </c>
      <c r="N515" t="s">
        <v>21</v>
      </c>
      <c r="O515">
        <v>64</v>
      </c>
      <c r="P515" t="str">
        <f t="shared" ref="P515:P578" si="51">VLOOKUP(O515, $W$2:$X$7, 2, TRUE)</f>
        <v>60+</v>
      </c>
      <c r="Q515">
        <f t="shared" si="49"/>
        <v>520.28</v>
      </c>
      <c r="R515" t="str">
        <f t="shared" si="50"/>
        <v>Sep 2024</v>
      </c>
      <c r="S515">
        <f t="shared" ref="S515:S578" si="52">YEAR(B515)</f>
        <v>2024</v>
      </c>
      <c r="T515" s="5">
        <f t="shared" ref="T515:T578" si="53">DATE(YEAR(R515), MONTH(R515), 1)</f>
        <v>45536</v>
      </c>
    </row>
    <row r="516" spans="1:20" x14ac:dyDescent="0.3">
      <c r="A516">
        <v>86646</v>
      </c>
      <c r="B516" s="1">
        <v>45555</v>
      </c>
      <c r="C516">
        <v>279</v>
      </c>
      <c r="D516">
        <v>20</v>
      </c>
      <c r="E516" t="s">
        <v>28</v>
      </c>
      <c r="F516" t="s">
        <v>77</v>
      </c>
      <c r="G516">
        <v>2</v>
      </c>
      <c r="H516">
        <v>397.28</v>
      </c>
      <c r="I516" t="s">
        <v>15</v>
      </c>
      <c r="J516" t="s">
        <v>340</v>
      </c>
      <c r="K516" s="2">
        <v>3</v>
      </c>
      <c r="L516">
        <v>3</v>
      </c>
      <c r="M516" t="str">
        <f t="shared" si="48"/>
        <v>F</v>
      </c>
      <c r="N516" t="s">
        <v>17</v>
      </c>
      <c r="O516">
        <v>55</v>
      </c>
      <c r="P516" t="str">
        <f t="shared" si="51"/>
        <v>46-60</v>
      </c>
      <c r="Q516">
        <f t="shared" si="49"/>
        <v>794.56</v>
      </c>
      <c r="R516" t="str">
        <f t="shared" si="50"/>
        <v>Sep 2024</v>
      </c>
      <c r="S516">
        <f t="shared" si="52"/>
        <v>2024</v>
      </c>
      <c r="T516" s="5">
        <f t="shared" si="53"/>
        <v>45536</v>
      </c>
    </row>
    <row r="517" spans="1:20" x14ac:dyDescent="0.3">
      <c r="A517">
        <v>79476</v>
      </c>
      <c r="B517" s="1">
        <v>45555</v>
      </c>
      <c r="C517">
        <v>880</v>
      </c>
      <c r="D517">
        <v>50</v>
      </c>
      <c r="E517" t="s">
        <v>18</v>
      </c>
      <c r="F517" t="s">
        <v>87</v>
      </c>
      <c r="G517">
        <v>4</v>
      </c>
      <c r="H517">
        <v>322.58999999999997</v>
      </c>
      <c r="I517" t="s">
        <v>15</v>
      </c>
      <c r="J517" t="s">
        <v>387</v>
      </c>
      <c r="K517" s="2">
        <v>3.9924906132665834</v>
      </c>
      <c r="M517" t="str">
        <f t="shared" si="48"/>
        <v>M</v>
      </c>
      <c r="N517" t="s">
        <v>21</v>
      </c>
      <c r="O517">
        <v>25</v>
      </c>
      <c r="P517" t="str">
        <f t="shared" si="51"/>
        <v>18-25</v>
      </c>
      <c r="Q517">
        <f t="shared" si="49"/>
        <v>1290.3599999999999</v>
      </c>
      <c r="R517" t="str">
        <f t="shared" si="50"/>
        <v>Sep 2024</v>
      </c>
      <c r="S517">
        <f t="shared" si="52"/>
        <v>2024</v>
      </c>
      <c r="T517" s="5">
        <f t="shared" si="53"/>
        <v>45536</v>
      </c>
    </row>
    <row r="518" spans="1:20" x14ac:dyDescent="0.3">
      <c r="A518">
        <v>50437</v>
      </c>
      <c r="B518" s="1">
        <v>45555</v>
      </c>
      <c r="C518">
        <v>220</v>
      </c>
      <c r="D518">
        <v>40</v>
      </c>
      <c r="E518" t="s">
        <v>24</v>
      </c>
      <c r="F518" t="s">
        <v>44</v>
      </c>
      <c r="G518">
        <v>2</v>
      </c>
      <c r="H518">
        <v>266.27</v>
      </c>
      <c r="I518" t="s">
        <v>35</v>
      </c>
      <c r="J518" t="s">
        <v>547</v>
      </c>
      <c r="K518" s="2">
        <v>2</v>
      </c>
      <c r="L518">
        <v>2</v>
      </c>
      <c r="M518" t="str">
        <f t="shared" si="48"/>
        <v>M</v>
      </c>
      <c r="N518" t="s">
        <v>21</v>
      </c>
      <c r="O518">
        <v>34</v>
      </c>
      <c r="P518" t="str">
        <f t="shared" si="51"/>
        <v>26-35</v>
      </c>
      <c r="Q518">
        <f t="shared" si="49"/>
        <v>532.54</v>
      </c>
      <c r="R518" t="str">
        <f t="shared" si="50"/>
        <v>Sep 2024</v>
      </c>
      <c r="S518">
        <f t="shared" si="52"/>
        <v>2024</v>
      </c>
      <c r="T518" s="5">
        <f t="shared" si="53"/>
        <v>45536</v>
      </c>
    </row>
    <row r="519" spans="1:20" x14ac:dyDescent="0.3">
      <c r="A519">
        <v>15858</v>
      </c>
      <c r="B519" s="1">
        <v>45555</v>
      </c>
      <c r="C519">
        <v>626</v>
      </c>
      <c r="D519">
        <v>30</v>
      </c>
      <c r="E519" t="s">
        <v>37</v>
      </c>
      <c r="F519" t="s">
        <v>40</v>
      </c>
      <c r="G519">
        <v>2</v>
      </c>
      <c r="H519">
        <v>213.97</v>
      </c>
      <c r="I519" t="s">
        <v>35</v>
      </c>
      <c r="J519" t="s">
        <v>554</v>
      </c>
      <c r="K519" s="2">
        <v>3</v>
      </c>
      <c r="L519">
        <v>3</v>
      </c>
      <c r="M519" t="str">
        <f t="shared" si="48"/>
        <v>F</v>
      </c>
      <c r="N519" t="s">
        <v>17</v>
      </c>
      <c r="O519">
        <v>51</v>
      </c>
      <c r="P519" t="str">
        <f t="shared" si="51"/>
        <v>46-60</v>
      </c>
      <c r="Q519">
        <f t="shared" si="49"/>
        <v>427.94</v>
      </c>
      <c r="R519" t="str">
        <f t="shared" si="50"/>
        <v>Sep 2024</v>
      </c>
      <c r="S519">
        <f t="shared" si="52"/>
        <v>2024</v>
      </c>
      <c r="T519" s="5">
        <f t="shared" si="53"/>
        <v>45536</v>
      </c>
    </row>
    <row r="520" spans="1:20" x14ac:dyDescent="0.3">
      <c r="A520">
        <v>92429</v>
      </c>
      <c r="B520" s="1">
        <v>45555</v>
      </c>
      <c r="C520">
        <v>710</v>
      </c>
      <c r="D520">
        <v>10</v>
      </c>
      <c r="E520" t="s">
        <v>13</v>
      </c>
      <c r="F520" t="s">
        <v>111</v>
      </c>
      <c r="G520">
        <v>4</v>
      </c>
      <c r="H520">
        <v>303.16000000000003</v>
      </c>
      <c r="I520" t="s">
        <v>35</v>
      </c>
      <c r="J520" t="s">
        <v>784</v>
      </c>
      <c r="K520" s="2">
        <v>4</v>
      </c>
      <c r="L520">
        <v>4</v>
      </c>
      <c r="M520" t="str">
        <f t="shared" si="48"/>
        <v>M</v>
      </c>
      <c r="N520" t="s">
        <v>21</v>
      </c>
      <c r="O520">
        <v>50</v>
      </c>
      <c r="P520" t="str">
        <f t="shared" si="51"/>
        <v>46-60</v>
      </c>
      <c r="Q520">
        <f t="shared" si="49"/>
        <v>1212.6400000000001</v>
      </c>
      <c r="R520" t="str">
        <f t="shared" si="50"/>
        <v>Sep 2024</v>
      </c>
      <c r="S520">
        <f t="shared" si="52"/>
        <v>2024</v>
      </c>
      <c r="T520" s="5">
        <f t="shared" si="53"/>
        <v>45536</v>
      </c>
    </row>
    <row r="521" spans="1:20" x14ac:dyDescent="0.3">
      <c r="A521">
        <v>53811</v>
      </c>
      <c r="B521" s="1">
        <v>45556</v>
      </c>
      <c r="C521">
        <v>551</v>
      </c>
      <c r="D521">
        <v>40</v>
      </c>
      <c r="E521" t="s">
        <v>24</v>
      </c>
      <c r="F521" t="s">
        <v>65</v>
      </c>
      <c r="G521">
        <v>5</v>
      </c>
      <c r="H521">
        <v>426.37</v>
      </c>
      <c r="I521" t="s">
        <v>15</v>
      </c>
      <c r="J521" t="s">
        <v>125</v>
      </c>
      <c r="K521" s="2">
        <v>4</v>
      </c>
      <c r="L521">
        <v>4</v>
      </c>
      <c r="M521" t="str">
        <f t="shared" si="48"/>
        <v>F</v>
      </c>
      <c r="N521" t="s">
        <v>17</v>
      </c>
      <c r="O521">
        <v>52</v>
      </c>
      <c r="P521" t="str">
        <f t="shared" si="51"/>
        <v>46-60</v>
      </c>
      <c r="Q521">
        <f t="shared" si="49"/>
        <v>2131.85</v>
      </c>
      <c r="R521" t="str">
        <f t="shared" si="50"/>
        <v>Sep 2024</v>
      </c>
      <c r="S521">
        <f t="shared" si="52"/>
        <v>2024</v>
      </c>
      <c r="T521" s="5">
        <f t="shared" si="53"/>
        <v>45536</v>
      </c>
    </row>
    <row r="522" spans="1:20" x14ac:dyDescent="0.3">
      <c r="A522">
        <v>78056</v>
      </c>
      <c r="B522" s="1">
        <v>45556</v>
      </c>
      <c r="C522">
        <v>313</v>
      </c>
      <c r="D522">
        <v>40</v>
      </c>
      <c r="E522" t="s">
        <v>24</v>
      </c>
      <c r="F522" t="s">
        <v>49</v>
      </c>
      <c r="G522">
        <v>2</v>
      </c>
      <c r="H522">
        <v>113.24</v>
      </c>
      <c r="I522" t="s">
        <v>15</v>
      </c>
      <c r="J522" t="s">
        <v>770</v>
      </c>
      <c r="K522" s="2">
        <v>5</v>
      </c>
      <c r="L522">
        <v>5</v>
      </c>
      <c r="M522" t="str">
        <f t="shared" si="48"/>
        <v>M</v>
      </c>
      <c r="N522" t="s">
        <v>21</v>
      </c>
      <c r="O522">
        <v>43</v>
      </c>
      <c r="P522" t="str">
        <f t="shared" si="51"/>
        <v>36-45</v>
      </c>
      <c r="Q522">
        <f t="shared" si="49"/>
        <v>226.48</v>
      </c>
      <c r="R522" t="str">
        <f t="shared" si="50"/>
        <v>Sep 2024</v>
      </c>
      <c r="S522">
        <f t="shared" si="52"/>
        <v>2024</v>
      </c>
      <c r="T522" s="5">
        <f t="shared" si="53"/>
        <v>45536</v>
      </c>
    </row>
    <row r="523" spans="1:20" x14ac:dyDescent="0.3">
      <c r="A523">
        <v>89576</v>
      </c>
      <c r="B523" s="1">
        <v>45556</v>
      </c>
      <c r="C523">
        <v>774</v>
      </c>
      <c r="D523">
        <v>30</v>
      </c>
      <c r="E523" t="s">
        <v>37</v>
      </c>
      <c r="F523" t="s">
        <v>68</v>
      </c>
      <c r="G523">
        <v>3</v>
      </c>
      <c r="H523">
        <v>82.53</v>
      </c>
      <c r="I523" t="s">
        <v>26</v>
      </c>
      <c r="J523" t="s">
        <v>899</v>
      </c>
      <c r="K523" s="2">
        <v>3.9924906132665834</v>
      </c>
      <c r="M523" t="str">
        <f t="shared" si="48"/>
        <v>F</v>
      </c>
      <c r="N523" t="s">
        <v>17</v>
      </c>
      <c r="O523">
        <v>26</v>
      </c>
      <c r="P523" t="str">
        <f t="shared" si="51"/>
        <v>26-35</v>
      </c>
      <c r="Q523">
        <f t="shared" si="49"/>
        <v>247.59</v>
      </c>
      <c r="R523" t="str">
        <f t="shared" si="50"/>
        <v>Sep 2024</v>
      </c>
      <c r="S523">
        <f t="shared" si="52"/>
        <v>2024</v>
      </c>
      <c r="T523" s="5">
        <f t="shared" si="53"/>
        <v>45536</v>
      </c>
    </row>
    <row r="524" spans="1:20" x14ac:dyDescent="0.3">
      <c r="A524">
        <v>48519</v>
      </c>
      <c r="B524" s="1">
        <v>45557</v>
      </c>
      <c r="C524">
        <v>954</v>
      </c>
      <c r="D524">
        <v>30</v>
      </c>
      <c r="E524" t="s">
        <v>37</v>
      </c>
      <c r="F524" t="s">
        <v>38</v>
      </c>
      <c r="G524">
        <v>4</v>
      </c>
      <c r="H524">
        <v>206.28</v>
      </c>
      <c r="I524" t="s">
        <v>35</v>
      </c>
      <c r="J524" t="s">
        <v>363</v>
      </c>
      <c r="K524" s="2">
        <v>4</v>
      </c>
      <c r="L524">
        <v>4</v>
      </c>
      <c r="M524" t="str">
        <f t="shared" si="48"/>
        <v>M</v>
      </c>
      <c r="N524" t="s">
        <v>21</v>
      </c>
      <c r="O524">
        <v>67</v>
      </c>
      <c r="P524" t="str">
        <f t="shared" si="51"/>
        <v>60+</v>
      </c>
      <c r="Q524">
        <f t="shared" si="49"/>
        <v>825.12</v>
      </c>
      <c r="R524" t="str">
        <f t="shared" si="50"/>
        <v>Sep 2024</v>
      </c>
      <c r="S524">
        <f t="shared" si="52"/>
        <v>2024</v>
      </c>
      <c r="T524" s="5">
        <f t="shared" si="53"/>
        <v>45536</v>
      </c>
    </row>
    <row r="525" spans="1:20" x14ac:dyDescent="0.3">
      <c r="A525">
        <v>14108</v>
      </c>
      <c r="B525" s="1">
        <v>45557</v>
      </c>
      <c r="C525">
        <v>820</v>
      </c>
      <c r="D525">
        <v>40</v>
      </c>
      <c r="E525" t="s">
        <v>24</v>
      </c>
      <c r="F525" t="s">
        <v>49</v>
      </c>
      <c r="G525">
        <v>1</v>
      </c>
      <c r="H525">
        <v>357.97</v>
      </c>
      <c r="I525" t="s">
        <v>26</v>
      </c>
      <c r="J525" t="s">
        <v>506</v>
      </c>
      <c r="K525" s="2">
        <v>4</v>
      </c>
      <c r="L525">
        <v>4</v>
      </c>
      <c r="M525" t="str">
        <f t="shared" si="48"/>
        <v>M</v>
      </c>
      <c r="N525" t="s">
        <v>21</v>
      </c>
      <c r="O525">
        <v>55</v>
      </c>
      <c r="P525" t="str">
        <f t="shared" si="51"/>
        <v>46-60</v>
      </c>
      <c r="Q525">
        <f t="shared" si="49"/>
        <v>357.97</v>
      </c>
      <c r="R525" t="str">
        <f t="shared" si="50"/>
        <v>Sep 2024</v>
      </c>
      <c r="S525">
        <f t="shared" si="52"/>
        <v>2024</v>
      </c>
      <c r="T525" s="5">
        <f t="shared" si="53"/>
        <v>45536</v>
      </c>
    </row>
    <row r="526" spans="1:20" x14ac:dyDescent="0.3">
      <c r="A526">
        <v>96041</v>
      </c>
      <c r="B526" s="1">
        <v>45557</v>
      </c>
      <c r="C526">
        <v>595</v>
      </c>
      <c r="D526">
        <v>10</v>
      </c>
      <c r="E526" t="s">
        <v>13</v>
      </c>
      <c r="F526" t="s">
        <v>14</v>
      </c>
      <c r="G526">
        <v>2</v>
      </c>
      <c r="H526">
        <v>177.49</v>
      </c>
      <c r="I526" t="s">
        <v>26</v>
      </c>
      <c r="J526" t="s">
        <v>608</v>
      </c>
      <c r="K526" s="2">
        <v>3.9924906132665834</v>
      </c>
      <c r="M526" t="str">
        <f t="shared" si="48"/>
        <v>M</v>
      </c>
      <c r="N526" t="s">
        <v>21</v>
      </c>
      <c r="O526">
        <v>56</v>
      </c>
      <c r="P526" t="str">
        <f t="shared" si="51"/>
        <v>46-60</v>
      </c>
      <c r="Q526">
        <f t="shared" si="49"/>
        <v>354.98</v>
      </c>
      <c r="R526" t="str">
        <f t="shared" si="50"/>
        <v>Sep 2024</v>
      </c>
      <c r="S526">
        <f t="shared" si="52"/>
        <v>2024</v>
      </c>
      <c r="T526" s="5">
        <f t="shared" si="53"/>
        <v>45536</v>
      </c>
    </row>
    <row r="527" spans="1:20" x14ac:dyDescent="0.3">
      <c r="A527">
        <v>88321</v>
      </c>
      <c r="B527" s="1">
        <v>45557</v>
      </c>
      <c r="C527">
        <v>738</v>
      </c>
      <c r="D527">
        <v>10</v>
      </c>
      <c r="E527" t="s">
        <v>13</v>
      </c>
      <c r="F527" t="s">
        <v>42</v>
      </c>
      <c r="G527">
        <v>5</v>
      </c>
      <c r="H527">
        <v>193.09</v>
      </c>
      <c r="I527" t="s">
        <v>26</v>
      </c>
      <c r="J527" t="s">
        <v>845</v>
      </c>
      <c r="K527" s="2">
        <v>5</v>
      </c>
      <c r="L527">
        <v>5</v>
      </c>
      <c r="M527" t="str">
        <f t="shared" si="48"/>
        <v>M</v>
      </c>
      <c r="N527" t="s">
        <v>21</v>
      </c>
      <c r="O527">
        <v>48</v>
      </c>
      <c r="P527" t="str">
        <f t="shared" si="51"/>
        <v>46-60</v>
      </c>
      <c r="Q527">
        <f t="shared" si="49"/>
        <v>965.45</v>
      </c>
      <c r="R527" t="str">
        <f t="shared" si="50"/>
        <v>Sep 2024</v>
      </c>
      <c r="S527">
        <f t="shared" si="52"/>
        <v>2024</v>
      </c>
      <c r="T527" s="5">
        <f t="shared" si="53"/>
        <v>45536</v>
      </c>
    </row>
    <row r="528" spans="1:20" x14ac:dyDescent="0.3">
      <c r="A528">
        <v>36855</v>
      </c>
      <c r="B528" s="1">
        <v>45557</v>
      </c>
      <c r="C528">
        <v>132</v>
      </c>
      <c r="D528">
        <v>10</v>
      </c>
      <c r="E528" t="s">
        <v>13</v>
      </c>
      <c r="F528" t="s">
        <v>111</v>
      </c>
      <c r="G528">
        <v>2</v>
      </c>
      <c r="H528">
        <v>301.92</v>
      </c>
      <c r="I528" t="s">
        <v>35</v>
      </c>
      <c r="J528" t="s">
        <v>220</v>
      </c>
      <c r="K528" s="2">
        <v>3.9924906132665834</v>
      </c>
      <c r="M528" t="str">
        <f t="shared" si="48"/>
        <v>F</v>
      </c>
      <c r="N528" t="s">
        <v>17</v>
      </c>
      <c r="O528">
        <v>43</v>
      </c>
      <c r="P528" t="str">
        <f t="shared" si="51"/>
        <v>36-45</v>
      </c>
      <c r="Q528">
        <f t="shared" si="49"/>
        <v>603.84</v>
      </c>
      <c r="R528" t="str">
        <f t="shared" si="50"/>
        <v>Sep 2024</v>
      </c>
      <c r="S528">
        <f t="shared" si="52"/>
        <v>2024</v>
      </c>
      <c r="T528" s="5">
        <f t="shared" si="53"/>
        <v>45536</v>
      </c>
    </row>
    <row r="529" spans="1:20" x14ac:dyDescent="0.3">
      <c r="A529">
        <v>32232</v>
      </c>
      <c r="B529" s="1">
        <v>45558</v>
      </c>
      <c r="C529">
        <v>476</v>
      </c>
      <c r="D529">
        <v>10</v>
      </c>
      <c r="E529" t="s">
        <v>13</v>
      </c>
      <c r="F529" t="s">
        <v>14</v>
      </c>
      <c r="G529">
        <v>1</v>
      </c>
      <c r="H529">
        <v>234.56</v>
      </c>
      <c r="I529" t="s">
        <v>35</v>
      </c>
      <c r="J529" t="s">
        <v>93</v>
      </c>
      <c r="K529" s="2">
        <v>5</v>
      </c>
      <c r="L529">
        <v>5</v>
      </c>
      <c r="M529" t="str">
        <f t="shared" si="48"/>
        <v>M</v>
      </c>
      <c r="N529" t="s">
        <v>21</v>
      </c>
      <c r="O529">
        <v>55</v>
      </c>
      <c r="P529" t="str">
        <f t="shared" si="51"/>
        <v>46-60</v>
      </c>
      <c r="Q529">
        <f t="shared" si="49"/>
        <v>234.56</v>
      </c>
      <c r="R529" t="str">
        <f t="shared" si="50"/>
        <v>Sep 2024</v>
      </c>
      <c r="S529">
        <f t="shared" si="52"/>
        <v>2024</v>
      </c>
      <c r="T529" s="5">
        <f t="shared" si="53"/>
        <v>45536</v>
      </c>
    </row>
    <row r="530" spans="1:20" x14ac:dyDescent="0.3">
      <c r="A530">
        <v>56464</v>
      </c>
      <c r="B530" s="1">
        <v>45558</v>
      </c>
      <c r="C530">
        <v>361</v>
      </c>
      <c r="D530">
        <v>20</v>
      </c>
      <c r="E530" t="s">
        <v>28</v>
      </c>
      <c r="F530" t="s">
        <v>72</v>
      </c>
      <c r="G530">
        <v>1</v>
      </c>
      <c r="H530">
        <v>483.14</v>
      </c>
      <c r="I530" t="s">
        <v>26</v>
      </c>
      <c r="J530" t="s">
        <v>300</v>
      </c>
      <c r="K530" s="2">
        <v>5</v>
      </c>
      <c r="L530">
        <v>5</v>
      </c>
      <c r="M530" t="str">
        <f t="shared" si="48"/>
        <v>M</v>
      </c>
      <c r="N530" t="s">
        <v>21</v>
      </c>
      <c r="O530">
        <v>44</v>
      </c>
      <c r="P530" t="str">
        <f t="shared" si="51"/>
        <v>36-45</v>
      </c>
      <c r="Q530">
        <f t="shared" si="49"/>
        <v>483.14</v>
      </c>
      <c r="R530" t="str">
        <f t="shared" si="50"/>
        <v>Sep 2024</v>
      </c>
      <c r="S530">
        <f t="shared" si="52"/>
        <v>2024</v>
      </c>
      <c r="T530" s="5">
        <f t="shared" si="53"/>
        <v>45536</v>
      </c>
    </row>
    <row r="531" spans="1:20" x14ac:dyDescent="0.3">
      <c r="A531">
        <v>82689</v>
      </c>
      <c r="B531" s="1">
        <v>45558</v>
      </c>
      <c r="C531">
        <v>254</v>
      </c>
      <c r="D531">
        <v>30</v>
      </c>
      <c r="E531" t="s">
        <v>37</v>
      </c>
      <c r="F531" t="s">
        <v>95</v>
      </c>
      <c r="G531">
        <v>1</v>
      </c>
      <c r="H531">
        <v>169.29</v>
      </c>
      <c r="I531" t="s">
        <v>35</v>
      </c>
      <c r="J531" t="s">
        <v>827</v>
      </c>
      <c r="K531" s="2">
        <v>4</v>
      </c>
      <c r="L531">
        <v>4</v>
      </c>
      <c r="M531" t="str">
        <f t="shared" si="48"/>
        <v>F</v>
      </c>
      <c r="N531" t="s">
        <v>17</v>
      </c>
      <c r="O531">
        <v>23</v>
      </c>
      <c r="P531" t="str">
        <f t="shared" si="51"/>
        <v>18-25</v>
      </c>
      <c r="Q531">
        <f t="shared" si="49"/>
        <v>169.29</v>
      </c>
      <c r="R531" t="str">
        <f t="shared" si="50"/>
        <v>Sep 2024</v>
      </c>
      <c r="S531">
        <f t="shared" si="52"/>
        <v>2024</v>
      </c>
      <c r="T531" s="5">
        <f t="shared" si="53"/>
        <v>45536</v>
      </c>
    </row>
    <row r="532" spans="1:20" x14ac:dyDescent="0.3">
      <c r="A532">
        <v>11871</v>
      </c>
      <c r="B532" s="1">
        <v>45558</v>
      </c>
      <c r="C532">
        <v>479</v>
      </c>
      <c r="D532">
        <v>30</v>
      </c>
      <c r="E532" t="s">
        <v>37</v>
      </c>
      <c r="F532" t="s">
        <v>95</v>
      </c>
      <c r="G532">
        <v>3</v>
      </c>
      <c r="H532">
        <v>258.27999999999997</v>
      </c>
      <c r="I532" t="s">
        <v>26</v>
      </c>
      <c r="J532" t="s">
        <v>965</v>
      </c>
      <c r="K532" s="2">
        <v>5</v>
      </c>
      <c r="L532">
        <v>5</v>
      </c>
      <c r="M532" t="str">
        <f t="shared" si="48"/>
        <v>M</v>
      </c>
      <c r="N532" t="s">
        <v>21</v>
      </c>
      <c r="O532">
        <v>65</v>
      </c>
      <c r="P532" t="str">
        <f t="shared" si="51"/>
        <v>60+</v>
      </c>
      <c r="Q532">
        <f t="shared" si="49"/>
        <v>774.83999999999992</v>
      </c>
      <c r="R532" t="str">
        <f t="shared" si="50"/>
        <v>Sep 2024</v>
      </c>
      <c r="S532">
        <f t="shared" si="52"/>
        <v>2024</v>
      </c>
      <c r="T532" s="5">
        <f t="shared" si="53"/>
        <v>45536</v>
      </c>
    </row>
    <row r="533" spans="1:20" x14ac:dyDescent="0.3">
      <c r="A533">
        <v>26652</v>
      </c>
      <c r="B533" s="1">
        <v>45559</v>
      </c>
      <c r="C533">
        <v>952</v>
      </c>
      <c r="D533">
        <v>10</v>
      </c>
      <c r="E533" t="s">
        <v>13</v>
      </c>
      <c r="F533" t="s">
        <v>32</v>
      </c>
      <c r="G533">
        <v>2</v>
      </c>
      <c r="H533">
        <v>480.79</v>
      </c>
      <c r="I533" t="s">
        <v>35</v>
      </c>
      <c r="J533" t="s">
        <v>153</v>
      </c>
      <c r="K533" s="2">
        <v>5</v>
      </c>
      <c r="L533">
        <v>5</v>
      </c>
      <c r="M533" t="str">
        <f t="shared" si="48"/>
        <v>F</v>
      </c>
      <c r="N533" t="s">
        <v>17</v>
      </c>
      <c r="O533">
        <v>48</v>
      </c>
      <c r="P533" t="str">
        <f t="shared" si="51"/>
        <v>46-60</v>
      </c>
      <c r="Q533">
        <f t="shared" si="49"/>
        <v>961.58</v>
      </c>
      <c r="R533" t="str">
        <f t="shared" si="50"/>
        <v>Sep 2024</v>
      </c>
      <c r="S533">
        <f t="shared" si="52"/>
        <v>2024</v>
      </c>
      <c r="T533" s="5">
        <f t="shared" si="53"/>
        <v>45536</v>
      </c>
    </row>
    <row r="534" spans="1:20" x14ac:dyDescent="0.3">
      <c r="A534">
        <v>33496</v>
      </c>
      <c r="B534" s="1">
        <v>45559</v>
      </c>
      <c r="C534">
        <v>863</v>
      </c>
      <c r="D534">
        <v>50</v>
      </c>
      <c r="E534" t="s">
        <v>18</v>
      </c>
      <c r="F534" t="s">
        <v>84</v>
      </c>
      <c r="G534">
        <v>5</v>
      </c>
      <c r="H534">
        <v>174.83</v>
      </c>
      <c r="I534" t="s">
        <v>26</v>
      </c>
      <c r="J534" t="s">
        <v>157</v>
      </c>
      <c r="K534" s="2">
        <v>5</v>
      </c>
      <c r="L534">
        <v>5</v>
      </c>
      <c r="M534" t="str">
        <f t="shared" si="48"/>
        <v>M</v>
      </c>
      <c r="N534" t="s">
        <v>21</v>
      </c>
      <c r="O534">
        <v>71</v>
      </c>
      <c r="P534" t="str">
        <f t="shared" si="51"/>
        <v>60+</v>
      </c>
      <c r="Q534">
        <f t="shared" si="49"/>
        <v>874.15000000000009</v>
      </c>
      <c r="R534" t="str">
        <f t="shared" si="50"/>
        <v>Sep 2024</v>
      </c>
      <c r="S534">
        <f t="shared" si="52"/>
        <v>2024</v>
      </c>
      <c r="T534" s="5">
        <f t="shared" si="53"/>
        <v>45536</v>
      </c>
    </row>
    <row r="535" spans="1:20" x14ac:dyDescent="0.3">
      <c r="A535">
        <v>76010</v>
      </c>
      <c r="B535" s="1">
        <v>45559</v>
      </c>
      <c r="C535">
        <v>248</v>
      </c>
      <c r="D535">
        <v>30</v>
      </c>
      <c r="E535" t="s">
        <v>37</v>
      </c>
      <c r="F535" t="s">
        <v>38</v>
      </c>
      <c r="G535">
        <v>1</v>
      </c>
      <c r="H535">
        <v>257.23</v>
      </c>
      <c r="I535" t="s">
        <v>15</v>
      </c>
      <c r="J535" t="s">
        <v>286</v>
      </c>
      <c r="K535" s="2">
        <v>3.9924906132665834</v>
      </c>
      <c r="M535" t="str">
        <f t="shared" si="48"/>
        <v>F</v>
      </c>
      <c r="N535" t="s">
        <v>17</v>
      </c>
      <c r="O535">
        <v>51</v>
      </c>
      <c r="P535" t="str">
        <f t="shared" si="51"/>
        <v>46-60</v>
      </c>
      <c r="Q535">
        <f t="shared" si="49"/>
        <v>257.23</v>
      </c>
      <c r="R535" t="str">
        <f t="shared" si="50"/>
        <v>Sep 2024</v>
      </c>
      <c r="S535">
        <f t="shared" si="52"/>
        <v>2024</v>
      </c>
      <c r="T535" s="5">
        <f t="shared" si="53"/>
        <v>45536</v>
      </c>
    </row>
    <row r="536" spans="1:20" x14ac:dyDescent="0.3">
      <c r="A536">
        <v>25889</v>
      </c>
      <c r="B536" s="1">
        <v>45559</v>
      </c>
      <c r="C536">
        <v>507</v>
      </c>
      <c r="D536">
        <v>20</v>
      </c>
      <c r="E536" t="s">
        <v>28</v>
      </c>
      <c r="F536" t="s">
        <v>29</v>
      </c>
      <c r="G536">
        <v>4</v>
      </c>
      <c r="H536">
        <v>255.89</v>
      </c>
      <c r="I536" t="s">
        <v>35</v>
      </c>
      <c r="J536" t="s">
        <v>376</v>
      </c>
      <c r="K536" s="2">
        <v>5</v>
      </c>
      <c r="L536">
        <v>5</v>
      </c>
      <c r="M536" t="str">
        <f t="shared" si="48"/>
        <v>F</v>
      </c>
      <c r="N536" t="s">
        <v>17</v>
      </c>
      <c r="O536">
        <v>51</v>
      </c>
      <c r="P536" t="str">
        <f t="shared" si="51"/>
        <v>46-60</v>
      </c>
      <c r="Q536">
        <f t="shared" si="49"/>
        <v>1023.56</v>
      </c>
      <c r="R536" t="str">
        <f t="shared" si="50"/>
        <v>Sep 2024</v>
      </c>
      <c r="S536">
        <f t="shared" si="52"/>
        <v>2024</v>
      </c>
      <c r="T536" s="5">
        <f t="shared" si="53"/>
        <v>45536</v>
      </c>
    </row>
    <row r="537" spans="1:20" x14ac:dyDescent="0.3">
      <c r="A537">
        <v>42185</v>
      </c>
      <c r="B537" s="1">
        <v>45559</v>
      </c>
      <c r="C537">
        <v>615</v>
      </c>
      <c r="D537">
        <v>50</v>
      </c>
      <c r="E537" t="s">
        <v>18</v>
      </c>
      <c r="F537" t="s">
        <v>19</v>
      </c>
      <c r="G537">
        <v>2</v>
      </c>
      <c r="H537">
        <v>86.15</v>
      </c>
      <c r="I537" t="s">
        <v>15</v>
      </c>
      <c r="J537" t="s">
        <v>568</v>
      </c>
      <c r="K537" s="2">
        <v>4</v>
      </c>
      <c r="L537">
        <v>4</v>
      </c>
      <c r="M537" t="str">
        <f t="shared" si="48"/>
        <v>M</v>
      </c>
      <c r="N537" t="s">
        <v>21</v>
      </c>
      <c r="O537">
        <v>35</v>
      </c>
      <c r="P537" t="str">
        <f t="shared" si="51"/>
        <v>26-35</v>
      </c>
      <c r="Q537">
        <f t="shared" si="49"/>
        <v>172.3</v>
      </c>
      <c r="R537" t="str">
        <f t="shared" si="50"/>
        <v>Sep 2024</v>
      </c>
      <c r="S537">
        <f t="shared" si="52"/>
        <v>2024</v>
      </c>
      <c r="T537" s="5">
        <f t="shared" si="53"/>
        <v>45536</v>
      </c>
    </row>
    <row r="538" spans="1:20" x14ac:dyDescent="0.3">
      <c r="A538">
        <v>94503</v>
      </c>
      <c r="B538" s="1">
        <v>45559</v>
      </c>
      <c r="C538">
        <v>874</v>
      </c>
      <c r="D538">
        <v>30</v>
      </c>
      <c r="E538" t="s">
        <v>37</v>
      </c>
      <c r="F538" t="s">
        <v>58</v>
      </c>
      <c r="G538">
        <v>2</v>
      </c>
      <c r="H538">
        <v>62.01</v>
      </c>
      <c r="I538" t="s">
        <v>35</v>
      </c>
      <c r="J538" t="s">
        <v>742</v>
      </c>
      <c r="K538" s="2">
        <v>3</v>
      </c>
      <c r="L538">
        <v>3</v>
      </c>
      <c r="M538" t="str">
        <f t="shared" si="48"/>
        <v>M</v>
      </c>
      <c r="N538" t="s">
        <v>21</v>
      </c>
      <c r="O538">
        <v>68</v>
      </c>
      <c r="P538" t="str">
        <f t="shared" si="51"/>
        <v>60+</v>
      </c>
      <c r="Q538">
        <f t="shared" si="49"/>
        <v>124.02</v>
      </c>
      <c r="R538" t="str">
        <f t="shared" si="50"/>
        <v>Sep 2024</v>
      </c>
      <c r="S538">
        <f t="shared" si="52"/>
        <v>2024</v>
      </c>
      <c r="T538" s="5">
        <f t="shared" si="53"/>
        <v>45536</v>
      </c>
    </row>
    <row r="539" spans="1:20" x14ac:dyDescent="0.3">
      <c r="A539">
        <v>50575</v>
      </c>
      <c r="B539" s="1">
        <v>45559</v>
      </c>
      <c r="C539">
        <v>107</v>
      </c>
      <c r="D539">
        <v>50</v>
      </c>
      <c r="E539" t="s">
        <v>18</v>
      </c>
      <c r="F539" t="s">
        <v>87</v>
      </c>
      <c r="G539">
        <v>4</v>
      </c>
      <c r="H539">
        <v>225.83</v>
      </c>
      <c r="I539" t="s">
        <v>15</v>
      </c>
      <c r="J539" t="s">
        <v>906</v>
      </c>
      <c r="K539" s="2">
        <v>3.9924906132665834</v>
      </c>
      <c r="M539" t="str">
        <f t="shared" si="48"/>
        <v>M</v>
      </c>
      <c r="N539" t="s">
        <v>21</v>
      </c>
      <c r="O539">
        <v>29</v>
      </c>
      <c r="P539" t="str">
        <f t="shared" si="51"/>
        <v>26-35</v>
      </c>
      <c r="Q539">
        <f t="shared" si="49"/>
        <v>903.32</v>
      </c>
      <c r="R539" t="str">
        <f t="shared" si="50"/>
        <v>Sep 2024</v>
      </c>
      <c r="S539">
        <f t="shared" si="52"/>
        <v>2024</v>
      </c>
      <c r="T539" s="5">
        <f t="shared" si="53"/>
        <v>45536</v>
      </c>
    </row>
    <row r="540" spans="1:20" x14ac:dyDescent="0.3">
      <c r="A540">
        <v>99887</v>
      </c>
      <c r="B540" s="1">
        <v>45559</v>
      </c>
      <c r="C540">
        <v>237</v>
      </c>
      <c r="D540">
        <v>50</v>
      </c>
      <c r="E540" t="s">
        <v>18</v>
      </c>
      <c r="F540" t="s">
        <v>84</v>
      </c>
      <c r="G540">
        <v>1</v>
      </c>
      <c r="H540">
        <v>101.82</v>
      </c>
      <c r="I540" t="s">
        <v>15</v>
      </c>
      <c r="J540" t="s">
        <v>972</v>
      </c>
      <c r="K540" s="2">
        <v>5</v>
      </c>
      <c r="L540">
        <v>5</v>
      </c>
      <c r="M540" t="str">
        <f t="shared" si="48"/>
        <v>F</v>
      </c>
      <c r="N540" t="s">
        <v>17</v>
      </c>
      <c r="O540">
        <v>50</v>
      </c>
      <c r="P540" t="str">
        <f t="shared" si="51"/>
        <v>46-60</v>
      </c>
      <c r="Q540">
        <f t="shared" si="49"/>
        <v>101.82</v>
      </c>
      <c r="R540" t="str">
        <f t="shared" si="50"/>
        <v>Sep 2024</v>
      </c>
      <c r="S540">
        <f t="shared" si="52"/>
        <v>2024</v>
      </c>
      <c r="T540" s="5">
        <f t="shared" si="53"/>
        <v>45536</v>
      </c>
    </row>
    <row r="541" spans="1:20" x14ac:dyDescent="0.3">
      <c r="A541">
        <v>96195</v>
      </c>
      <c r="B541" s="1">
        <v>45560</v>
      </c>
      <c r="C541">
        <v>975</v>
      </c>
      <c r="D541">
        <v>30</v>
      </c>
      <c r="E541" t="s">
        <v>37</v>
      </c>
      <c r="F541" t="s">
        <v>58</v>
      </c>
      <c r="G541">
        <v>4</v>
      </c>
      <c r="H541">
        <v>196.7</v>
      </c>
      <c r="I541" t="s">
        <v>35</v>
      </c>
      <c r="J541" t="s">
        <v>20</v>
      </c>
      <c r="K541" s="2">
        <v>5</v>
      </c>
      <c r="L541">
        <v>5</v>
      </c>
      <c r="M541" t="str">
        <f t="shared" si="48"/>
        <v>M</v>
      </c>
      <c r="N541" t="s">
        <v>21</v>
      </c>
      <c r="O541">
        <v>27</v>
      </c>
      <c r="P541" t="str">
        <f t="shared" si="51"/>
        <v>26-35</v>
      </c>
      <c r="Q541">
        <f t="shared" si="49"/>
        <v>786.8</v>
      </c>
      <c r="R541" t="str">
        <f t="shared" si="50"/>
        <v>Sep 2024</v>
      </c>
      <c r="S541">
        <f t="shared" si="52"/>
        <v>2024</v>
      </c>
      <c r="T541" s="5">
        <f t="shared" si="53"/>
        <v>45536</v>
      </c>
    </row>
    <row r="542" spans="1:20" x14ac:dyDescent="0.3">
      <c r="A542">
        <v>27766</v>
      </c>
      <c r="B542" s="1">
        <v>45560</v>
      </c>
      <c r="C542">
        <v>257</v>
      </c>
      <c r="D542">
        <v>30</v>
      </c>
      <c r="E542" t="s">
        <v>37</v>
      </c>
      <c r="F542" t="s">
        <v>68</v>
      </c>
      <c r="G542">
        <v>5</v>
      </c>
      <c r="H542">
        <v>154.72</v>
      </c>
      <c r="I542" t="s">
        <v>15</v>
      </c>
      <c r="J542" t="s">
        <v>680</v>
      </c>
      <c r="K542" s="2">
        <v>4</v>
      </c>
      <c r="L542">
        <v>4</v>
      </c>
      <c r="M542" t="str">
        <f t="shared" si="48"/>
        <v>Unknown</v>
      </c>
      <c r="O542">
        <v>39</v>
      </c>
      <c r="P542" t="str">
        <f t="shared" si="51"/>
        <v>36-45</v>
      </c>
      <c r="Q542">
        <f t="shared" si="49"/>
        <v>773.6</v>
      </c>
      <c r="R542" t="str">
        <f t="shared" si="50"/>
        <v>Sep 2024</v>
      </c>
      <c r="S542">
        <f t="shared" si="52"/>
        <v>2024</v>
      </c>
      <c r="T542" s="5">
        <f t="shared" si="53"/>
        <v>45536</v>
      </c>
    </row>
    <row r="543" spans="1:20" x14ac:dyDescent="0.3">
      <c r="A543">
        <v>36373</v>
      </c>
      <c r="B543" s="1">
        <v>45560</v>
      </c>
      <c r="C543">
        <v>901</v>
      </c>
      <c r="D543">
        <v>50</v>
      </c>
      <c r="E543" t="s">
        <v>18</v>
      </c>
      <c r="F543" t="s">
        <v>87</v>
      </c>
      <c r="G543">
        <v>1</v>
      </c>
      <c r="H543">
        <v>101.9</v>
      </c>
      <c r="I543" t="s">
        <v>26</v>
      </c>
      <c r="J543" t="s">
        <v>708</v>
      </c>
      <c r="K543" s="2">
        <v>1</v>
      </c>
      <c r="L543">
        <v>1</v>
      </c>
      <c r="M543" t="str">
        <f t="shared" si="48"/>
        <v>F</v>
      </c>
      <c r="N543" t="s">
        <v>17</v>
      </c>
      <c r="O543">
        <v>50</v>
      </c>
      <c r="P543" t="str">
        <f t="shared" si="51"/>
        <v>46-60</v>
      </c>
      <c r="Q543">
        <f t="shared" si="49"/>
        <v>101.9</v>
      </c>
      <c r="R543" t="str">
        <f t="shared" si="50"/>
        <v>Sep 2024</v>
      </c>
      <c r="S543">
        <f t="shared" si="52"/>
        <v>2024</v>
      </c>
      <c r="T543" s="5">
        <f t="shared" si="53"/>
        <v>45536</v>
      </c>
    </row>
    <row r="544" spans="1:20" x14ac:dyDescent="0.3">
      <c r="A544">
        <v>71005</v>
      </c>
      <c r="B544" s="1">
        <v>45561</v>
      </c>
      <c r="C544">
        <v>203</v>
      </c>
      <c r="D544">
        <v>10</v>
      </c>
      <c r="E544" t="s">
        <v>13</v>
      </c>
      <c r="F544" t="s">
        <v>111</v>
      </c>
      <c r="G544">
        <v>3</v>
      </c>
      <c r="H544">
        <v>129.35</v>
      </c>
      <c r="I544" t="s">
        <v>15</v>
      </c>
      <c r="J544" t="s">
        <v>237</v>
      </c>
      <c r="K544" s="2">
        <v>5</v>
      </c>
      <c r="L544">
        <v>5</v>
      </c>
      <c r="M544" t="str">
        <f t="shared" si="48"/>
        <v>M</v>
      </c>
      <c r="N544" t="s">
        <v>21</v>
      </c>
      <c r="O544">
        <v>28</v>
      </c>
      <c r="P544" t="str">
        <f t="shared" si="51"/>
        <v>26-35</v>
      </c>
      <c r="Q544">
        <f t="shared" si="49"/>
        <v>388.04999999999995</v>
      </c>
      <c r="R544" t="str">
        <f t="shared" si="50"/>
        <v>Sep 2024</v>
      </c>
      <c r="S544">
        <f t="shared" si="52"/>
        <v>2024</v>
      </c>
      <c r="T544" s="5">
        <f t="shared" si="53"/>
        <v>45536</v>
      </c>
    </row>
    <row r="545" spans="1:20" x14ac:dyDescent="0.3">
      <c r="A545">
        <v>53474</v>
      </c>
      <c r="B545" s="1">
        <v>45561</v>
      </c>
      <c r="C545">
        <v>892</v>
      </c>
      <c r="D545">
        <v>40</v>
      </c>
      <c r="E545" t="s">
        <v>24</v>
      </c>
      <c r="F545" t="s">
        <v>65</v>
      </c>
      <c r="G545">
        <v>5</v>
      </c>
      <c r="H545">
        <v>280.14999999999998</v>
      </c>
      <c r="I545" t="s">
        <v>26</v>
      </c>
      <c r="J545" t="s">
        <v>641</v>
      </c>
      <c r="K545" s="2">
        <v>3.9924906132665834</v>
      </c>
      <c r="M545" t="str">
        <f t="shared" si="48"/>
        <v>F</v>
      </c>
      <c r="N545" t="s">
        <v>17</v>
      </c>
      <c r="O545">
        <v>44</v>
      </c>
      <c r="P545" t="str">
        <f t="shared" si="51"/>
        <v>36-45</v>
      </c>
      <c r="Q545">
        <f t="shared" si="49"/>
        <v>1400.75</v>
      </c>
      <c r="R545" t="str">
        <f t="shared" si="50"/>
        <v>Sep 2024</v>
      </c>
      <c r="S545">
        <f t="shared" si="52"/>
        <v>2024</v>
      </c>
      <c r="T545" s="5">
        <f t="shared" si="53"/>
        <v>45536</v>
      </c>
    </row>
    <row r="546" spans="1:20" x14ac:dyDescent="0.3">
      <c r="A546">
        <v>54306</v>
      </c>
      <c r="B546" s="1">
        <v>45561</v>
      </c>
      <c r="C546">
        <v>409</v>
      </c>
      <c r="D546">
        <v>50</v>
      </c>
      <c r="E546" t="s">
        <v>18</v>
      </c>
      <c r="F546" t="s">
        <v>84</v>
      </c>
      <c r="G546">
        <v>1</v>
      </c>
      <c r="H546">
        <v>333.66</v>
      </c>
      <c r="I546" t="s">
        <v>35</v>
      </c>
      <c r="J546" t="s">
        <v>651</v>
      </c>
      <c r="K546" s="2">
        <v>3.9924906132665834</v>
      </c>
      <c r="M546" t="str">
        <f t="shared" si="48"/>
        <v>M</v>
      </c>
      <c r="N546" t="s">
        <v>21</v>
      </c>
      <c r="O546">
        <v>39</v>
      </c>
      <c r="P546" t="str">
        <f t="shared" si="51"/>
        <v>36-45</v>
      </c>
      <c r="Q546">
        <f t="shared" si="49"/>
        <v>333.66</v>
      </c>
      <c r="R546" t="str">
        <f t="shared" si="50"/>
        <v>Sep 2024</v>
      </c>
      <c r="S546">
        <f t="shared" si="52"/>
        <v>2024</v>
      </c>
      <c r="T546" s="5">
        <f t="shared" si="53"/>
        <v>45536</v>
      </c>
    </row>
    <row r="547" spans="1:20" x14ac:dyDescent="0.3">
      <c r="A547">
        <v>77823</v>
      </c>
      <c r="B547" s="1">
        <v>45562</v>
      </c>
      <c r="C547">
        <v>994</v>
      </c>
      <c r="D547">
        <v>10</v>
      </c>
      <c r="E547" t="s">
        <v>13</v>
      </c>
      <c r="F547" t="s">
        <v>14</v>
      </c>
      <c r="G547">
        <v>5</v>
      </c>
      <c r="H547">
        <v>475.31</v>
      </c>
      <c r="I547" t="s">
        <v>15</v>
      </c>
      <c r="J547" t="s">
        <v>145</v>
      </c>
      <c r="K547" s="2">
        <v>5</v>
      </c>
      <c r="L547">
        <v>5</v>
      </c>
      <c r="M547" t="str">
        <f t="shared" si="48"/>
        <v>F</v>
      </c>
      <c r="N547" t="s">
        <v>17</v>
      </c>
      <c r="O547">
        <v>34</v>
      </c>
      <c r="P547" t="str">
        <f t="shared" si="51"/>
        <v>26-35</v>
      </c>
      <c r="Q547">
        <f t="shared" si="49"/>
        <v>2376.5500000000002</v>
      </c>
      <c r="R547" t="str">
        <f t="shared" si="50"/>
        <v>Sep 2024</v>
      </c>
      <c r="S547">
        <f t="shared" si="52"/>
        <v>2024</v>
      </c>
      <c r="T547" s="5">
        <f t="shared" si="53"/>
        <v>45536</v>
      </c>
    </row>
    <row r="548" spans="1:20" x14ac:dyDescent="0.3">
      <c r="A548">
        <v>91463</v>
      </c>
      <c r="B548" s="1">
        <v>45562</v>
      </c>
      <c r="C548">
        <v>110</v>
      </c>
      <c r="D548">
        <v>20</v>
      </c>
      <c r="E548" t="s">
        <v>28</v>
      </c>
      <c r="F548" t="s">
        <v>77</v>
      </c>
      <c r="G548">
        <v>5</v>
      </c>
      <c r="H548">
        <v>418.71</v>
      </c>
      <c r="I548" t="s">
        <v>26</v>
      </c>
      <c r="J548" t="s">
        <v>234</v>
      </c>
      <c r="K548" s="2">
        <v>3</v>
      </c>
      <c r="L548">
        <v>3</v>
      </c>
      <c r="M548" t="str">
        <f t="shared" si="48"/>
        <v>F</v>
      </c>
      <c r="N548" t="s">
        <v>17</v>
      </c>
      <c r="O548">
        <v>66</v>
      </c>
      <c r="P548" t="str">
        <f t="shared" si="51"/>
        <v>60+</v>
      </c>
      <c r="Q548">
        <f t="shared" si="49"/>
        <v>2093.5499999999997</v>
      </c>
      <c r="R548" t="str">
        <f t="shared" si="50"/>
        <v>Sep 2024</v>
      </c>
      <c r="S548">
        <f t="shared" si="52"/>
        <v>2024</v>
      </c>
      <c r="T548" s="5">
        <f t="shared" si="53"/>
        <v>45536</v>
      </c>
    </row>
    <row r="549" spans="1:20" x14ac:dyDescent="0.3">
      <c r="A549">
        <v>11101</v>
      </c>
      <c r="B549" s="1">
        <v>45562</v>
      </c>
      <c r="C549">
        <v>750</v>
      </c>
      <c r="D549">
        <v>50</v>
      </c>
      <c r="E549" t="s">
        <v>18</v>
      </c>
      <c r="F549" t="s">
        <v>19</v>
      </c>
      <c r="G549">
        <v>5</v>
      </c>
      <c r="H549">
        <v>96.94</v>
      </c>
      <c r="I549" t="s">
        <v>35</v>
      </c>
      <c r="J549" t="s">
        <v>779</v>
      </c>
      <c r="K549" s="2">
        <v>4</v>
      </c>
      <c r="L549">
        <v>4</v>
      </c>
      <c r="M549" t="str">
        <f t="shared" si="48"/>
        <v>F</v>
      </c>
      <c r="N549" t="s">
        <v>17</v>
      </c>
      <c r="O549">
        <v>22</v>
      </c>
      <c r="P549" t="str">
        <f t="shared" si="51"/>
        <v>18-25</v>
      </c>
      <c r="Q549">
        <f t="shared" si="49"/>
        <v>484.7</v>
      </c>
      <c r="R549" t="str">
        <f t="shared" si="50"/>
        <v>Sep 2024</v>
      </c>
      <c r="S549">
        <f t="shared" si="52"/>
        <v>2024</v>
      </c>
      <c r="T549" s="5">
        <f t="shared" si="53"/>
        <v>45536</v>
      </c>
    </row>
    <row r="550" spans="1:20" x14ac:dyDescent="0.3">
      <c r="A550">
        <v>48803</v>
      </c>
      <c r="B550" s="1">
        <v>45562</v>
      </c>
      <c r="C550">
        <v>285</v>
      </c>
      <c r="D550">
        <v>30</v>
      </c>
      <c r="E550" t="s">
        <v>37</v>
      </c>
      <c r="F550" t="s">
        <v>95</v>
      </c>
      <c r="G550">
        <v>1</v>
      </c>
      <c r="H550">
        <v>481.21</v>
      </c>
      <c r="I550" t="s">
        <v>26</v>
      </c>
      <c r="J550" t="s">
        <v>888</v>
      </c>
      <c r="K550" s="2">
        <v>5</v>
      </c>
      <c r="L550">
        <v>5</v>
      </c>
      <c r="M550" t="str">
        <f t="shared" si="48"/>
        <v>M</v>
      </c>
      <c r="N550" t="s">
        <v>21</v>
      </c>
      <c r="O550">
        <v>31</v>
      </c>
      <c r="P550" t="str">
        <f t="shared" si="51"/>
        <v>26-35</v>
      </c>
      <c r="Q550">
        <f t="shared" si="49"/>
        <v>481.21</v>
      </c>
      <c r="R550" t="str">
        <f t="shared" si="50"/>
        <v>Sep 2024</v>
      </c>
      <c r="S550">
        <f t="shared" si="52"/>
        <v>2024</v>
      </c>
      <c r="T550" s="5">
        <f t="shared" si="53"/>
        <v>45536</v>
      </c>
    </row>
    <row r="551" spans="1:20" x14ac:dyDescent="0.3">
      <c r="A551">
        <v>96862</v>
      </c>
      <c r="B551" s="1">
        <v>45563</v>
      </c>
      <c r="C551">
        <v>146</v>
      </c>
      <c r="D551">
        <v>40</v>
      </c>
      <c r="E551" t="s">
        <v>24</v>
      </c>
      <c r="F551" t="s">
        <v>44</v>
      </c>
      <c r="G551">
        <v>5</v>
      </c>
      <c r="H551">
        <v>457.21</v>
      </c>
      <c r="I551" t="s">
        <v>35</v>
      </c>
      <c r="J551" t="s">
        <v>584</v>
      </c>
      <c r="K551" s="2">
        <v>3</v>
      </c>
      <c r="L551">
        <v>3</v>
      </c>
      <c r="M551" t="str">
        <f t="shared" si="48"/>
        <v>M</v>
      </c>
      <c r="N551" t="s">
        <v>21</v>
      </c>
      <c r="O551">
        <v>29</v>
      </c>
      <c r="P551" t="str">
        <f t="shared" si="51"/>
        <v>26-35</v>
      </c>
      <c r="Q551">
        <f t="shared" si="49"/>
        <v>2286.0499999999997</v>
      </c>
      <c r="R551" t="str">
        <f t="shared" si="50"/>
        <v>Sep 2024</v>
      </c>
      <c r="S551">
        <f t="shared" si="52"/>
        <v>2024</v>
      </c>
      <c r="T551" s="5">
        <f t="shared" si="53"/>
        <v>45536</v>
      </c>
    </row>
    <row r="552" spans="1:20" x14ac:dyDescent="0.3">
      <c r="A552">
        <v>13992</v>
      </c>
      <c r="B552" s="1">
        <v>45563</v>
      </c>
      <c r="C552">
        <v>375</v>
      </c>
      <c r="D552">
        <v>40</v>
      </c>
      <c r="E552" t="s">
        <v>24</v>
      </c>
      <c r="F552" t="s">
        <v>65</v>
      </c>
      <c r="G552">
        <v>5</v>
      </c>
      <c r="H552">
        <v>25.87</v>
      </c>
      <c r="I552" t="s">
        <v>35</v>
      </c>
      <c r="J552" t="s">
        <v>600</v>
      </c>
      <c r="K552" s="2">
        <v>3</v>
      </c>
      <c r="L552">
        <v>3</v>
      </c>
      <c r="M552" t="str">
        <f t="shared" si="48"/>
        <v>F</v>
      </c>
      <c r="N552" t="s">
        <v>17</v>
      </c>
      <c r="O552">
        <v>40</v>
      </c>
      <c r="P552" t="str">
        <f t="shared" si="51"/>
        <v>36-45</v>
      </c>
      <c r="Q552">
        <f t="shared" si="49"/>
        <v>129.35</v>
      </c>
      <c r="R552" t="str">
        <f t="shared" si="50"/>
        <v>Sep 2024</v>
      </c>
      <c r="S552">
        <f t="shared" si="52"/>
        <v>2024</v>
      </c>
      <c r="T552" s="5">
        <f t="shared" si="53"/>
        <v>45536</v>
      </c>
    </row>
    <row r="553" spans="1:20" x14ac:dyDescent="0.3">
      <c r="A553">
        <v>82756</v>
      </c>
      <c r="B553" s="1">
        <v>45563</v>
      </c>
      <c r="C553">
        <v>597</v>
      </c>
      <c r="D553">
        <v>10</v>
      </c>
      <c r="E553" t="s">
        <v>13</v>
      </c>
      <c r="F553" t="s">
        <v>32</v>
      </c>
      <c r="G553">
        <v>3</v>
      </c>
      <c r="H553">
        <v>445.82</v>
      </c>
      <c r="I553" t="s">
        <v>35</v>
      </c>
      <c r="J553" t="s">
        <v>659</v>
      </c>
      <c r="K553" s="2">
        <v>3.9924906132665834</v>
      </c>
      <c r="M553" t="str">
        <f t="shared" si="48"/>
        <v>F</v>
      </c>
      <c r="N553" t="s">
        <v>17</v>
      </c>
      <c r="O553">
        <v>73</v>
      </c>
      <c r="P553" t="str">
        <f t="shared" si="51"/>
        <v>60+</v>
      </c>
      <c r="Q553">
        <f t="shared" si="49"/>
        <v>1337.46</v>
      </c>
      <c r="R553" t="str">
        <f t="shared" si="50"/>
        <v>Sep 2024</v>
      </c>
      <c r="S553">
        <f t="shared" si="52"/>
        <v>2024</v>
      </c>
      <c r="T553" s="5">
        <f t="shared" si="53"/>
        <v>45536</v>
      </c>
    </row>
    <row r="554" spans="1:20" x14ac:dyDescent="0.3">
      <c r="A554">
        <v>47637</v>
      </c>
      <c r="B554" s="1">
        <v>45563</v>
      </c>
      <c r="C554">
        <v>197</v>
      </c>
      <c r="D554">
        <v>40</v>
      </c>
      <c r="E554" t="s">
        <v>24</v>
      </c>
      <c r="F554" t="s">
        <v>65</v>
      </c>
      <c r="G554">
        <v>2</v>
      </c>
      <c r="H554">
        <v>484.93</v>
      </c>
      <c r="I554" t="s">
        <v>35</v>
      </c>
      <c r="J554" t="s">
        <v>773</v>
      </c>
      <c r="K554" s="2">
        <v>3.9924906132665834</v>
      </c>
      <c r="M554" t="str">
        <f t="shared" si="48"/>
        <v>F</v>
      </c>
      <c r="N554" t="s">
        <v>17</v>
      </c>
      <c r="O554">
        <v>42</v>
      </c>
      <c r="P554" t="str">
        <f t="shared" si="51"/>
        <v>36-45</v>
      </c>
      <c r="Q554">
        <f t="shared" si="49"/>
        <v>969.86</v>
      </c>
      <c r="R554" t="str">
        <f t="shared" si="50"/>
        <v>Sep 2024</v>
      </c>
      <c r="S554">
        <f t="shared" si="52"/>
        <v>2024</v>
      </c>
      <c r="T554" s="5">
        <f t="shared" si="53"/>
        <v>45536</v>
      </c>
    </row>
    <row r="555" spans="1:20" x14ac:dyDescent="0.3">
      <c r="A555">
        <v>32168</v>
      </c>
      <c r="B555" s="1">
        <v>45564</v>
      </c>
      <c r="C555">
        <v>896</v>
      </c>
      <c r="D555">
        <v>30</v>
      </c>
      <c r="E555" t="s">
        <v>37</v>
      </c>
      <c r="F555" t="s">
        <v>95</v>
      </c>
      <c r="G555">
        <v>4</v>
      </c>
      <c r="H555">
        <v>479.12</v>
      </c>
      <c r="I555" t="s">
        <v>15</v>
      </c>
      <c r="J555" t="s">
        <v>744</v>
      </c>
      <c r="K555" s="2">
        <v>4</v>
      </c>
      <c r="L555">
        <v>4</v>
      </c>
      <c r="M555" t="str">
        <f t="shared" si="48"/>
        <v>F</v>
      </c>
      <c r="N555" t="s">
        <v>17</v>
      </c>
      <c r="O555">
        <v>39</v>
      </c>
      <c r="P555" t="str">
        <f t="shared" si="51"/>
        <v>36-45</v>
      </c>
      <c r="Q555">
        <f t="shared" si="49"/>
        <v>1916.48</v>
      </c>
      <c r="R555" t="str">
        <f t="shared" si="50"/>
        <v>Sep 2024</v>
      </c>
      <c r="S555">
        <f t="shared" si="52"/>
        <v>2024</v>
      </c>
      <c r="T555" s="5">
        <f t="shared" si="53"/>
        <v>45536</v>
      </c>
    </row>
    <row r="556" spans="1:20" x14ac:dyDescent="0.3">
      <c r="A556">
        <v>42739</v>
      </c>
      <c r="B556" s="1">
        <v>45564</v>
      </c>
      <c r="C556">
        <v>149</v>
      </c>
      <c r="D556">
        <v>10</v>
      </c>
      <c r="E556" t="s">
        <v>13</v>
      </c>
      <c r="F556" t="s">
        <v>47</v>
      </c>
      <c r="G556">
        <v>5</v>
      </c>
      <c r="H556">
        <v>486.9</v>
      </c>
      <c r="I556" t="s">
        <v>15</v>
      </c>
      <c r="J556" t="s">
        <v>861</v>
      </c>
      <c r="K556" s="2">
        <v>5</v>
      </c>
      <c r="L556">
        <v>5</v>
      </c>
      <c r="M556" t="str">
        <f t="shared" si="48"/>
        <v>M</v>
      </c>
      <c r="N556" t="s">
        <v>21</v>
      </c>
      <c r="O556">
        <v>43</v>
      </c>
      <c r="P556" t="str">
        <f t="shared" si="51"/>
        <v>36-45</v>
      </c>
      <c r="Q556">
        <f t="shared" si="49"/>
        <v>2434.5</v>
      </c>
      <c r="R556" t="str">
        <f t="shared" si="50"/>
        <v>Sep 2024</v>
      </c>
      <c r="S556">
        <f t="shared" si="52"/>
        <v>2024</v>
      </c>
      <c r="T556" s="5">
        <f t="shared" si="53"/>
        <v>45536</v>
      </c>
    </row>
    <row r="557" spans="1:20" x14ac:dyDescent="0.3">
      <c r="A557">
        <v>12945</v>
      </c>
      <c r="B557" s="1">
        <v>45565</v>
      </c>
      <c r="C557">
        <v>798</v>
      </c>
      <c r="D557">
        <v>50</v>
      </c>
      <c r="E557" t="s">
        <v>18</v>
      </c>
      <c r="F557" t="s">
        <v>19</v>
      </c>
      <c r="G557">
        <v>5</v>
      </c>
      <c r="H557">
        <v>194.83</v>
      </c>
      <c r="I557" t="s">
        <v>26</v>
      </c>
      <c r="J557" t="s">
        <v>725</v>
      </c>
      <c r="K557" s="2">
        <v>2</v>
      </c>
      <c r="L557">
        <v>2</v>
      </c>
      <c r="M557" t="str">
        <f t="shared" si="48"/>
        <v>M</v>
      </c>
      <c r="N557" t="s">
        <v>21</v>
      </c>
      <c r="O557">
        <v>42</v>
      </c>
      <c r="P557" t="str">
        <f t="shared" si="51"/>
        <v>36-45</v>
      </c>
      <c r="Q557">
        <f t="shared" si="49"/>
        <v>974.15000000000009</v>
      </c>
      <c r="R557" t="str">
        <f t="shared" si="50"/>
        <v>Sep 2024</v>
      </c>
      <c r="S557">
        <f t="shared" si="52"/>
        <v>2024</v>
      </c>
      <c r="T557" s="5">
        <f t="shared" si="53"/>
        <v>45536</v>
      </c>
    </row>
    <row r="558" spans="1:20" x14ac:dyDescent="0.3">
      <c r="A558">
        <v>93329</v>
      </c>
      <c r="B558" s="1">
        <v>45566</v>
      </c>
      <c r="C558">
        <v>775</v>
      </c>
      <c r="D558">
        <v>10</v>
      </c>
      <c r="E558" t="s">
        <v>13</v>
      </c>
      <c r="F558" t="s">
        <v>42</v>
      </c>
      <c r="G558">
        <v>4</v>
      </c>
      <c r="H558">
        <v>460.38</v>
      </c>
      <c r="I558" t="s">
        <v>15</v>
      </c>
      <c r="J558" t="s">
        <v>454</v>
      </c>
      <c r="K558" s="2">
        <v>1</v>
      </c>
      <c r="L558">
        <v>1</v>
      </c>
      <c r="M558" t="str">
        <f t="shared" si="48"/>
        <v>F</v>
      </c>
      <c r="N558" t="s">
        <v>17</v>
      </c>
      <c r="O558">
        <v>44</v>
      </c>
      <c r="P558" t="str">
        <f t="shared" si="51"/>
        <v>36-45</v>
      </c>
      <c r="Q558">
        <f t="shared" si="49"/>
        <v>1841.52</v>
      </c>
      <c r="R558" t="str">
        <f t="shared" si="50"/>
        <v>Oct 2024</v>
      </c>
      <c r="S558">
        <f t="shared" si="52"/>
        <v>2024</v>
      </c>
      <c r="T558" s="5">
        <f t="shared" si="53"/>
        <v>45566</v>
      </c>
    </row>
    <row r="559" spans="1:20" x14ac:dyDescent="0.3">
      <c r="A559">
        <v>39413</v>
      </c>
      <c r="B559" s="1">
        <v>45566</v>
      </c>
      <c r="C559">
        <v>362</v>
      </c>
      <c r="D559">
        <v>20</v>
      </c>
      <c r="E559" t="s">
        <v>28</v>
      </c>
      <c r="F559" t="s">
        <v>77</v>
      </c>
      <c r="G559">
        <v>2</v>
      </c>
      <c r="H559">
        <v>327.22000000000003</v>
      </c>
      <c r="I559" t="s">
        <v>35</v>
      </c>
      <c r="J559" t="s">
        <v>643</v>
      </c>
      <c r="K559" s="2">
        <v>1</v>
      </c>
      <c r="L559">
        <v>1</v>
      </c>
      <c r="M559" t="str">
        <f t="shared" si="48"/>
        <v>F</v>
      </c>
      <c r="N559" t="s">
        <v>17</v>
      </c>
      <c r="O559">
        <v>23</v>
      </c>
      <c r="P559" t="str">
        <f t="shared" si="51"/>
        <v>18-25</v>
      </c>
      <c r="Q559">
        <f t="shared" si="49"/>
        <v>654.44000000000005</v>
      </c>
      <c r="R559" t="str">
        <f t="shared" si="50"/>
        <v>Oct 2024</v>
      </c>
      <c r="S559">
        <f t="shared" si="52"/>
        <v>2024</v>
      </c>
      <c r="T559" s="5">
        <f t="shared" si="53"/>
        <v>45566</v>
      </c>
    </row>
    <row r="560" spans="1:20" x14ac:dyDescent="0.3">
      <c r="A560">
        <v>39267</v>
      </c>
      <c r="B560" s="1">
        <v>45567</v>
      </c>
      <c r="C560">
        <v>399</v>
      </c>
      <c r="D560">
        <v>10</v>
      </c>
      <c r="E560" t="s">
        <v>13</v>
      </c>
      <c r="F560" t="s">
        <v>42</v>
      </c>
      <c r="G560">
        <v>3</v>
      </c>
      <c r="H560">
        <v>153.15</v>
      </c>
      <c r="I560" t="s">
        <v>15</v>
      </c>
      <c r="J560" t="s">
        <v>168</v>
      </c>
      <c r="K560" s="2">
        <v>5</v>
      </c>
      <c r="L560">
        <v>5</v>
      </c>
      <c r="M560" t="str">
        <f t="shared" si="48"/>
        <v>F</v>
      </c>
      <c r="N560" t="s">
        <v>17</v>
      </c>
      <c r="O560">
        <v>74</v>
      </c>
      <c r="P560" t="str">
        <f t="shared" si="51"/>
        <v>60+</v>
      </c>
      <c r="Q560">
        <f t="shared" si="49"/>
        <v>459.45000000000005</v>
      </c>
      <c r="R560" t="str">
        <f t="shared" si="50"/>
        <v>Oct 2024</v>
      </c>
      <c r="S560">
        <f t="shared" si="52"/>
        <v>2024</v>
      </c>
      <c r="T560" s="5">
        <f t="shared" si="53"/>
        <v>45566</v>
      </c>
    </row>
    <row r="561" spans="1:20" x14ac:dyDescent="0.3">
      <c r="A561">
        <v>50538</v>
      </c>
      <c r="B561" s="1">
        <v>45567</v>
      </c>
      <c r="C561">
        <v>868</v>
      </c>
      <c r="D561">
        <v>40</v>
      </c>
      <c r="E561" t="s">
        <v>24</v>
      </c>
      <c r="F561" t="s">
        <v>65</v>
      </c>
      <c r="G561">
        <v>2</v>
      </c>
      <c r="H561">
        <v>246.64</v>
      </c>
      <c r="I561" t="s">
        <v>35</v>
      </c>
      <c r="J561" t="s">
        <v>710</v>
      </c>
      <c r="K561" s="2">
        <v>5</v>
      </c>
      <c r="L561">
        <v>5</v>
      </c>
      <c r="M561" t="str">
        <f t="shared" si="48"/>
        <v>Unknown</v>
      </c>
      <c r="O561">
        <v>33</v>
      </c>
      <c r="P561" t="str">
        <f t="shared" si="51"/>
        <v>26-35</v>
      </c>
      <c r="Q561">
        <f t="shared" si="49"/>
        <v>493.28</v>
      </c>
      <c r="R561" t="str">
        <f t="shared" si="50"/>
        <v>Oct 2024</v>
      </c>
      <c r="S561">
        <f t="shared" si="52"/>
        <v>2024</v>
      </c>
      <c r="T561" s="5">
        <f t="shared" si="53"/>
        <v>45566</v>
      </c>
    </row>
    <row r="562" spans="1:20" x14ac:dyDescent="0.3">
      <c r="A562">
        <v>11363</v>
      </c>
      <c r="B562" s="1">
        <v>45567</v>
      </c>
      <c r="C562">
        <v>816</v>
      </c>
      <c r="D562">
        <v>10</v>
      </c>
      <c r="E562" t="s">
        <v>13</v>
      </c>
      <c r="F562" t="s">
        <v>42</v>
      </c>
      <c r="G562">
        <v>3</v>
      </c>
      <c r="H562">
        <v>81.96</v>
      </c>
      <c r="I562" t="s">
        <v>15</v>
      </c>
      <c r="J562" t="s">
        <v>772</v>
      </c>
      <c r="K562" s="2">
        <v>2</v>
      </c>
      <c r="L562">
        <v>2</v>
      </c>
      <c r="M562" t="str">
        <f t="shared" si="48"/>
        <v>M</v>
      </c>
      <c r="N562" t="s">
        <v>21</v>
      </c>
      <c r="O562">
        <v>63</v>
      </c>
      <c r="P562" t="str">
        <f t="shared" si="51"/>
        <v>60+</v>
      </c>
      <c r="Q562">
        <f t="shared" si="49"/>
        <v>245.88</v>
      </c>
      <c r="R562" t="str">
        <f t="shared" si="50"/>
        <v>Oct 2024</v>
      </c>
      <c r="S562">
        <f t="shared" si="52"/>
        <v>2024</v>
      </c>
      <c r="T562" s="5">
        <f t="shared" si="53"/>
        <v>45566</v>
      </c>
    </row>
    <row r="563" spans="1:20" x14ac:dyDescent="0.3">
      <c r="A563">
        <v>71713</v>
      </c>
      <c r="B563" s="1">
        <v>45568</v>
      </c>
      <c r="C563">
        <v>819</v>
      </c>
      <c r="D563">
        <v>30</v>
      </c>
      <c r="E563" t="s">
        <v>37</v>
      </c>
      <c r="F563" t="s">
        <v>58</v>
      </c>
      <c r="G563">
        <v>3</v>
      </c>
      <c r="H563">
        <v>467.51</v>
      </c>
      <c r="I563" t="s">
        <v>35</v>
      </c>
      <c r="J563" t="s">
        <v>382</v>
      </c>
      <c r="K563" s="2">
        <v>2</v>
      </c>
      <c r="L563">
        <v>2</v>
      </c>
      <c r="M563" t="str">
        <f t="shared" si="48"/>
        <v>M</v>
      </c>
      <c r="N563" t="s">
        <v>21</v>
      </c>
      <c r="O563">
        <v>50</v>
      </c>
      <c r="P563" t="str">
        <f t="shared" si="51"/>
        <v>46-60</v>
      </c>
      <c r="Q563">
        <f t="shared" si="49"/>
        <v>1402.53</v>
      </c>
      <c r="R563" t="str">
        <f t="shared" si="50"/>
        <v>Oct 2024</v>
      </c>
      <c r="S563">
        <f t="shared" si="52"/>
        <v>2024</v>
      </c>
      <c r="T563" s="5">
        <f t="shared" si="53"/>
        <v>45566</v>
      </c>
    </row>
    <row r="564" spans="1:20" x14ac:dyDescent="0.3">
      <c r="A564">
        <v>99315</v>
      </c>
      <c r="B564" s="1">
        <v>45568</v>
      </c>
      <c r="C564">
        <v>618</v>
      </c>
      <c r="D564">
        <v>30</v>
      </c>
      <c r="E564" t="s">
        <v>37</v>
      </c>
      <c r="F564" t="s">
        <v>95</v>
      </c>
      <c r="G564">
        <v>3</v>
      </c>
      <c r="H564">
        <v>413.52</v>
      </c>
      <c r="I564" t="s">
        <v>35</v>
      </c>
      <c r="J564" t="s">
        <v>639</v>
      </c>
      <c r="K564" s="2">
        <v>3</v>
      </c>
      <c r="L564">
        <v>3</v>
      </c>
      <c r="M564" t="str">
        <f t="shared" si="48"/>
        <v>Unknown</v>
      </c>
      <c r="O564">
        <v>39</v>
      </c>
      <c r="P564" t="str">
        <f t="shared" si="51"/>
        <v>36-45</v>
      </c>
      <c r="Q564">
        <f t="shared" si="49"/>
        <v>1240.56</v>
      </c>
      <c r="R564" t="str">
        <f t="shared" si="50"/>
        <v>Oct 2024</v>
      </c>
      <c r="S564">
        <f t="shared" si="52"/>
        <v>2024</v>
      </c>
      <c r="T564" s="5">
        <f t="shared" si="53"/>
        <v>45566</v>
      </c>
    </row>
    <row r="565" spans="1:20" x14ac:dyDescent="0.3">
      <c r="A565">
        <v>87467</v>
      </c>
      <c r="B565" s="1">
        <v>45570</v>
      </c>
      <c r="C565">
        <v>199</v>
      </c>
      <c r="D565">
        <v>20</v>
      </c>
      <c r="E565" t="s">
        <v>28</v>
      </c>
      <c r="F565" t="s">
        <v>29</v>
      </c>
      <c r="G565">
        <v>4</v>
      </c>
      <c r="H565">
        <v>53.77</v>
      </c>
      <c r="I565" t="s">
        <v>15</v>
      </c>
      <c r="J565" t="s">
        <v>529</v>
      </c>
      <c r="K565" s="2">
        <v>3.9924906132665834</v>
      </c>
      <c r="M565" t="str">
        <f t="shared" si="48"/>
        <v>M</v>
      </c>
      <c r="N565" t="s">
        <v>21</v>
      </c>
      <c r="O565">
        <v>38</v>
      </c>
      <c r="P565" t="str">
        <f t="shared" si="51"/>
        <v>36-45</v>
      </c>
      <c r="Q565">
        <f t="shared" si="49"/>
        <v>215.08</v>
      </c>
      <c r="R565" t="str">
        <f t="shared" si="50"/>
        <v>Oct 2024</v>
      </c>
      <c r="S565">
        <f t="shared" si="52"/>
        <v>2024</v>
      </c>
      <c r="T565" s="5">
        <f t="shared" si="53"/>
        <v>45566</v>
      </c>
    </row>
    <row r="566" spans="1:20" x14ac:dyDescent="0.3">
      <c r="A566">
        <v>42912</v>
      </c>
      <c r="B566" s="1">
        <v>45570</v>
      </c>
      <c r="C566">
        <v>811</v>
      </c>
      <c r="D566">
        <v>40</v>
      </c>
      <c r="E566" t="s">
        <v>24</v>
      </c>
      <c r="F566" t="s">
        <v>63</v>
      </c>
      <c r="G566">
        <v>5</v>
      </c>
      <c r="H566">
        <v>60.3</v>
      </c>
      <c r="I566" t="s">
        <v>26</v>
      </c>
      <c r="J566" t="s">
        <v>701</v>
      </c>
      <c r="K566" s="2">
        <v>3.9924906132665834</v>
      </c>
      <c r="M566" t="str">
        <f t="shared" si="48"/>
        <v>F</v>
      </c>
      <c r="N566" t="s">
        <v>17</v>
      </c>
      <c r="O566">
        <v>21</v>
      </c>
      <c r="P566" t="str">
        <f t="shared" si="51"/>
        <v>18-25</v>
      </c>
      <c r="Q566">
        <f t="shared" si="49"/>
        <v>301.5</v>
      </c>
      <c r="R566" t="str">
        <f t="shared" si="50"/>
        <v>Oct 2024</v>
      </c>
      <c r="S566">
        <f t="shared" si="52"/>
        <v>2024</v>
      </c>
      <c r="T566" s="5">
        <f t="shared" si="53"/>
        <v>45566</v>
      </c>
    </row>
    <row r="567" spans="1:20" x14ac:dyDescent="0.3">
      <c r="A567">
        <v>55540</v>
      </c>
      <c r="B567" s="1">
        <v>45571</v>
      </c>
      <c r="C567">
        <v>424</v>
      </c>
      <c r="D567">
        <v>10</v>
      </c>
      <c r="E567" t="s">
        <v>13</v>
      </c>
      <c r="F567" t="s">
        <v>32</v>
      </c>
      <c r="G567">
        <v>4</v>
      </c>
      <c r="H567">
        <v>225.09</v>
      </c>
      <c r="I567" t="s">
        <v>35</v>
      </c>
      <c r="J567" t="s">
        <v>422</v>
      </c>
      <c r="K567" s="2">
        <v>1</v>
      </c>
      <c r="L567">
        <v>1</v>
      </c>
      <c r="M567" t="str">
        <f t="shared" si="48"/>
        <v>F</v>
      </c>
      <c r="N567" t="s">
        <v>17</v>
      </c>
      <c r="O567">
        <v>23</v>
      </c>
      <c r="P567" t="str">
        <f t="shared" si="51"/>
        <v>18-25</v>
      </c>
      <c r="Q567">
        <f t="shared" si="49"/>
        <v>900.36</v>
      </c>
      <c r="R567" t="str">
        <f t="shared" si="50"/>
        <v>Oct 2024</v>
      </c>
      <c r="S567">
        <f t="shared" si="52"/>
        <v>2024</v>
      </c>
      <c r="T567" s="5">
        <f t="shared" si="53"/>
        <v>45566</v>
      </c>
    </row>
    <row r="568" spans="1:20" x14ac:dyDescent="0.3">
      <c r="A568">
        <v>57116</v>
      </c>
      <c r="B568" s="1">
        <v>45571</v>
      </c>
      <c r="C568">
        <v>319</v>
      </c>
      <c r="D568">
        <v>20</v>
      </c>
      <c r="E568" t="s">
        <v>28</v>
      </c>
      <c r="F568" t="s">
        <v>77</v>
      </c>
      <c r="G568">
        <v>5</v>
      </c>
      <c r="H568">
        <v>11.73</v>
      </c>
      <c r="I568" t="s">
        <v>26</v>
      </c>
      <c r="J568" t="s">
        <v>948</v>
      </c>
      <c r="K568" s="2">
        <v>3.9924906132665834</v>
      </c>
      <c r="M568" t="str">
        <f t="shared" si="48"/>
        <v>F</v>
      </c>
      <c r="N568" t="s">
        <v>17</v>
      </c>
      <c r="O568">
        <v>60</v>
      </c>
      <c r="P568" t="str">
        <f t="shared" si="51"/>
        <v>46-60</v>
      </c>
      <c r="Q568">
        <f t="shared" si="49"/>
        <v>58.650000000000006</v>
      </c>
      <c r="R568" t="str">
        <f t="shared" si="50"/>
        <v>Oct 2024</v>
      </c>
      <c r="S568">
        <f t="shared" si="52"/>
        <v>2024</v>
      </c>
      <c r="T568" s="5">
        <f t="shared" si="53"/>
        <v>45566</v>
      </c>
    </row>
    <row r="569" spans="1:20" x14ac:dyDescent="0.3">
      <c r="A569">
        <v>37972</v>
      </c>
      <c r="B569" s="1">
        <v>45572</v>
      </c>
      <c r="C569">
        <v>603</v>
      </c>
      <c r="D569">
        <v>50</v>
      </c>
      <c r="E569" t="s">
        <v>18</v>
      </c>
      <c r="F569" t="s">
        <v>87</v>
      </c>
      <c r="G569">
        <v>4</v>
      </c>
      <c r="H569">
        <v>316.74</v>
      </c>
      <c r="I569" t="s">
        <v>26</v>
      </c>
      <c r="J569" t="s">
        <v>426</v>
      </c>
      <c r="K569" s="2">
        <v>4</v>
      </c>
      <c r="L569">
        <v>4</v>
      </c>
      <c r="M569" t="str">
        <f t="shared" si="48"/>
        <v>M</v>
      </c>
      <c r="N569" t="s">
        <v>21</v>
      </c>
      <c r="O569">
        <v>53</v>
      </c>
      <c r="P569" t="str">
        <f t="shared" si="51"/>
        <v>46-60</v>
      </c>
      <c r="Q569">
        <f t="shared" si="49"/>
        <v>1266.96</v>
      </c>
      <c r="R569" t="str">
        <f t="shared" si="50"/>
        <v>Oct 2024</v>
      </c>
      <c r="S569">
        <f t="shared" si="52"/>
        <v>2024</v>
      </c>
      <c r="T569" s="5">
        <f t="shared" si="53"/>
        <v>45566</v>
      </c>
    </row>
    <row r="570" spans="1:20" x14ac:dyDescent="0.3">
      <c r="A570">
        <v>74049</v>
      </c>
      <c r="B570" s="1">
        <v>45572</v>
      </c>
      <c r="C570">
        <v>354</v>
      </c>
      <c r="D570">
        <v>10</v>
      </c>
      <c r="E570" t="s">
        <v>13</v>
      </c>
      <c r="F570" t="s">
        <v>47</v>
      </c>
      <c r="G570">
        <v>5</v>
      </c>
      <c r="H570">
        <v>292.08999999999997</v>
      </c>
      <c r="I570" t="s">
        <v>26</v>
      </c>
      <c r="J570" t="s">
        <v>588</v>
      </c>
      <c r="K570" s="2">
        <v>3</v>
      </c>
      <c r="L570">
        <v>3</v>
      </c>
      <c r="M570" t="str">
        <f t="shared" si="48"/>
        <v>F</v>
      </c>
      <c r="N570" t="s">
        <v>17</v>
      </c>
      <c r="O570">
        <v>46</v>
      </c>
      <c r="P570" t="str">
        <f t="shared" si="51"/>
        <v>46-60</v>
      </c>
      <c r="Q570">
        <f t="shared" si="49"/>
        <v>1460.4499999999998</v>
      </c>
      <c r="R570" t="str">
        <f t="shared" si="50"/>
        <v>Oct 2024</v>
      </c>
      <c r="S570">
        <f t="shared" si="52"/>
        <v>2024</v>
      </c>
      <c r="T570" s="5">
        <f t="shared" si="53"/>
        <v>45566</v>
      </c>
    </row>
    <row r="571" spans="1:20" x14ac:dyDescent="0.3">
      <c r="A571">
        <v>65579</v>
      </c>
      <c r="B571" s="1">
        <v>45572</v>
      </c>
      <c r="C571">
        <v>533</v>
      </c>
      <c r="D571">
        <v>10</v>
      </c>
      <c r="E571" t="s">
        <v>13</v>
      </c>
      <c r="F571" t="s">
        <v>42</v>
      </c>
      <c r="G571">
        <v>1</v>
      </c>
      <c r="H571">
        <v>142.29</v>
      </c>
      <c r="I571" t="s">
        <v>35</v>
      </c>
      <c r="J571" t="s">
        <v>677</v>
      </c>
      <c r="K571" s="2">
        <v>5</v>
      </c>
      <c r="L571">
        <v>5</v>
      </c>
      <c r="M571" t="str">
        <f t="shared" si="48"/>
        <v>M</v>
      </c>
      <c r="N571" t="s">
        <v>21</v>
      </c>
      <c r="O571">
        <v>63</v>
      </c>
      <c r="P571" t="str">
        <f t="shared" si="51"/>
        <v>60+</v>
      </c>
      <c r="Q571">
        <f t="shared" si="49"/>
        <v>142.29</v>
      </c>
      <c r="R571" t="str">
        <f t="shared" si="50"/>
        <v>Oct 2024</v>
      </c>
      <c r="S571">
        <f t="shared" si="52"/>
        <v>2024</v>
      </c>
      <c r="T571" s="5">
        <f t="shared" si="53"/>
        <v>45566</v>
      </c>
    </row>
    <row r="572" spans="1:20" x14ac:dyDescent="0.3">
      <c r="A572">
        <v>26457</v>
      </c>
      <c r="B572" s="1">
        <v>45572</v>
      </c>
      <c r="C572">
        <v>279</v>
      </c>
      <c r="D572">
        <v>30</v>
      </c>
      <c r="E572" t="s">
        <v>37</v>
      </c>
      <c r="F572" t="s">
        <v>38</v>
      </c>
      <c r="G572">
        <v>5</v>
      </c>
      <c r="H572">
        <v>456.55</v>
      </c>
      <c r="I572" t="s">
        <v>26</v>
      </c>
      <c r="J572" t="s">
        <v>734</v>
      </c>
      <c r="K572" s="2">
        <v>4</v>
      </c>
      <c r="L572">
        <v>4</v>
      </c>
      <c r="M572" t="str">
        <f t="shared" si="48"/>
        <v>F</v>
      </c>
      <c r="N572" t="s">
        <v>17</v>
      </c>
      <c r="O572">
        <v>60</v>
      </c>
      <c r="P572" t="str">
        <f t="shared" si="51"/>
        <v>46-60</v>
      </c>
      <c r="Q572">
        <f t="shared" si="49"/>
        <v>2282.75</v>
      </c>
      <c r="R572" t="str">
        <f t="shared" si="50"/>
        <v>Oct 2024</v>
      </c>
      <c r="S572">
        <f t="shared" si="52"/>
        <v>2024</v>
      </c>
      <c r="T572" s="5">
        <f t="shared" si="53"/>
        <v>45566</v>
      </c>
    </row>
    <row r="573" spans="1:20" x14ac:dyDescent="0.3">
      <c r="A573">
        <v>75854</v>
      </c>
      <c r="B573" s="1">
        <v>45573</v>
      </c>
      <c r="C573">
        <v>783</v>
      </c>
      <c r="D573">
        <v>50</v>
      </c>
      <c r="E573" t="s">
        <v>18</v>
      </c>
      <c r="F573" t="s">
        <v>84</v>
      </c>
      <c r="G573">
        <v>3</v>
      </c>
      <c r="H573">
        <v>454.2</v>
      </c>
      <c r="I573" t="s">
        <v>35</v>
      </c>
      <c r="J573" t="s">
        <v>654</v>
      </c>
      <c r="K573" s="2">
        <v>3</v>
      </c>
      <c r="L573">
        <v>3</v>
      </c>
      <c r="M573" t="str">
        <f t="shared" si="48"/>
        <v>M</v>
      </c>
      <c r="N573" t="s">
        <v>21</v>
      </c>
      <c r="O573">
        <v>19</v>
      </c>
      <c r="P573" t="str">
        <f t="shared" si="51"/>
        <v>18-25</v>
      </c>
      <c r="Q573">
        <f t="shared" si="49"/>
        <v>1362.6</v>
      </c>
      <c r="R573" t="str">
        <f t="shared" si="50"/>
        <v>Oct 2024</v>
      </c>
      <c r="S573">
        <f t="shared" si="52"/>
        <v>2024</v>
      </c>
      <c r="T573" s="5">
        <f t="shared" si="53"/>
        <v>45566</v>
      </c>
    </row>
    <row r="574" spans="1:20" x14ac:dyDescent="0.3">
      <c r="A574">
        <v>25229</v>
      </c>
      <c r="B574" s="1">
        <v>45574</v>
      </c>
      <c r="C574">
        <v>644</v>
      </c>
      <c r="D574">
        <v>30</v>
      </c>
      <c r="E574" t="s">
        <v>37</v>
      </c>
      <c r="F574" t="s">
        <v>40</v>
      </c>
      <c r="G574">
        <v>2</v>
      </c>
      <c r="H574">
        <v>157.56</v>
      </c>
      <c r="I574" t="s">
        <v>15</v>
      </c>
      <c r="J574" t="s">
        <v>311</v>
      </c>
      <c r="K574" s="2">
        <v>1</v>
      </c>
      <c r="L574">
        <v>1</v>
      </c>
      <c r="M574" t="str">
        <f t="shared" si="48"/>
        <v>F</v>
      </c>
      <c r="N574" t="s">
        <v>17</v>
      </c>
      <c r="O574">
        <v>27</v>
      </c>
      <c r="P574" t="str">
        <f t="shared" si="51"/>
        <v>26-35</v>
      </c>
      <c r="Q574">
        <f t="shared" si="49"/>
        <v>315.12</v>
      </c>
      <c r="R574" t="str">
        <f t="shared" si="50"/>
        <v>Oct 2024</v>
      </c>
      <c r="S574">
        <f t="shared" si="52"/>
        <v>2024</v>
      </c>
      <c r="T574" s="5">
        <f t="shared" si="53"/>
        <v>45566</v>
      </c>
    </row>
    <row r="575" spans="1:20" x14ac:dyDescent="0.3">
      <c r="A575">
        <v>97829</v>
      </c>
      <c r="B575" s="1">
        <v>45574</v>
      </c>
      <c r="C575">
        <v>640</v>
      </c>
      <c r="D575">
        <v>30</v>
      </c>
      <c r="E575" t="s">
        <v>37</v>
      </c>
      <c r="F575" t="s">
        <v>38</v>
      </c>
      <c r="G575">
        <v>5</v>
      </c>
      <c r="H575">
        <v>143.03</v>
      </c>
      <c r="I575" t="s">
        <v>15</v>
      </c>
      <c r="J575" t="s">
        <v>973</v>
      </c>
      <c r="K575" s="2">
        <v>4</v>
      </c>
      <c r="L575">
        <v>4</v>
      </c>
      <c r="M575" t="str">
        <f t="shared" si="48"/>
        <v>M</v>
      </c>
      <c r="N575" t="s">
        <v>21</v>
      </c>
      <c r="O575">
        <v>38</v>
      </c>
      <c r="P575" t="str">
        <f t="shared" si="51"/>
        <v>36-45</v>
      </c>
      <c r="Q575">
        <f t="shared" si="49"/>
        <v>715.15</v>
      </c>
      <c r="R575" t="str">
        <f t="shared" si="50"/>
        <v>Oct 2024</v>
      </c>
      <c r="S575">
        <f t="shared" si="52"/>
        <v>2024</v>
      </c>
      <c r="T575" s="5">
        <f t="shared" si="53"/>
        <v>45566</v>
      </c>
    </row>
    <row r="576" spans="1:20" x14ac:dyDescent="0.3">
      <c r="A576">
        <v>77150</v>
      </c>
      <c r="B576" s="1">
        <v>45575</v>
      </c>
      <c r="C576">
        <v>371</v>
      </c>
      <c r="D576">
        <v>30</v>
      </c>
      <c r="E576" t="s">
        <v>37</v>
      </c>
      <c r="F576" t="s">
        <v>40</v>
      </c>
      <c r="G576">
        <v>4</v>
      </c>
      <c r="H576">
        <v>476.07</v>
      </c>
      <c r="I576" t="s">
        <v>26</v>
      </c>
      <c r="J576" t="s">
        <v>294</v>
      </c>
      <c r="K576" s="2">
        <v>5</v>
      </c>
      <c r="L576">
        <v>5</v>
      </c>
      <c r="M576" t="str">
        <f t="shared" si="48"/>
        <v>F</v>
      </c>
      <c r="N576" t="s">
        <v>17</v>
      </c>
      <c r="O576">
        <v>69</v>
      </c>
      <c r="P576" t="str">
        <f t="shared" si="51"/>
        <v>60+</v>
      </c>
      <c r="Q576">
        <f t="shared" si="49"/>
        <v>1904.28</v>
      </c>
      <c r="R576" t="str">
        <f t="shared" si="50"/>
        <v>Oct 2024</v>
      </c>
      <c r="S576">
        <f t="shared" si="52"/>
        <v>2024</v>
      </c>
      <c r="T576" s="5">
        <f t="shared" si="53"/>
        <v>45566</v>
      </c>
    </row>
    <row r="577" spans="1:20" x14ac:dyDescent="0.3">
      <c r="A577">
        <v>38807</v>
      </c>
      <c r="B577" s="1">
        <v>45576</v>
      </c>
      <c r="C577">
        <v>756</v>
      </c>
      <c r="D577">
        <v>30</v>
      </c>
      <c r="E577" t="s">
        <v>37</v>
      </c>
      <c r="F577" t="s">
        <v>40</v>
      </c>
      <c r="G577">
        <v>4</v>
      </c>
      <c r="H577">
        <v>90.79</v>
      </c>
      <c r="I577" t="s">
        <v>26</v>
      </c>
      <c r="J577" t="s">
        <v>671</v>
      </c>
      <c r="K577" s="2">
        <v>3.9924906132665834</v>
      </c>
      <c r="M577" t="str">
        <f t="shared" si="48"/>
        <v>M</v>
      </c>
      <c r="N577" t="s">
        <v>21</v>
      </c>
      <c r="O577">
        <v>63</v>
      </c>
      <c r="P577" t="str">
        <f t="shared" si="51"/>
        <v>60+</v>
      </c>
      <c r="Q577">
        <f t="shared" si="49"/>
        <v>363.16</v>
      </c>
      <c r="R577" t="str">
        <f t="shared" si="50"/>
        <v>Oct 2024</v>
      </c>
      <c r="S577">
        <f t="shared" si="52"/>
        <v>2024</v>
      </c>
      <c r="T577" s="5">
        <f t="shared" si="53"/>
        <v>45566</v>
      </c>
    </row>
    <row r="578" spans="1:20" x14ac:dyDescent="0.3">
      <c r="A578">
        <v>35246</v>
      </c>
      <c r="B578" s="1">
        <v>45576</v>
      </c>
      <c r="C578">
        <v>209</v>
      </c>
      <c r="D578">
        <v>10</v>
      </c>
      <c r="E578" t="s">
        <v>13</v>
      </c>
      <c r="F578" t="s">
        <v>47</v>
      </c>
      <c r="G578">
        <v>3</v>
      </c>
      <c r="H578">
        <v>152.68</v>
      </c>
      <c r="I578" t="s">
        <v>26</v>
      </c>
      <c r="J578" t="s">
        <v>938</v>
      </c>
      <c r="K578" s="2">
        <v>5</v>
      </c>
      <c r="L578">
        <v>5</v>
      </c>
      <c r="M578" t="str">
        <f t="shared" ref="M578:M641" si="54">IF(N578="", "Unknown", N578)</f>
        <v>F</v>
      </c>
      <c r="N578" t="s">
        <v>17</v>
      </c>
      <c r="O578">
        <v>46</v>
      </c>
      <c r="P578" t="str">
        <f t="shared" si="51"/>
        <v>46-60</v>
      </c>
      <c r="Q578">
        <f t="shared" ref="Q578:Q641" si="55">G578*H578</f>
        <v>458.04</v>
      </c>
      <c r="R578" t="str">
        <f t="shared" ref="R578:R641" si="56">TEXT(B578,"mmm_yyyy")</f>
        <v>Oct 2024</v>
      </c>
      <c r="S578">
        <f t="shared" si="52"/>
        <v>2024</v>
      </c>
      <c r="T578" s="5">
        <f t="shared" si="53"/>
        <v>45566</v>
      </c>
    </row>
    <row r="579" spans="1:20" x14ac:dyDescent="0.3">
      <c r="A579">
        <v>48366</v>
      </c>
      <c r="B579" s="1">
        <v>45577</v>
      </c>
      <c r="C579">
        <v>292</v>
      </c>
      <c r="D579">
        <v>10</v>
      </c>
      <c r="E579" t="s">
        <v>13</v>
      </c>
      <c r="F579" t="s">
        <v>42</v>
      </c>
      <c r="G579">
        <v>3</v>
      </c>
      <c r="H579">
        <v>327.3</v>
      </c>
      <c r="I579" t="s">
        <v>15</v>
      </c>
      <c r="J579" t="s">
        <v>152</v>
      </c>
      <c r="K579" s="2">
        <v>5</v>
      </c>
      <c r="L579">
        <v>5</v>
      </c>
      <c r="M579" t="str">
        <f t="shared" si="54"/>
        <v>F</v>
      </c>
      <c r="N579" t="s">
        <v>17</v>
      </c>
      <c r="O579">
        <v>48</v>
      </c>
      <c r="P579" t="str">
        <f t="shared" ref="P579:P642" si="57">VLOOKUP(O579, $W$2:$X$7, 2, TRUE)</f>
        <v>46-60</v>
      </c>
      <c r="Q579">
        <f t="shared" si="55"/>
        <v>981.90000000000009</v>
      </c>
      <c r="R579" t="str">
        <f t="shared" si="56"/>
        <v>Oct 2024</v>
      </c>
      <c r="S579">
        <f t="shared" ref="S579:S642" si="58">YEAR(B579)</f>
        <v>2024</v>
      </c>
      <c r="T579" s="5">
        <f t="shared" ref="T579:T642" si="59">DATE(YEAR(R579), MONTH(R579), 1)</f>
        <v>45566</v>
      </c>
    </row>
    <row r="580" spans="1:20" x14ac:dyDescent="0.3">
      <c r="A580">
        <v>89076</v>
      </c>
      <c r="B580" s="1">
        <v>45577</v>
      </c>
      <c r="C580">
        <v>967</v>
      </c>
      <c r="D580">
        <v>40</v>
      </c>
      <c r="E580" t="s">
        <v>24</v>
      </c>
      <c r="F580" t="s">
        <v>65</v>
      </c>
      <c r="G580">
        <v>3</v>
      </c>
      <c r="H580">
        <v>94.54</v>
      </c>
      <c r="I580" t="s">
        <v>35</v>
      </c>
      <c r="J580" t="s">
        <v>499</v>
      </c>
      <c r="K580" s="2">
        <v>5</v>
      </c>
      <c r="L580">
        <v>5</v>
      </c>
      <c r="M580" t="str">
        <f t="shared" si="54"/>
        <v>M</v>
      </c>
      <c r="N580" t="s">
        <v>21</v>
      </c>
      <c r="O580">
        <v>69</v>
      </c>
      <c r="P580" t="str">
        <f t="shared" si="57"/>
        <v>60+</v>
      </c>
      <c r="Q580">
        <f t="shared" si="55"/>
        <v>283.62</v>
      </c>
      <c r="R580" t="str">
        <f t="shared" si="56"/>
        <v>Oct 2024</v>
      </c>
      <c r="S580">
        <f t="shared" si="58"/>
        <v>2024</v>
      </c>
      <c r="T580" s="5">
        <f t="shared" si="59"/>
        <v>45566</v>
      </c>
    </row>
    <row r="581" spans="1:20" x14ac:dyDescent="0.3">
      <c r="A581">
        <v>95344</v>
      </c>
      <c r="B581" s="1">
        <v>45577</v>
      </c>
      <c r="C581">
        <v>551</v>
      </c>
      <c r="D581">
        <v>20</v>
      </c>
      <c r="E581" t="s">
        <v>28</v>
      </c>
      <c r="F581" t="s">
        <v>77</v>
      </c>
      <c r="G581">
        <v>3</v>
      </c>
      <c r="H581">
        <v>360.32</v>
      </c>
      <c r="I581" t="s">
        <v>35</v>
      </c>
      <c r="J581" t="s">
        <v>846</v>
      </c>
      <c r="K581" s="2">
        <v>3</v>
      </c>
      <c r="L581">
        <v>3</v>
      </c>
      <c r="M581" t="str">
        <f t="shared" si="54"/>
        <v>M</v>
      </c>
      <c r="N581" t="s">
        <v>21</v>
      </c>
      <c r="O581">
        <v>61</v>
      </c>
      <c r="P581" t="str">
        <f t="shared" si="57"/>
        <v>60+</v>
      </c>
      <c r="Q581">
        <f t="shared" si="55"/>
        <v>1080.96</v>
      </c>
      <c r="R581" t="str">
        <f t="shared" si="56"/>
        <v>Oct 2024</v>
      </c>
      <c r="S581">
        <f t="shared" si="58"/>
        <v>2024</v>
      </c>
      <c r="T581" s="5">
        <f t="shared" si="59"/>
        <v>45566</v>
      </c>
    </row>
    <row r="582" spans="1:20" x14ac:dyDescent="0.3">
      <c r="A582">
        <v>70476</v>
      </c>
      <c r="B582" s="1">
        <v>45578</v>
      </c>
      <c r="C582">
        <v>883</v>
      </c>
      <c r="D582">
        <v>30</v>
      </c>
      <c r="E582" t="s">
        <v>37</v>
      </c>
      <c r="F582" t="s">
        <v>38</v>
      </c>
      <c r="G582">
        <v>1</v>
      </c>
      <c r="H582">
        <v>489.19</v>
      </c>
      <c r="I582" t="s">
        <v>35</v>
      </c>
      <c r="J582" t="s">
        <v>218</v>
      </c>
      <c r="K582" s="2">
        <v>3</v>
      </c>
      <c r="L582">
        <v>3</v>
      </c>
      <c r="M582" t="str">
        <f t="shared" si="54"/>
        <v>M</v>
      </c>
      <c r="N582" t="s">
        <v>21</v>
      </c>
      <c r="O582">
        <v>32</v>
      </c>
      <c r="P582" t="str">
        <f t="shared" si="57"/>
        <v>26-35</v>
      </c>
      <c r="Q582">
        <f t="shared" si="55"/>
        <v>489.19</v>
      </c>
      <c r="R582" t="str">
        <f t="shared" si="56"/>
        <v>Oct 2024</v>
      </c>
      <c r="S582">
        <f t="shared" si="58"/>
        <v>2024</v>
      </c>
      <c r="T582" s="5">
        <f t="shared" si="59"/>
        <v>45566</v>
      </c>
    </row>
    <row r="583" spans="1:20" x14ac:dyDescent="0.3">
      <c r="A583">
        <v>32206</v>
      </c>
      <c r="B583" s="1">
        <v>45578</v>
      </c>
      <c r="C583">
        <v>400</v>
      </c>
      <c r="D583">
        <v>50</v>
      </c>
      <c r="E583" t="s">
        <v>18</v>
      </c>
      <c r="F583" t="s">
        <v>84</v>
      </c>
      <c r="G583">
        <v>4</v>
      </c>
      <c r="H583">
        <v>40.78</v>
      </c>
      <c r="I583" t="s">
        <v>26</v>
      </c>
      <c r="J583" t="s">
        <v>312</v>
      </c>
      <c r="K583" s="2">
        <v>4</v>
      </c>
      <c r="L583">
        <v>4</v>
      </c>
      <c r="M583" t="str">
        <f t="shared" si="54"/>
        <v>M</v>
      </c>
      <c r="N583" t="s">
        <v>21</v>
      </c>
      <c r="O583">
        <v>28</v>
      </c>
      <c r="P583" t="str">
        <f t="shared" si="57"/>
        <v>26-35</v>
      </c>
      <c r="Q583">
        <f t="shared" si="55"/>
        <v>163.12</v>
      </c>
      <c r="R583" t="str">
        <f t="shared" si="56"/>
        <v>Oct 2024</v>
      </c>
      <c r="S583">
        <f t="shared" si="58"/>
        <v>2024</v>
      </c>
      <c r="T583" s="5">
        <f t="shared" si="59"/>
        <v>45566</v>
      </c>
    </row>
    <row r="584" spans="1:20" x14ac:dyDescent="0.3">
      <c r="A584">
        <v>74278</v>
      </c>
      <c r="B584" s="1">
        <v>45578</v>
      </c>
      <c r="C584">
        <v>225</v>
      </c>
      <c r="D584">
        <v>50</v>
      </c>
      <c r="E584" t="s">
        <v>18</v>
      </c>
      <c r="F584" t="s">
        <v>22</v>
      </c>
      <c r="G584">
        <v>1</v>
      </c>
      <c r="H584">
        <v>304</v>
      </c>
      <c r="I584" t="s">
        <v>35</v>
      </c>
      <c r="J584" t="s">
        <v>535</v>
      </c>
      <c r="K584" s="2">
        <v>2</v>
      </c>
      <c r="L584">
        <v>2</v>
      </c>
      <c r="M584" t="str">
        <f t="shared" si="54"/>
        <v>Unknown</v>
      </c>
      <c r="O584">
        <v>24</v>
      </c>
      <c r="P584" t="str">
        <f t="shared" si="57"/>
        <v>18-25</v>
      </c>
      <c r="Q584">
        <f t="shared" si="55"/>
        <v>304</v>
      </c>
      <c r="R584" t="str">
        <f t="shared" si="56"/>
        <v>Oct 2024</v>
      </c>
      <c r="S584">
        <f t="shared" si="58"/>
        <v>2024</v>
      </c>
      <c r="T584" s="5">
        <f t="shared" si="59"/>
        <v>45566</v>
      </c>
    </row>
    <row r="585" spans="1:20" x14ac:dyDescent="0.3">
      <c r="A585">
        <v>92929</v>
      </c>
      <c r="B585" s="1">
        <v>45578</v>
      </c>
      <c r="C585">
        <v>716</v>
      </c>
      <c r="D585">
        <v>40</v>
      </c>
      <c r="E585" t="s">
        <v>24</v>
      </c>
      <c r="F585" t="s">
        <v>25</v>
      </c>
      <c r="G585">
        <v>2</v>
      </c>
      <c r="H585">
        <v>55.07</v>
      </c>
      <c r="I585" t="s">
        <v>26</v>
      </c>
      <c r="J585" t="s">
        <v>577</v>
      </c>
      <c r="K585" s="2">
        <v>3.9924906132665834</v>
      </c>
      <c r="M585" t="str">
        <f t="shared" si="54"/>
        <v>Unknown</v>
      </c>
      <c r="O585">
        <v>44</v>
      </c>
      <c r="P585" t="str">
        <f t="shared" si="57"/>
        <v>36-45</v>
      </c>
      <c r="Q585">
        <f t="shared" si="55"/>
        <v>110.14</v>
      </c>
      <c r="R585" t="str">
        <f t="shared" si="56"/>
        <v>Oct 2024</v>
      </c>
      <c r="S585">
        <f t="shared" si="58"/>
        <v>2024</v>
      </c>
      <c r="T585" s="5">
        <f t="shared" si="59"/>
        <v>45566</v>
      </c>
    </row>
    <row r="586" spans="1:20" x14ac:dyDescent="0.3">
      <c r="A586">
        <v>74233</v>
      </c>
      <c r="B586" s="1">
        <v>45578</v>
      </c>
      <c r="C586">
        <v>750</v>
      </c>
      <c r="D586">
        <v>50</v>
      </c>
      <c r="E586" t="s">
        <v>18</v>
      </c>
      <c r="F586" t="s">
        <v>87</v>
      </c>
      <c r="G586">
        <v>2</v>
      </c>
      <c r="H586">
        <v>103.2</v>
      </c>
      <c r="I586" t="s">
        <v>26</v>
      </c>
      <c r="J586" t="s">
        <v>976</v>
      </c>
      <c r="K586" s="2">
        <v>5</v>
      </c>
      <c r="L586">
        <v>5</v>
      </c>
      <c r="M586" t="str">
        <f t="shared" si="54"/>
        <v>F</v>
      </c>
      <c r="N586" t="s">
        <v>17</v>
      </c>
      <c r="O586">
        <v>60</v>
      </c>
      <c r="P586" t="str">
        <f t="shared" si="57"/>
        <v>46-60</v>
      </c>
      <c r="Q586">
        <f t="shared" si="55"/>
        <v>206.4</v>
      </c>
      <c r="R586" t="str">
        <f t="shared" si="56"/>
        <v>Oct 2024</v>
      </c>
      <c r="S586">
        <f t="shared" si="58"/>
        <v>2024</v>
      </c>
      <c r="T586" s="5">
        <f t="shared" si="59"/>
        <v>45566</v>
      </c>
    </row>
    <row r="587" spans="1:20" x14ac:dyDescent="0.3">
      <c r="A587">
        <v>46001</v>
      </c>
      <c r="B587" s="1">
        <v>45579</v>
      </c>
      <c r="C587">
        <v>661</v>
      </c>
      <c r="D587">
        <v>50</v>
      </c>
      <c r="E587" t="s">
        <v>18</v>
      </c>
      <c r="F587" t="s">
        <v>84</v>
      </c>
      <c r="G587">
        <v>1</v>
      </c>
      <c r="H587">
        <v>297.8</v>
      </c>
      <c r="I587" t="s">
        <v>35</v>
      </c>
      <c r="J587" t="s">
        <v>232</v>
      </c>
      <c r="K587" s="2">
        <v>3.9924906132665834</v>
      </c>
      <c r="M587" t="str">
        <f t="shared" si="54"/>
        <v>M</v>
      </c>
      <c r="N587" t="s">
        <v>21</v>
      </c>
      <c r="O587">
        <v>40</v>
      </c>
      <c r="P587" t="str">
        <f t="shared" si="57"/>
        <v>36-45</v>
      </c>
      <c r="Q587">
        <f t="shared" si="55"/>
        <v>297.8</v>
      </c>
      <c r="R587" t="str">
        <f t="shared" si="56"/>
        <v>Oct 2024</v>
      </c>
      <c r="S587">
        <f t="shared" si="58"/>
        <v>2024</v>
      </c>
      <c r="T587" s="5">
        <f t="shared" si="59"/>
        <v>45566</v>
      </c>
    </row>
    <row r="588" spans="1:20" x14ac:dyDescent="0.3">
      <c r="A588">
        <v>10201</v>
      </c>
      <c r="B588" s="1">
        <v>45579</v>
      </c>
      <c r="C588">
        <v>455</v>
      </c>
      <c r="D588">
        <v>10</v>
      </c>
      <c r="E588" t="s">
        <v>13</v>
      </c>
      <c r="F588" t="s">
        <v>14</v>
      </c>
      <c r="G588">
        <v>4</v>
      </c>
      <c r="H588">
        <v>156.21</v>
      </c>
      <c r="I588" t="s">
        <v>35</v>
      </c>
      <c r="J588" t="s">
        <v>394</v>
      </c>
      <c r="K588" s="2">
        <v>3.9924906132665834</v>
      </c>
      <c r="M588" t="str">
        <f t="shared" si="54"/>
        <v>Unknown</v>
      </c>
      <c r="O588">
        <v>23</v>
      </c>
      <c r="P588" t="str">
        <f t="shared" si="57"/>
        <v>18-25</v>
      </c>
      <c r="Q588">
        <f t="shared" si="55"/>
        <v>624.84</v>
      </c>
      <c r="R588" t="str">
        <f t="shared" si="56"/>
        <v>Oct 2024</v>
      </c>
      <c r="S588">
        <f t="shared" si="58"/>
        <v>2024</v>
      </c>
      <c r="T588" s="5">
        <f t="shared" si="59"/>
        <v>45566</v>
      </c>
    </row>
    <row r="589" spans="1:20" x14ac:dyDescent="0.3">
      <c r="A589">
        <v>62444</v>
      </c>
      <c r="B589" s="1">
        <v>45579</v>
      </c>
      <c r="C589">
        <v>222</v>
      </c>
      <c r="D589">
        <v>10</v>
      </c>
      <c r="E589" t="s">
        <v>13</v>
      </c>
      <c r="F589" t="s">
        <v>111</v>
      </c>
      <c r="G589">
        <v>3</v>
      </c>
      <c r="H589">
        <v>352.35</v>
      </c>
      <c r="I589" t="s">
        <v>35</v>
      </c>
      <c r="J589" t="s">
        <v>544</v>
      </c>
      <c r="K589" s="2">
        <v>5</v>
      </c>
      <c r="L589">
        <v>5</v>
      </c>
      <c r="M589" t="str">
        <f t="shared" si="54"/>
        <v>M</v>
      </c>
      <c r="N589" t="s">
        <v>21</v>
      </c>
      <c r="O589">
        <v>70</v>
      </c>
      <c r="P589" t="str">
        <f t="shared" si="57"/>
        <v>60+</v>
      </c>
      <c r="Q589">
        <f t="shared" si="55"/>
        <v>1057.0500000000002</v>
      </c>
      <c r="R589" t="str">
        <f t="shared" si="56"/>
        <v>Oct 2024</v>
      </c>
      <c r="S589">
        <f t="shared" si="58"/>
        <v>2024</v>
      </c>
      <c r="T589" s="5">
        <f t="shared" si="59"/>
        <v>45566</v>
      </c>
    </row>
    <row r="590" spans="1:20" x14ac:dyDescent="0.3">
      <c r="A590">
        <v>45241</v>
      </c>
      <c r="B590" s="1">
        <v>45579</v>
      </c>
      <c r="C590">
        <v>448</v>
      </c>
      <c r="D590">
        <v>40</v>
      </c>
      <c r="E590" t="s">
        <v>24</v>
      </c>
      <c r="F590" t="s">
        <v>65</v>
      </c>
      <c r="G590">
        <v>5</v>
      </c>
      <c r="H590">
        <v>141.47</v>
      </c>
      <c r="I590" t="s">
        <v>35</v>
      </c>
      <c r="J590" t="s">
        <v>687</v>
      </c>
      <c r="K590" s="2">
        <v>3.9924906132665834</v>
      </c>
      <c r="M590" t="str">
        <f t="shared" si="54"/>
        <v>F</v>
      </c>
      <c r="N590" t="s">
        <v>17</v>
      </c>
      <c r="O590">
        <v>29</v>
      </c>
      <c r="P590" t="str">
        <f t="shared" si="57"/>
        <v>26-35</v>
      </c>
      <c r="Q590">
        <f t="shared" si="55"/>
        <v>707.35</v>
      </c>
      <c r="R590" t="str">
        <f t="shared" si="56"/>
        <v>Oct 2024</v>
      </c>
      <c r="S590">
        <f t="shared" si="58"/>
        <v>2024</v>
      </c>
      <c r="T590" s="5">
        <f t="shared" si="59"/>
        <v>45566</v>
      </c>
    </row>
    <row r="591" spans="1:20" x14ac:dyDescent="0.3">
      <c r="A591">
        <v>59266</v>
      </c>
      <c r="B591" s="1">
        <v>45579</v>
      </c>
      <c r="C591">
        <v>405</v>
      </c>
      <c r="D591">
        <v>10</v>
      </c>
      <c r="E591" t="s">
        <v>13</v>
      </c>
      <c r="F591" t="s">
        <v>47</v>
      </c>
      <c r="G591">
        <v>2</v>
      </c>
      <c r="H591">
        <v>486.1</v>
      </c>
      <c r="I591" t="s">
        <v>35</v>
      </c>
      <c r="J591" t="s">
        <v>736</v>
      </c>
      <c r="K591" s="2">
        <v>4</v>
      </c>
      <c r="L591">
        <v>4</v>
      </c>
      <c r="M591" t="str">
        <f t="shared" si="54"/>
        <v>F</v>
      </c>
      <c r="N591" t="s">
        <v>17</v>
      </c>
      <c r="O591">
        <v>63</v>
      </c>
      <c r="P591" t="str">
        <f t="shared" si="57"/>
        <v>60+</v>
      </c>
      <c r="Q591">
        <f t="shared" si="55"/>
        <v>972.2</v>
      </c>
      <c r="R591" t="str">
        <f t="shared" si="56"/>
        <v>Oct 2024</v>
      </c>
      <c r="S591">
        <f t="shared" si="58"/>
        <v>2024</v>
      </c>
      <c r="T591" s="5">
        <f t="shared" si="59"/>
        <v>45566</v>
      </c>
    </row>
    <row r="592" spans="1:20" x14ac:dyDescent="0.3">
      <c r="A592">
        <v>50842</v>
      </c>
      <c r="B592" s="1">
        <v>45579</v>
      </c>
      <c r="C592">
        <v>300</v>
      </c>
      <c r="D592">
        <v>50</v>
      </c>
      <c r="E592" t="s">
        <v>18</v>
      </c>
      <c r="F592" t="s">
        <v>84</v>
      </c>
      <c r="G592">
        <v>3</v>
      </c>
      <c r="H592">
        <v>266.5</v>
      </c>
      <c r="I592" t="s">
        <v>35</v>
      </c>
      <c r="J592" t="s">
        <v>840</v>
      </c>
      <c r="K592" s="2">
        <v>4</v>
      </c>
      <c r="L592">
        <v>4</v>
      </c>
      <c r="M592" t="str">
        <f t="shared" si="54"/>
        <v>Unknown</v>
      </c>
      <c r="O592">
        <v>58</v>
      </c>
      <c r="P592" t="str">
        <f t="shared" si="57"/>
        <v>46-60</v>
      </c>
      <c r="Q592">
        <f t="shared" si="55"/>
        <v>799.5</v>
      </c>
      <c r="R592" t="str">
        <f t="shared" si="56"/>
        <v>Oct 2024</v>
      </c>
      <c r="S592">
        <f t="shared" si="58"/>
        <v>2024</v>
      </c>
      <c r="T592" s="5">
        <f t="shared" si="59"/>
        <v>45566</v>
      </c>
    </row>
    <row r="593" spans="1:20" x14ac:dyDescent="0.3">
      <c r="A593">
        <v>92632</v>
      </c>
      <c r="B593" s="1">
        <v>45580</v>
      </c>
      <c r="C593">
        <v>712</v>
      </c>
      <c r="D593">
        <v>50</v>
      </c>
      <c r="E593" t="s">
        <v>18</v>
      </c>
      <c r="F593" t="s">
        <v>19</v>
      </c>
      <c r="G593">
        <v>3</v>
      </c>
      <c r="H593">
        <v>218.49</v>
      </c>
      <c r="I593" t="s">
        <v>26</v>
      </c>
      <c r="J593" t="s">
        <v>783</v>
      </c>
      <c r="K593" s="2">
        <v>4</v>
      </c>
      <c r="L593">
        <v>4</v>
      </c>
      <c r="M593" t="str">
        <f t="shared" si="54"/>
        <v>M</v>
      </c>
      <c r="N593" t="s">
        <v>21</v>
      </c>
      <c r="O593">
        <v>26</v>
      </c>
      <c r="P593" t="str">
        <f t="shared" si="57"/>
        <v>26-35</v>
      </c>
      <c r="Q593">
        <f t="shared" si="55"/>
        <v>655.47</v>
      </c>
      <c r="R593" t="str">
        <f t="shared" si="56"/>
        <v>Oct 2024</v>
      </c>
      <c r="S593">
        <f t="shared" si="58"/>
        <v>2024</v>
      </c>
      <c r="T593" s="5">
        <f t="shared" si="59"/>
        <v>45566</v>
      </c>
    </row>
    <row r="594" spans="1:20" x14ac:dyDescent="0.3">
      <c r="A594">
        <v>45508</v>
      </c>
      <c r="B594" s="1">
        <v>45580</v>
      </c>
      <c r="C594">
        <v>300</v>
      </c>
      <c r="D594">
        <v>50</v>
      </c>
      <c r="E594" t="s">
        <v>18</v>
      </c>
      <c r="F594" t="s">
        <v>19</v>
      </c>
      <c r="G594">
        <v>3</v>
      </c>
      <c r="H594">
        <v>452.9</v>
      </c>
      <c r="I594" t="s">
        <v>26</v>
      </c>
      <c r="J594" t="s">
        <v>915</v>
      </c>
      <c r="K594" s="2">
        <v>5</v>
      </c>
      <c r="L594">
        <v>5</v>
      </c>
      <c r="M594" t="str">
        <f t="shared" si="54"/>
        <v>F</v>
      </c>
      <c r="N594" t="s">
        <v>17</v>
      </c>
      <c r="O594">
        <v>53</v>
      </c>
      <c r="P594" t="str">
        <f t="shared" si="57"/>
        <v>46-60</v>
      </c>
      <c r="Q594">
        <f t="shared" si="55"/>
        <v>1358.6999999999998</v>
      </c>
      <c r="R594" t="str">
        <f t="shared" si="56"/>
        <v>Oct 2024</v>
      </c>
      <c r="S594">
        <f t="shared" si="58"/>
        <v>2024</v>
      </c>
      <c r="T594" s="5">
        <f t="shared" si="59"/>
        <v>45566</v>
      </c>
    </row>
    <row r="595" spans="1:20" x14ac:dyDescent="0.3">
      <c r="A595">
        <v>24025</v>
      </c>
      <c r="B595" s="1">
        <v>45581</v>
      </c>
      <c r="C595">
        <v>761</v>
      </c>
      <c r="D595">
        <v>10</v>
      </c>
      <c r="E595" t="s">
        <v>13</v>
      </c>
      <c r="F595" t="s">
        <v>47</v>
      </c>
      <c r="G595">
        <v>5</v>
      </c>
      <c r="H595">
        <v>62.46</v>
      </c>
      <c r="I595" t="s">
        <v>15</v>
      </c>
      <c r="J595" t="s">
        <v>876</v>
      </c>
      <c r="K595" s="2">
        <v>3.9924906132665834</v>
      </c>
      <c r="M595" t="str">
        <f t="shared" si="54"/>
        <v>F</v>
      </c>
      <c r="N595" t="s">
        <v>17</v>
      </c>
      <c r="O595">
        <v>54</v>
      </c>
      <c r="P595" t="str">
        <f t="shared" si="57"/>
        <v>46-60</v>
      </c>
      <c r="Q595">
        <f t="shared" si="55"/>
        <v>312.3</v>
      </c>
      <c r="R595" t="str">
        <f t="shared" si="56"/>
        <v>Oct 2024</v>
      </c>
      <c r="S595">
        <f t="shared" si="58"/>
        <v>2024</v>
      </c>
      <c r="T595" s="5">
        <f t="shared" si="59"/>
        <v>45566</v>
      </c>
    </row>
    <row r="596" spans="1:20" x14ac:dyDescent="0.3">
      <c r="A596">
        <v>36922</v>
      </c>
      <c r="B596" s="1">
        <v>45582</v>
      </c>
      <c r="C596">
        <v>226</v>
      </c>
      <c r="D596">
        <v>20</v>
      </c>
      <c r="E596" t="s">
        <v>28</v>
      </c>
      <c r="F596" t="s">
        <v>72</v>
      </c>
      <c r="G596">
        <v>1</v>
      </c>
      <c r="H596">
        <v>254.46</v>
      </c>
      <c r="I596" t="s">
        <v>35</v>
      </c>
      <c r="J596" t="s">
        <v>581</v>
      </c>
      <c r="K596" s="2">
        <v>4</v>
      </c>
      <c r="L596">
        <v>4</v>
      </c>
      <c r="M596" t="str">
        <f t="shared" si="54"/>
        <v>M</v>
      </c>
      <c r="N596" t="s">
        <v>21</v>
      </c>
      <c r="O596">
        <v>75</v>
      </c>
      <c r="P596" t="str">
        <f t="shared" si="57"/>
        <v>60+</v>
      </c>
      <c r="Q596">
        <f t="shared" si="55"/>
        <v>254.46</v>
      </c>
      <c r="R596" t="str">
        <f t="shared" si="56"/>
        <v>Oct 2024</v>
      </c>
      <c r="S596">
        <f t="shared" si="58"/>
        <v>2024</v>
      </c>
      <c r="T596" s="5">
        <f t="shared" si="59"/>
        <v>45566</v>
      </c>
    </row>
    <row r="597" spans="1:20" x14ac:dyDescent="0.3">
      <c r="A597">
        <v>79537</v>
      </c>
      <c r="B597" s="1">
        <v>45583</v>
      </c>
      <c r="C597">
        <v>858</v>
      </c>
      <c r="D597">
        <v>40</v>
      </c>
      <c r="E597" t="s">
        <v>24</v>
      </c>
      <c r="F597" t="s">
        <v>25</v>
      </c>
      <c r="G597">
        <v>5</v>
      </c>
      <c r="H597">
        <v>374.39</v>
      </c>
      <c r="I597" t="s">
        <v>26</v>
      </c>
      <c r="J597" t="s">
        <v>131</v>
      </c>
      <c r="K597" s="2">
        <v>4</v>
      </c>
      <c r="L597">
        <v>4</v>
      </c>
      <c r="M597" t="str">
        <f t="shared" si="54"/>
        <v>F</v>
      </c>
      <c r="N597" t="s">
        <v>17</v>
      </c>
      <c r="O597">
        <v>30</v>
      </c>
      <c r="P597" t="str">
        <f t="shared" si="57"/>
        <v>26-35</v>
      </c>
      <c r="Q597">
        <f t="shared" si="55"/>
        <v>1871.9499999999998</v>
      </c>
      <c r="R597" t="str">
        <f t="shared" si="56"/>
        <v>Oct 2024</v>
      </c>
      <c r="S597">
        <f t="shared" si="58"/>
        <v>2024</v>
      </c>
      <c r="T597" s="5">
        <f t="shared" si="59"/>
        <v>45566</v>
      </c>
    </row>
    <row r="598" spans="1:20" x14ac:dyDescent="0.3">
      <c r="A598">
        <v>79379</v>
      </c>
      <c r="B598" s="1">
        <v>45583</v>
      </c>
      <c r="C598">
        <v>411</v>
      </c>
      <c r="D598">
        <v>30</v>
      </c>
      <c r="E598" t="s">
        <v>37</v>
      </c>
      <c r="F598" t="s">
        <v>58</v>
      </c>
      <c r="G598">
        <v>5</v>
      </c>
      <c r="H598">
        <v>245.38</v>
      </c>
      <c r="I598" t="s">
        <v>35</v>
      </c>
      <c r="J598" t="s">
        <v>292</v>
      </c>
      <c r="K598" s="2">
        <v>5</v>
      </c>
      <c r="L598">
        <v>5</v>
      </c>
      <c r="M598" t="str">
        <f t="shared" si="54"/>
        <v>F</v>
      </c>
      <c r="N598" t="s">
        <v>17</v>
      </c>
      <c r="O598">
        <v>54</v>
      </c>
      <c r="P598" t="str">
        <f t="shared" si="57"/>
        <v>46-60</v>
      </c>
      <c r="Q598">
        <f t="shared" si="55"/>
        <v>1226.9000000000001</v>
      </c>
      <c r="R598" t="str">
        <f t="shared" si="56"/>
        <v>Oct 2024</v>
      </c>
      <c r="S598">
        <f t="shared" si="58"/>
        <v>2024</v>
      </c>
      <c r="T598" s="5">
        <f t="shared" si="59"/>
        <v>45566</v>
      </c>
    </row>
    <row r="599" spans="1:20" x14ac:dyDescent="0.3">
      <c r="A599">
        <v>50142</v>
      </c>
      <c r="B599" s="1">
        <v>45583</v>
      </c>
      <c r="C599">
        <v>347</v>
      </c>
      <c r="D599">
        <v>20</v>
      </c>
      <c r="E599" t="s">
        <v>28</v>
      </c>
      <c r="F599" t="s">
        <v>72</v>
      </c>
      <c r="G599">
        <v>2</v>
      </c>
      <c r="H599">
        <v>150.51</v>
      </c>
      <c r="I599" t="s">
        <v>35</v>
      </c>
      <c r="J599" t="s">
        <v>843</v>
      </c>
      <c r="K599" s="2">
        <v>3.9924906132665834</v>
      </c>
      <c r="M599" t="str">
        <f t="shared" si="54"/>
        <v>Unknown</v>
      </c>
      <c r="O599">
        <v>18</v>
      </c>
      <c r="P599" t="str">
        <f t="shared" si="57"/>
        <v>18-25</v>
      </c>
      <c r="Q599">
        <f t="shared" si="55"/>
        <v>301.02</v>
      </c>
      <c r="R599" t="str">
        <f t="shared" si="56"/>
        <v>Oct 2024</v>
      </c>
      <c r="S599">
        <f t="shared" si="58"/>
        <v>2024</v>
      </c>
      <c r="T599" s="5">
        <f t="shared" si="59"/>
        <v>45566</v>
      </c>
    </row>
    <row r="600" spans="1:20" x14ac:dyDescent="0.3">
      <c r="A600">
        <v>21473</v>
      </c>
      <c r="B600" s="1">
        <v>45584</v>
      </c>
      <c r="C600">
        <v>369</v>
      </c>
      <c r="D600">
        <v>20</v>
      </c>
      <c r="E600" t="s">
        <v>28</v>
      </c>
      <c r="F600" t="s">
        <v>77</v>
      </c>
      <c r="G600">
        <v>2</v>
      </c>
      <c r="H600">
        <v>343.37</v>
      </c>
      <c r="I600" t="s">
        <v>35</v>
      </c>
      <c r="J600" t="s">
        <v>406</v>
      </c>
      <c r="K600" s="2">
        <v>5</v>
      </c>
      <c r="L600">
        <v>5</v>
      </c>
      <c r="M600" t="str">
        <f t="shared" si="54"/>
        <v>M</v>
      </c>
      <c r="N600" t="s">
        <v>21</v>
      </c>
      <c r="O600">
        <v>56</v>
      </c>
      <c r="P600" t="str">
        <f t="shared" si="57"/>
        <v>46-60</v>
      </c>
      <c r="Q600">
        <f t="shared" si="55"/>
        <v>686.74</v>
      </c>
      <c r="R600" t="str">
        <f t="shared" si="56"/>
        <v>Oct 2024</v>
      </c>
      <c r="S600">
        <f t="shared" si="58"/>
        <v>2024</v>
      </c>
      <c r="T600" s="5">
        <f t="shared" si="59"/>
        <v>45566</v>
      </c>
    </row>
    <row r="601" spans="1:20" x14ac:dyDescent="0.3">
      <c r="A601">
        <v>57449</v>
      </c>
      <c r="B601" s="1">
        <v>45585</v>
      </c>
      <c r="C601">
        <v>247</v>
      </c>
      <c r="D601">
        <v>10</v>
      </c>
      <c r="E601" t="s">
        <v>13</v>
      </c>
      <c r="F601" t="s">
        <v>14</v>
      </c>
      <c r="G601">
        <v>5</v>
      </c>
      <c r="H601">
        <v>37.520000000000003</v>
      </c>
      <c r="I601" t="s">
        <v>35</v>
      </c>
      <c r="J601" t="s">
        <v>592</v>
      </c>
      <c r="K601" s="2">
        <v>1</v>
      </c>
      <c r="L601">
        <v>1</v>
      </c>
      <c r="M601" t="str">
        <f t="shared" si="54"/>
        <v>F</v>
      </c>
      <c r="N601" t="s">
        <v>17</v>
      </c>
      <c r="O601">
        <v>32</v>
      </c>
      <c r="P601" t="str">
        <f t="shared" si="57"/>
        <v>26-35</v>
      </c>
      <c r="Q601">
        <f t="shared" si="55"/>
        <v>187.60000000000002</v>
      </c>
      <c r="R601" t="str">
        <f t="shared" si="56"/>
        <v>Oct 2024</v>
      </c>
      <c r="S601">
        <f t="shared" si="58"/>
        <v>2024</v>
      </c>
      <c r="T601" s="5">
        <f t="shared" si="59"/>
        <v>45566</v>
      </c>
    </row>
    <row r="602" spans="1:20" x14ac:dyDescent="0.3">
      <c r="A602">
        <v>50447</v>
      </c>
      <c r="B602" s="1">
        <v>45586</v>
      </c>
      <c r="C602">
        <v>910</v>
      </c>
      <c r="D602">
        <v>40</v>
      </c>
      <c r="E602" t="s">
        <v>24</v>
      </c>
      <c r="F602" t="s">
        <v>44</v>
      </c>
      <c r="G602">
        <v>3</v>
      </c>
      <c r="H602">
        <v>167.32</v>
      </c>
      <c r="I602" t="s">
        <v>15</v>
      </c>
      <c r="J602" t="s">
        <v>187</v>
      </c>
      <c r="K602" s="2">
        <v>5</v>
      </c>
      <c r="L602">
        <v>5</v>
      </c>
      <c r="M602" t="str">
        <f t="shared" si="54"/>
        <v>M</v>
      </c>
      <c r="N602" t="s">
        <v>21</v>
      </c>
      <c r="O602">
        <v>22</v>
      </c>
      <c r="P602" t="str">
        <f t="shared" si="57"/>
        <v>18-25</v>
      </c>
      <c r="Q602">
        <f t="shared" si="55"/>
        <v>501.96</v>
      </c>
      <c r="R602" t="str">
        <f t="shared" si="56"/>
        <v>Oct 2024</v>
      </c>
      <c r="S602">
        <f t="shared" si="58"/>
        <v>2024</v>
      </c>
      <c r="T602" s="5">
        <f t="shared" si="59"/>
        <v>45566</v>
      </c>
    </row>
    <row r="603" spans="1:20" x14ac:dyDescent="0.3">
      <c r="A603">
        <v>17277</v>
      </c>
      <c r="B603" s="1">
        <v>45586</v>
      </c>
      <c r="C603">
        <v>157</v>
      </c>
      <c r="D603">
        <v>20</v>
      </c>
      <c r="E603" t="s">
        <v>28</v>
      </c>
      <c r="F603" t="s">
        <v>29</v>
      </c>
      <c r="G603">
        <v>4</v>
      </c>
      <c r="H603">
        <v>22.26</v>
      </c>
      <c r="I603" t="s">
        <v>35</v>
      </c>
      <c r="J603" t="s">
        <v>228</v>
      </c>
      <c r="K603" s="2">
        <v>3</v>
      </c>
      <c r="L603">
        <v>3</v>
      </c>
      <c r="M603" t="str">
        <f t="shared" si="54"/>
        <v>F</v>
      </c>
      <c r="N603" t="s">
        <v>17</v>
      </c>
      <c r="O603">
        <v>70</v>
      </c>
      <c r="P603" t="str">
        <f t="shared" si="57"/>
        <v>60+</v>
      </c>
      <c r="Q603">
        <f t="shared" si="55"/>
        <v>89.04</v>
      </c>
      <c r="R603" t="str">
        <f t="shared" si="56"/>
        <v>Oct 2024</v>
      </c>
      <c r="S603">
        <f t="shared" si="58"/>
        <v>2024</v>
      </c>
      <c r="T603" s="5">
        <f t="shared" si="59"/>
        <v>45566</v>
      </c>
    </row>
    <row r="604" spans="1:20" x14ac:dyDescent="0.3">
      <c r="A604">
        <v>80473</v>
      </c>
      <c r="B604" s="1">
        <v>45586</v>
      </c>
      <c r="C604">
        <v>317</v>
      </c>
      <c r="D604">
        <v>30</v>
      </c>
      <c r="E604" t="s">
        <v>37</v>
      </c>
      <c r="F604" t="s">
        <v>38</v>
      </c>
      <c r="G604">
        <v>2</v>
      </c>
      <c r="H604">
        <v>97.45</v>
      </c>
      <c r="I604" t="s">
        <v>35</v>
      </c>
      <c r="J604" t="s">
        <v>417</v>
      </c>
      <c r="K604" s="2">
        <v>3</v>
      </c>
      <c r="L604">
        <v>3</v>
      </c>
      <c r="M604" t="str">
        <f t="shared" si="54"/>
        <v>M</v>
      </c>
      <c r="N604" t="s">
        <v>21</v>
      </c>
      <c r="O604">
        <v>44</v>
      </c>
      <c r="P604" t="str">
        <f t="shared" si="57"/>
        <v>36-45</v>
      </c>
      <c r="Q604">
        <f t="shared" si="55"/>
        <v>194.9</v>
      </c>
      <c r="R604" t="str">
        <f t="shared" si="56"/>
        <v>Oct 2024</v>
      </c>
      <c r="S604">
        <f t="shared" si="58"/>
        <v>2024</v>
      </c>
      <c r="T604" s="5">
        <f t="shared" si="59"/>
        <v>45566</v>
      </c>
    </row>
    <row r="605" spans="1:20" x14ac:dyDescent="0.3">
      <c r="A605">
        <v>96551</v>
      </c>
      <c r="B605" s="1">
        <v>45586</v>
      </c>
      <c r="C605">
        <v>526</v>
      </c>
      <c r="D605">
        <v>30</v>
      </c>
      <c r="E605" t="s">
        <v>37</v>
      </c>
      <c r="F605" t="s">
        <v>95</v>
      </c>
      <c r="G605">
        <v>2</v>
      </c>
      <c r="H605">
        <v>19.72</v>
      </c>
      <c r="I605" t="s">
        <v>15</v>
      </c>
      <c r="J605" t="s">
        <v>825</v>
      </c>
      <c r="K605" s="2">
        <v>3</v>
      </c>
      <c r="L605">
        <v>3</v>
      </c>
      <c r="M605" t="str">
        <f t="shared" si="54"/>
        <v>F</v>
      </c>
      <c r="N605" t="s">
        <v>17</v>
      </c>
      <c r="O605">
        <v>25</v>
      </c>
      <c r="P605" t="str">
        <f t="shared" si="57"/>
        <v>18-25</v>
      </c>
      <c r="Q605">
        <f t="shared" si="55"/>
        <v>39.44</v>
      </c>
      <c r="R605" t="str">
        <f t="shared" si="56"/>
        <v>Oct 2024</v>
      </c>
      <c r="S605">
        <f t="shared" si="58"/>
        <v>2024</v>
      </c>
      <c r="T605" s="5">
        <f t="shared" si="59"/>
        <v>45566</v>
      </c>
    </row>
    <row r="606" spans="1:20" x14ac:dyDescent="0.3">
      <c r="A606">
        <v>19510</v>
      </c>
      <c r="B606" s="1">
        <v>45586</v>
      </c>
      <c r="C606">
        <v>648</v>
      </c>
      <c r="D606">
        <v>20</v>
      </c>
      <c r="E606" t="s">
        <v>28</v>
      </c>
      <c r="F606" t="s">
        <v>72</v>
      </c>
      <c r="G606">
        <v>4</v>
      </c>
      <c r="H606">
        <v>296.5</v>
      </c>
      <c r="I606" t="s">
        <v>26</v>
      </c>
      <c r="J606" t="s">
        <v>862</v>
      </c>
      <c r="K606" s="2">
        <v>5</v>
      </c>
      <c r="L606">
        <v>5</v>
      </c>
      <c r="M606" t="str">
        <f t="shared" si="54"/>
        <v>M</v>
      </c>
      <c r="N606" t="s">
        <v>21</v>
      </c>
      <c r="O606">
        <v>25</v>
      </c>
      <c r="P606" t="str">
        <f t="shared" si="57"/>
        <v>18-25</v>
      </c>
      <c r="Q606">
        <f t="shared" si="55"/>
        <v>1186</v>
      </c>
      <c r="R606" t="str">
        <f t="shared" si="56"/>
        <v>Oct 2024</v>
      </c>
      <c r="S606">
        <f t="shared" si="58"/>
        <v>2024</v>
      </c>
      <c r="T606" s="5">
        <f t="shared" si="59"/>
        <v>45566</v>
      </c>
    </row>
    <row r="607" spans="1:20" x14ac:dyDescent="0.3">
      <c r="A607">
        <v>20938</v>
      </c>
      <c r="B607" s="1">
        <v>45587</v>
      </c>
      <c r="C607">
        <v>478</v>
      </c>
      <c r="D607">
        <v>40</v>
      </c>
      <c r="E607" t="s">
        <v>24</v>
      </c>
      <c r="F607" t="s">
        <v>44</v>
      </c>
      <c r="G607">
        <v>1</v>
      </c>
      <c r="H607">
        <v>84.68</v>
      </c>
      <c r="I607" t="s">
        <v>26</v>
      </c>
      <c r="J607" t="s">
        <v>440</v>
      </c>
      <c r="K607" s="2">
        <v>1</v>
      </c>
      <c r="L607">
        <v>1</v>
      </c>
      <c r="M607" t="str">
        <f t="shared" si="54"/>
        <v>F</v>
      </c>
      <c r="N607" t="s">
        <v>17</v>
      </c>
      <c r="O607">
        <v>40</v>
      </c>
      <c r="P607" t="str">
        <f t="shared" si="57"/>
        <v>36-45</v>
      </c>
      <c r="Q607">
        <f t="shared" si="55"/>
        <v>84.68</v>
      </c>
      <c r="R607" t="str">
        <f t="shared" si="56"/>
        <v>Oct 2024</v>
      </c>
      <c r="S607">
        <f t="shared" si="58"/>
        <v>2024</v>
      </c>
      <c r="T607" s="5">
        <f t="shared" si="59"/>
        <v>45566</v>
      </c>
    </row>
    <row r="608" spans="1:20" x14ac:dyDescent="0.3">
      <c r="A608">
        <v>45637</v>
      </c>
      <c r="B608" s="1">
        <v>45587</v>
      </c>
      <c r="C608">
        <v>961</v>
      </c>
      <c r="D608">
        <v>30</v>
      </c>
      <c r="E608" t="s">
        <v>37</v>
      </c>
      <c r="F608" t="s">
        <v>95</v>
      </c>
      <c r="G608">
        <v>3</v>
      </c>
      <c r="H608">
        <v>228.55</v>
      </c>
      <c r="I608" t="s">
        <v>15</v>
      </c>
      <c r="J608" t="s">
        <v>580</v>
      </c>
      <c r="K608" s="2">
        <v>3.9924906132665834</v>
      </c>
      <c r="M608" t="str">
        <f t="shared" si="54"/>
        <v>F</v>
      </c>
      <c r="N608" t="s">
        <v>17</v>
      </c>
      <c r="O608">
        <v>62</v>
      </c>
      <c r="P608" t="str">
        <f t="shared" si="57"/>
        <v>60+</v>
      </c>
      <c r="Q608">
        <f t="shared" si="55"/>
        <v>685.65000000000009</v>
      </c>
      <c r="R608" t="str">
        <f t="shared" si="56"/>
        <v>Oct 2024</v>
      </c>
      <c r="S608">
        <f t="shared" si="58"/>
        <v>2024</v>
      </c>
      <c r="T608" s="5">
        <f t="shared" si="59"/>
        <v>45566</v>
      </c>
    </row>
    <row r="609" spans="1:20" x14ac:dyDescent="0.3">
      <c r="A609">
        <v>98997</v>
      </c>
      <c r="B609" s="1">
        <v>45587</v>
      </c>
      <c r="C609">
        <v>703</v>
      </c>
      <c r="D609">
        <v>50</v>
      </c>
      <c r="E609" t="s">
        <v>18</v>
      </c>
      <c r="F609" t="s">
        <v>34</v>
      </c>
      <c r="G609">
        <v>3</v>
      </c>
      <c r="H609">
        <v>407.83</v>
      </c>
      <c r="I609" t="s">
        <v>35</v>
      </c>
      <c r="J609" t="s">
        <v>601</v>
      </c>
      <c r="K609" s="2">
        <v>2</v>
      </c>
      <c r="L609">
        <v>2</v>
      </c>
      <c r="M609" t="str">
        <f t="shared" si="54"/>
        <v>M</v>
      </c>
      <c r="N609" t="s">
        <v>21</v>
      </c>
      <c r="O609">
        <v>59</v>
      </c>
      <c r="P609" t="str">
        <f t="shared" si="57"/>
        <v>46-60</v>
      </c>
      <c r="Q609">
        <f t="shared" si="55"/>
        <v>1223.49</v>
      </c>
      <c r="R609" t="str">
        <f t="shared" si="56"/>
        <v>Oct 2024</v>
      </c>
      <c r="S609">
        <f t="shared" si="58"/>
        <v>2024</v>
      </c>
      <c r="T609" s="5">
        <f t="shared" si="59"/>
        <v>45566</v>
      </c>
    </row>
    <row r="610" spans="1:20" x14ac:dyDescent="0.3">
      <c r="A610">
        <v>16430</v>
      </c>
      <c r="B610" s="1">
        <v>45588</v>
      </c>
      <c r="C610">
        <v>522</v>
      </c>
      <c r="D610">
        <v>20</v>
      </c>
      <c r="E610" t="s">
        <v>28</v>
      </c>
      <c r="F610" t="s">
        <v>72</v>
      </c>
      <c r="G610">
        <v>2</v>
      </c>
      <c r="H610">
        <v>204.96</v>
      </c>
      <c r="I610" t="s">
        <v>26</v>
      </c>
      <c r="J610" t="s">
        <v>712</v>
      </c>
      <c r="K610" s="2">
        <v>5</v>
      </c>
      <c r="L610">
        <v>5</v>
      </c>
      <c r="M610" t="str">
        <f t="shared" si="54"/>
        <v>F</v>
      </c>
      <c r="N610" t="s">
        <v>17</v>
      </c>
      <c r="O610">
        <v>57</v>
      </c>
      <c r="P610" t="str">
        <f t="shared" si="57"/>
        <v>46-60</v>
      </c>
      <c r="Q610">
        <f t="shared" si="55"/>
        <v>409.92</v>
      </c>
      <c r="R610" t="str">
        <f t="shared" si="56"/>
        <v>Oct 2024</v>
      </c>
      <c r="S610">
        <f t="shared" si="58"/>
        <v>2024</v>
      </c>
      <c r="T610" s="5">
        <f t="shared" si="59"/>
        <v>45566</v>
      </c>
    </row>
    <row r="611" spans="1:20" x14ac:dyDescent="0.3">
      <c r="A611">
        <v>78972</v>
      </c>
      <c r="B611" s="1">
        <v>45589</v>
      </c>
      <c r="C611">
        <v>112</v>
      </c>
      <c r="D611">
        <v>10</v>
      </c>
      <c r="E611" t="s">
        <v>13</v>
      </c>
      <c r="F611" t="s">
        <v>32</v>
      </c>
      <c r="G611">
        <v>4</v>
      </c>
      <c r="H611">
        <v>288.22000000000003</v>
      </c>
      <c r="I611" t="s">
        <v>15</v>
      </c>
      <c r="J611" t="s">
        <v>990</v>
      </c>
      <c r="K611" s="2">
        <v>5</v>
      </c>
      <c r="L611">
        <v>5</v>
      </c>
      <c r="M611" t="str">
        <f t="shared" si="54"/>
        <v>Unknown</v>
      </c>
      <c r="O611">
        <v>60</v>
      </c>
      <c r="P611" t="str">
        <f t="shared" si="57"/>
        <v>46-60</v>
      </c>
      <c r="Q611">
        <f t="shared" si="55"/>
        <v>1152.8800000000001</v>
      </c>
      <c r="R611" t="str">
        <f t="shared" si="56"/>
        <v>Oct 2024</v>
      </c>
      <c r="S611">
        <f t="shared" si="58"/>
        <v>2024</v>
      </c>
      <c r="T611" s="5">
        <f t="shared" si="59"/>
        <v>45566</v>
      </c>
    </row>
    <row r="612" spans="1:20" x14ac:dyDescent="0.3">
      <c r="A612">
        <v>15505</v>
      </c>
      <c r="B612" s="1">
        <v>45590</v>
      </c>
      <c r="C612">
        <v>465</v>
      </c>
      <c r="D612">
        <v>50</v>
      </c>
      <c r="E612" t="s">
        <v>18</v>
      </c>
      <c r="F612" t="s">
        <v>34</v>
      </c>
      <c r="G612">
        <v>2</v>
      </c>
      <c r="H612">
        <v>350.15</v>
      </c>
      <c r="I612" t="s">
        <v>26</v>
      </c>
      <c r="J612" t="s">
        <v>803</v>
      </c>
      <c r="K612" s="2">
        <v>4</v>
      </c>
      <c r="L612">
        <v>4</v>
      </c>
      <c r="M612" t="str">
        <f t="shared" si="54"/>
        <v>F</v>
      </c>
      <c r="N612" t="s">
        <v>17</v>
      </c>
      <c r="O612">
        <v>19</v>
      </c>
      <c r="P612" t="str">
        <f t="shared" si="57"/>
        <v>18-25</v>
      </c>
      <c r="Q612">
        <f t="shared" si="55"/>
        <v>700.3</v>
      </c>
      <c r="R612" t="str">
        <f t="shared" si="56"/>
        <v>Oct 2024</v>
      </c>
      <c r="S612">
        <f t="shared" si="58"/>
        <v>2024</v>
      </c>
      <c r="T612" s="5">
        <f t="shared" si="59"/>
        <v>45566</v>
      </c>
    </row>
    <row r="613" spans="1:20" x14ac:dyDescent="0.3">
      <c r="A613">
        <v>40540</v>
      </c>
      <c r="B613" s="1">
        <v>45590</v>
      </c>
      <c r="C613">
        <v>509</v>
      </c>
      <c r="D613">
        <v>10</v>
      </c>
      <c r="E613" t="s">
        <v>13</v>
      </c>
      <c r="F613" t="s">
        <v>111</v>
      </c>
      <c r="G613">
        <v>3</v>
      </c>
      <c r="H613">
        <v>492.35</v>
      </c>
      <c r="I613" t="s">
        <v>15</v>
      </c>
      <c r="J613" t="s">
        <v>889</v>
      </c>
      <c r="K613" s="2">
        <v>5</v>
      </c>
      <c r="L613">
        <v>5</v>
      </c>
      <c r="M613" t="str">
        <f t="shared" si="54"/>
        <v>M</v>
      </c>
      <c r="N613" t="s">
        <v>21</v>
      </c>
      <c r="O613">
        <v>72</v>
      </c>
      <c r="P613" t="str">
        <f t="shared" si="57"/>
        <v>60+</v>
      </c>
      <c r="Q613">
        <f t="shared" si="55"/>
        <v>1477.0500000000002</v>
      </c>
      <c r="R613" t="str">
        <f t="shared" si="56"/>
        <v>Oct 2024</v>
      </c>
      <c r="S613">
        <f t="shared" si="58"/>
        <v>2024</v>
      </c>
      <c r="T613" s="5">
        <f t="shared" si="59"/>
        <v>45566</v>
      </c>
    </row>
    <row r="614" spans="1:20" x14ac:dyDescent="0.3">
      <c r="A614">
        <v>44293</v>
      </c>
      <c r="B614" s="1">
        <v>45591</v>
      </c>
      <c r="C614">
        <v>212</v>
      </c>
      <c r="D614">
        <v>20</v>
      </c>
      <c r="E614" t="s">
        <v>28</v>
      </c>
      <c r="F614" t="s">
        <v>29</v>
      </c>
      <c r="G614">
        <v>4</v>
      </c>
      <c r="H614">
        <v>337.11</v>
      </c>
      <c r="I614" t="s">
        <v>35</v>
      </c>
      <c r="J614" t="s">
        <v>129</v>
      </c>
      <c r="K614" s="2">
        <v>4</v>
      </c>
      <c r="L614">
        <v>4</v>
      </c>
      <c r="M614" t="str">
        <f t="shared" si="54"/>
        <v>Unknown</v>
      </c>
      <c r="O614">
        <v>72</v>
      </c>
      <c r="P614" t="str">
        <f t="shared" si="57"/>
        <v>60+</v>
      </c>
      <c r="Q614">
        <f t="shared" si="55"/>
        <v>1348.44</v>
      </c>
      <c r="R614" t="str">
        <f t="shared" si="56"/>
        <v>Oct 2024</v>
      </c>
      <c r="S614">
        <f t="shared" si="58"/>
        <v>2024</v>
      </c>
      <c r="T614" s="5">
        <f t="shared" si="59"/>
        <v>45566</v>
      </c>
    </row>
    <row r="615" spans="1:20" x14ac:dyDescent="0.3">
      <c r="A615">
        <v>99015</v>
      </c>
      <c r="B615" s="1">
        <v>45591</v>
      </c>
      <c r="C615">
        <v>420</v>
      </c>
      <c r="D615">
        <v>10</v>
      </c>
      <c r="E615" t="s">
        <v>13</v>
      </c>
      <c r="F615" t="s">
        <v>14</v>
      </c>
      <c r="G615">
        <v>5</v>
      </c>
      <c r="H615">
        <v>269.41000000000003</v>
      </c>
      <c r="I615" t="s">
        <v>26</v>
      </c>
      <c r="J615" t="s">
        <v>448</v>
      </c>
      <c r="K615" s="2">
        <v>4</v>
      </c>
      <c r="L615">
        <v>4</v>
      </c>
      <c r="M615" t="str">
        <f t="shared" si="54"/>
        <v>M</v>
      </c>
      <c r="N615" t="s">
        <v>21</v>
      </c>
      <c r="O615">
        <v>66</v>
      </c>
      <c r="P615" t="str">
        <f t="shared" si="57"/>
        <v>60+</v>
      </c>
      <c r="Q615">
        <f t="shared" si="55"/>
        <v>1347.0500000000002</v>
      </c>
      <c r="R615" t="str">
        <f t="shared" si="56"/>
        <v>Oct 2024</v>
      </c>
      <c r="S615">
        <f t="shared" si="58"/>
        <v>2024</v>
      </c>
      <c r="T615" s="5">
        <f t="shared" si="59"/>
        <v>45566</v>
      </c>
    </row>
    <row r="616" spans="1:20" x14ac:dyDescent="0.3">
      <c r="A616">
        <v>50145</v>
      </c>
      <c r="B616" s="1">
        <v>45591</v>
      </c>
      <c r="C616">
        <v>554</v>
      </c>
      <c r="D616">
        <v>10</v>
      </c>
      <c r="E616" t="s">
        <v>13</v>
      </c>
      <c r="F616" t="s">
        <v>32</v>
      </c>
      <c r="G616">
        <v>3</v>
      </c>
      <c r="H616">
        <v>321.07</v>
      </c>
      <c r="I616" t="s">
        <v>35</v>
      </c>
      <c r="J616" t="s">
        <v>521</v>
      </c>
      <c r="K616" s="2">
        <v>3</v>
      </c>
      <c r="L616">
        <v>3</v>
      </c>
      <c r="M616" t="str">
        <f t="shared" si="54"/>
        <v>M</v>
      </c>
      <c r="N616" t="s">
        <v>21</v>
      </c>
      <c r="O616">
        <v>34</v>
      </c>
      <c r="P616" t="str">
        <f t="shared" si="57"/>
        <v>26-35</v>
      </c>
      <c r="Q616">
        <f t="shared" si="55"/>
        <v>963.21</v>
      </c>
      <c r="R616" t="str">
        <f t="shared" si="56"/>
        <v>Oct 2024</v>
      </c>
      <c r="S616">
        <f t="shared" si="58"/>
        <v>2024</v>
      </c>
      <c r="T616" s="5">
        <f t="shared" si="59"/>
        <v>45566</v>
      </c>
    </row>
    <row r="617" spans="1:20" x14ac:dyDescent="0.3">
      <c r="A617">
        <v>88797</v>
      </c>
      <c r="B617" s="1">
        <v>45591</v>
      </c>
      <c r="C617">
        <v>244</v>
      </c>
      <c r="D617">
        <v>30</v>
      </c>
      <c r="E617" t="s">
        <v>37</v>
      </c>
      <c r="F617" t="s">
        <v>38</v>
      </c>
      <c r="G617">
        <v>3</v>
      </c>
      <c r="H617">
        <v>216.9</v>
      </c>
      <c r="I617" t="s">
        <v>15</v>
      </c>
      <c r="J617" t="s">
        <v>847</v>
      </c>
      <c r="K617" s="2">
        <v>4</v>
      </c>
      <c r="L617">
        <v>4</v>
      </c>
      <c r="M617" t="str">
        <f t="shared" si="54"/>
        <v>F</v>
      </c>
      <c r="N617" t="s">
        <v>17</v>
      </c>
      <c r="O617">
        <v>43</v>
      </c>
      <c r="P617" t="str">
        <f t="shared" si="57"/>
        <v>36-45</v>
      </c>
      <c r="Q617">
        <f t="shared" si="55"/>
        <v>650.70000000000005</v>
      </c>
      <c r="R617" t="str">
        <f t="shared" si="56"/>
        <v>Oct 2024</v>
      </c>
      <c r="S617">
        <f t="shared" si="58"/>
        <v>2024</v>
      </c>
      <c r="T617" s="5">
        <f t="shared" si="59"/>
        <v>45566</v>
      </c>
    </row>
    <row r="618" spans="1:20" x14ac:dyDescent="0.3">
      <c r="A618">
        <v>19845</v>
      </c>
      <c r="B618" s="1">
        <v>45591</v>
      </c>
      <c r="C618">
        <v>798</v>
      </c>
      <c r="D618">
        <v>30</v>
      </c>
      <c r="E618" t="s">
        <v>37</v>
      </c>
      <c r="F618" t="s">
        <v>95</v>
      </c>
      <c r="G618">
        <v>2</v>
      </c>
      <c r="H618">
        <v>367.78</v>
      </c>
      <c r="I618" t="s">
        <v>26</v>
      </c>
      <c r="J618" t="s">
        <v>164</v>
      </c>
      <c r="K618" s="2">
        <v>2</v>
      </c>
      <c r="L618">
        <v>2</v>
      </c>
      <c r="M618" t="str">
        <f t="shared" si="54"/>
        <v>M</v>
      </c>
      <c r="N618" t="s">
        <v>21</v>
      </c>
      <c r="O618">
        <v>45</v>
      </c>
      <c r="P618" t="str">
        <f t="shared" si="57"/>
        <v>36-45</v>
      </c>
      <c r="Q618">
        <f t="shared" si="55"/>
        <v>735.56</v>
      </c>
      <c r="R618" t="str">
        <f t="shared" si="56"/>
        <v>Oct 2024</v>
      </c>
      <c r="S618">
        <f t="shared" si="58"/>
        <v>2024</v>
      </c>
      <c r="T618" s="5">
        <f t="shared" si="59"/>
        <v>45566</v>
      </c>
    </row>
    <row r="619" spans="1:20" x14ac:dyDescent="0.3">
      <c r="A619">
        <v>52052</v>
      </c>
      <c r="B619" s="1">
        <v>45592</v>
      </c>
      <c r="C619">
        <v>247</v>
      </c>
      <c r="D619">
        <v>40</v>
      </c>
      <c r="E619" t="s">
        <v>24</v>
      </c>
      <c r="F619" t="s">
        <v>63</v>
      </c>
      <c r="G619">
        <v>3</v>
      </c>
      <c r="H619">
        <v>343.78</v>
      </c>
      <c r="I619" t="s">
        <v>15</v>
      </c>
      <c r="J619" t="s">
        <v>388</v>
      </c>
      <c r="K619" s="2">
        <v>3.9924906132665834</v>
      </c>
      <c r="M619" t="str">
        <f t="shared" si="54"/>
        <v>F</v>
      </c>
      <c r="N619" t="s">
        <v>17</v>
      </c>
      <c r="O619">
        <v>20</v>
      </c>
      <c r="P619" t="str">
        <f t="shared" si="57"/>
        <v>18-25</v>
      </c>
      <c r="Q619">
        <f t="shared" si="55"/>
        <v>1031.3399999999999</v>
      </c>
      <c r="R619" t="str">
        <f t="shared" si="56"/>
        <v>Oct 2024</v>
      </c>
      <c r="S619">
        <f t="shared" si="58"/>
        <v>2024</v>
      </c>
      <c r="T619" s="5">
        <f t="shared" si="59"/>
        <v>45566</v>
      </c>
    </row>
    <row r="620" spans="1:20" x14ac:dyDescent="0.3">
      <c r="A620">
        <v>49782</v>
      </c>
      <c r="B620" s="1">
        <v>45592</v>
      </c>
      <c r="C620">
        <v>911</v>
      </c>
      <c r="D620">
        <v>10</v>
      </c>
      <c r="E620" t="s">
        <v>13</v>
      </c>
      <c r="F620" t="s">
        <v>14</v>
      </c>
      <c r="G620">
        <v>3</v>
      </c>
      <c r="H620">
        <v>427.48</v>
      </c>
      <c r="I620" t="s">
        <v>35</v>
      </c>
      <c r="J620" t="s">
        <v>686</v>
      </c>
      <c r="K620" s="2">
        <v>5</v>
      </c>
      <c r="L620">
        <v>5</v>
      </c>
      <c r="M620" t="str">
        <f t="shared" si="54"/>
        <v>M</v>
      </c>
      <c r="N620" t="s">
        <v>21</v>
      </c>
      <c r="O620">
        <v>63</v>
      </c>
      <c r="P620" t="str">
        <f t="shared" si="57"/>
        <v>60+</v>
      </c>
      <c r="Q620">
        <f t="shared" si="55"/>
        <v>1282.44</v>
      </c>
      <c r="R620" t="str">
        <f t="shared" si="56"/>
        <v>Oct 2024</v>
      </c>
      <c r="S620">
        <f t="shared" si="58"/>
        <v>2024</v>
      </c>
      <c r="T620" s="5">
        <f t="shared" si="59"/>
        <v>45566</v>
      </c>
    </row>
    <row r="621" spans="1:20" x14ac:dyDescent="0.3">
      <c r="A621">
        <v>65208</v>
      </c>
      <c r="B621" s="1">
        <v>45593</v>
      </c>
      <c r="C621">
        <v>204</v>
      </c>
      <c r="D621">
        <v>40</v>
      </c>
      <c r="E621" t="s">
        <v>24</v>
      </c>
      <c r="F621" t="s">
        <v>25</v>
      </c>
      <c r="G621">
        <v>2</v>
      </c>
      <c r="H621">
        <v>230.11</v>
      </c>
      <c r="I621" t="s">
        <v>26</v>
      </c>
      <c r="J621" t="s">
        <v>27</v>
      </c>
      <c r="K621" s="2">
        <v>5</v>
      </c>
      <c r="L621">
        <v>5</v>
      </c>
      <c r="M621" t="str">
        <f t="shared" si="54"/>
        <v>M</v>
      </c>
      <c r="N621" t="s">
        <v>21</v>
      </c>
      <c r="O621">
        <v>34</v>
      </c>
      <c r="P621" t="str">
        <f t="shared" si="57"/>
        <v>26-35</v>
      </c>
      <c r="Q621">
        <f t="shared" si="55"/>
        <v>460.22</v>
      </c>
      <c r="R621" t="str">
        <f t="shared" si="56"/>
        <v>Oct 2024</v>
      </c>
      <c r="S621">
        <f t="shared" si="58"/>
        <v>2024</v>
      </c>
      <c r="T621" s="5">
        <f t="shared" si="59"/>
        <v>45566</v>
      </c>
    </row>
    <row r="622" spans="1:20" x14ac:dyDescent="0.3">
      <c r="A622">
        <v>41736</v>
      </c>
      <c r="B622" s="1">
        <v>45593</v>
      </c>
      <c r="C622">
        <v>457</v>
      </c>
      <c r="D622">
        <v>10</v>
      </c>
      <c r="E622" t="s">
        <v>13</v>
      </c>
      <c r="F622" t="s">
        <v>32</v>
      </c>
      <c r="G622">
        <v>4</v>
      </c>
      <c r="H622">
        <v>196.99</v>
      </c>
      <c r="I622" t="s">
        <v>26</v>
      </c>
      <c r="J622" t="s">
        <v>55</v>
      </c>
      <c r="K622" s="2">
        <v>4</v>
      </c>
      <c r="L622">
        <v>4</v>
      </c>
      <c r="M622" t="str">
        <f t="shared" si="54"/>
        <v>Unknown</v>
      </c>
      <c r="O622">
        <v>72</v>
      </c>
      <c r="P622" t="str">
        <f t="shared" si="57"/>
        <v>60+</v>
      </c>
      <c r="Q622">
        <f t="shared" si="55"/>
        <v>787.96</v>
      </c>
      <c r="R622" t="str">
        <f t="shared" si="56"/>
        <v>Oct 2024</v>
      </c>
      <c r="S622">
        <f t="shared" si="58"/>
        <v>2024</v>
      </c>
      <c r="T622" s="5">
        <f t="shared" si="59"/>
        <v>45566</v>
      </c>
    </row>
    <row r="623" spans="1:20" x14ac:dyDescent="0.3">
      <c r="A623">
        <v>59644</v>
      </c>
      <c r="B623" s="1">
        <v>45593</v>
      </c>
      <c r="C623">
        <v>139</v>
      </c>
      <c r="D623">
        <v>40</v>
      </c>
      <c r="E623" t="s">
        <v>24</v>
      </c>
      <c r="F623" t="s">
        <v>25</v>
      </c>
      <c r="G623">
        <v>5</v>
      </c>
      <c r="H623">
        <v>108.39</v>
      </c>
      <c r="I623" t="s">
        <v>35</v>
      </c>
      <c r="J623" t="s">
        <v>223</v>
      </c>
      <c r="K623" s="2">
        <v>5</v>
      </c>
      <c r="L623">
        <v>5</v>
      </c>
      <c r="M623" t="str">
        <f t="shared" si="54"/>
        <v>M</v>
      </c>
      <c r="N623" t="s">
        <v>21</v>
      </c>
      <c r="O623">
        <v>61</v>
      </c>
      <c r="P623" t="str">
        <f t="shared" si="57"/>
        <v>60+</v>
      </c>
      <c r="Q623">
        <f t="shared" si="55"/>
        <v>541.95000000000005</v>
      </c>
      <c r="R623" t="str">
        <f t="shared" si="56"/>
        <v>Oct 2024</v>
      </c>
      <c r="S623">
        <f t="shared" si="58"/>
        <v>2024</v>
      </c>
      <c r="T623" s="5">
        <f t="shared" si="59"/>
        <v>45566</v>
      </c>
    </row>
    <row r="624" spans="1:20" x14ac:dyDescent="0.3">
      <c r="A624">
        <v>38565</v>
      </c>
      <c r="B624" s="1">
        <v>45593</v>
      </c>
      <c r="C624">
        <v>884</v>
      </c>
      <c r="D624">
        <v>10</v>
      </c>
      <c r="E624" t="s">
        <v>13</v>
      </c>
      <c r="F624" t="s">
        <v>32</v>
      </c>
      <c r="G624">
        <v>5</v>
      </c>
      <c r="H624">
        <v>455.43</v>
      </c>
      <c r="I624" t="s">
        <v>35</v>
      </c>
      <c r="J624" t="s">
        <v>284</v>
      </c>
      <c r="K624" s="2">
        <v>5</v>
      </c>
      <c r="L624">
        <v>5</v>
      </c>
      <c r="M624" t="str">
        <f t="shared" si="54"/>
        <v>M</v>
      </c>
      <c r="N624" t="s">
        <v>21</v>
      </c>
      <c r="O624">
        <v>50</v>
      </c>
      <c r="P624" t="str">
        <f t="shared" si="57"/>
        <v>46-60</v>
      </c>
      <c r="Q624">
        <f t="shared" si="55"/>
        <v>2277.15</v>
      </c>
      <c r="R624" t="str">
        <f t="shared" si="56"/>
        <v>Oct 2024</v>
      </c>
      <c r="S624">
        <f t="shared" si="58"/>
        <v>2024</v>
      </c>
      <c r="T624" s="5">
        <f t="shared" si="59"/>
        <v>45566</v>
      </c>
    </row>
    <row r="625" spans="1:20" x14ac:dyDescent="0.3">
      <c r="A625">
        <v>34709</v>
      </c>
      <c r="B625" s="1">
        <v>45593</v>
      </c>
      <c r="C625">
        <v>636</v>
      </c>
      <c r="D625">
        <v>20</v>
      </c>
      <c r="E625" t="s">
        <v>28</v>
      </c>
      <c r="F625" t="s">
        <v>79</v>
      </c>
      <c r="G625">
        <v>2</v>
      </c>
      <c r="H625">
        <v>115.08</v>
      </c>
      <c r="I625" t="s">
        <v>26</v>
      </c>
      <c r="J625" t="s">
        <v>790</v>
      </c>
      <c r="K625" s="2">
        <v>5</v>
      </c>
      <c r="L625">
        <v>5</v>
      </c>
      <c r="M625" t="str">
        <f t="shared" si="54"/>
        <v>F</v>
      </c>
      <c r="N625" t="s">
        <v>17</v>
      </c>
      <c r="O625">
        <v>19</v>
      </c>
      <c r="P625" t="str">
        <f t="shared" si="57"/>
        <v>18-25</v>
      </c>
      <c r="Q625">
        <f t="shared" si="55"/>
        <v>230.16</v>
      </c>
      <c r="R625" t="str">
        <f t="shared" si="56"/>
        <v>Oct 2024</v>
      </c>
      <c r="S625">
        <f t="shared" si="58"/>
        <v>2024</v>
      </c>
      <c r="T625" s="5">
        <f t="shared" si="59"/>
        <v>45566</v>
      </c>
    </row>
    <row r="626" spans="1:20" x14ac:dyDescent="0.3">
      <c r="A626">
        <v>64016</v>
      </c>
      <c r="B626" s="1">
        <v>45594</v>
      </c>
      <c r="C626">
        <v>970</v>
      </c>
      <c r="D626">
        <v>30</v>
      </c>
      <c r="E626" t="s">
        <v>37</v>
      </c>
      <c r="F626" t="s">
        <v>58</v>
      </c>
      <c r="G626">
        <v>1</v>
      </c>
      <c r="H626">
        <v>189.89</v>
      </c>
      <c r="I626" t="s">
        <v>15</v>
      </c>
      <c r="J626" t="s">
        <v>871</v>
      </c>
      <c r="K626" s="2">
        <v>5</v>
      </c>
      <c r="L626">
        <v>5</v>
      </c>
      <c r="M626" t="str">
        <f t="shared" si="54"/>
        <v>F</v>
      </c>
      <c r="N626" t="s">
        <v>17</v>
      </c>
      <c r="O626">
        <v>61</v>
      </c>
      <c r="P626" t="str">
        <f t="shared" si="57"/>
        <v>60+</v>
      </c>
      <c r="Q626">
        <f t="shared" si="55"/>
        <v>189.89</v>
      </c>
      <c r="R626" t="str">
        <f t="shared" si="56"/>
        <v>Oct 2024</v>
      </c>
      <c r="S626">
        <f t="shared" si="58"/>
        <v>2024</v>
      </c>
      <c r="T626" s="5">
        <f t="shared" si="59"/>
        <v>45566</v>
      </c>
    </row>
    <row r="627" spans="1:20" x14ac:dyDescent="0.3">
      <c r="A627">
        <v>16285</v>
      </c>
      <c r="B627" s="1">
        <v>45595</v>
      </c>
      <c r="C627">
        <v>579</v>
      </c>
      <c r="D627">
        <v>50</v>
      </c>
      <c r="E627" t="s">
        <v>18</v>
      </c>
      <c r="F627" t="s">
        <v>19</v>
      </c>
      <c r="G627">
        <v>4</v>
      </c>
      <c r="H627">
        <v>145.86000000000001</v>
      </c>
      <c r="I627" t="s">
        <v>15</v>
      </c>
      <c r="J627" t="s">
        <v>239</v>
      </c>
      <c r="K627" s="2">
        <v>5</v>
      </c>
      <c r="L627">
        <v>5</v>
      </c>
      <c r="M627" t="str">
        <f t="shared" si="54"/>
        <v>F</v>
      </c>
      <c r="N627" t="s">
        <v>17</v>
      </c>
      <c r="O627">
        <v>59</v>
      </c>
      <c r="P627" t="str">
        <f t="shared" si="57"/>
        <v>46-60</v>
      </c>
      <c r="Q627">
        <f t="shared" si="55"/>
        <v>583.44000000000005</v>
      </c>
      <c r="R627" t="str">
        <f t="shared" si="56"/>
        <v>Oct 2024</v>
      </c>
      <c r="S627">
        <f t="shared" si="58"/>
        <v>2024</v>
      </c>
      <c r="T627" s="5">
        <f t="shared" si="59"/>
        <v>45566</v>
      </c>
    </row>
    <row r="628" spans="1:20" x14ac:dyDescent="0.3">
      <c r="A628">
        <v>23672</v>
      </c>
      <c r="B628" s="1">
        <v>45595</v>
      </c>
      <c r="C628">
        <v>158</v>
      </c>
      <c r="D628">
        <v>20</v>
      </c>
      <c r="E628" t="s">
        <v>28</v>
      </c>
      <c r="F628" t="s">
        <v>51</v>
      </c>
      <c r="G628">
        <v>2</v>
      </c>
      <c r="H628">
        <v>91.76</v>
      </c>
      <c r="I628" t="s">
        <v>26</v>
      </c>
      <c r="J628" t="s">
        <v>503</v>
      </c>
      <c r="K628" s="2">
        <v>3.9924906132665834</v>
      </c>
      <c r="M628" t="str">
        <f t="shared" si="54"/>
        <v>M</v>
      </c>
      <c r="N628" t="s">
        <v>21</v>
      </c>
      <c r="O628">
        <v>49</v>
      </c>
      <c r="P628" t="str">
        <f t="shared" si="57"/>
        <v>46-60</v>
      </c>
      <c r="Q628">
        <f t="shared" si="55"/>
        <v>183.52</v>
      </c>
      <c r="R628" t="str">
        <f t="shared" si="56"/>
        <v>Oct 2024</v>
      </c>
      <c r="S628">
        <f t="shared" si="58"/>
        <v>2024</v>
      </c>
      <c r="T628" s="5">
        <f t="shared" si="59"/>
        <v>45566</v>
      </c>
    </row>
    <row r="629" spans="1:20" x14ac:dyDescent="0.3">
      <c r="A629">
        <v>64799</v>
      </c>
      <c r="B629" s="1">
        <v>45595</v>
      </c>
      <c r="C629">
        <v>950</v>
      </c>
      <c r="D629">
        <v>50</v>
      </c>
      <c r="E629" t="s">
        <v>18</v>
      </c>
      <c r="F629" t="s">
        <v>34</v>
      </c>
      <c r="G629">
        <v>4</v>
      </c>
      <c r="H629">
        <v>346.44</v>
      </c>
      <c r="I629" t="s">
        <v>35</v>
      </c>
      <c r="J629" t="s">
        <v>59</v>
      </c>
      <c r="K629" s="2">
        <v>3.9924906132665834</v>
      </c>
      <c r="M629" t="str">
        <f t="shared" si="54"/>
        <v>F</v>
      </c>
      <c r="N629" t="s">
        <v>17</v>
      </c>
      <c r="O629">
        <v>71</v>
      </c>
      <c r="P629" t="str">
        <f t="shared" si="57"/>
        <v>60+</v>
      </c>
      <c r="Q629">
        <f t="shared" si="55"/>
        <v>1385.76</v>
      </c>
      <c r="R629" t="str">
        <f t="shared" si="56"/>
        <v>Oct 2024</v>
      </c>
      <c r="S629">
        <f t="shared" si="58"/>
        <v>2024</v>
      </c>
      <c r="T629" s="5">
        <f t="shared" si="59"/>
        <v>45566</v>
      </c>
    </row>
    <row r="630" spans="1:20" x14ac:dyDescent="0.3">
      <c r="A630">
        <v>76563</v>
      </c>
      <c r="B630" s="1">
        <v>45596</v>
      </c>
      <c r="C630">
        <v>108</v>
      </c>
      <c r="D630">
        <v>50</v>
      </c>
      <c r="E630" t="s">
        <v>18</v>
      </c>
      <c r="F630" t="s">
        <v>19</v>
      </c>
      <c r="G630">
        <v>2</v>
      </c>
      <c r="H630">
        <v>283.81</v>
      </c>
      <c r="I630" t="s">
        <v>35</v>
      </c>
      <c r="J630" t="s">
        <v>411</v>
      </c>
      <c r="K630" s="2">
        <v>5</v>
      </c>
      <c r="L630">
        <v>5</v>
      </c>
      <c r="M630" t="str">
        <f t="shared" si="54"/>
        <v>F</v>
      </c>
      <c r="N630" t="s">
        <v>17</v>
      </c>
      <c r="O630">
        <v>59</v>
      </c>
      <c r="P630" t="str">
        <f t="shared" si="57"/>
        <v>46-60</v>
      </c>
      <c r="Q630">
        <f t="shared" si="55"/>
        <v>567.62</v>
      </c>
      <c r="R630" t="str">
        <f t="shared" si="56"/>
        <v>Oct 2024</v>
      </c>
      <c r="S630">
        <f t="shared" si="58"/>
        <v>2024</v>
      </c>
      <c r="T630" s="5">
        <f t="shared" si="59"/>
        <v>45566</v>
      </c>
    </row>
    <row r="631" spans="1:20" x14ac:dyDescent="0.3">
      <c r="A631">
        <v>20770</v>
      </c>
      <c r="B631" s="1">
        <v>45597</v>
      </c>
      <c r="C631">
        <v>941</v>
      </c>
      <c r="D631">
        <v>10</v>
      </c>
      <c r="E631" t="s">
        <v>13</v>
      </c>
      <c r="F631" t="s">
        <v>14</v>
      </c>
      <c r="G631">
        <v>2</v>
      </c>
      <c r="H631">
        <v>391.43</v>
      </c>
      <c r="I631" t="s">
        <v>15</v>
      </c>
      <c r="J631" t="s">
        <v>127</v>
      </c>
      <c r="K631" s="2">
        <v>3.9924906132665834</v>
      </c>
      <c r="M631" t="str">
        <f t="shared" si="54"/>
        <v>Unknown</v>
      </c>
      <c r="O631">
        <v>44</v>
      </c>
      <c r="P631" t="str">
        <f t="shared" si="57"/>
        <v>36-45</v>
      </c>
      <c r="Q631">
        <f t="shared" si="55"/>
        <v>782.86</v>
      </c>
      <c r="R631" t="str">
        <f t="shared" si="56"/>
        <v>Nov 2024</v>
      </c>
      <c r="S631">
        <f t="shared" si="58"/>
        <v>2024</v>
      </c>
      <c r="T631" s="5">
        <f t="shared" si="59"/>
        <v>45597</v>
      </c>
    </row>
    <row r="632" spans="1:20" x14ac:dyDescent="0.3">
      <c r="A632">
        <v>23008</v>
      </c>
      <c r="B632" s="1">
        <v>45597</v>
      </c>
      <c r="C632">
        <v>248</v>
      </c>
      <c r="D632">
        <v>20</v>
      </c>
      <c r="E632" t="s">
        <v>28</v>
      </c>
      <c r="F632" t="s">
        <v>72</v>
      </c>
      <c r="G632">
        <v>5</v>
      </c>
      <c r="H632">
        <v>194.27</v>
      </c>
      <c r="I632" t="s">
        <v>26</v>
      </c>
      <c r="J632" t="s">
        <v>477</v>
      </c>
      <c r="K632" s="2">
        <v>3</v>
      </c>
      <c r="L632">
        <v>3</v>
      </c>
      <c r="M632" t="str">
        <f t="shared" si="54"/>
        <v>Unknown</v>
      </c>
      <c r="O632">
        <v>53</v>
      </c>
      <c r="P632" t="str">
        <f t="shared" si="57"/>
        <v>46-60</v>
      </c>
      <c r="Q632">
        <f t="shared" si="55"/>
        <v>971.35</v>
      </c>
      <c r="R632" t="str">
        <f t="shared" si="56"/>
        <v>Nov 2024</v>
      </c>
      <c r="S632">
        <f t="shared" si="58"/>
        <v>2024</v>
      </c>
      <c r="T632" s="5">
        <f t="shared" si="59"/>
        <v>45597</v>
      </c>
    </row>
    <row r="633" spans="1:20" x14ac:dyDescent="0.3">
      <c r="A633">
        <v>14487</v>
      </c>
      <c r="B633" s="1">
        <v>45597</v>
      </c>
      <c r="C633">
        <v>923</v>
      </c>
      <c r="D633">
        <v>10</v>
      </c>
      <c r="E633" t="s">
        <v>13</v>
      </c>
      <c r="F633" t="s">
        <v>47</v>
      </c>
      <c r="G633">
        <v>5</v>
      </c>
      <c r="H633">
        <v>60.82</v>
      </c>
      <c r="I633" t="s">
        <v>35</v>
      </c>
      <c r="J633" t="s">
        <v>690</v>
      </c>
      <c r="K633" s="2">
        <v>4</v>
      </c>
      <c r="L633">
        <v>4</v>
      </c>
      <c r="M633" t="str">
        <f t="shared" si="54"/>
        <v>F</v>
      </c>
      <c r="N633" t="s">
        <v>17</v>
      </c>
      <c r="O633">
        <v>56</v>
      </c>
      <c r="P633" t="str">
        <f t="shared" si="57"/>
        <v>46-60</v>
      </c>
      <c r="Q633">
        <f t="shared" si="55"/>
        <v>304.10000000000002</v>
      </c>
      <c r="R633" t="str">
        <f t="shared" si="56"/>
        <v>Nov 2024</v>
      </c>
      <c r="S633">
        <f t="shared" si="58"/>
        <v>2024</v>
      </c>
      <c r="T633" s="5">
        <f t="shared" si="59"/>
        <v>45597</v>
      </c>
    </row>
    <row r="634" spans="1:20" x14ac:dyDescent="0.3">
      <c r="A634">
        <v>61595</v>
      </c>
      <c r="B634" s="1">
        <v>45597</v>
      </c>
      <c r="C634">
        <v>586</v>
      </c>
      <c r="D634">
        <v>40</v>
      </c>
      <c r="E634" t="s">
        <v>24</v>
      </c>
      <c r="F634" t="s">
        <v>44</v>
      </c>
      <c r="G634">
        <v>2</v>
      </c>
      <c r="H634">
        <v>395.01</v>
      </c>
      <c r="I634" t="s">
        <v>26</v>
      </c>
      <c r="J634" t="s">
        <v>853</v>
      </c>
      <c r="K634" s="2">
        <v>5</v>
      </c>
      <c r="L634">
        <v>5</v>
      </c>
      <c r="M634" t="str">
        <f t="shared" si="54"/>
        <v>F</v>
      </c>
      <c r="N634" t="s">
        <v>17</v>
      </c>
      <c r="O634">
        <v>32</v>
      </c>
      <c r="P634" t="str">
        <f t="shared" si="57"/>
        <v>26-35</v>
      </c>
      <c r="Q634">
        <f t="shared" si="55"/>
        <v>790.02</v>
      </c>
      <c r="R634" t="str">
        <f t="shared" si="56"/>
        <v>Nov 2024</v>
      </c>
      <c r="S634">
        <f t="shared" si="58"/>
        <v>2024</v>
      </c>
      <c r="T634" s="5">
        <f t="shared" si="59"/>
        <v>45597</v>
      </c>
    </row>
    <row r="635" spans="1:20" x14ac:dyDescent="0.3">
      <c r="A635">
        <v>84575</v>
      </c>
      <c r="B635" s="1">
        <v>45598</v>
      </c>
      <c r="C635">
        <v>922</v>
      </c>
      <c r="D635">
        <v>30</v>
      </c>
      <c r="E635" t="s">
        <v>37</v>
      </c>
      <c r="F635" t="s">
        <v>95</v>
      </c>
      <c r="G635">
        <v>4</v>
      </c>
      <c r="H635">
        <v>157.94999999999999</v>
      </c>
      <c r="I635" t="s">
        <v>35</v>
      </c>
      <c r="J635" t="s">
        <v>401</v>
      </c>
      <c r="K635" s="2">
        <v>4</v>
      </c>
      <c r="L635">
        <v>4</v>
      </c>
      <c r="M635" t="str">
        <f t="shared" si="54"/>
        <v>M</v>
      </c>
      <c r="N635" t="s">
        <v>21</v>
      </c>
      <c r="O635">
        <v>68</v>
      </c>
      <c r="P635" t="str">
        <f t="shared" si="57"/>
        <v>60+</v>
      </c>
      <c r="Q635">
        <f t="shared" si="55"/>
        <v>631.79999999999995</v>
      </c>
      <c r="R635" t="str">
        <f t="shared" si="56"/>
        <v>Nov 2024</v>
      </c>
      <c r="S635">
        <f t="shared" si="58"/>
        <v>2024</v>
      </c>
      <c r="T635" s="5">
        <f t="shared" si="59"/>
        <v>45597</v>
      </c>
    </row>
    <row r="636" spans="1:20" x14ac:dyDescent="0.3">
      <c r="A636">
        <v>62764</v>
      </c>
      <c r="B636" s="1">
        <v>45599</v>
      </c>
      <c r="C636">
        <v>901</v>
      </c>
      <c r="D636">
        <v>40</v>
      </c>
      <c r="E636" t="s">
        <v>24</v>
      </c>
      <c r="F636" t="s">
        <v>25</v>
      </c>
      <c r="G636">
        <v>4</v>
      </c>
      <c r="H636">
        <v>36.71</v>
      </c>
      <c r="I636" t="s">
        <v>15</v>
      </c>
      <c r="J636" t="s">
        <v>613</v>
      </c>
      <c r="K636" s="2">
        <v>4</v>
      </c>
      <c r="L636">
        <v>4</v>
      </c>
      <c r="M636" t="str">
        <f t="shared" si="54"/>
        <v>M</v>
      </c>
      <c r="N636" t="s">
        <v>21</v>
      </c>
      <c r="O636">
        <v>23</v>
      </c>
      <c r="P636" t="str">
        <f t="shared" si="57"/>
        <v>18-25</v>
      </c>
      <c r="Q636">
        <f t="shared" si="55"/>
        <v>146.84</v>
      </c>
      <c r="R636" t="str">
        <f t="shared" si="56"/>
        <v>Nov 2024</v>
      </c>
      <c r="S636">
        <f t="shared" si="58"/>
        <v>2024</v>
      </c>
      <c r="T636" s="5">
        <f t="shared" si="59"/>
        <v>45597</v>
      </c>
    </row>
    <row r="637" spans="1:20" x14ac:dyDescent="0.3">
      <c r="A637">
        <v>62323</v>
      </c>
      <c r="B637" s="1">
        <v>45600</v>
      </c>
      <c r="C637">
        <v>308</v>
      </c>
      <c r="D637">
        <v>30</v>
      </c>
      <c r="E637" t="s">
        <v>37</v>
      </c>
      <c r="F637" t="s">
        <v>40</v>
      </c>
      <c r="G637">
        <v>5</v>
      </c>
      <c r="H637">
        <v>228.43</v>
      </c>
      <c r="I637" t="s">
        <v>26</v>
      </c>
      <c r="J637" t="s">
        <v>617</v>
      </c>
      <c r="K637" s="2">
        <v>4</v>
      </c>
      <c r="L637">
        <v>4</v>
      </c>
      <c r="M637" t="str">
        <f t="shared" si="54"/>
        <v>M</v>
      </c>
      <c r="N637" t="s">
        <v>21</v>
      </c>
      <c r="O637">
        <v>26</v>
      </c>
      <c r="P637" t="str">
        <f t="shared" si="57"/>
        <v>26-35</v>
      </c>
      <c r="Q637">
        <f t="shared" si="55"/>
        <v>1142.1500000000001</v>
      </c>
      <c r="R637" t="str">
        <f t="shared" si="56"/>
        <v>Nov 2024</v>
      </c>
      <c r="S637">
        <f t="shared" si="58"/>
        <v>2024</v>
      </c>
      <c r="T637" s="5">
        <f t="shared" si="59"/>
        <v>45597</v>
      </c>
    </row>
    <row r="638" spans="1:20" x14ac:dyDescent="0.3">
      <c r="A638">
        <v>96190</v>
      </c>
      <c r="B638" s="1">
        <v>45600</v>
      </c>
      <c r="C638">
        <v>415</v>
      </c>
      <c r="D638">
        <v>50</v>
      </c>
      <c r="E638" t="s">
        <v>18</v>
      </c>
      <c r="F638" t="s">
        <v>34</v>
      </c>
      <c r="G638">
        <v>5</v>
      </c>
      <c r="H638">
        <v>365.81</v>
      </c>
      <c r="I638" t="s">
        <v>35</v>
      </c>
      <c r="J638" t="s">
        <v>731</v>
      </c>
      <c r="K638" s="2">
        <v>5</v>
      </c>
      <c r="L638">
        <v>5</v>
      </c>
      <c r="M638" t="str">
        <f t="shared" si="54"/>
        <v>M</v>
      </c>
      <c r="N638" t="s">
        <v>21</v>
      </c>
      <c r="O638">
        <v>18</v>
      </c>
      <c r="P638" t="str">
        <f t="shared" si="57"/>
        <v>18-25</v>
      </c>
      <c r="Q638">
        <f t="shared" si="55"/>
        <v>1829.05</v>
      </c>
      <c r="R638" t="str">
        <f t="shared" si="56"/>
        <v>Nov 2024</v>
      </c>
      <c r="S638">
        <f t="shared" si="58"/>
        <v>2024</v>
      </c>
      <c r="T638" s="5">
        <f t="shared" si="59"/>
        <v>45597</v>
      </c>
    </row>
    <row r="639" spans="1:20" x14ac:dyDescent="0.3">
      <c r="A639">
        <v>50937</v>
      </c>
      <c r="B639" s="1">
        <v>45601</v>
      </c>
      <c r="C639">
        <v>101</v>
      </c>
      <c r="D639">
        <v>30</v>
      </c>
      <c r="E639" t="s">
        <v>37</v>
      </c>
      <c r="F639" t="s">
        <v>95</v>
      </c>
      <c r="G639">
        <v>1</v>
      </c>
      <c r="H639">
        <v>92.22</v>
      </c>
      <c r="I639" t="s">
        <v>35</v>
      </c>
      <c r="J639" t="s">
        <v>147</v>
      </c>
      <c r="K639" s="2">
        <v>5</v>
      </c>
      <c r="L639">
        <v>5</v>
      </c>
      <c r="M639" t="str">
        <f t="shared" si="54"/>
        <v>F</v>
      </c>
      <c r="N639" t="s">
        <v>17</v>
      </c>
      <c r="O639">
        <v>46</v>
      </c>
      <c r="P639" t="str">
        <f t="shared" si="57"/>
        <v>46-60</v>
      </c>
      <c r="Q639">
        <f t="shared" si="55"/>
        <v>92.22</v>
      </c>
      <c r="R639" t="str">
        <f t="shared" si="56"/>
        <v>Nov 2024</v>
      </c>
      <c r="S639">
        <f t="shared" si="58"/>
        <v>2024</v>
      </c>
      <c r="T639" s="5">
        <f t="shared" si="59"/>
        <v>45597</v>
      </c>
    </row>
    <row r="640" spans="1:20" x14ac:dyDescent="0.3">
      <c r="A640">
        <v>24054</v>
      </c>
      <c r="B640" s="1">
        <v>45601</v>
      </c>
      <c r="C640">
        <v>953</v>
      </c>
      <c r="D640">
        <v>50</v>
      </c>
      <c r="E640" t="s">
        <v>18</v>
      </c>
      <c r="F640" t="s">
        <v>87</v>
      </c>
      <c r="G640">
        <v>3</v>
      </c>
      <c r="H640">
        <v>220.73</v>
      </c>
      <c r="I640" t="s">
        <v>15</v>
      </c>
      <c r="J640" t="s">
        <v>249</v>
      </c>
      <c r="K640" s="2">
        <v>4</v>
      </c>
      <c r="L640">
        <v>4</v>
      </c>
      <c r="M640" t="str">
        <f t="shared" si="54"/>
        <v>F</v>
      </c>
      <c r="N640" t="s">
        <v>17</v>
      </c>
      <c r="O640">
        <v>26</v>
      </c>
      <c r="P640" t="str">
        <f t="shared" si="57"/>
        <v>26-35</v>
      </c>
      <c r="Q640">
        <f t="shared" si="55"/>
        <v>662.18999999999994</v>
      </c>
      <c r="R640" t="str">
        <f t="shared" si="56"/>
        <v>Nov 2024</v>
      </c>
      <c r="S640">
        <f t="shared" si="58"/>
        <v>2024</v>
      </c>
      <c r="T640" s="5">
        <f t="shared" si="59"/>
        <v>45597</v>
      </c>
    </row>
    <row r="641" spans="1:20" x14ac:dyDescent="0.3">
      <c r="A641">
        <v>48855</v>
      </c>
      <c r="B641" s="1">
        <v>45601</v>
      </c>
      <c r="C641">
        <v>809</v>
      </c>
      <c r="D641">
        <v>40</v>
      </c>
      <c r="E641" t="s">
        <v>24</v>
      </c>
      <c r="F641" t="s">
        <v>65</v>
      </c>
      <c r="G641">
        <v>1</v>
      </c>
      <c r="H641">
        <v>447.49</v>
      </c>
      <c r="I641" t="s">
        <v>26</v>
      </c>
      <c r="J641" t="s">
        <v>661</v>
      </c>
      <c r="K641" s="2">
        <v>3.9924906132665834</v>
      </c>
      <c r="M641" t="str">
        <f t="shared" si="54"/>
        <v>F</v>
      </c>
      <c r="N641" t="s">
        <v>17</v>
      </c>
      <c r="O641">
        <v>47</v>
      </c>
      <c r="P641" t="str">
        <f t="shared" si="57"/>
        <v>46-60</v>
      </c>
      <c r="Q641">
        <f t="shared" si="55"/>
        <v>447.49</v>
      </c>
      <c r="R641" t="str">
        <f t="shared" si="56"/>
        <v>Nov 2024</v>
      </c>
      <c r="S641">
        <f t="shared" si="58"/>
        <v>2024</v>
      </c>
      <c r="T641" s="5">
        <f t="shared" si="59"/>
        <v>45597</v>
      </c>
    </row>
    <row r="642" spans="1:20" x14ac:dyDescent="0.3">
      <c r="A642">
        <v>94532</v>
      </c>
      <c r="B642" s="1">
        <v>45602</v>
      </c>
      <c r="C642">
        <v>335</v>
      </c>
      <c r="D642">
        <v>50</v>
      </c>
      <c r="E642" t="s">
        <v>18</v>
      </c>
      <c r="F642" t="s">
        <v>84</v>
      </c>
      <c r="G642">
        <v>4</v>
      </c>
      <c r="H642">
        <v>85.58</v>
      </c>
      <c r="I642" t="s">
        <v>15</v>
      </c>
      <c r="J642" t="s">
        <v>297</v>
      </c>
      <c r="K642" s="2">
        <v>5</v>
      </c>
      <c r="L642">
        <v>5</v>
      </c>
      <c r="M642" t="str">
        <f t="shared" ref="M642:M705" si="60">IF(N642="", "Unknown", N642)</f>
        <v>F</v>
      </c>
      <c r="N642" t="s">
        <v>17</v>
      </c>
      <c r="O642">
        <v>41</v>
      </c>
      <c r="P642" t="str">
        <f t="shared" si="57"/>
        <v>36-45</v>
      </c>
      <c r="Q642">
        <f t="shared" ref="Q642:Q705" si="61">G642*H642</f>
        <v>342.32</v>
      </c>
      <c r="R642" t="str">
        <f t="shared" ref="R642:R705" si="62">TEXT(B642,"mmm_yyyy")</f>
        <v>Nov 2024</v>
      </c>
      <c r="S642">
        <f t="shared" si="58"/>
        <v>2024</v>
      </c>
      <c r="T642" s="5">
        <f t="shared" si="59"/>
        <v>45597</v>
      </c>
    </row>
    <row r="643" spans="1:20" x14ac:dyDescent="0.3">
      <c r="A643">
        <v>66122</v>
      </c>
      <c r="B643" s="1">
        <v>45602</v>
      </c>
      <c r="C643">
        <v>280</v>
      </c>
      <c r="D643">
        <v>50</v>
      </c>
      <c r="E643" t="s">
        <v>18</v>
      </c>
      <c r="F643" t="s">
        <v>34</v>
      </c>
      <c r="G643">
        <v>1</v>
      </c>
      <c r="H643">
        <v>401.05</v>
      </c>
      <c r="I643" t="s">
        <v>35</v>
      </c>
      <c r="J643" t="s">
        <v>464</v>
      </c>
      <c r="K643" s="2">
        <v>3.9924906132665834</v>
      </c>
      <c r="M643" t="str">
        <f t="shared" si="60"/>
        <v>M</v>
      </c>
      <c r="N643" t="s">
        <v>21</v>
      </c>
      <c r="O643">
        <v>46</v>
      </c>
      <c r="P643" t="str">
        <f t="shared" ref="P643:P706" si="63">VLOOKUP(O643, $W$2:$X$7, 2, TRUE)</f>
        <v>46-60</v>
      </c>
      <c r="Q643">
        <f t="shared" si="61"/>
        <v>401.05</v>
      </c>
      <c r="R643" t="str">
        <f t="shared" si="62"/>
        <v>Nov 2024</v>
      </c>
      <c r="S643">
        <f t="shared" ref="S643:S706" si="64">YEAR(B643)</f>
        <v>2024</v>
      </c>
      <c r="T643" s="5">
        <f t="shared" ref="T643:T706" si="65">DATE(YEAR(R643), MONTH(R643), 1)</f>
        <v>45597</v>
      </c>
    </row>
    <row r="644" spans="1:20" x14ac:dyDescent="0.3">
      <c r="A644">
        <v>80018</v>
      </c>
      <c r="B644" s="1">
        <v>45602</v>
      </c>
      <c r="C644">
        <v>257</v>
      </c>
      <c r="D644">
        <v>30</v>
      </c>
      <c r="E644" t="s">
        <v>37</v>
      </c>
      <c r="F644" t="s">
        <v>58</v>
      </c>
      <c r="G644">
        <v>4</v>
      </c>
      <c r="H644">
        <v>265.26</v>
      </c>
      <c r="I644" t="s">
        <v>26</v>
      </c>
      <c r="J644" t="s">
        <v>831</v>
      </c>
      <c r="K644" s="2">
        <v>4</v>
      </c>
      <c r="L644">
        <v>4</v>
      </c>
      <c r="M644" t="str">
        <f t="shared" si="60"/>
        <v>M</v>
      </c>
      <c r="N644" t="s">
        <v>21</v>
      </c>
      <c r="O644">
        <v>65</v>
      </c>
      <c r="P644" t="str">
        <f t="shared" si="63"/>
        <v>60+</v>
      </c>
      <c r="Q644">
        <f t="shared" si="61"/>
        <v>1061.04</v>
      </c>
      <c r="R644" t="str">
        <f t="shared" si="62"/>
        <v>Nov 2024</v>
      </c>
      <c r="S644">
        <f t="shared" si="64"/>
        <v>2024</v>
      </c>
      <c r="T644" s="5">
        <f t="shared" si="65"/>
        <v>45597</v>
      </c>
    </row>
    <row r="645" spans="1:20" x14ac:dyDescent="0.3">
      <c r="A645">
        <v>92290</v>
      </c>
      <c r="B645" s="1">
        <v>45602</v>
      </c>
      <c r="C645">
        <v>445</v>
      </c>
      <c r="D645">
        <v>10</v>
      </c>
      <c r="E645" t="s">
        <v>13</v>
      </c>
      <c r="F645" t="s">
        <v>14</v>
      </c>
      <c r="G645">
        <v>5</v>
      </c>
      <c r="H645">
        <v>354.64</v>
      </c>
      <c r="I645" t="s">
        <v>26</v>
      </c>
      <c r="J645" t="s">
        <v>1007</v>
      </c>
      <c r="K645" s="2">
        <v>3.9924906132665834</v>
      </c>
      <c r="M645" t="str">
        <f t="shared" si="60"/>
        <v>M</v>
      </c>
      <c r="N645" t="s">
        <v>21</v>
      </c>
      <c r="O645">
        <v>49</v>
      </c>
      <c r="P645" t="str">
        <f t="shared" si="63"/>
        <v>46-60</v>
      </c>
      <c r="Q645">
        <f t="shared" si="61"/>
        <v>1773.1999999999998</v>
      </c>
      <c r="R645" t="str">
        <f t="shared" si="62"/>
        <v>Nov 2024</v>
      </c>
      <c r="S645">
        <f t="shared" si="64"/>
        <v>2024</v>
      </c>
      <c r="T645" s="5">
        <f t="shared" si="65"/>
        <v>45597</v>
      </c>
    </row>
    <row r="646" spans="1:20" x14ac:dyDescent="0.3">
      <c r="A646">
        <v>20658</v>
      </c>
      <c r="B646" s="1">
        <v>45602</v>
      </c>
      <c r="C646">
        <v>177</v>
      </c>
      <c r="D646">
        <v>40</v>
      </c>
      <c r="E646" t="s">
        <v>24</v>
      </c>
      <c r="F646" t="s">
        <v>49</v>
      </c>
      <c r="G646">
        <v>3</v>
      </c>
      <c r="H646">
        <v>196.97</v>
      </c>
      <c r="I646" t="s">
        <v>35</v>
      </c>
      <c r="J646" t="s">
        <v>1009</v>
      </c>
      <c r="K646" s="2">
        <v>1</v>
      </c>
      <c r="L646">
        <v>1</v>
      </c>
      <c r="M646" t="str">
        <f t="shared" si="60"/>
        <v>M</v>
      </c>
      <c r="N646" t="s">
        <v>21</v>
      </c>
      <c r="O646">
        <v>34</v>
      </c>
      <c r="P646" t="str">
        <f t="shared" si="63"/>
        <v>26-35</v>
      </c>
      <c r="Q646">
        <f t="shared" si="61"/>
        <v>590.91</v>
      </c>
      <c r="R646" t="str">
        <f t="shared" si="62"/>
        <v>Nov 2024</v>
      </c>
      <c r="S646">
        <f t="shared" si="64"/>
        <v>2024</v>
      </c>
      <c r="T646" s="5">
        <f t="shared" si="65"/>
        <v>45597</v>
      </c>
    </row>
    <row r="647" spans="1:20" x14ac:dyDescent="0.3">
      <c r="A647">
        <v>20522</v>
      </c>
      <c r="B647" s="1">
        <v>45603</v>
      </c>
      <c r="C647">
        <v>380</v>
      </c>
      <c r="D647">
        <v>30</v>
      </c>
      <c r="E647" t="s">
        <v>37</v>
      </c>
      <c r="F647" t="s">
        <v>38</v>
      </c>
      <c r="G647">
        <v>2</v>
      </c>
      <c r="H647">
        <v>302.49</v>
      </c>
      <c r="I647" t="s">
        <v>26</v>
      </c>
      <c r="J647" t="s">
        <v>372</v>
      </c>
      <c r="K647" s="2">
        <v>5</v>
      </c>
      <c r="L647">
        <v>5</v>
      </c>
      <c r="M647" t="str">
        <f t="shared" si="60"/>
        <v>F</v>
      </c>
      <c r="N647" t="s">
        <v>17</v>
      </c>
      <c r="O647">
        <v>31</v>
      </c>
      <c r="P647" t="str">
        <f t="shared" si="63"/>
        <v>26-35</v>
      </c>
      <c r="Q647">
        <f t="shared" si="61"/>
        <v>604.98</v>
      </c>
      <c r="R647" t="str">
        <f t="shared" si="62"/>
        <v>Nov 2024</v>
      </c>
      <c r="S647">
        <f t="shared" si="64"/>
        <v>2024</v>
      </c>
      <c r="T647" s="5">
        <f t="shared" si="65"/>
        <v>45597</v>
      </c>
    </row>
    <row r="648" spans="1:20" x14ac:dyDescent="0.3">
      <c r="A648">
        <v>32037</v>
      </c>
      <c r="B648" s="1">
        <v>45603</v>
      </c>
      <c r="C648">
        <v>897</v>
      </c>
      <c r="D648">
        <v>10</v>
      </c>
      <c r="E648" t="s">
        <v>13</v>
      </c>
      <c r="F648" t="s">
        <v>32</v>
      </c>
      <c r="G648">
        <v>5</v>
      </c>
      <c r="H648">
        <v>25.55</v>
      </c>
      <c r="I648" t="s">
        <v>26</v>
      </c>
      <c r="J648" t="s">
        <v>414</v>
      </c>
      <c r="K648" s="2">
        <v>3.9924906132665834</v>
      </c>
      <c r="M648" t="str">
        <f t="shared" si="60"/>
        <v>M</v>
      </c>
      <c r="N648" t="s">
        <v>21</v>
      </c>
      <c r="O648">
        <v>42</v>
      </c>
      <c r="P648" t="str">
        <f t="shared" si="63"/>
        <v>36-45</v>
      </c>
      <c r="Q648">
        <f t="shared" si="61"/>
        <v>127.75</v>
      </c>
      <c r="R648" t="str">
        <f t="shared" si="62"/>
        <v>Nov 2024</v>
      </c>
      <c r="S648">
        <f t="shared" si="64"/>
        <v>2024</v>
      </c>
      <c r="T648" s="5">
        <f t="shared" si="65"/>
        <v>45597</v>
      </c>
    </row>
    <row r="649" spans="1:20" x14ac:dyDescent="0.3">
      <c r="A649">
        <v>76799</v>
      </c>
      <c r="B649" s="1">
        <v>45604</v>
      </c>
      <c r="C649">
        <v>691</v>
      </c>
      <c r="D649">
        <v>20</v>
      </c>
      <c r="E649" t="s">
        <v>28</v>
      </c>
      <c r="F649" t="s">
        <v>72</v>
      </c>
      <c r="G649">
        <v>3</v>
      </c>
      <c r="H649">
        <v>137.88999999999999</v>
      </c>
      <c r="I649" t="s">
        <v>26</v>
      </c>
      <c r="J649" t="s">
        <v>566</v>
      </c>
      <c r="K649" s="2">
        <v>5</v>
      </c>
      <c r="L649">
        <v>5</v>
      </c>
      <c r="M649" t="str">
        <f t="shared" si="60"/>
        <v>M</v>
      </c>
      <c r="N649" t="s">
        <v>21</v>
      </c>
      <c r="O649">
        <v>39</v>
      </c>
      <c r="P649" t="str">
        <f t="shared" si="63"/>
        <v>36-45</v>
      </c>
      <c r="Q649">
        <f t="shared" si="61"/>
        <v>413.66999999999996</v>
      </c>
      <c r="R649" t="str">
        <f t="shared" si="62"/>
        <v>Nov 2024</v>
      </c>
      <c r="S649">
        <f t="shared" si="64"/>
        <v>2024</v>
      </c>
      <c r="T649" s="5">
        <f t="shared" si="65"/>
        <v>45597</v>
      </c>
    </row>
    <row r="650" spans="1:20" x14ac:dyDescent="0.3">
      <c r="A650">
        <v>91430</v>
      </c>
      <c r="B650" s="1">
        <v>45604</v>
      </c>
      <c r="C650">
        <v>417</v>
      </c>
      <c r="D650">
        <v>40</v>
      </c>
      <c r="E650" t="s">
        <v>24</v>
      </c>
      <c r="F650" t="s">
        <v>49</v>
      </c>
      <c r="G650">
        <v>5</v>
      </c>
      <c r="H650">
        <v>327.93</v>
      </c>
      <c r="I650" t="s">
        <v>15</v>
      </c>
      <c r="J650" t="s">
        <v>689</v>
      </c>
      <c r="K650" s="2">
        <v>3.9924906132665834</v>
      </c>
      <c r="M650" t="str">
        <f t="shared" si="60"/>
        <v>F</v>
      </c>
      <c r="N650" t="s">
        <v>17</v>
      </c>
      <c r="O650">
        <v>36</v>
      </c>
      <c r="P650" t="str">
        <f t="shared" si="63"/>
        <v>36-45</v>
      </c>
      <c r="Q650">
        <f t="shared" si="61"/>
        <v>1639.65</v>
      </c>
      <c r="R650" t="str">
        <f t="shared" si="62"/>
        <v>Nov 2024</v>
      </c>
      <c r="S650">
        <f t="shared" si="64"/>
        <v>2024</v>
      </c>
      <c r="T650" s="5">
        <f t="shared" si="65"/>
        <v>45597</v>
      </c>
    </row>
    <row r="651" spans="1:20" x14ac:dyDescent="0.3">
      <c r="A651">
        <v>27736</v>
      </c>
      <c r="B651" s="1">
        <v>45604</v>
      </c>
      <c r="C651">
        <v>106</v>
      </c>
      <c r="D651">
        <v>20</v>
      </c>
      <c r="E651" t="s">
        <v>28</v>
      </c>
      <c r="F651" t="s">
        <v>29</v>
      </c>
      <c r="G651">
        <v>1</v>
      </c>
      <c r="H651">
        <v>497.89</v>
      </c>
      <c r="I651" t="s">
        <v>15</v>
      </c>
      <c r="J651" t="s">
        <v>924</v>
      </c>
      <c r="K651" s="2">
        <v>5</v>
      </c>
      <c r="L651">
        <v>5</v>
      </c>
      <c r="M651" t="str">
        <f t="shared" si="60"/>
        <v>F</v>
      </c>
      <c r="N651" t="s">
        <v>17</v>
      </c>
      <c r="O651">
        <v>58</v>
      </c>
      <c r="P651" t="str">
        <f t="shared" si="63"/>
        <v>46-60</v>
      </c>
      <c r="Q651">
        <f t="shared" si="61"/>
        <v>497.89</v>
      </c>
      <c r="R651" t="str">
        <f t="shared" si="62"/>
        <v>Nov 2024</v>
      </c>
      <c r="S651">
        <f t="shared" si="64"/>
        <v>2024</v>
      </c>
      <c r="T651" s="5">
        <f t="shared" si="65"/>
        <v>45597</v>
      </c>
    </row>
    <row r="652" spans="1:20" x14ac:dyDescent="0.3">
      <c r="A652">
        <v>55131</v>
      </c>
      <c r="B652" s="1">
        <v>45604</v>
      </c>
      <c r="C652">
        <v>866</v>
      </c>
      <c r="D652">
        <v>40</v>
      </c>
      <c r="E652" t="s">
        <v>24</v>
      </c>
      <c r="F652" t="s">
        <v>25</v>
      </c>
      <c r="G652">
        <v>2</v>
      </c>
      <c r="H652">
        <v>148.31</v>
      </c>
      <c r="I652" t="s">
        <v>26</v>
      </c>
      <c r="J652" t="s">
        <v>994</v>
      </c>
      <c r="K652" s="2">
        <v>5</v>
      </c>
      <c r="L652">
        <v>5</v>
      </c>
      <c r="M652" t="str">
        <f t="shared" si="60"/>
        <v>M</v>
      </c>
      <c r="N652" t="s">
        <v>21</v>
      </c>
      <c r="O652">
        <v>67</v>
      </c>
      <c r="P652" t="str">
        <f t="shared" si="63"/>
        <v>60+</v>
      </c>
      <c r="Q652">
        <f t="shared" si="61"/>
        <v>296.62</v>
      </c>
      <c r="R652" t="str">
        <f t="shared" si="62"/>
        <v>Nov 2024</v>
      </c>
      <c r="S652">
        <f t="shared" si="64"/>
        <v>2024</v>
      </c>
      <c r="T652" s="5">
        <f t="shared" si="65"/>
        <v>45597</v>
      </c>
    </row>
    <row r="653" spans="1:20" x14ac:dyDescent="0.3">
      <c r="A653">
        <v>42115</v>
      </c>
      <c r="B653" s="1">
        <v>45605</v>
      </c>
      <c r="C653">
        <v>135</v>
      </c>
      <c r="D653">
        <v>20</v>
      </c>
      <c r="E653" t="s">
        <v>28</v>
      </c>
      <c r="F653" t="s">
        <v>79</v>
      </c>
      <c r="G653">
        <v>4</v>
      </c>
      <c r="H653">
        <v>39.22</v>
      </c>
      <c r="I653" t="s">
        <v>26</v>
      </c>
      <c r="J653" t="s">
        <v>180</v>
      </c>
      <c r="K653" s="2">
        <v>4</v>
      </c>
      <c r="L653">
        <v>4</v>
      </c>
      <c r="M653" t="str">
        <f t="shared" si="60"/>
        <v>F</v>
      </c>
      <c r="N653" t="s">
        <v>17</v>
      </c>
      <c r="O653">
        <v>55</v>
      </c>
      <c r="P653" t="str">
        <f t="shared" si="63"/>
        <v>46-60</v>
      </c>
      <c r="Q653">
        <f t="shared" si="61"/>
        <v>156.88</v>
      </c>
      <c r="R653" t="str">
        <f t="shared" si="62"/>
        <v>Nov 2024</v>
      </c>
      <c r="S653">
        <f t="shared" si="64"/>
        <v>2024</v>
      </c>
      <c r="T653" s="5">
        <f t="shared" si="65"/>
        <v>45597</v>
      </c>
    </row>
    <row r="654" spans="1:20" x14ac:dyDescent="0.3">
      <c r="A654">
        <v>68792</v>
      </c>
      <c r="B654" s="1">
        <v>45605</v>
      </c>
      <c r="C654">
        <v>209</v>
      </c>
      <c r="D654">
        <v>50</v>
      </c>
      <c r="E654" t="s">
        <v>18</v>
      </c>
      <c r="F654" t="s">
        <v>34</v>
      </c>
      <c r="G654">
        <v>1</v>
      </c>
      <c r="H654">
        <v>119.39</v>
      </c>
      <c r="I654" t="s">
        <v>35</v>
      </c>
      <c r="J654" t="s">
        <v>598</v>
      </c>
      <c r="K654" s="2">
        <v>5</v>
      </c>
      <c r="L654">
        <v>5</v>
      </c>
      <c r="M654" t="str">
        <f t="shared" si="60"/>
        <v>M</v>
      </c>
      <c r="N654" t="s">
        <v>21</v>
      </c>
      <c r="O654">
        <v>38</v>
      </c>
      <c r="P654" t="str">
        <f t="shared" si="63"/>
        <v>36-45</v>
      </c>
      <c r="Q654">
        <f t="shared" si="61"/>
        <v>119.39</v>
      </c>
      <c r="R654" t="str">
        <f t="shared" si="62"/>
        <v>Nov 2024</v>
      </c>
      <c r="S654">
        <f t="shared" si="64"/>
        <v>2024</v>
      </c>
      <c r="T654" s="5">
        <f t="shared" si="65"/>
        <v>45597</v>
      </c>
    </row>
    <row r="655" spans="1:20" x14ac:dyDescent="0.3">
      <c r="A655">
        <v>88142</v>
      </c>
      <c r="B655" s="1">
        <v>45605</v>
      </c>
      <c r="C655">
        <v>992</v>
      </c>
      <c r="D655">
        <v>10</v>
      </c>
      <c r="E655" t="s">
        <v>13</v>
      </c>
      <c r="F655" t="s">
        <v>111</v>
      </c>
      <c r="G655">
        <v>3</v>
      </c>
      <c r="H655">
        <v>228.85</v>
      </c>
      <c r="I655" t="s">
        <v>26</v>
      </c>
      <c r="J655" t="s">
        <v>603</v>
      </c>
      <c r="K655" s="2">
        <v>1</v>
      </c>
      <c r="L655">
        <v>1</v>
      </c>
      <c r="M655" t="str">
        <f t="shared" si="60"/>
        <v>F</v>
      </c>
      <c r="N655" t="s">
        <v>17</v>
      </c>
      <c r="O655">
        <v>50</v>
      </c>
      <c r="P655" t="str">
        <f t="shared" si="63"/>
        <v>46-60</v>
      </c>
      <c r="Q655">
        <f t="shared" si="61"/>
        <v>686.55</v>
      </c>
      <c r="R655" t="str">
        <f t="shared" si="62"/>
        <v>Nov 2024</v>
      </c>
      <c r="S655">
        <f t="shared" si="64"/>
        <v>2024</v>
      </c>
      <c r="T655" s="5">
        <f t="shared" si="65"/>
        <v>45597</v>
      </c>
    </row>
    <row r="656" spans="1:20" x14ac:dyDescent="0.3">
      <c r="A656">
        <v>36278</v>
      </c>
      <c r="B656" s="1">
        <v>45605</v>
      </c>
      <c r="C656">
        <v>246</v>
      </c>
      <c r="D656">
        <v>50</v>
      </c>
      <c r="E656" t="s">
        <v>18</v>
      </c>
      <c r="F656" t="s">
        <v>84</v>
      </c>
      <c r="G656">
        <v>2</v>
      </c>
      <c r="H656">
        <v>65.13</v>
      </c>
      <c r="I656" t="s">
        <v>15</v>
      </c>
      <c r="J656" t="s">
        <v>627</v>
      </c>
      <c r="K656" s="2">
        <v>3.9924906132665834</v>
      </c>
      <c r="M656" t="str">
        <f t="shared" si="60"/>
        <v>F</v>
      </c>
      <c r="N656" t="s">
        <v>17</v>
      </c>
      <c r="O656">
        <v>75</v>
      </c>
      <c r="P656" t="str">
        <f t="shared" si="63"/>
        <v>60+</v>
      </c>
      <c r="Q656">
        <f t="shared" si="61"/>
        <v>130.26</v>
      </c>
      <c r="R656" t="str">
        <f t="shared" si="62"/>
        <v>Nov 2024</v>
      </c>
      <c r="S656">
        <f t="shared" si="64"/>
        <v>2024</v>
      </c>
      <c r="T656" s="5">
        <f t="shared" si="65"/>
        <v>45597</v>
      </c>
    </row>
    <row r="657" spans="1:20" x14ac:dyDescent="0.3">
      <c r="A657">
        <v>89064</v>
      </c>
      <c r="B657" s="1">
        <v>45606</v>
      </c>
      <c r="C657">
        <v>533</v>
      </c>
      <c r="D657">
        <v>50</v>
      </c>
      <c r="E657" t="s">
        <v>18</v>
      </c>
      <c r="F657" t="s">
        <v>34</v>
      </c>
      <c r="G657">
        <v>3</v>
      </c>
      <c r="H657">
        <v>28.75</v>
      </c>
      <c r="I657" t="s">
        <v>35</v>
      </c>
      <c r="J657" t="s">
        <v>114</v>
      </c>
      <c r="K657" s="2">
        <v>4</v>
      </c>
      <c r="L657">
        <v>4</v>
      </c>
      <c r="M657" t="str">
        <f t="shared" si="60"/>
        <v>F</v>
      </c>
      <c r="N657" t="s">
        <v>17</v>
      </c>
      <c r="O657">
        <v>74</v>
      </c>
      <c r="P657" t="str">
        <f t="shared" si="63"/>
        <v>60+</v>
      </c>
      <c r="Q657">
        <f t="shared" si="61"/>
        <v>86.25</v>
      </c>
      <c r="R657" t="str">
        <f t="shared" si="62"/>
        <v>Nov 2024</v>
      </c>
      <c r="S657">
        <f t="shared" si="64"/>
        <v>2024</v>
      </c>
      <c r="T657" s="5">
        <f t="shared" si="65"/>
        <v>45597</v>
      </c>
    </row>
    <row r="658" spans="1:20" x14ac:dyDescent="0.3">
      <c r="A658">
        <v>38245</v>
      </c>
      <c r="B658" s="1">
        <v>45607</v>
      </c>
      <c r="C658">
        <v>615</v>
      </c>
      <c r="D658">
        <v>50</v>
      </c>
      <c r="E658" t="s">
        <v>18</v>
      </c>
      <c r="F658" t="s">
        <v>19</v>
      </c>
      <c r="G658">
        <v>4</v>
      </c>
      <c r="H658">
        <v>340.85</v>
      </c>
      <c r="I658" t="s">
        <v>15</v>
      </c>
      <c r="J658" t="s">
        <v>89</v>
      </c>
      <c r="K658" s="2">
        <v>4</v>
      </c>
      <c r="L658">
        <v>4</v>
      </c>
      <c r="M658" t="str">
        <f t="shared" si="60"/>
        <v>Unknown</v>
      </c>
      <c r="O658">
        <v>36</v>
      </c>
      <c r="P658" t="str">
        <f t="shared" si="63"/>
        <v>36-45</v>
      </c>
      <c r="Q658">
        <f t="shared" si="61"/>
        <v>1363.4</v>
      </c>
      <c r="R658" t="str">
        <f t="shared" si="62"/>
        <v>Nov 2024</v>
      </c>
      <c r="S658">
        <f t="shared" si="64"/>
        <v>2024</v>
      </c>
      <c r="T658" s="5">
        <f t="shared" si="65"/>
        <v>45597</v>
      </c>
    </row>
    <row r="659" spans="1:20" x14ac:dyDescent="0.3">
      <c r="A659">
        <v>32978</v>
      </c>
      <c r="B659" s="1">
        <v>45607</v>
      </c>
      <c r="C659">
        <v>667</v>
      </c>
      <c r="D659">
        <v>30</v>
      </c>
      <c r="E659" t="s">
        <v>37</v>
      </c>
      <c r="F659" t="s">
        <v>68</v>
      </c>
      <c r="G659">
        <v>4</v>
      </c>
      <c r="H659">
        <v>478.17</v>
      </c>
      <c r="I659" t="s">
        <v>35</v>
      </c>
      <c r="J659" t="s">
        <v>698</v>
      </c>
      <c r="K659" s="2">
        <v>4</v>
      </c>
      <c r="L659">
        <v>4</v>
      </c>
      <c r="M659" t="str">
        <f t="shared" si="60"/>
        <v>F</v>
      </c>
      <c r="N659" t="s">
        <v>17</v>
      </c>
      <c r="O659">
        <v>25</v>
      </c>
      <c r="P659" t="str">
        <f t="shared" si="63"/>
        <v>18-25</v>
      </c>
      <c r="Q659">
        <f t="shared" si="61"/>
        <v>1912.68</v>
      </c>
      <c r="R659" t="str">
        <f t="shared" si="62"/>
        <v>Nov 2024</v>
      </c>
      <c r="S659">
        <f t="shared" si="64"/>
        <v>2024</v>
      </c>
      <c r="T659" s="5">
        <f t="shared" si="65"/>
        <v>45597</v>
      </c>
    </row>
    <row r="660" spans="1:20" x14ac:dyDescent="0.3">
      <c r="A660">
        <v>52435</v>
      </c>
      <c r="B660" s="1">
        <v>45607</v>
      </c>
      <c r="C660">
        <v>529</v>
      </c>
      <c r="D660">
        <v>10</v>
      </c>
      <c r="E660" t="s">
        <v>13</v>
      </c>
      <c r="F660" t="s">
        <v>14</v>
      </c>
      <c r="G660">
        <v>5</v>
      </c>
      <c r="H660">
        <v>340.31</v>
      </c>
      <c r="I660" t="s">
        <v>26</v>
      </c>
      <c r="J660" t="s">
        <v>815</v>
      </c>
      <c r="K660" s="2">
        <v>4</v>
      </c>
      <c r="L660">
        <v>4</v>
      </c>
      <c r="M660" t="str">
        <f t="shared" si="60"/>
        <v>M</v>
      </c>
      <c r="N660" t="s">
        <v>21</v>
      </c>
      <c r="O660">
        <v>18</v>
      </c>
      <c r="P660" t="str">
        <f t="shared" si="63"/>
        <v>18-25</v>
      </c>
      <c r="Q660">
        <f t="shared" si="61"/>
        <v>1701.55</v>
      </c>
      <c r="R660" t="str">
        <f t="shared" si="62"/>
        <v>Nov 2024</v>
      </c>
      <c r="S660">
        <f t="shared" si="64"/>
        <v>2024</v>
      </c>
      <c r="T660" s="5">
        <f t="shared" si="65"/>
        <v>45597</v>
      </c>
    </row>
    <row r="661" spans="1:20" x14ac:dyDescent="0.3">
      <c r="A661">
        <v>47231</v>
      </c>
      <c r="B661" s="1">
        <v>45608</v>
      </c>
      <c r="C661">
        <v>802</v>
      </c>
      <c r="D661">
        <v>50</v>
      </c>
      <c r="E661" t="s">
        <v>18</v>
      </c>
      <c r="F661" t="s">
        <v>22</v>
      </c>
      <c r="G661">
        <v>2</v>
      </c>
      <c r="H661">
        <v>128.55000000000001</v>
      </c>
      <c r="I661" t="s">
        <v>15</v>
      </c>
      <c r="J661" t="s">
        <v>313</v>
      </c>
      <c r="K661" s="2">
        <v>2</v>
      </c>
      <c r="L661">
        <v>2</v>
      </c>
      <c r="M661" t="str">
        <f t="shared" si="60"/>
        <v>M</v>
      </c>
      <c r="N661" t="s">
        <v>21</v>
      </c>
      <c r="O661">
        <v>23</v>
      </c>
      <c r="P661" t="str">
        <f t="shared" si="63"/>
        <v>18-25</v>
      </c>
      <c r="Q661">
        <f t="shared" si="61"/>
        <v>257.10000000000002</v>
      </c>
      <c r="R661" t="str">
        <f t="shared" si="62"/>
        <v>Nov 2024</v>
      </c>
      <c r="S661">
        <f t="shared" si="64"/>
        <v>2024</v>
      </c>
      <c r="T661" s="5">
        <f t="shared" si="65"/>
        <v>45597</v>
      </c>
    </row>
    <row r="662" spans="1:20" x14ac:dyDescent="0.3">
      <c r="A662">
        <v>88802</v>
      </c>
      <c r="B662" s="1">
        <v>45608</v>
      </c>
      <c r="C662">
        <v>452</v>
      </c>
      <c r="D662">
        <v>20</v>
      </c>
      <c r="E662" t="s">
        <v>28</v>
      </c>
      <c r="F662" t="s">
        <v>77</v>
      </c>
      <c r="G662">
        <v>2</v>
      </c>
      <c r="H662">
        <v>398.91</v>
      </c>
      <c r="I662" t="s">
        <v>35</v>
      </c>
      <c r="J662" t="s">
        <v>339</v>
      </c>
      <c r="K662" s="2">
        <v>1</v>
      </c>
      <c r="L662">
        <v>1</v>
      </c>
      <c r="M662" t="str">
        <f t="shared" si="60"/>
        <v>Unknown</v>
      </c>
      <c r="O662">
        <v>56</v>
      </c>
      <c r="P662" t="str">
        <f t="shared" si="63"/>
        <v>46-60</v>
      </c>
      <c r="Q662">
        <f t="shared" si="61"/>
        <v>797.82</v>
      </c>
      <c r="R662" t="str">
        <f t="shared" si="62"/>
        <v>Nov 2024</v>
      </c>
      <c r="S662">
        <f t="shared" si="64"/>
        <v>2024</v>
      </c>
      <c r="T662" s="5">
        <f t="shared" si="65"/>
        <v>45597</v>
      </c>
    </row>
    <row r="663" spans="1:20" x14ac:dyDescent="0.3">
      <c r="A663">
        <v>29111</v>
      </c>
      <c r="B663" s="1">
        <v>45608</v>
      </c>
      <c r="C663">
        <v>355</v>
      </c>
      <c r="D663">
        <v>30</v>
      </c>
      <c r="E663" t="s">
        <v>37</v>
      </c>
      <c r="F663" t="s">
        <v>58</v>
      </c>
      <c r="G663">
        <v>3</v>
      </c>
      <c r="H663">
        <v>265.77</v>
      </c>
      <c r="I663" t="s">
        <v>35</v>
      </c>
      <c r="J663" t="s">
        <v>706</v>
      </c>
      <c r="K663" s="2">
        <v>3.9924906132665834</v>
      </c>
      <c r="M663" t="str">
        <f t="shared" si="60"/>
        <v>F</v>
      </c>
      <c r="N663" t="s">
        <v>17</v>
      </c>
      <c r="O663">
        <v>18</v>
      </c>
      <c r="P663" t="str">
        <f t="shared" si="63"/>
        <v>18-25</v>
      </c>
      <c r="Q663">
        <f t="shared" si="61"/>
        <v>797.31</v>
      </c>
      <c r="R663" t="str">
        <f t="shared" si="62"/>
        <v>Nov 2024</v>
      </c>
      <c r="S663">
        <f t="shared" si="64"/>
        <v>2024</v>
      </c>
      <c r="T663" s="5">
        <f t="shared" si="65"/>
        <v>45597</v>
      </c>
    </row>
    <row r="664" spans="1:20" x14ac:dyDescent="0.3">
      <c r="A664">
        <v>53843</v>
      </c>
      <c r="B664" s="1">
        <v>45608</v>
      </c>
      <c r="C664">
        <v>256</v>
      </c>
      <c r="D664">
        <v>30</v>
      </c>
      <c r="E664" t="s">
        <v>37</v>
      </c>
      <c r="F664" t="s">
        <v>95</v>
      </c>
      <c r="G664">
        <v>5</v>
      </c>
      <c r="H664">
        <v>410.55</v>
      </c>
      <c r="I664" t="s">
        <v>35</v>
      </c>
      <c r="J664" t="s">
        <v>989</v>
      </c>
      <c r="K664" s="2">
        <v>5</v>
      </c>
      <c r="L664">
        <v>5</v>
      </c>
      <c r="M664" t="str">
        <f t="shared" si="60"/>
        <v>F</v>
      </c>
      <c r="N664" t="s">
        <v>17</v>
      </c>
      <c r="O664">
        <v>38</v>
      </c>
      <c r="P664" t="str">
        <f t="shared" si="63"/>
        <v>36-45</v>
      </c>
      <c r="Q664">
        <f t="shared" si="61"/>
        <v>2052.75</v>
      </c>
      <c r="R664" t="str">
        <f t="shared" si="62"/>
        <v>Nov 2024</v>
      </c>
      <c r="S664">
        <f t="shared" si="64"/>
        <v>2024</v>
      </c>
      <c r="T664" s="5">
        <f t="shared" si="65"/>
        <v>45597</v>
      </c>
    </row>
    <row r="665" spans="1:20" x14ac:dyDescent="0.3">
      <c r="A665">
        <v>55003</v>
      </c>
      <c r="B665" s="1">
        <v>45609</v>
      </c>
      <c r="C665">
        <v>910</v>
      </c>
      <c r="D665">
        <v>10</v>
      </c>
      <c r="E665" t="s">
        <v>13</v>
      </c>
      <c r="F665" t="s">
        <v>14</v>
      </c>
      <c r="G665">
        <v>4</v>
      </c>
      <c r="H665">
        <v>159.13999999999999</v>
      </c>
      <c r="I665" t="s">
        <v>26</v>
      </c>
      <c r="J665" t="s">
        <v>230</v>
      </c>
      <c r="K665" s="2">
        <v>3.9924906132665834</v>
      </c>
      <c r="M665" t="str">
        <f t="shared" si="60"/>
        <v>M</v>
      </c>
      <c r="N665" t="s">
        <v>21</v>
      </c>
      <c r="O665">
        <v>74</v>
      </c>
      <c r="P665" t="str">
        <f t="shared" si="63"/>
        <v>60+</v>
      </c>
      <c r="Q665">
        <f t="shared" si="61"/>
        <v>636.55999999999995</v>
      </c>
      <c r="R665" t="str">
        <f t="shared" si="62"/>
        <v>Nov 2024</v>
      </c>
      <c r="S665">
        <f t="shared" si="64"/>
        <v>2024</v>
      </c>
      <c r="T665" s="5">
        <f t="shared" si="65"/>
        <v>45597</v>
      </c>
    </row>
    <row r="666" spans="1:20" x14ac:dyDescent="0.3">
      <c r="A666">
        <v>33851</v>
      </c>
      <c r="B666" s="1">
        <v>45609</v>
      </c>
      <c r="C666">
        <v>713</v>
      </c>
      <c r="D666">
        <v>40</v>
      </c>
      <c r="E666" t="s">
        <v>24</v>
      </c>
      <c r="F666" t="s">
        <v>65</v>
      </c>
      <c r="G666">
        <v>5</v>
      </c>
      <c r="H666">
        <v>83.92</v>
      </c>
      <c r="I666" t="s">
        <v>15</v>
      </c>
      <c r="J666" t="s">
        <v>285</v>
      </c>
      <c r="K666" s="2">
        <v>4</v>
      </c>
      <c r="L666">
        <v>4</v>
      </c>
      <c r="M666" t="str">
        <f t="shared" si="60"/>
        <v>F</v>
      </c>
      <c r="N666" t="s">
        <v>17</v>
      </c>
      <c r="O666">
        <v>48</v>
      </c>
      <c r="P666" t="str">
        <f t="shared" si="63"/>
        <v>46-60</v>
      </c>
      <c r="Q666">
        <f t="shared" si="61"/>
        <v>419.6</v>
      </c>
      <c r="R666" t="str">
        <f t="shared" si="62"/>
        <v>Nov 2024</v>
      </c>
      <c r="S666">
        <f t="shared" si="64"/>
        <v>2024</v>
      </c>
      <c r="T666" s="5">
        <f t="shared" si="65"/>
        <v>45597</v>
      </c>
    </row>
    <row r="667" spans="1:20" x14ac:dyDescent="0.3">
      <c r="A667">
        <v>42128</v>
      </c>
      <c r="B667" s="1">
        <v>45609</v>
      </c>
      <c r="C667">
        <v>563</v>
      </c>
      <c r="D667">
        <v>30</v>
      </c>
      <c r="E667" t="s">
        <v>37</v>
      </c>
      <c r="F667" t="s">
        <v>38</v>
      </c>
      <c r="G667">
        <v>2</v>
      </c>
      <c r="H667">
        <v>292.89999999999998</v>
      </c>
      <c r="I667" t="s">
        <v>35</v>
      </c>
      <c r="J667" t="s">
        <v>496</v>
      </c>
      <c r="K667" s="2">
        <v>3.9924906132665834</v>
      </c>
      <c r="M667" t="str">
        <f t="shared" si="60"/>
        <v>M</v>
      </c>
      <c r="N667" t="s">
        <v>21</v>
      </c>
      <c r="O667">
        <v>46</v>
      </c>
      <c r="P667" t="str">
        <f t="shared" si="63"/>
        <v>46-60</v>
      </c>
      <c r="Q667">
        <f t="shared" si="61"/>
        <v>585.79999999999995</v>
      </c>
      <c r="R667" t="str">
        <f t="shared" si="62"/>
        <v>Nov 2024</v>
      </c>
      <c r="S667">
        <f t="shared" si="64"/>
        <v>2024</v>
      </c>
      <c r="T667" s="5">
        <f t="shared" si="65"/>
        <v>45597</v>
      </c>
    </row>
    <row r="668" spans="1:20" x14ac:dyDescent="0.3">
      <c r="A668">
        <v>43023</v>
      </c>
      <c r="B668" s="1">
        <v>45609</v>
      </c>
      <c r="C668">
        <v>241</v>
      </c>
      <c r="D668">
        <v>30</v>
      </c>
      <c r="E668" t="s">
        <v>37</v>
      </c>
      <c r="F668" t="s">
        <v>95</v>
      </c>
      <c r="G668">
        <v>5</v>
      </c>
      <c r="H668">
        <v>395.64</v>
      </c>
      <c r="I668" t="s">
        <v>35</v>
      </c>
      <c r="J668" t="s">
        <v>604</v>
      </c>
      <c r="K668" s="2">
        <v>3.9924906132665834</v>
      </c>
      <c r="M668" t="str">
        <f t="shared" si="60"/>
        <v>M</v>
      </c>
      <c r="N668" t="s">
        <v>21</v>
      </c>
      <c r="O668">
        <v>44</v>
      </c>
      <c r="P668" t="str">
        <f t="shared" si="63"/>
        <v>36-45</v>
      </c>
      <c r="Q668">
        <f t="shared" si="61"/>
        <v>1978.1999999999998</v>
      </c>
      <c r="R668" t="str">
        <f t="shared" si="62"/>
        <v>Nov 2024</v>
      </c>
      <c r="S668">
        <f t="shared" si="64"/>
        <v>2024</v>
      </c>
      <c r="T668" s="5">
        <f t="shared" si="65"/>
        <v>45597</v>
      </c>
    </row>
    <row r="669" spans="1:20" x14ac:dyDescent="0.3">
      <c r="A669">
        <v>69632</v>
      </c>
      <c r="B669" s="1">
        <v>45609</v>
      </c>
      <c r="C669">
        <v>451</v>
      </c>
      <c r="D669">
        <v>30</v>
      </c>
      <c r="E669" t="s">
        <v>37</v>
      </c>
      <c r="F669" t="s">
        <v>95</v>
      </c>
      <c r="G669">
        <v>3</v>
      </c>
      <c r="H669">
        <v>87.72</v>
      </c>
      <c r="I669" t="s">
        <v>35</v>
      </c>
      <c r="J669" t="s">
        <v>859</v>
      </c>
      <c r="K669" s="2">
        <v>3.9924906132665834</v>
      </c>
      <c r="M669" t="str">
        <f t="shared" si="60"/>
        <v>Unknown</v>
      </c>
      <c r="O669">
        <v>36</v>
      </c>
      <c r="P669" t="str">
        <f t="shared" si="63"/>
        <v>36-45</v>
      </c>
      <c r="Q669">
        <f t="shared" si="61"/>
        <v>263.15999999999997</v>
      </c>
      <c r="R669" t="str">
        <f t="shared" si="62"/>
        <v>Nov 2024</v>
      </c>
      <c r="S669">
        <f t="shared" si="64"/>
        <v>2024</v>
      </c>
      <c r="T669" s="5">
        <f t="shared" si="65"/>
        <v>45597</v>
      </c>
    </row>
    <row r="670" spans="1:20" x14ac:dyDescent="0.3">
      <c r="A670">
        <v>67667</v>
      </c>
      <c r="B670" s="1">
        <v>45610</v>
      </c>
      <c r="C670">
        <v>854</v>
      </c>
      <c r="D670">
        <v>40</v>
      </c>
      <c r="E670" t="s">
        <v>24</v>
      </c>
      <c r="F670" t="s">
        <v>63</v>
      </c>
      <c r="G670">
        <v>3</v>
      </c>
      <c r="H670">
        <v>366.14</v>
      </c>
      <c r="I670" t="s">
        <v>26</v>
      </c>
      <c r="J670" t="s">
        <v>328</v>
      </c>
      <c r="K670" s="2">
        <v>5</v>
      </c>
      <c r="L670">
        <v>5</v>
      </c>
      <c r="M670" t="str">
        <f t="shared" si="60"/>
        <v>M</v>
      </c>
      <c r="N670" t="s">
        <v>21</v>
      </c>
      <c r="O670">
        <v>37</v>
      </c>
      <c r="P670" t="str">
        <f t="shared" si="63"/>
        <v>36-45</v>
      </c>
      <c r="Q670">
        <f t="shared" si="61"/>
        <v>1098.42</v>
      </c>
      <c r="R670" t="str">
        <f t="shared" si="62"/>
        <v>Nov 2024</v>
      </c>
      <c r="S670">
        <f t="shared" si="64"/>
        <v>2024</v>
      </c>
      <c r="T670" s="5">
        <f t="shared" si="65"/>
        <v>45597</v>
      </c>
    </row>
    <row r="671" spans="1:20" x14ac:dyDescent="0.3">
      <c r="A671">
        <v>94912</v>
      </c>
      <c r="B671" s="1">
        <v>45610</v>
      </c>
      <c r="C671">
        <v>795</v>
      </c>
      <c r="D671">
        <v>20</v>
      </c>
      <c r="E671" t="s">
        <v>28</v>
      </c>
      <c r="F671" t="s">
        <v>79</v>
      </c>
      <c r="G671">
        <v>4</v>
      </c>
      <c r="H671">
        <v>463.07</v>
      </c>
      <c r="I671" t="s">
        <v>15</v>
      </c>
      <c r="J671" t="s">
        <v>545</v>
      </c>
      <c r="K671" s="2">
        <v>4</v>
      </c>
      <c r="L671">
        <v>4</v>
      </c>
      <c r="M671" t="str">
        <f t="shared" si="60"/>
        <v>F</v>
      </c>
      <c r="N671" t="s">
        <v>17</v>
      </c>
      <c r="O671">
        <v>70</v>
      </c>
      <c r="P671" t="str">
        <f t="shared" si="63"/>
        <v>60+</v>
      </c>
      <c r="Q671">
        <f t="shared" si="61"/>
        <v>1852.28</v>
      </c>
      <c r="R671" t="str">
        <f t="shared" si="62"/>
        <v>Nov 2024</v>
      </c>
      <c r="S671">
        <f t="shared" si="64"/>
        <v>2024</v>
      </c>
      <c r="T671" s="5">
        <f t="shared" si="65"/>
        <v>45597</v>
      </c>
    </row>
    <row r="672" spans="1:20" x14ac:dyDescent="0.3">
      <c r="A672">
        <v>88975</v>
      </c>
      <c r="B672" s="1">
        <v>45610</v>
      </c>
      <c r="C672">
        <v>577</v>
      </c>
      <c r="D672">
        <v>50</v>
      </c>
      <c r="E672" t="s">
        <v>18</v>
      </c>
      <c r="F672" t="s">
        <v>34</v>
      </c>
      <c r="G672">
        <v>3</v>
      </c>
      <c r="H672">
        <v>149.49</v>
      </c>
      <c r="I672" t="s">
        <v>35</v>
      </c>
      <c r="J672" t="s">
        <v>848</v>
      </c>
      <c r="K672" s="2">
        <v>4</v>
      </c>
      <c r="L672">
        <v>4</v>
      </c>
      <c r="M672" t="str">
        <f t="shared" si="60"/>
        <v>M</v>
      </c>
      <c r="N672" t="s">
        <v>21</v>
      </c>
      <c r="O672">
        <v>59</v>
      </c>
      <c r="P672" t="str">
        <f t="shared" si="63"/>
        <v>46-60</v>
      </c>
      <c r="Q672">
        <f t="shared" si="61"/>
        <v>448.47</v>
      </c>
      <c r="R672" t="str">
        <f t="shared" si="62"/>
        <v>Nov 2024</v>
      </c>
      <c r="S672">
        <f t="shared" si="64"/>
        <v>2024</v>
      </c>
      <c r="T672" s="5">
        <f t="shared" si="65"/>
        <v>45597</v>
      </c>
    </row>
    <row r="673" spans="1:20" x14ac:dyDescent="0.3">
      <c r="A673">
        <v>63665</v>
      </c>
      <c r="B673" s="1">
        <v>45610</v>
      </c>
      <c r="C673">
        <v>747</v>
      </c>
      <c r="D673">
        <v>30</v>
      </c>
      <c r="E673" t="s">
        <v>37</v>
      </c>
      <c r="F673" t="s">
        <v>68</v>
      </c>
      <c r="G673">
        <v>1</v>
      </c>
      <c r="H673">
        <v>168.47</v>
      </c>
      <c r="I673" t="s">
        <v>35</v>
      </c>
      <c r="J673" t="s">
        <v>903</v>
      </c>
      <c r="K673" s="2">
        <v>3.9924906132665834</v>
      </c>
      <c r="M673" t="str">
        <f t="shared" si="60"/>
        <v>F</v>
      </c>
      <c r="N673" t="s">
        <v>17</v>
      </c>
      <c r="O673">
        <v>41</v>
      </c>
      <c r="P673" t="str">
        <f t="shared" si="63"/>
        <v>36-45</v>
      </c>
      <c r="Q673">
        <f t="shared" si="61"/>
        <v>168.47</v>
      </c>
      <c r="R673" t="str">
        <f t="shared" si="62"/>
        <v>Nov 2024</v>
      </c>
      <c r="S673">
        <f t="shared" si="64"/>
        <v>2024</v>
      </c>
      <c r="T673" s="5">
        <f t="shared" si="65"/>
        <v>45597</v>
      </c>
    </row>
    <row r="674" spans="1:20" x14ac:dyDescent="0.3">
      <c r="A674">
        <v>64684</v>
      </c>
      <c r="B674" s="1">
        <v>45612</v>
      </c>
      <c r="C674">
        <v>166</v>
      </c>
      <c r="D674">
        <v>20</v>
      </c>
      <c r="E674" t="s">
        <v>28</v>
      </c>
      <c r="F674" t="s">
        <v>77</v>
      </c>
      <c r="G674">
        <v>1</v>
      </c>
      <c r="H674">
        <v>197.69</v>
      </c>
      <c r="I674" t="s">
        <v>15</v>
      </c>
      <c r="J674" t="s">
        <v>134</v>
      </c>
      <c r="K674" s="2">
        <v>5</v>
      </c>
      <c r="L674">
        <v>5</v>
      </c>
      <c r="M674" t="str">
        <f t="shared" si="60"/>
        <v>M</v>
      </c>
      <c r="N674" t="s">
        <v>21</v>
      </c>
      <c r="O674">
        <v>53</v>
      </c>
      <c r="P674" t="str">
        <f t="shared" si="63"/>
        <v>46-60</v>
      </c>
      <c r="Q674">
        <f t="shared" si="61"/>
        <v>197.69</v>
      </c>
      <c r="R674" t="str">
        <f t="shared" si="62"/>
        <v>Nov 2024</v>
      </c>
      <c r="S674">
        <f t="shared" si="64"/>
        <v>2024</v>
      </c>
      <c r="T674" s="5">
        <f t="shared" si="65"/>
        <v>45597</v>
      </c>
    </row>
    <row r="675" spans="1:20" x14ac:dyDescent="0.3">
      <c r="A675">
        <v>81133</v>
      </c>
      <c r="B675" s="1">
        <v>45612</v>
      </c>
      <c r="C675">
        <v>682</v>
      </c>
      <c r="D675">
        <v>40</v>
      </c>
      <c r="E675" t="s">
        <v>24</v>
      </c>
      <c r="F675" t="s">
        <v>63</v>
      </c>
      <c r="G675">
        <v>1</v>
      </c>
      <c r="H675">
        <v>240.56</v>
      </c>
      <c r="I675" t="s">
        <v>35</v>
      </c>
      <c r="J675" t="s">
        <v>658</v>
      </c>
      <c r="K675" s="2">
        <v>4</v>
      </c>
      <c r="L675">
        <v>4</v>
      </c>
      <c r="M675" t="str">
        <f t="shared" si="60"/>
        <v>Unknown</v>
      </c>
      <c r="O675">
        <v>33</v>
      </c>
      <c r="P675" t="str">
        <f t="shared" si="63"/>
        <v>26-35</v>
      </c>
      <c r="Q675">
        <f t="shared" si="61"/>
        <v>240.56</v>
      </c>
      <c r="R675" t="str">
        <f t="shared" si="62"/>
        <v>Nov 2024</v>
      </c>
      <c r="S675">
        <f t="shared" si="64"/>
        <v>2024</v>
      </c>
      <c r="T675" s="5">
        <f t="shared" si="65"/>
        <v>45597</v>
      </c>
    </row>
    <row r="676" spans="1:20" x14ac:dyDescent="0.3">
      <c r="A676">
        <v>55304</v>
      </c>
      <c r="B676" s="1">
        <v>45612</v>
      </c>
      <c r="C676">
        <v>417</v>
      </c>
      <c r="D676">
        <v>10</v>
      </c>
      <c r="E676" t="s">
        <v>13</v>
      </c>
      <c r="F676" t="s">
        <v>32</v>
      </c>
      <c r="G676">
        <v>1</v>
      </c>
      <c r="H676">
        <v>36.520000000000003</v>
      </c>
      <c r="I676" t="s">
        <v>35</v>
      </c>
      <c r="J676" t="s">
        <v>896</v>
      </c>
      <c r="K676" s="2">
        <v>3.9924906132665834</v>
      </c>
      <c r="M676" t="str">
        <f t="shared" si="60"/>
        <v>F</v>
      </c>
      <c r="N676" t="s">
        <v>17</v>
      </c>
      <c r="O676">
        <v>34</v>
      </c>
      <c r="P676" t="str">
        <f t="shared" si="63"/>
        <v>26-35</v>
      </c>
      <c r="Q676">
        <f t="shared" si="61"/>
        <v>36.520000000000003</v>
      </c>
      <c r="R676" t="str">
        <f t="shared" si="62"/>
        <v>Nov 2024</v>
      </c>
      <c r="S676">
        <f t="shared" si="64"/>
        <v>2024</v>
      </c>
      <c r="T676" s="5">
        <f t="shared" si="65"/>
        <v>45597</v>
      </c>
    </row>
    <row r="677" spans="1:20" x14ac:dyDescent="0.3">
      <c r="A677">
        <v>81439</v>
      </c>
      <c r="B677" s="1">
        <v>45613</v>
      </c>
      <c r="C677">
        <v>792</v>
      </c>
      <c r="D677">
        <v>40</v>
      </c>
      <c r="E677" t="s">
        <v>24</v>
      </c>
      <c r="F677" t="s">
        <v>63</v>
      </c>
      <c r="G677">
        <v>2</v>
      </c>
      <c r="H677">
        <v>320.48</v>
      </c>
      <c r="I677" t="s">
        <v>15</v>
      </c>
      <c r="J677" t="s">
        <v>519</v>
      </c>
      <c r="K677" s="2">
        <v>4</v>
      </c>
      <c r="L677">
        <v>4</v>
      </c>
      <c r="M677" t="str">
        <f t="shared" si="60"/>
        <v>F</v>
      </c>
      <c r="N677" t="s">
        <v>17</v>
      </c>
      <c r="O677">
        <v>21</v>
      </c>
      <c r="P677" t="str">
        <f t="shared" si="63"/>
        <v>18-25</v>
      </c>
      <c r="Q677">
        <f t="shared" si="61"/>
        <v>640.96</v>
      </c>
      <c r="R677" t="str">
        <f t="shared" si="62"/>
        <v>Nov 2024</v>
      </c>
      <c r="S677">
        <f t="shared" si="64"/>
        <v>2024</v>
      </c>
      <c r="T677" s="5">
        <f t="shared" si="65"/>
        <v>45597</v>
      </c>
    </row>
    <row r="678" spans="1:20" x14ac:dyDescent="0.3">
      <c r="A678">
        <v>32522</v>
      </c>
      <c r="B678" s="1">
        <v>45613</v>
      </c>
      <c r="C678">
        <v>638</v>
      </c>
      <c r="D678">
        <v>50</v>
      </c>
      <c r="E678" t="s">
        <v>18</v>
      </c>
      <c r="F678" t="s">
        <v>19</v>
      </c>
      <c r="G678">
        <v>4</v>
      </c>
      <c r="H678">
        <v>422.48</v>
      </c>
      <c r="I678" t="s">
        <v>15</v>
      </c>
      <c r="J678" t="s">
        <v>375</v>
      </c>
      <c r="K678" s="2">
        <v>5</v>
      </c>
      <c r="L678">
        <v>5</v>
      </c>
      <c r="M678" t="str">
        <f t="shared" si="60"/>
        <v>M</v>
      </c>
      <c r="N678" t="s">
        <v>21</v>
      </c>
      <c r="O678">
        <v>42</v>
      </c>
      <c r="P678" t="str">
        <f t="shared" si="63"/>
        <v>36-45</v>
      </c>
      <c r="Q678">
        <f t="shared" si="61"/>
        <v>1689.92</v>
      </c>
      <c r="R678" t="str">
        <f t="shared" si="62"/>
        <v>Nov 2024</v>
      </c>
      <c r="S678">
        <f t="shared" si="64"/>
        <v>2024</v>
      </c>
      <c r="T678" s="5">
        <f t="shared" si="65"/>
        <v>45597</v>
      </c>
    </row>
    <row r="679" spans="1:20" x14ac:dyDescent="0.3">
      <c r="A679">
        <v>76411</v>
      </c>
      <c r="B679" s="1">
        <v>45614</v>
      </c>
      <c r="C679">
        <v>576</v>
      </c>
      <c r="D679">
        <v>40</v>
      </c>
      <c r="E679" t="s">
        <v>24</v>
      </c>
      <c r="F679" t="s">
        <v>25</v>
      </c>
      <c r="G679">
        <v>4</v>
      </c>
      <c r="H679">
        <v>443.43</v>
      </c>
      <c r="I679" t="s">
        <v>26</v>
      </c>
      <c r="J679" t="s">
        <v>605</v>
      </c>
      <c r="K679" s="2">
        <v>5</v>
      </c>
      <c r="L679">
        <v>5</v>
      </c>
      <c r="M679" t="str">
        <f t="shared" si="60"/>
        <v>M</v>
      </c>
      <c r="N679" t="s">
        <v>21</v>
      </c>
      <c r="O679">
        <v>57</v>
      </c>
      <c r="P679" t="str">
        <f t="shared" si="63"/>
        <v>46-60</v>
      </c>
      <c r="Q679">
        <f t="shared" si="61"/>
        <v>1773.72</v>
      </c>
      <c r="R679" t="str">
        <f t="shared" si="62"/>
        <v>Nov 2024</v>
      </c>
      <c r="S679">
        <f t="shared" si="64"/>
        <v>2024</v>
      </c>
      <c r="T679" s="5">
        <f t="shared" si="65"/>
        <v>45597</v>
      </c>
    </row>
    <row r="680" spans="1:20" x14ac:dyDescent="0.3">
      <c r="A680">
        <v>65398</v>
      </c>
      <c r="B680" s="1">
        <v>45614</v>
      </c>
      <c r="C680">
        <v>505</v>
      </c>
      <c r="D680">
        <v>50</v>
      </c>
      <c r="E680" t="s">
        <v>18</v>
      </c>
      <c r="F680" t="s">
        <v>19</v>
      </c>
      <c r="G680">
        <v>4</v>
      </c>
      <c r="H680">
        <v>222.1</v>
      </c>
      <c r="I680" t="s">
        <v>35</v>
      </c>
      <c r="J680" t="s">
        <v>695</v>
      </c>
      <c r="K680" s="2">
        <v>1</v>
      </c>
      <c r="L680">
        <v>1</v>
      </c>
      <c r="M680" t="str">
        <f t="shared" si="60"/>
        <v>M</v>
      </c>
      <c r="N680" t="s">
        <v>21</v>
      </c>
      <c r="O680">
        <v>33</v>
      </c>
      <c r="P680" t="str">
        <f t="shared" si="63"/>
        <v>26-35</v>
      </c>
      <c r="Q680">
        <f t="shared" si="61"/>
        <v>888.4</v>
      </c>
      <c r="R680" t="str">
        <f t="shared" si="62"/>
        <v>Nov 2024</v>
      </c>
      <c r="S680">
        <f t="shared" si="64"/>
        <v>2024</v>
      </c>
      <c r="T680" s="5">
        <f t="shared" si="65"/>
        <v>45597</v>
      </c>
    </row>
    <row r="681" spans="1:20" x14ac:dyDescent="0.3">
      <c r="A681">
        <v>82746</v>
      </c>
      <c r="B681" s="1">
        <v>45614</v>
      </c>
      <c r="C681">
        <v>101</v>
      </c>
      <c r="D681">
        <v>50</v>
      </c>
      <c r="E681" t="s">
        <v>18</v>
      </c>
      <c r="F681" t="s">
        <v>19</v>
      </c>
      <c r="G681">
        <v>3</v>
      </c>
      <c r="H681">
        <v>263.16000000000003</v>
      </c>
      <c r="I681" t="s">
        <v>26</v>
      </c>
      <c r="J681" t="s">
        <v>765</v>
      </c>
      <c r="K681" s="2">
        <v>5</v>
      </c>
      <c r="L681">
        <v>5</v>
      </c>
      <c r="M681" t="str">
        <f t="shared" si="60"/>
        <v>M</v>
      </c>
      <c r="N681" t="s">
        <v>21</v>
      </c>
      <c r="O681">
        <v>35</v>
      </c>
      <c r="P681" t="str">
        <f t="shared" si="63"/>
        <v>26-35</v>
      </c>
      <c r="Q681">
        <f t="shared" si="61"/>
        <v>789.48</v>
      </c>
      <c r="R681" t="str">
        <f t="shared" si="62"/>
        <v>Nov 2024</v>
      </c>
      <c r="S681">
        <f t="shared" si="64"/>
        <v>2024</v>
      </c>
      <c r="T681" s="5">
        <f t="shared" si="65"/>
        <v>45597</v>
      </c>
    </row>
    <row r="682" spans="1:20" x14ac:dyDescent="0.3">
      <c r="A682">
        <v>53070</v>
      </c>
      <c r="B682" s="1">
        <v>45615</v>
      </c>
      <c r="C682">
        <v>503</v>
      </c>
      <c r="D682">
        <v>50</v>
      </c>
      <c r="E682" t="s">
        <v>18</v>
      </c>
      <c r="F682" t="s">
        <v>84</v>
      </c>
      <c r="G682">
        <v>5</v>
      </c>
      <c r="H682">
        <v>66.959999999999994</v>
      </c>
      <c r="I682" t="s">
        <v>15</v>
      </c>
      <c r="J682" t="s">
        <v>409</v>
      </c>
      <c r="K682" s="2">
        <v>5</v>
      </c>
      <c r="L682">
        <v>5</v>
      </c>
      <c r="M682" t="str">
        <f t="shared" si="60"/>
        <v>F</v>
      </c>
      <c r="N682" t="s">
        <v>17</v>
      </c>
      <c r="O682">
        <v>68</v>
      </c>
      <c r="P682" t="str">
        <f t="shared" si="63"/>
        <v>60+</v>
      </c>
      <c r="Q682">
        <f t="shared" si="61"/>
        <v>334.79999999999995</v>
      </c>
      <c r="R682" t="str">
        <f t="shared" si="62"/>
        <v>Nov 2024</v>
      </c>
      <c r="S682">
        <f t="shared" si="64"/>
        <v>2024</v>
      </c>
      <c r="T682" s="5">
        <f t="shared" si="65"/>
        <v>45597</v>
      </c>
    </row>
    <row r="683" spans="1:20" x14ac:dyDescent="0.3">
      <c r="A683">
        <v>35155</v>
      </c>
      <c r="B683" s="1">
        <v>45615</v>
      </c>
      <c r="C683">
        <v>956</v>
      </c>
      <c r="D683">
        <v>10</v>
      </c>
      <c r="E683" t="s">
        <v>13</v>
      </c>
      <c r="F683" t="s">
        <v>32</v>
      </c>
      <c r="G683">
        <v>2</v>
      </c>
      <c r="H683">
        <v>496.93</v>
      </c>
      <c r="I683" t="s">
        <v>15</v>
      </c>
      <c r="J683" t="s">
        <v>954</v>
      </c>
      <c r="K683" s="2">
        <v>5</v>
      </c>
      <c r="L683">
        <v>5</v>
      </c>
      <c r="M683" t="str">
        <f t="shared" si="60"/>
        <v>F</v>
      </c>
      <c r="N683" t="s">
        <v>17</v>
      </c>
      <c r="O683">
        <v>20</v>
      </c>
      <c r="P683" t="str">
        <f t="shared" si="63"/>
        <v>18-25</v>
      </c>
      <c r="Q683">
        <f t="shared" si="61"/>
        <v>993.86</v>
      </c>
      <c r="R683" t="str">
        <f t="shared" si="62"/>
        <v>Nov 2024</v>
      </c>
      <c r="S683">
        <f t="shared" si="64"/>
        <v>2024</v>
      </c>
      <c r="T683" s="5">
        <f t="shared" si="65"/>
        <v>45597</v>
      </c>
    </row>
    <row r="684" spans="1:20" x14ac:dyDescent="0.3">
      <c r="A684">
        <v>84991</v>
      </c>
      <c r="B684" s="1">
        <v>45616</v>
      </c>
      <c r="C684">
        <v>434</v>
      </c>
      <c r="D684">
        <v>50</v>
      </c>
      <c r="E684" t="s">
        <v>18</v>
      </c>
      <c r="F684" t="s">
        <v>34</v>
      </c>
      <c r="G684">
        <v>1</v>
      </c>
      <c r="H684">
        <v>198.08</v>
      </c>
      <c r="I684" t="s">
        <v>35</v>
      </c>
      <c r="J684" t="s">
        <v>459</v>
      </c>
      <c r="K684" s="2">
        <v>3.9924906132665834</v>
      </c>
      <c r="M684" t="str">
        <f t="shared" si="60"/>
        <v>Unknown</v>
      </c>
      <c r="O684">
        <v>33</v>
      </c>
      <c r="P684" t="str">
        <f t="shared" si="63"/>
        <v>26-35</v>
      </c>
      <c r="Q684">
        <f t="shared" si="61"/>
        <v>198.08</v>
      </c>
      <c r="R684" t="str">
        <f t="shared" si="62"/>
        <v>Nov 2024</v>
      </c>
      <c r="S684">
        <f t="shared" si="64"/>
        <v>2024</v>
      </c>
      <c r="T684" s="5">
        <f t="shared" si="65"/>
        <v>45597</v>
      </c>
    </row>
    <row r="685" spans="1:20" x14ac:dyDescent="0.3">
      <c r="A685">
        <v>11164</v>
      </c>
      <c r="B685" s="1">
        <v>45616</v>
      </c>
      <c r="C685">
        <v>154</v>
      </c>
      <c r="D685">
        <v>10</v>
      </c>
      <c r="E685" t="s">
        <v>13</v>
      </c>
      <c r="F685" t="s">
        <v>14</v>
      </c>
      <c r="G685">
        <v>5</v>
      </c>
      <c r="H685">
        <v>129.83000000000001</v>
      </c>
      <c r="I685" t="s">
        <v>26</v>
      </c>
      <c r="J685" t="s">
        <v>552</v>
      </c>
      <c r="K685" s="2">
        <v>3</v>
      </c>
      <c r="L685">
        <v>3</v>
      </c>
      <c r="M685" t="str">
        <f t="shared" si="60"/>
        <v>Unknown</v>
      </c>
      <c r="O685">
        <v>44</v>
      </c>
      <c r="P685" t="str">
        <f t="shared" si="63"/>
        <v>36-45</v>
      </c>
      <c r="Q685">
        <f t="shared" si="61"/>
        <v>649.15000000000009</v>
      </c>
      <c r="R685" t="str">
        <f t="shared" si="62"/>
        <v>Nov 2024</v>
      </c>
      <c r="S685">
        <f t="shared" si="64"/>
        <v>2024</v>
      </c>
      <c r="T685" s="5">
        <f t="shared" si="65"/>
        <v>45597</v>
      </c>
    </row>
    <row r="686" spans="1:20" x14ac:dyDescent="0.3">
      <c r="A686">
        <v>12167</v>
      </c>
      <c r="B686" s="1">
        <v>45616</v>
      </c>
      <c r="C686">
        <v>500</v>
      </c>
      <c r="D686">
        <v>30</v>
      </c>
      <c r="E686" t="s">
        <v>37</v>
      </c>
      <c r="F686" t="s">
        <v>68</v>
      </c>
      <c r="G686">
        <v>1</v>
      </c>
      <c r="H686">
        <v>187.51</v>
      </c>
      <c r="I686" t="s">
        <v>15</v>
      </c>
      <c r="J686" t="s">
        <v>786</v>
      </c>
      <c r="K686" s="2">
        <v>4</v>
      </c>
      <c r="L686">
        <v>4</v>
      </c>
      <c r="M686" t="str">
        <f t="shared" si="60"/>
        <v>F</v>
      </c>
      <c r="N686" t="s">
        <v>17</v>
      </c>
      <c r="O686">
        <v>46</v>
      </c>
      <c r="P686" t="str">
        <f t="shared" si="63"/>
        <v>46-60</v>
      </c>
      <c r="Q686">
        <f t="shared" si="61"/>
        <v>187.51</v>
      </c>
      <c r="R686" t="str">
        <f t="shared" si="62"/>
        <v>Nov 2024</v>
      </c>
      <c r="S686">
        <f t="shared" si="64"/>
        <v>2024</v>
      </c>
      <c r="T686" s="5">
        <f t="shared" si="65"/>
        <v>45597</v>
      </c>
    </row>
    <row r="687" spans="1:20" x14ac:dyDescent="0.3">
      <c r="A687">
        <v>53191</v>
      </c>
      <c r="B687" s="1">
        <v>45617</v>
      </c>
      <c r="C687">
        <v>852</v>
      </c>
      <c r="D687">
        <v>30</v>
      </c>
      <c r="E687" t="s">
        <v>37</v>
      </c>
      <c r="F687" t="s">
        <v>38</v>
      </c>
      <c r="G687">
        <v>4</v>
      </c>
      <c r="H687">
        <v>204.56</v>
      </c>
      <c r="I687" t="s">
        <v>35</v>
      </c>
      <c r="J687" t="s">
        <v>270</v>
      </c>
      <c r="K687" s="2">
        <v>3.9924906132665834</v>
      </c>
      <c r="M687" t="str">
        <f t="shared" si="60"/>
        <v>M</v>
      </c>
      <c r="N687" t="s">
        <v>21</v>
      </c>
      <c r="O687">
        <v>30</v>
      </c>
      <c r="P687" t="str">
        <f t="shared" si="63"/>
        <v>26-35</v>
      </c>
      <c r="Q687">
        <f t="shared" si="61"/>
        <v>818.24</v>
      </c>
      <c r="R687" t="str">
        <f t="shared" si="62"/>
        <v>Nov 2024</v>
      </c>
      <c r="S687">
        <f t="shared" si="64"/>
        <v>2024</v>
      </c>
      <c r="T687" s="5">
        <f t="shared" si="65"/>
        <v>45597</v>
      </c>
    </row>
    <row r="688" spans="1:20" x14ac:dyDescent="0.3">
      <c r="A688">
        <v>25897</v>
      </c>
      <c r="B688" s="1">
        <v>45618</v>
      </c>
      <c r="C688">
        <v>247</v>
      </c>
      <c r="D688">
        <v>30</v>
      </c>
      <c r="E688" t="s">
        <v>37</v>
      </c>
      <c r="F688" t="s">
        <v>68</v>
      </c>
      <c r="G688">
        <v>5</v>
      </c>
      <c r="H688">
        <v>65.87</v>
      </c>
      <c r="I688" t="s">
        <v>35</v>
      </c>
      <c r="J688" t="s">
        <v>705</v>
      </c>
      <c r="K688" s="2">
        <v>1</v>
      </c>
      <c r="L688">
        <v>1</v>
      </c>
      <c r="M688" t="str">
        <f t="shared" si="60"/>
        <v>M</v>
      </c>
      <c r="N688" t="s">
        <v>21</v>
      </c>
      <c r="O688">
        <v>29</v>
      </c>
      <c r="P688" t="str">
        <f t="shared" si="63"/>
        <v>26-35</v>
      </c>
      <c r="Q688">
        <f t="shared" si="61"/>
        <v>329.35</v>
      </c>
      <c r="R688" t="str">
        <f t="shared" si="62"/>
        <v>Nov 2024</v>
      </c>
      <c r="S688">
        <f t="shared" si="64"/>
        <v>2024</v>
      </c>
      <c r="T688" s="5">
        <f t="shared" si="65"/>
        <v>45597</v>
      </c>
    </row>
    <row r="689" spans="1:20" x14ac:dyDescent="0.3">
      <c r="A689">
        <v>79715</v>
      </c>
      <c r="B689" s="1">
        <v>45618</v>
      </c>
      <c r="C689">
        <v>977</v>
      </c>
      <c r="D689">
        <v>10</v>
      </c>
      <c r="E689" t="s">
        <v>13</v>
      </c>
      <c r="F689" t="s">
        <v>111</v>
      </c>
      <c r="G689">
        <v>5</v>
      </c>
      <c r="H689">
        <v>196.87</v>
      </c>
      <c r="I689" t="s">
        <v>15</v>
      </c>
      <c r="J689" t="s">
        <v>733</v>
      </c>
      <c r="K689" s="2">
        <v>3</v>
      </c>
      <c r="L689">
        <v>3</v>
      </c>
      <c r="M689" t="str">
        <f t="shared" si="60"/>
        <v>F</v>
      </c>
      <c r="N689" t="s">
        <v>17</v>
      </c>
      <c r="O689">
        <v>38</v>
      </c>
      <c r="P689" t="str">
        <f t="shared" si="63"/>
        <v>36-45</v>
      </c>
      <c r="Q689">
        <f t="shared" si="61"/>
        <v>984.35</v>
      </c>
      <c r="R689" t="str">
        <f t="shared" si="62"/>
        <v>Nov 2024</v>
      </c>
      <c r="S689">
        <f t="shared" si="64"/>
        <v>2024</v>
      </c>
      <c r="T689" s="5">
        <f t="shared" si="65"/>
        <v>45597</v>
      </c>
    </row>
    <row r="690" spans="1:20" x14ac:dyDescent="0.3">
      <c r="A690">
        <v>29275</v>
      </c>
      <c r="B690" s="1">
        <v>45619</v>
      </c>
      <c r="C690">
        <v>180</v>
      </c>
      <c r="D690">
        <v>40</v>
      </c>
      <c r="E690" t="s">
        <v>24</v>
      </c>
      <c r="F690" t="s">
        <v>65</v>
      </c>
      <c r="G690">
        <v>4</v>
      </c>
      <c r="H690">
        <v>234.04</v>
      </c>
      <c r="I690" t="s">
        <v>15</v>
      </c>
      <c r="J690" t="s">
        <v>360</v>
      </c>
      <c r="K690" s="2">
        <v>1</v>
      </c>
      <c r="L690">
        <v>1</v>
      </c>
      <c r="M690" t="str">
        <f t="shared" si="60"/>
        <v>M</v>
      </c>
      <c r="N690" t="s">
        <v>21</v>
      </c>
      <c r="O690">
        <v>68</v>
      </c>
      <c r="P690" t="str">
        <f t="shared" si="63"/>
        <v>60+</v>
      </c>
      <c r="Q690">
        <f t="shared" si="61"/>
        <v>936.16</v>
      </c>
      <c r="R690" t="str">
        <f t="shared" si="62"/>
        <v>Nov 2024</v>
      </c>
      <c r="S690">
        <f t="shared" si="64"/>
        <v>2024</v>
      </c>
      <c r="T690" s="5">
        <f t="shared" si="65"/>
        <v>45597</v>
      </c>
    </row>
    <row r="691" spans="1:20" x14ac:dyDescent="0.3">
      <c r="A691">
        <v>35793</v>
      </c>
      <c r="B691" s="1">
        <v>45619</v>
      </c>
      <c r="C691">
        <v>427</v>
      </c>
      <c r="D691">
        <v>10</v>
      </c>
      <c r="E691" t="s">
        <v>13</v>
      </c>
      <c r="F691" t="s">
        <v>32</v>
      </c>
      <c r="G691">
        <v>2</v>
      </c>
      <c r="H691">
        <v>227.71</v>
      </c>
      <c r="I691" t="s">
        <v>15</v>
      </c>
      <c r="J691" t="s">
        <v>675</v>
      </c>
      <c r="K691" s="2">
        <v>4</v>
      </c>
      <c r="L691">
        <v>4</v>
      </c>
      <c r="M691" t="str">
        <f t="shared" si="60"/>
        <v>F</v>
      </c>
      <c r="N691" t="s">
        <v>17</v>
      </c>
      <c r="O691">
        <v>66</v>
      </c>
      <c r="P691" t="str">
        <f t="shared" si="63"/>
        <v>60+</v>
      </c>
      <c r="Q691">
        <f t="shared" si="61"/>
        <v>455.42</v>
      </c>
      <c r="R691" t="str">
        <f t="shared" si="62"/>
        <v>Nov 2024</v>
      </c>
      <c r="S691">
        <f t="shared" si="64"/>
        <v>2024</v>
      </c>
      <c r="T691" s="5">
        <f t="shared" si="65"/>
        <v>45597</v>
      </c>
    </row>
    <row r="692" spans="1:20" x14ac:dyDescent="0.3">
      <c r="A692">
        <v>25561</v>
      </c>
      <c r="B692" s="1">
        <v>45619</v>
      </c>
      <c r="C692">
        <v>275</v>
      </c>
      <c r="D692">
        <v>10</v>
      </c>
      <c r="E692" t="s">
        <v>13</v>
      </c>
      <c r="F692" t="s">
        <v>111</v>
      </c>
      <c r="G692">
        <v>1</v>
      </c>
      <c r="H692">
        <v>330.94</v>
      </c>
      <c r="I692" t="s">
        <v>15</v>
      </c>
      <c r="J692" t="s">
        <v>693</v>
      </c>
      <c r="K692" s="2">
        <v>5</v>
      </c>
      <c r="L692">
        <v>5</v>
      </c>
      <c r="M692" t="str">
        <f t="shared" si="60"/>
        <v>F</v>
      </c>
      <c r="N692" t="s">
        <v>17</v>
      </c>
      <c r="O692">
        <v>31</v>
      </c>
      <c r="P692" t="str">
        <f t="shared" si="63"/>
        <v>26-35</v>
      </c>
      <c r="Q692">
        <f t="shared" si="61"/>
        <v>330.94</v>
      </c>
      <c r="R692" t="str">
        <f t="shared" si="62"/>
        <v>Nov 2024</v>
      </c>
      <c r="S692">
        <f t="shared" si="64"/>
        <v>2024</v>
      </c>
      <c r="T692" s="5">
        <f t="shared" si="65"/>
        <v>45597</v>
      </c>
    </row>
    <row r="693" spans="1:20" x14ac:dyDescent="0.3">
      <c r="A693">
        <v>61642</v>
      </c>
      <c r="B693" s="1">
        <v>45620</v>
      </c>
      <c r="C693">
        <v>264</v>
      </c>
      <c r="D693">
        <v>50</v>
      </c>
      <c r="E693" t="s">
        <v>18</v>
      </c>
      <c r="F693" t="s">
        <v>22</v>
      </c>
      <c r="G693">
        <v>1</v>
      </c>
      <c r="H693">
        <v>241.61</v>
      </c>
      <c r="I693" t="s">
        <v>26</v>
      </c>
      <c r="J693" t="s">
        <v>74</v>
      </c>
      <c r="K693" s="2">
        <v>5</v>
      </c>
      <c r="L693">
        <v>5</v>
      </c>
      <c r="M693" t="str">
        <f t="shared" si="60"/>
        <v>M</v>
      </c>
      <c r="N693" t="s">
        <v>21</v>
      </c>
      <c r="O693">
        <v>19</v>
      </c>
      <c r="P693" t="str">
        <f t="shared" si="63"/>
        <v>18-25</v>
      </c>
      <c r="Q693">
        <f t="shared" si="61"/>
        <v>241.61</v>
      </c>
      <c r="R693" t="str">
        <f t="shared" si="62"/>
        <v>Nov 2024</v>
      </c>
      <c r="S693">
        <f t="shared" si="64"/>
        <v>2024</v>
      </c>
      <c r="T693" s="5">
        <f t="shared" si="65"/>
        <v>45597</v>
      </c>
    </row>
    <row r="694" spans="1:20" x14ac:dyDescent="0.3">
      <c r="A694">
        <v>49861</v>
      </c>
      <c r="B694" s="1">
        <v>45620</v>
      </c>
      <c r="C694">
        <v>832</v>
      </c>
      <c r="D694">
        <v>20</v>
      </c>
      <c r="E694" t="s">
        <v>28</v>
      </c>
      <c r="F694" t="s">
        <v>29</v>
      </c>
      <c r="G694">
        <v>2</v>
      </c>
      <c r="H694">
        <v>96.31</v>
      </c>
      <c r="I694" t="s">
        <v>35</v>
      </c>
      <c r="J694" t="s">
        <v>154</v>
      </c>
      <c r="K694" s="2">
        <v>5</v>
      </c>
      <c r="L694">
        <v>5</v>
      </c>
      <c r="M694" t="str">
        <f t="shared" si="60"/>
        <v>M</v>
      </c>
      <c r="N694" t="s">
        <v>21</v>
      </c>
      <c r="O694">
        <v>46</v>
      </c>
      <c r="P694" t="str">
        <f t="shared" si="63"/>
        <v>46-60</v>
      </c>
      <c r="Q694">
        <f t="shared" si="61"/>
        <v>192.62</v>
      </c>
      <c r="R694" t="str">
        <f t="shared" si="62"/>
        <v>Nov 2024</v>
      </c>
      <c r="S694">
        <f t="shared" si="64"/>
        <v>2024</v>
      </c>
      <c r="T694" s="5">
        <f t="shared" si="65"/>
        <v>45597</v>
      </c>
    </row>
    <row r="695" spans="1:20" x14ac:dyDescent="0.3">
      <c r="A695">
        <v>26849</v>
      </c>
      <c r="B695" s="1">
        <v>45620</v>
      </c>
      <c r="C695">
        <v>667</v>
      </c>
      <c r="D695">
        <v>50</v>
      </c>
      <c r="E695" t="s">
        <v>18</v>
      </c>
      <c r="F695" t="s">
        <v>84</v>
      </c>
      <c r="G695">
        <v>3</v>
      </c>
      <c r="H695">
        <v>116.74</v>
      </c>
      <c r="I695" t="s">
        <v>26</v>
      </c>
      <c r="J695" t="s">
        <v>522</v>
      </c>
      <c r="K695" s="2">
        <v>5</v>
      </c>
      <c r="L695">
        <v>5</v>
      </c>
      <c r="M695" t="str">
        <f t="shared" si="60"/>
        <v>F</v>
      </c>
      <c r="N695" t="s">
        <v>17</v>
      </c>
      <c r="O695">
        <v>27</v>
      </c>
      <c r="P695" t="str">
        <f t="shared" si="63"/>
        <v>26-35</v>
      </c>
      <c r="Q695">
        <f t="shared" si="61"/>
        <v>350.21999999999997</v>
      </c>
      <c r="R695" t="str">
        <f t="shared" si="62"/>
        <v>Nov 2024</v>
      </c>
      <c r="S695">
        <f t="shared" si="64"/>
        <v>2024</v>
      </c>
      <c r="T695" s="5">
        <f t="shared" si="65"/>
        <v>45597</v>
      </c>
    </row>
    <row r="696" spans="1:20" x14ac:dyDescent="0.3">
      <c r="A696">
        <v>35625</v>
      </c>
      <c r="B696" s="1">
        <v>45620</v>
      </c>
      <c r="C696">
        <v>863</v>
      </c>
      <c r="D696">
        <v>30</v>
      </c>
      <c r="E696" t="s">
        <v>37</v>
      </c>
      <c r="F696" t="s">
        <v>38</v>
      </c>
      <c r="G696">
        <v>2</v>
      </c>
      <c r="H696">
        <v>19.350000000000001</v>
      </c>
      <c r="I696" t="s">
        <v>35</v>
      </c>
      <c r="J696" t="s">
        <v>914</v>
      </c>
      <c r="K696" s="2">
        <v>3</v>
      </c>
      <c r="L696">
        <v>3</v>
      </c>
      <c r="M696" t="str">
        <f t="shared" si="60"/>
        <v>Unknown</v>
      </c>
      <c r="O696">
        <v>22</v>
      </c>
      <c r="P696" t="str">
        <f t="shared" si="63"/>
        <v>18-25</v>
      </c>
      <c r="Q696">
        <f t="shared" si="61"/>
        <v>38.700000000000003</v>
      </c>
      <c r="R696" t="str">
        <f t="shared" si="62"/>
        <v>Nov 2024</v>
      </c>
      <c r="S696">
        <f t="shared" si="64"/>
        <v>2024</v>
      </c>
      <c r="T696" s="5">
        <f t="shared" si="65"/>
        <v>45597</v>
      </c>
    </row>
    <row r="697" spans="1:20" x14ac:dyDescent="0.3">
      <c r="A697">
        <v>82649</v>
      </c>
      <c r="B697" s="1">
        <v>45622</v>
      </c>
      <c r="C697">
        <v>983</v>
      </c>
      <c r="D697">
        <v>20</v>
      </c>
      <c r="E697" t="s">
        <v>28</v>
      </c>
      <c r="F697" t="s">
        <v>77</v>
      </c>
      <c r="G697">
        <v>1</v>
      </c>
      <c r="H697">
        <v>419.8</v>
      </c>
      <c r="I697" t="s">
        <v>26</v>
      </c>
      <c r="J697" t="s">
        <v>810</v>
      </c>
      <c r="K697" s="2">
        <v>3.9924906132665834</v>
      </c>
      <c r="M697" t="str">
        <f t="shared" si="60"/>
        <v>M</v>
      </c>
      <c r="N697" t="s">
        <v>21</v>
      </c>
      <c r="O697">
        <v>60</v>
      </c>
      <c r="P697" t="str">
        <f t="shared" si="63"/>
        <v>46-60</v>
      </c>
      <c r="Q697">
        <f t="shared" si="61"/>
        <v>419.8</v>
      </c>
      <c r="R697" t="str">
        <f t="shared" si="62"/>
        <v>Nov 2024</v>
      </c>
      <c r="S697">
        <f t="shared" si="64"/>
        <v>2024</v>
      </c>
      <c r="T697" s="5">
        <f t="shared" si="65"/>
        <v>45597</v>
      </c>
    </row>
    <row r="698" spans="1:20" x14ac:dyDescent="0.3">
      <c r="A698">
        <v>42780</v>
      </c>
      <c r="B698" s="1">
        <v>45622</v>
      </c>
      <c r="C698">
        <v>482</v>
      </c>
      <c r="D698">
        <v>40</v>
      </c>
      <c r="E698" t="s">
        <v>24</v>
      </c>
      <c r="F698" t="s">
        <v>65</v>
      </c>
      <c r="G698">
        <v>4</v>
      </c>
      <c r="H698">
        <v>121.29</v>
      </c>
      <c r="I698" t="s">
        <v>15</v>
      </c>
      <c r="J698" t="s">
        <v>841</v>
      </c>
      <c r="K698" s="2">
        <v>4</v>
      </c>
      <c r="L698">
        <v>4</v>
      </c>
      <c r="M698" t="str">
        <f t="shared" si="60"/>
        <v>M</v>
      </c>
      <c r="N698" t="s">
        <v>21</v>
      </c>
      <c r="O698">
        <v>32</v>
      </c>
      <c r="P698" t="str">
        <f t="shared" si="63"/>
        <v>26-35</v>
      </c>
      <c r="Q698">
        <f t="shared" si="61"/>
        <v>485.16</v>
      </c>
      <c r="R698" t="str">
        <f t="shared" si="62"/>
        <v>Nov 2024</v>
      </c>
      <c r="S698">
        <f t="shared" si="64"/>
        <v>2024</v>
      </c>
      <c r="T698" s="5">
        <f t="shared" si="65"/>
        <v>45597</v>
      </c>
    </row>
    <row r="699" spans="1:20" x14ac:dyDescent="0.3">
      <c r="A699">
        <v>94070</v>
      </c>
      <c r="B699" s="1">
        <v>45622</v>
      </c>
      <c r="C699">
        <v>822</v>
      </c>
      <c r="D699">
        <v>50</v>
      </c>
      <c r="E699" t="s">
        <v>18</v>
      </c>
      <c r="F699" t="s">
        <v>34</v>
      </c>
      <c r="G699">
        <v>2</v>
      </c>
      <c r="H699">
        <v>236.61</v>
      </c>
      <c r="I699" t="s">
        <v>26</v>
      </c>
      <c r="J699" t="s">
        <v>344</v>
      </c>
      <c r="K699" s="2">
        <v>5</v>
      </c>
      <c r="L699">
        <v>5</v>
      </c>
      <c r="M699" t="str">
        <f t="shared" si="60"/>
        <v>M</v>
      </c>
      <c r="N699" t="s">
        <v>21</v>
      </c>
      <c r="O699">
        <v>67</v>
      </c>
      <c r="P699" t="str">
        <f t="shared" si="63"/>
        <v>60+</v>
      </c>
      <c r="Q699">
        <f t="shared" si="61"/>
        <v>473.22</v>
      </c>
      <c r="R699" t="str">
        <f t="shared" si="62"/>
        <v>Nov 2024</v>
      </c>
      <c r="S699">
        <f t="shared" si="64"/>
        <v>2024</v>
      </c>
      <c r="T699" s="5">
        <f t="shared" si="65"/>
        <v>45597</v>
      </c>
    </row>
    <row r="700" spans="1:20" x14ac:dyDescent="0.3">
      <c r="A700">
        <v>10299</v>
      </c>
      <c r="B700" s="1">
        <v>45623</v>
      </c>
      <c r="C700">
        <v>971</v>
      </c>
      <c r="D700">
        <v>20</v>
      </c>
      <c r="E700" t="s">
        <v>28</v>
      </c>
      <c r="F700" t="s">
        <v>72</v>
      </c>
      <c r="G700">
        <v>4</v>
      </c>
      <c r="H700">
        <v>203.94</v>
      </c>
      <c r="I700" t="s">
        <v>35</v>
      </c>
      <c r="J700" t="s">
        <v>92</v>
      </c>
      <c r="K700" s="2">
        <v>5</v>
      </c>
      <c r="L700">
        <v>5</v>
      </c>
      <c r="M700" t="str">
        <f t="shared" si="60"/>
        <v>F</v>
      </c>
      <c r="N700" t="s">
        <v>17</v>
      </c>
      <c r="O700">
        <v>33</v>
      </c>
      <c r="P700" t="str">
        <f t="shared" si="63"/>
        <v>26-35</v>
      </c>
      <c r="Q700">
        <f t="shared" si="61"/>
        <v>815.76</v>
      </c>
      <c r="R700" t="str">
        <f t="shared" si="62"/>
        <v>Nov 2024</v>
      </c>
      <c r="S700">
        <f t="shared" si="64"/>
        <v>2024</v>
      </c>
      <c r="T700" s="5">
        <f t="shared" si="65"/>
        <v>45597</v>
      </c>
    </row>
    <row r="701" spans="1:20" x14ac:dyDescent="0.3">
      <c r="A701">
        <v>60036</v>
      </c>
      <c r="B701" s="1">
        <v>45623</v>
      </c>
      <c r="C701">
        <v>244</v>
      </c>
      <c r="D701">
        <v>20</v>
      </c>
      <c r="E701" t="s">
        <v>28</v>
      </c>
      <c r="F701" t="s">
        <v>51</v>
      </c>
      <c r="G701">
        <v>4</v>
      </c>
      <c r="H701">
        <v>333.23</v>
      </c>
      <c r="I701" t="s">
        <v>26</v>
      </c>
      <c r="J701" t="s">
        <v>776</v>
      </c>
      <c r="K701" s="2">
        <v>3.9924906132665834</v>
      </c>
      <c r="M701" t="str">
        <f t="shared" si="60"/>
        <v>F</v>
      </c>
      <c r="N701" t="s">
        <v>17</v>
      </c>
      <c r="O701">
        <v>57</v>
      </c>
      <c r="P701" t="str">
        <f t="shared" si="63"/>
        <v>46-60</v>
      </c>
      <c r="Q701">
        <f t="shared" si="61"/>
        <v>1332.92</v>
      </c>
      <c r="R701" t="str">
        <f t="shared" si="62"/>
        <v>Nov 2024</v>
      </c>
      <c r="S701">
        <f t="shared" si="64"/>
        <v>2024</v>
      </c>
      <c r="T701" s="5">
        <f t="shared" si="65"/>
        <v>45597</v>
      </c>
    </row>
    <row r="702" spans="1:20" x14ac:dyDescent="0.3">
      <c r="A702">
        <v>27117</v>
      </c>
      <c r="B702" s="1">
        <v>45623</v>
      </c>
      <c r="C702">
        <v>312</v>
      </c>
      <c r="D702">
        <v>20</v>
      </c>
      <c r="E702" t="s">
        <v>28</v>
      </c>
      <c r="F702" t="s">
        <v>77</v>
      </c>
      <c r="G702">
        <v>4</v>
      </c>
      <c r="H702">
        <v>245.65</v>
      </c>
      <c r="I702" t="s">
        <v>15</v>
      </c>
      <c r="J702" t="s">
        <v>901</v>
      </c>
      <c r="K702" s="2">
        <v>4</v>
      </c>
      <c r="L702">
        <v>4</v>
      </c>
      <c r="M702" t="str">
        <f t="shared" si="60"/>
        <v>F</v>
      </c>
      <c r="N702" t="s">
        <v>17</v>
      </c>
      <c r="O702">
        <v>66</v>
      </c>
      <c r="P702" t="str">
        <f t="shared" si="63"/>
        <v>60+</v>
      </c>
      <c r="Q702">
        <f t="shared" si="61"/>
        <v>982.6</v>
      </c>
      <c r="R702" t="str">
        <f t="shared" si="62"/>
        <v>Nov 2024</v>
      </c>
      <c r="S702">
        <f t="shared" si="64"/>
        <v>2024</v>
      </c>
      <c r="T702" s="5">
        <f t="shared" si="65"/>
        <v>45597</v>
      </c>
    </row>
    <row r="703" spans="1:20" x14ac:dyDescent="0.3">
      <c r="A703">
        <v>24078</v>
      </c>
      <c r="B703" s="1">
        <v>45625</v>
      </c>
      <c r="C703">
        <v>344</v>
      </c>
      <c r="D703">
        <v>20</v>
      </c>
      <c r="E703" t="s">
        <v>28</v>
      </c>
      <c r="F703" t="s">
        <v>51</v>
      </c>
      <c r="G703">
        <v>5</v>
      </c>
      <c r="H703">
        <v>364.91</v>
      </c>
      <c r="I703" t="s">
        <v>35</v>
      </c>
      <c r="J703" t="s">
        <v>433</v>
      </c>
      <c r="K703" s="2">
        <v>1</v>
      </c>
      <c r="L703">
        <v>1</v>
      </c>
      <c r="M703" t="str">
        <f t="shared" si="60"/>
        <v>M</v>
      </c>
      <c r="N703" t="s">
        <v>21</v>
      </c>
      <c r="O703">
        <v>71</v>
      </c>
      <c r="P703" t="str">
        <f t="shared" si="63"/>
        <v>60+</v>
      </c>
      <c r="Q703">
        <f t="shared" si="61"/>
        <v>1824.5500000000002</v>
      </c>
      <c r="R703" t="str">
        <f t="shared" si="62"/>
        <v>Nov 2024</v>
      </c>
      <c r="S703">
        <f t="shared" si="64"/>
        <v>2024</v>
      </c>
      <c r="T703" s="5">
        <f t="shared" si="65"/>
        <v>45597</v>
      </c>
    </row>
    <row r="704" spans="1:20" x14ac:dyDescent="0.3">
      <c r="A704">
        <v>59486</v>
      </c>
      <c r="B704" s="1">
        <v>45625</v>
      </c>
      <c r="C704">
        <v>327</v>
      </c>
      <c r="D704">
        <v>30</v>
      </c>
      <c r="E704" t="s">
        <v>37</v>
      </c>
      <c r="F704" t="s">
        <v>68</v>
      </c>
      <c r="G704">
        <v>5</v>
      </c>
      <c r="H704">
        <v>475.62</v>
      </c>
      <c r="I704" t="s">
        <v>26</v>
      </c>
      <c r="J704" t="s">
        <v>520</v>
      </c>
      <c r="K704" s="2">
        <v>4</v>
      </c>
      <c r="L704">
        <v>4</v>
      </c>
      <c r="M704" t="str">
        <f t="shared" si="60"/>
        <v>F</v>
      </c>
      <c r="N704" t="s">
        <v>17</v>
      </c>
      <c r="O704">
        <v>61</v>
      </c>
      <c r="P704" t="str">
        <f t="shared" si="63"/>
        <v>60+</v>
      </c>
      <c r="Q704">
        <f t="shared" si="61"/>
        <v>2378.1</v>
      </c>
      <c r="R704" t="str">
        <f t="shared" si="62"/>
        <v>Nov 2024</v>
      </c>
      <c r="S704">
        <f t="shared" si="64"/>
        <v>2024</v>
      </c>
      <c r="T704" s="5">
        <f t="shared" si="65"/>
        <v>45597</v>
      </c>
    </row>
    <row r="705" spans="1:20" x14ac:dyDescent="0.3">
      <c r="A705">
        <v>77096</v>
      </c>
      <c r="B705" s="1">
        <v>45626</v>
      </c>
      <c r="C705">
        <v>369</v>
      </c>
      <c r="D705">
        <v>50</v>
      </c>
      <c r="E705" t="s">
        <v>18</v>
      </c>
      <c r="F705" t="s">
        <v>84</v>
      </c>
      <c r="G705">
        <v>4</v>
      </c>
      <c r="H705">
        <v>83.08</v>
      </c>
      <c r="I705" t="s">
        <v>15</v>
      </c>
      <c r="J705" t="s">
        <v>682</v>
      </c>
      <c r="K705" s="2">
        <v>5</v>
      </c>
      <c r="L705">
        <v>5</v>
      </c>
      <c r="M705" t="str">
        <f t="shared" si="60"/>
        <v>M</v>
      </c>
      <c r="N705" t="s">
        <v>21</v>
      </c>
      <c r="O705">
        <v>22</v>
      </c>
      <c r="P705" t="str">
        <f t="shared" si="63"/>
        <v>18-25</v>
      </c>
      <c r="Q705">
        <f t="shared" si="61"/>
        <v>332.32</v>
      </c>
      <c r="R705" t="str">
        <f t="shared" si="62"/>
        <v>Nov 2024</v>
      </c>
      <c r="S705">
        <f t="shared" si="64"/>
        <v>2024</v>
      </c>
      <c r="T705" s="5">
        <f t="shared" si="65"/>
        <v>45597</v>
      </c>
    </row>
    <row r="706" spans="1:20" x14ac:dyDescent="0.3">
      <c r="A706">
        <v>67215</v>
      </c>
      <c r="B706" s="1">
        <v>45628</v>
      </c>
      <c r="C706">
        <v>912</v>
      </c>
      <c r="D706">
        <v>20</v>
      </c>
      <c r="E706" t="s">
        <v>28</v>
      </c>
      <c r="F706" t="s">
        <v>77</v>
      </c>
      <c r="G706">
        <v>1</v>
      </c>
      <c r="H706">
        <v>242.04</v>
      </c>
      <c r="I706" t="s">
        <v>15</v>
      </c>
      <c r="J706" t="s">
        <v>146</v>
      </c>
      <c r="K706" s="2">
        <v>4</v>
      </c>
      <c r="L706">
        <v>4</v>
      </c>
      <c r="M706" t="str">
        <f t="shared" ref="M706:M769" si="66">IF(N706="", "Unknown", N706)</f>
        <v>M</v>
      </c>
      <c r="N706" t="s">
        <v>21</v>
      </c>
      <c r="O706">
        <v>71</v>
      </c>
      <c r="P706" t="str">
        <f t="shared" si="63"/>
        <v>60+</v>
      </c>
      <c r="Q706">
        <f t="shared" ref="Q706:Q769" si="67">G706*H706</f>
        <v>242.04</v>
      </c>
      <c r="R706" t="str">
        <f t="shared" ref="R706:R769" si="68">TEXT(B706,"mmm_yyyy")</f>
        <v>Dec 2024</v>
      </c>
      <c r="S706">
        <f t="shared" si="64"/>
        <v>2024</v>
      </c>
      <c r="T706" s="5">
        <f t="shared" si="65"/>
        <v>45627</v>
      </c>
    </row>
    <row r="707" spans="1:20" x14ac:dyDescent="0.3">
      <c r="A707">
        <v>23807</v>
      </c>
      <c r="B707" s="1">
        <v>45628</v>
      </c>
      <c r="C707">
        <v>547</v>
      </c>
      <c r="D707">
        <v>40</v>
      </c>
      <c r="E707" t="s">
        <v>24</v>
      </c>
      <c r="F707" t="s">
        <v>44</v>
      </c>
      <c r="G707">
        <v>5</v>
      </c>
      <c r="H707">
        <v>397.63</v>
      </c>
      <c r="I707" t="s">
        <v>15</v>
      </c>
      <c r="J707" t="s">
        <v>534</v>
      </c>
      <c r="K707" s="2">
        <v>2</v>
      </c>
      <c r="L707">
        <v>2</v>
      </c>
      <c r="M707" t="str">
        <f t="shared" si="66"/>
        <v>M</v>
      </c>
      <c r="N707" t="s">
        <v>21</v>
      </c>
      <c r="O707">
        <v>53</v>
      </c>
      <c r="P707" t="str">
        <f t="shared" ref="P707:P770" si="69">VLOOKUP(O707, $W$2:$X$7, 2, TRUE)</f>
        <v>46-60</v>
      </c>
      <c r="Q707">
        <f t="shared" si="67"/>
        <v>1988.15</v>
      </c>
      <c r="R707" t="str">
        <f t="shared" si="68"/>
        <v>Dec 2024</v>
      </c>
      <c r="S707">
        <f t="shared" ref="S707:S770" si="70">YEAR(B707)</f>
        <v>2024</v>
      </c>
      <c r="T707" s="5">
        <f t="shared" ref="T707:T770" si="71">DATE(YEAR(R707), MONTH(R707), 1)</f>
        <v>45627</v>
      </c>
    </row>
    <row r="708" spans="1:20" x14ac:dyDescent="0.3">
      <c r="A708">
        <v>87140</v>
      </c>
      <c r="B708" s="1">
        <v>45628</v>
      </c>
      <c r="C708">
        <v>977</v>
      </c>
      <c r="D708">
        <v>30</v>
      </c>
      <c r="E708" t="s">
        <v>37</v>
      </c>
      <c r="F708" t="s">
        <v>40</v>
      </c>
      <c r="G708">
        <v>3</v>
      </c>
      <c r="H708">
        <v>83.47</v>
      </c>
      <c r="I708" t="s">
        <v>15</v>
      </c>
      <c r="J708" t="s">
        <v>316</v>
      </c>
      <c r="K708" s="2">
        <v>5</v>
      </c>
      <c r="L708">
        <v>5</v>
      </c>
      <c r="M708" t="str">
        <f t="shared" si="66"/>
        <v>F</v>
      </c>
      <c r="N708" t="s">
        <v>17</v>
      </c>
      <c r="O708">
        <v>28</v>
      </c>
      <c r="P708" t="str">
        <f t="shared" si="69"/>
        <v>26-35</v>
      </c>
      <c r="Q708">
        <f t="shared" si="67"/>
        <v>250.41</v>
      </c>
      <c r="R708" t="str">
        <f t="shared" si="68"/>
        <v>Dec 2024</v>
      </c>
      <c r="S708">
        <f t="shared" si="70"/>
        <v>2024</v>
      </c>
      <c r="T708" s="5">
        <f t="shared" si="71"/>
        <v>45627</v>
      </c>
    </row>
    <row r="709" spans="1:20" x14ac:dyDescent="0.3">
      <c r="A709">
        <v>29989</v>
      </c>
      <c r="B709" s="1">
        <v>45629</v>
      </c>
      <c r="C709">
        <v>829</v>
      </c>
      <c r="D709">
        <v>10</v>
      </c>
      <c r="E709" t="s">
        <v>13</v>
      </c>
      <c r="F709" t="s">
        <v>14</v>
      </c>
      <c r="G709">
        <v>4</v>
      </c>
      <c r="H709">
        <v>196.16</v>
      </c>
      <c r="I709" t="s">
        <v>26</v>
      </c>
      <c r="J709" t="s">
        <v>31</v>
      </c>
      <c r="K709" s="2">
        <v>5</v>
      </c>
      <c r="L709">
        <v>5</v>
      </c>
      <c r="M709" t="str">
        <f t="shared" si="66"/>
        <v>F</v>
      </c>
      <c r="N709" t="s">
        <v>17</v>
      </c>
      <c r="O709">
        <v>21</v>
      </c>
      <c r="P709" t="str">
        <f t="shared" si="69"/>
        <v>18-25</v>
      </c>
      <c r="Q709">
        <f t="shared" si="67"/>
        <v>784.64</v>
      </c>
      <c r="R709" t="str">
        <f t="shared" si="68"/>
        <v>Dec 2024</v>
      </c>
      <c r="S709">
        <f t="shared" si="70"/>
        <v>2024</v>
      </c>
      <c r="T709" s="5">
        <f t="shared" si="71"/>
        <v>45627</v>
      </c>
    </row>
    <row r="710" spans="1:20" x14ac:dyDescent="0.3">
      <c r="A710">
        <v>61360</v>
      </c>
      <c r="B710" s="1">
        <v>45629</v>
      </c>
      <c r="C710">
        <v>544</v>
      </c>
      <c r="D710">
        <v>10</v>
      </c>
      <c r="E710" t="s">
        <v>13</v>
      </c>
      <c r="F710" t="s">
        <v>47</v>
      </c>
      <c r="G710">
        <v>3</v>
      </c>
      <c r="H710">
        <v>457.44</v>
      </c>
      <c r="I710" t="s">
        <v>35</v>
      </c>
      <c r="J710" t="s">
        <v>48</v>
      </c>
      <c r="K710" s="2">
        <v>5</v>
      </c>
      <c r="L710">
        <v>5</v>
      </c>
      <c r="M710" t="str">
        <f t="shared" si="66"/>
        <v>M</v>
      </c>
      <c r="N710" t="s">
        <v>21</v>
      </c>
      <c r="O710">
        <v>60</v>
      </c>
      <c r="P710" t="str">
        <f t="shared" si="69"/>
        <v>46-60</v>
      </c>
      <c r="Q710">
        <f t="shared" si="67"/>
        <v>1372.32</v>
      </c>
      <c r="R710" t="str">
        <f t="shared" si="68"/>
        <v>Dec 2024</v>
      </c>
      <c r="S710">
        <f t="shared" si="70"/>
        <v>2024</v>
      </c>
      <c r="T710" s="5">
        <f t="shared" si="71"/>
        <v>45627</v>
      </c>
    </row>
    <row r="711" spans="1:20" x14ac:dyDescent="0.3">
      <c r="A711">
        <v>75434</v>
      </c>
      <c r="B711" s="1">
        <v>45629</v>
      </c>
      <c r="C711">
        <v>775</v>
      </c>
      <c r="D711">
        <v>10</v>
      </c>
      <c r="E711" t="s">
        <v>13</v>
      </c>
      <c r="F711" t="s">
        <v>47</v>
      </c>
      <c r="G711">
        <v>3</v>
      </c>
      <c r="H711">
        <v>256.12</v>
      </c>
      <c r="I711" t="s">
        <v>35</v>
      </c>
      <c r="J711" t="s">
        <v>204</v>
      </c>
      <c r="K711" s="2">
        <v>3</v>
      </c>
      <c r="L711">
        <v>3</v>
      </c>
      <c r="M711" t="str">
        <f t="shared" si="66"/>
        <v>M</v>
      </c>
      <c r="N711" t="s">
        <v>21</v>
      </c>
      <c r="O711">
        <v>21</v>
      </c>
      <c r="P711" t="str">
        <f t="shared" si="69"/>
        <v>18-25</v>
      </c>
      <c r="Q711">
        <f t="shared" si="67"/>
        <v>768.36</v>
      </c>
      <c r="R711" t="str">
        <f t="shared" si="68"/>
        <v>Dec 2024</v>
      </c>
      <c r="S711">
        <f t="shared" si="70"/>
        <v>2024</v>
      </c>
      <c r="T711" s="5">
        <f t="shared" si="71"/>
        <v>45627</v>
      </c>
    </row>
    <row r="712" spans="1:20" x14ac:dyDescent="0.3">
      <c r="A712">
        <v>16119</v>
      </c>
      <c r="B712" s="1">
        <v>45629</v>
      </c>
      <c r="C712">
        <v>628</v>
      </c>
      <c r="D712">
        <v>20</v>
      </c>
      <c r="E712" t="s">
        <v>28</v>
      </c>
      <c r="F712" t="s">
        <v>77</v>
      </c>
      <c r="G712">
        <v>1</v>
      </c>
      <c r="H712">
        <v>71.83</v>
      </c>
      <c r="I712" t="s">
        <v>26</v>
      </c>
      <c r="J712" t="s">
        <v>624</v>
      </c>
      <c r="K712" s="2">
        <v>3.9924906132665834</v>
      </c>
      <c r="M712" t="str">
        <f t="shared" si="66"/>
        <v>F</v>
      </c>
      <c r="N712" t="s">
        <v>17</v>
      </c>
      <c r="O712">
        <v>28</v>
      </c>
      <c r="P712" t="str">
        <f t="shared" si="69"/>
        <v>26-35</v>
      </c>
      <c r="Q712">
        <f t="shared" si="67"/>
        <v>71.83</v>
      </c>
      <c r="R712" t="str">
        <f t="shared" si="68"/>
        <v>Dec 2024</v>
      </c>
      <c r="S712">
        <f t="shared" si="70"/>
        <v>2024</v>
      </c>
      <c r="T712" s="5">
        <f t="shared" si="71"/>
        <v>45627</v>
      </c>
    </row>
    <row r="713" spans="1:20" x14ac:dyDescent="0.3">
      <c r="A713">
        <v>69355</v>
      </c>
      <c r="B713" s="1">
        <v>45630</v>
      </c>
      <c r="C713">
        <v>683</v>
      </c>
      <c r="D713">
        <v>30</v>
      </c>
      <c r="E713" t="s">
        <v>37</v>
      </c>
      <c r="F713" t="s">
        <v>95</v>
      </c>
      <c r="G713">
        <v>1</v>
      </c>
      <c r="H713">
        <v>404.07</v>
      </c>
      <c r="I713" t="s">
        <v>26</v>
      </c>
      <c r="J713" t="s">
        <v>225</v>
      </c>
      <c r="K713" s="2">
        <v>5</v>
      </c>
      <c r="L713">
        <v>5</v>
      </c>
      <c r="M713" t="str">
        <f t="shared" si="66"/>
        <v>M</v>
      </c>
      <c r="N713" t="s">
        <v>21</v>
      </c>
      <c r="O713">
        <v>18</v>
      </c>
      <c r="P713" t="str">
        <f t="shared" si="69"/>
        <v>18-25</v>
      </c>
      <c r="Q713">
        <f t="shared" si="67"/>
        <v>404.07</v>
      </c>
      <c r="R713" t="str">
        <f t="shared" si="68"/>
        <v>Dec 2024</v>
      </c>
      <c r="S713">
        <f t="shared" si="70"/>
        <v>2024</v>
      </c>
      <c r="T713" s="5">
        <f t="shared" si="71"/>
        <v>45627</v>
      </c>
    </row>
    <row r="714" spans="1:20" x14ac:dyDescent="0.3">
      <c r="A714">
        <v>55134</v>
      </c>
      <c r="B714" s="1">
        <v>45630</v>
      </c>
      <c r="C714">
        <v>837</v>
      </c>
      <c r="D714">
        <v>50</v>
      </c>
      <c r="E714" t="s">
        <v>18</v>
      </c>
      <c r="F714" t="s">
        <v>87</v>
      </c>
      <c r="G714">
        <v>4</v>
      </c>
      <c r="H714">
        <v>487.21</v>
      </c>
      <c r="I714" t="s">
        <v>26</v>
      </c>
      <c r="J714" t="s">
        <v>997</v>
      </c>
      <c r="K714" s="2">
        <v>3.9924906132665834</v>
      </c>
      <c r="M714" t="str">
        <f t="shared" si="66"/>
        <v>M</v>
      </c>
      <c r="N714" t="s">
        <v>21</v>
      </c>
      <c r="O714">
        <v>46</v>
      </c>
      <c r="P714" t="str">
        <f t="shared" si="69"/>
        <v>46-60</v>
      </c>
      <c r="Q714">
        <f t="shared" si="67"/>
        <v>1948.84</v>
      </c>
      <c r="R714" t="str">
        <f t="shared" si="68"/>
        <v>Dec 2024</v>
      </c>
      <c r="S714">
        <f t="shared" si="70"/>
        <v>2024</v>
      </c>
      <c r="T714" s="5">
        <f t="shared" si="71"/>
        <v>45627</v>
      </c>
    </row>
    <row r="715" spans="1:20" x14ac:dyDescent="0.3">
      <c r="A715">
        <v>93992</v>
      </c>
      <c r="B715" s="1">
        <v>45631</v>
      </c>
      <c r="C715">
        <v>853</v>
      </c>
      <c r="D715">
        <v>30</v>
      </c>
      <c r="E715" t="s">
        <v>37</v>
      </c>
      <c r="F715" t="s">
        <v>38</v>
      </c>
      <c r="G715">
        <v>1</v>
      </c>
      <c r="H715">
        <v>153.82</v>
      </c>
      <c r="I715" t="s">
        <v>15</v>
      </c>
      <c r="J715" t="s">
        <v>57</v>
      </c>
      <c r="K715" s="2">
        <v>4</v>
      </c>
      <c r="L715">
        <v>4</v>
      </c>
      <c r="M715" t="str">
        <f t="shared" si="66"/>
        <v>Unknown</v>
      </c>
      <c r="O715">
        <v>29</v>
      </c>
      <c r="P715" t="str">
        <f t="shared" si="69"/>
        <v>26-35</v>
      </c>
      <c r="Q715">
        <f t="shared" si="67"/>
        <v>153.82</v>
      </c>
      <c r="R715" t="str">
        <f t="shared" si="68"/>
        <v>Dec 2024</v>
      </c>
      <c r="S715">
        <f t="shared" si="70"/>
        <v>2024</v>
      </c>
      <c r="T715" s="5">
        <f t="shared" si="71"/>
        <v>45627</v>
      </c>
    </row>
    <row r="716" spans="1:20" x14ac:dyDescent="0.3">
      <c r="A716">
        <v>77884</v>
      </c>
      <c r="B716" s="1">
        <v>45631</v>
      </c>
      <c r="C716">
        <v>620</v>
      </c>
      <c r="D716">
        <v>20</v>
      </c>
      <c r="E716" t="s">
        <v>28</v>
      </c>
      <c r="F716" t="s">
        <v>79</v>
      </c>
      <c r="G716">
        <v>3</v>
      </c>
      <c r="H716">
        <v>145.36000000000001</v>
      </c>
      <c r="I716" t="s">
        <v>26</v>
      </c>
      <c r="J716" t="s">
        <v>198</v>
      </c>
      <c r="K716" s="2">
        <v>3</v>
      </c>
      <c r="L716">
        <v>3</v>
      </c>
      <c r="M716" t="str">
        <f t="shared" si="66"/>
        <v>F</v>
      </c>
      <c r="N716" t="s">
        <v>17</v>
      </c>
      <c r="O716">
        <v>41</v>
      </c>
      <c r="P716" t="str">
        <f t="shared" si="69"/>
        <v>36-45</v>
      </c>
      <c r="Q716">
        <f t="shared" si="67"/>
        <v>436.08000000000004</v>
      </c>
      <c r="R716" t="str">
        <f t="shared" si="68"/>
        <v>Dec 2024</v>
      </c>
      <c r="S716">
        <f t="shared" si="70"/>
        <v>2024</v>
      </c>
      <c r="T716" s="5">
        <f t="shared" si="71"/>
        <v>45627</v>
      </c>
    </row>
    <row r="717" spans="1:20" x14ac:dyDescent="0.3">
      <c r="A717">
        <v>32787</v>
      </c>
      <c r="B717" s="1">
        <v>45631</v>
      </c>
      <c r="C717">
        <v>359</v>
      </c>
      <c r="D717">
        <v>50</v>
      </c>
      <c r="E717" t="s">
        <v>18</v>
      </c>
      <c r="F717" t="s">
        <v>22</v>
      </c>
      <c r="G717">
        <v>5</v>
      </c>
      <c r="H717">
        <v>88.57</v>
      </c>
      <c r="I717" t="s">
        <v>35</v>
      </c>
      <c r="J717" t="s">
        <v>870</v>
      </c>
      <c r="K717" s="2">
        <v>3.9924906132665834</v>
      </c>
      <c r="M717" t="str">
        <f t="shared" si="66"/>
        <v>M</v>
      </c>
      <c r="N717" t="s">
        <v>21</v>
      </c>
      <c r="O717">
        <v>28</v>
      </c>
      <c r="P717" t="str">
        <f t="shared" si="69"/>
        <v>26-35</v>
      </c>
      <c r="Q717">
        <f t="shared" si="67"/>
        <v>442.84999999999997</v>
      </c>
      <c r="R717" t="str">
        <f t="shared" si="68"/>
        <v>Dec 2024</v>
      </c>
      <c r="S717">
        <f t="shared" si="70"/>
        <v>2024</v>
      </c>
      <c r="T717" s="5">
        <f t="shared" si="71"/>
        <v>45627</v>
      </c>
    </row>
    <row r="718" spans="1:20" x14ac:dyDescent="0.3">
      <c r="A718">
        <v>95980</v>
      </c>
      <c r="B718" s="1">
        <v>45632</v>
      </c>
      <c r="C718">
        <v>804</v>
      </c>
      <c r="D718">
        <v>40</v>
      </c>
      <c r="E718" t="s">
        <v>24</v>
      </c>
      <c r="F718" t="s">
        <v>49</v>
      </c>
      <c r="G718">
        <v>1</v>
      </c>
      <c r="H718">
        <v>106.07</v>
      </c>
      <c r="I718" t="s">
        <v>35</v>
      </c>
      <c r="J718" t="s">
        <v>820</v>
      </c>
      <c r="K718" s="2">
        <v>3.9924906132665834</v>
      </c>
      <c r="M718" t="str">
        <f t="shared" si="66"/>
        <v>F</v>
      </c>
      <c r="N718" t="s">
        <v>17</v>
      </c>
      <c r="O718">
        <v>75</v>
      </c>
      <c r="P718" t="str">
        <f t="shared" si="69"/>
        <v>60+</v>
      </c>
      <c r="Q718">
        <f t="shared" si="67"/>
        <v>106.07</v>
      </c>
      <c r="R718" t="str">
        <f t="shared" si="68"/>
        <v>Dec 2024</v>
      </c>
      <c r="S718">
        <f t="shared" si="70"/>
        <v>2024</v>
      </c>
      <c r="T718" s="5">
        <f t="shared" si="71"/>
        <v>45627</v>
      </c>
    </row>
    <row r="719" spans="1:20" x14ac:dyDescent="0.3">
      <c r="A719">
        <v>97281</v>
      </c>
      <c r="B719" s="1">
        <v>45633</v>
      </c>
      <c r="C719">
        <v>450</v>
      </c>
      <c r="D719">
        <v>30</v>
      </c>
      <c r="E719" t="s">
        <v>37</v>
      </c>
      <c r="F719" t="s">
        <v>40</v>
      </c>
      <c r="G719">
        <v>4</v>
      </c>
      <c r="H719">
        <v>289.63</v>
      </c>
      <c r="I719" t="s">
        <v>15</v>
      </c>
      <c r="J719" t="s">
        <v>314</v>
      </c>
      <c r="K719" s="2">
        <v>5</v>
      </c>
      <c r="L719">
        <v>5</v>
      </c>
      <c r="M719" t="str">
        <f t="shared" si="66"/>
        <v>M</v>
      </c>
      <c r="N719" t="s">
        <v>21</v>
      </c>
      <c r="O719">
        <v>32</v>
      </c>
      <c r="P719" t="str">
        <f t="shared" si="69"/>
        <v>26-35</v>
      </c>
      <c r="Q719">
        <f t="shared" si="67"/>
        <v>1158.52</v>
      </c>
      <c r="R719" t="str">
        <f t="shared" si="68"/>
        <v>Dec 2024</v>
      </c>
      <c r="S719">
        <f t="shared" si="70"/>
        <v>2024</v>
      </c>
      <c r="T719" s="5">
        <f t="shared" si="71"/>
        <v>45627</v>
      </c>
    </row>
    <row r="720" spans="1:20" x14ac:dyDescent="0.3">
      <c r="A720">
        <v>61329</v>
      </c>
      <c r="B720" s="1">
        <v>45633</v>
      </c>
      <c r="C720">
        <v>311</v>
      </c>
      <c r="D720">
        <v>10</v>
      </c>
      <c r="E720" t="s">
        <v>13</v>
      </c>
      <c r="F720" t="s">
        <v>47</v>
      </c>
      <c r="G720">
        <v>2</v>
      </c>
      <c r="H720">
        <v>50.52</v>
      </c>
      <c r="I720" t="s">
        <v>26</v>
      </c>
      <c r="J720" t="s">
        <v>453</v>
      </c>
      <c r="K720" s="2">
        <v>5</v>
      </c>
      <c r="L720">
        <v>5</v>
      </c>
      <c r="M720" t="str">
        <f t="shared" si="66"/>
        <v>M</v>
      </c>
      <c r="N720" t="s">
        <v>21</v>
      </c>
      <c r="O720">
        <v>74</v>
      </c>
      <c r="P720" t="str">
        <f t="shared" si="69"/>
        <v>60+</v>
      </c>
      <c r="Q720">
        <f t="shared" si="67"/>
        <v>101.04</v>
      </c>
      <c r="R720" t="str">
        <f t="shared" si="68"/>
        <v>Dec 2024</v>
      </c>
      <c r="S720">
        <f t="shared" si="70"/>
        <v>2024</v>
      </c>
      <c r="T720" s="5">
        <f t="shared" si="71"/>
        <v>45627</v>
      </c>
    </row>
    <row r="721" spans="1:20" x14ac:dyDescent="0.3">
      <c r="A721">
        <v>89104</v>
      </c>
      <c r="B721" s="1">
        <v>45633</v>
      </c>
      <c r="C721">
        <v>358</v>
      </c>
      <c r="D721">
        <v>40</v>
      </c>
      <c r="E721" t="s">
        <v>24</v>
      </c>
      <c r="F721" t="s">
        <v>44</v>
      </c>
      <c r="G721">
        <v>3</v>
      </c>
      <c r="H721">
        <v>284.47000000000003</v>
      </c>
      <c r="I721" t="s">
        <v>35</v>
      </c>
      <c r="J721" t="s">
        <v>704</v>
      </c>
      <c r="K721" s="2">
        <v>4</v>
      </c>
      <c r="L721">
        <v>4</v>
      </c>
      <c r="M721" t="str">
        <f t="shared" si="66"/>
        <v>F</v>
      </c>
      <c r="N721" t="s">
        <v>17</v>
      </c>
      <c r="O721">
        <v>55</v>
      </c>
      <c r="P721" t="str">
        <f t="shared" si="69"/>
        <v>46-60</v>
      </c>
      <c r="Q721">
        <f t="shared" si="67"/>
        <v>853.41000000000008</v>
      </c>
      <c r="R721" t="str">
        <f t="shared" si="68"/>
        <v>Dec 2024</v>
      </c>
      <c r="S721">
        <f t="shared" si="70"/>
        <v>2024</v>
      </c>
      <c r="T721" s="5">
        <f t="shared" si="71"/>
        <v>45627</v>
      </c>
    </row>
    <row r="722" spans="1:20" x14ac:dyDescent="0.3">
      <c r="A722">
        <v>29306</v>
      </c>
      <c r="B722" s="1">
        <v>45633</v>
      </c>
      <c r="C722">
        <v>162</v>
      </c>
      <c r="D722">
        <v>50</v>
      </c>
      <c r="E722" t="s">
        <v>18</v>
      </c>
      <c r="F722" t="s">
        <v>34</v>
      </c>
      <c r="G722">
        <v>3</v>
      </c>
      <c r="H722">
        <v>358.82</v>
      </c>
      <c r="I722" t="s">
        <v>35</v>
      </c>
      <c r="J722" t="s">
        <v>714</v>
      </c>
      <c r="K722" s="2">
        <v>5</v>
      </c>
      <c r="L722">
        <v>5</v>
      </c>
      <c r="M722" t="str">
        <f t="shared" si="66"/>
        <v>M</v>
      </c>
      <c r="N722" t="s">
        <v>21</v>
      </c>
      <c r="O722">
        <v>41</v>
      </c>
      <c r="P722" t="str">
        <f t="shared" si="69"/>
        <v>36-45</v>
      </c>
      <c r="Q722">
        <f t="shared" si="67"/>
        <v>1076.46</v>
      </c>
      <c r="R722" t="str">
        <f t="shared" si="68"/>
        <v>Dec 2024</v>
      </c>
      <c r="S722">
        <f t="shared" si="70"/>
        <v>2024</v>
      </c>
      <c r="T722" s="5">
        <f t="shared" si="71"/>
        <v>45627</v>
      </c>
    </row>
    <row r="723" spans="1:20" x14ac:dyDescent="0.3">
      <c r="A723">
        <v>64649</v>
      </c>
      <c r="B723" s="1">
        <v>45633</v>
      </c>
      <c r="C723">
        <v>438</v>
      </c>
      <c r="D723">
        <v>40</v>
      </c>
      <c r="E723" t="s">
        <v>24</v>
      </c>
      <c r="F723" t="s">
        <v>44</v>
      </c>
      <c r="G723">
        <v>5</v>
      </c>
      <c r="H723">
        <v>132.97999999999999</v>
      </c>
      <c r="I723" t="s">
        <v>35</v>
      </c>
      <c r="J723" t="s">
        <v>822</v>
      </c>
      <c r="K723" s="2">
        <v>3.9924906132665834</v>
      </c>
      <c r="M723" t="str">
        <f t="shared" si="66"/>
        <v>M</v>
      </c>
      <c r="N723" t="s">
        <v>21</v>
      </c>
      <c r="O723">
        <v>45</v>
      </c>
      <c r="P723" t="str">
        <f t="shared" si="69"/>
        <v>36-45</v>
      </c>
      <c r="Q723">
        <f t="shared" si="67"/>
        <v>664.9</v>
      </c>
      <c r="R723" t="str">
        <f t="shared" si="68"/>
        <v>Dec 2024</v>
      </c>
      <c r="S723">
        <f t="shared" si="70"/>
        <v>2024</v>
      </c>
      <c r="T723" s="5">
        <f t="shared" si="71"/>
        <v>45627</v>
      </c>
    </row>
    <row r="724" spans="1:20" x14ac:dyDescent="0.3">
      <c r="A724">
        <v>15545</v>
      </c>
      <c r="B724" s="1">
        <v>45634</v>
      </c>
      <c r="C724">
        <v>128</v>
      </c>
      <c r="D724">
        <v>40</v>
      </c>
      <c r="E724" t="s">
        <v>24</v>
      </c>
      <c r="F724" t="s">
        <v>49</v>
      </c>
      <c r="G724">
        <v>2</v>
      </c>
      <c r="H724">
        <v>475.77</v>
      </c>
      <c r="I724" t="s">
        <v>26</v>
      </c>
      <c r="J724" t="s">
        <v>234</v>
      </c>
      <c r="K724" s="2">
        <v>3.9924906132665834</v>
      </c>
      <c r="M724" t="str">
        <f t="shared" si="66"/>
        <v>F</v>
      </c>
      <c r="N724" t="s">
        <v>17</v>
      </c>
      <c r="O724">
        <v>65</v>
      </c>
      <c r="P724" t="str">
        <f t="shared" si="69"/>
        <v>60+</v>
      </c>
      <c r="Q724">
        <f t="shared" si="67"/>
        <v>951.54</v>
      </c>
      <c r="R724" t="str">
        <f t="shared" si="68"/>
        <v>Dec 2024</v>
      </c>
      <c r="S724">
        <f t="shared" si="70"/>
        <v>2024</v>
      </c>
      <c r="T724" s="5">
        <f t="shared" si="71"/>
        <v>45627</v>
      </c>
    </row>
    <row r="725" spans="1:20" x14ac:dyDescent="0.3">
      <c r="A725">
        <v>55426</v>
      </c>
      <c r="B725" s="1">
        <v>45634</v>
      </c>
      <c r="C725">
        <v>139</v>
      </c>
      <c r="D725">
        <v>50</v>
      </c>
      <c r="E725" t="s">
        <v>18</v>
      </c>
      <c r="F725" t="s">
        <v>84</v>
      </c>
      <c r="G725">
        <v>5</v>
      </c>
      <c r="H725">
        <v>448.92</v>
      </c>
      <c r="I725" t="s">
        <v>26</v>
      </c>
      <c r="J725" t="s">
        <v>383</v>
      </c>
      <c r="K725" s="2">
        <v>5</v>
      </c>
      <c r="L725">
        <v>5</v>
      </c>
      <c r="M725" t="str">
        <f t="shared" si="66"/>
        <v>Unknown</v>
      </c>
      <c r="O725">
        <v>69</v>
      </c>
      <c r="P725" t="str">
        <f t="shared" si="69"/>
        <v>60+</v>
      </c>
      <c r="Q725">
        <f t="shared" si="67"/>
        <v>2244.6</v>
      </c>
      <c r="R725" t="str">
        <f t="shared" si="68"/>
        <v>Dec 2024</v>
      </c>
      <c r="S725">
        <f t="shared" si="70"/>
        <v>2024</v>
      </c>
      <c r="T725" s="5">
        <f t="shared" si="71"/>
        <v>45627</v>
      </c>
    </row>
    <row r="726" spans="1:20" x14ac:dyDescent="0.3">
      <c r="A726">
        <v>58368</v>
      </c>
      <c r="B726" s="1">
        <v>45634</v>
      </c>
      <c r="C726">
        <v>522</v>
      </c>
      <c r="D726">
        <v>20</v>
      </c>
      <c r="E726" t="s">
        <v>28</v>
      </c>
      <c r="F726" t="s">
        <v>72</v>
      </c>
      <c r="G726">
        <v>3</v>
      </c>
      <c r="H726">
        <v>162.83000000000001</v>
      </c>
      <c r="I726" t="s">
        <v>26</v>
      </c>
      <c r="J726" t="s">
        <v>489</v>
      </c>
      <c r="K726" s="2">
        <v>5</v>
      </c>
      <c r="L726">
        <v>5</v>
      </c>
      <c r="M726" t="str">
        <f t="shared" si="66"/>
        <v>F</v>
      </c>
      <c r="N726" t="s">
        <v>17</v>
      </c>
      <c r="O726">
        <v>23</v>
      </c>
      <c r="P726" t="str">
        <f t="shared" si="69"/>
        <v>18-25</v>
      </c>
      <c r="Q726">
        <f t="shared" si="67"/>
        <v>488.49</v>
      </c>
      <c r="R726" t="str">
        <f t="shared" si="68"/>
        <v>Dec 2024</v>
      </c>
      <c r="S726">
        <f t="shared" si="70"/>
        <v>2024</v>
      </c>
      <c r="T726" s="5">
        <f t="shared" si="71"/>
        <v>45627</v>
      </c>
    </row>
    <row r="727" spans="1:20" x14ac:dyDescent="0.3">
      <c r="A727">
        <v>54614</v>
      </c>
      <c r="B727" s="1">
        <v>45636</v>
      </c>
      <c r="C727">
        <v>704</v>
      </c>
      <c r="D727">
        <v>40</v>
      </c>
      <c r="E727" t="s">
        <v>24</v>
      </c>
      <c r="F727" t="s">
        <v>63</v>
      </c>
      <c r="G727">
        <v>1</v>
      </c>
      <c r="H727">
        <v>55.6</v>
      </c>
      <c r="I727" t="s">
        <v>15</v>
      </c>
      <c r="J727" t="s">
        <v>161</v>
      </c>
      <c r="K727" s="2">
        <v>4</v>
      </c>
      <c r="L727">
        <v>4</v>
      </c>
      <c r="M727" t="str">
        <f t="shared" si="66"/>
        <v>M</v>
      </c>
      <c r="N727" t="s">
        <v>21</v>
      </c>
      <c r="O727">
        <v>61</v>
      </c>
      <c r="P727" t="str">
        <f t="shared" si="69"/>
        <v>60+</v>
      </c>
      <c r="Q727">
        <f t="shared" si="67"/>
        <v>55.6</v>
      </c>
      <c r="R727" t="str">
        <f t="shared" si="68"/>
        <v>Dec 2024</v>
      </c>
      <c r="S727">
        <f t="shared" si="70"/>
        <v>2024</v>
      </c>
      <c r="T727" s="5">
        <f t="shared" si="71"/>
        <v>45627</v>
      </c>
    </row>
    <row r="728" spans="1:20" x14ac:dyDescent="0.3">
      <c r="A728">
        <v>38547</v>
      </c>
      <c r="B728" s="1">
        <v>45636</v>
      </c>
      <c r="C728">
        <v>486</v>
      </c>
      <c r="D728">
        <v>30</v>
      </c>
      <c r="E728" t="s">
        <v>37</v>
      </c>
      <c r="F728" t="s">
        <v>58</v>
      </c>
      <c r="G728">
        <v>3</v>
      </c>
      <c r="H728">
        <v>474.17</v>
      </c>
      <c r="I728" t="s">
        <v>15</v>
      </c>
      <c r="J728" t="s">
        <v>475</v>
      </c>
      <c r="K728" s="2">
        <v>4</v>
      </c>
      <c r="L728">
        <v>4</v>
      </c>
      <c r="M728" t="str">
        <f t="shared" si="66"/>
        <v>M</v>
      </c>
      <c r="N728" t="s">
        <v>21</v>
      </c>
      <c r="O728">
        <v>61</v>
      </c>
      <c r="P728" t="str">
        <f t="shared" si="69"/>
        <v>60+</v>
      </c>
      <c r="Q728">
        <f t="shared" si="67"/>
        <v>1422.51</v>
      </c>
      <c r="R728" t="str">
        <f t="shared" si="68"/>
        <v>Dec 2024</v>
      </c>
      <c r="S728">
        <f t="shared" si="70"/>
        <v>2024</v>
      </c>
      <c r="T728" s="5">
        <f t="shared" si="71"/>
        <v>45627</v>
      </c>
    </row>
    <row r="729" spans="1:20" x14ac:dyDescent="0.3">
      <c r="A729">
        <v>50139</v>
      </c>
      <c r="B729" s="1">
        <v>45636</v>
      </c>
      <c r="C729">
        <v>905</v>
      </c>
      <c r="D729">
        <v>30</v>
      </c>
      <c r="E729" t="s">
        <v>37</v>
      </c>
      <c r="F729" t="s">
        <v>38</v>
      </c>
      <c r="G729">
        <v>4</v>
      </c>
      <c r="H729">
        <v>388</v>
      </c>
      <c r="I729" t="s">
        <v>15</v>
      </c>
      <c r="J729" t="s">
        <v>548</v>
      </c>
      <c r="K729" s="2">
        <v>3</v>
      </c>
      <c r="L729">
        <v>3</v>
      </c>
      <c r="M729" t="str">
        <f t="shared" si="66"/>
        <v>M</v>
      </c>
      <c r="N729" t="s">
        <v>21</v>
      </c>
      <c r="O729">
        <v>53</v>
      </c>
      <c r="P729" t="str">
        <f t="shared" si="69"/>
        <v>46-60</v>
      </c>
      <c r="Q729">
        <f t="shared" si="67"/>
        <v>1552</v>
      </c>
      <c r="R729" t="str">
        <f t="shared" si="68"/>
        <v>Dec 2024</v>
      </c>
      <c r="S729">
        <f t="shared" si="70"/>
        <v>2024</v>
      </c>
      <c r="T729" s="5">
        <f t="shared" si="71"/>
        <v>45627</v>
      </c>
    </row>
    <row r="730" spans="1:20" x14ac:dyDescent="0.3">
      <c r="A730">
        <v>30321</v>
      </c>
      <c r="B730" s="1">
        <v>45637</v>
      </c>
      <c r="C730">
        <v>665</v>
      </c>
      <c r="D730">
        <v>30</v>
      </c>
      <c r="E730" t="s">
        <v>37</v>
      </c>
      <c r="F730" t="s">
        <v>38</v>
      </c>
      <c r="G730">
        <v>3</v>
      </c>
      <c r="H730">
        <v>477.17</v>
      </c>
      <c r="I730" t="s">
        <v>35</v>
      </c>
      <c r="J730" t="s">
        <v>315</v>
      </c>
      <c r="K730" s="2">
        <v>4</v>
      </c>
      <c r="L730">
        <v>4</v>
      </c>
      <c r="M730" t="str">
        <f t="shared" si="66"/>
        <v>Unknown</v>
      </c>
      <c r="O730">
        <v>59</v>
      </c>
      <c r="P730" t="str">
        <f t="shared" si="69"/>
        <v>46-60</v>
      </c>
      <c r="Q730">
        <f t="shared" si="67"/>
        <v>1431.51</v>
      </c>
      <c r="R730" t="str">
        <f t="shared" si="68"/>
        <v>Dec 2024</v>
      </c>
      <c r="S730">
        <f t="shared" si="70"/>
        <v>2024</v>
      </c>
      <c r="T730" s="5">
        <f t="shared" si="71"/>
        <v>45627</v>
      </c>
    </row>
    <row r="731" spans="1:20" x14ac:dyDescent="0.3">
      <c r="A731">
        <v>18191</v>
      </c>
      <c r="B731" s="1">
        <v>45637</v>
      </c>
      <c r="C731">
        <v>355</v>
      </c>
      <c r="D731">
        <v>20</v>
      </c>
      <c r="E731" t="s">
        <v>28</v>
      </c>
      <c r="F731" t="s">
        <v>77</v>
      </c>
      <c r="G731">
        <v>2</v>
      </c>
      <c r="H731">
        <v>433.83</v>
      </c>
      <c r="I731" t="s">
        <v>26</v>
      </c>
      <c r="J731" t="s">
        <v>737</v>
      </c>
      <c r="K731" s="2">
        <v>5</v>
      </c>
      <c r="L731">
        <v>5</v>
      </c>
      <c r="M731" t="str">
        <f t="shared" si="66"/>
        <v>M</v>
      </c>
      <c r="N731" t="s">
        <v>21</v>
      </c>
      <c r="O731">
        <v>26</v>
      </c>
      <c r="P731" t="str">
        <f t="shared" si="69"/>
        <v>26-35</v>
      </c>
      <c r="Q731">
        <f t="shared" si="67"/>
        <v>867.66</v>
      </c>
      <c r="R731" t="str">
        <f t="shared" si="68"/>
        <v>Dec 2024</v>
      </c>
      <c r="S731">
        <f t="shared" si="70"/>
        <v>2024</v>
      </c>
      <c r="T731" s="5">
        <f t="shared" si="71"/>
        <v>45627</v>
      </c>
    </row>
    <row r="732" spans="1:20" x14ac:dyDescent="0.3">
      <c r="A732">
        <v>31253</v>
      </c>
      <c r="B732" s="1">
        <v>45637</v>
      </c>
      <c r="C732">
        <v>226</v>
      </c>
      <c r="D732">
        <v>40</v>
      </c>
      <c r="E732" t="s">
        <v>24</v>
      </c>
      <c r="F732" t="s">
        <v>25</v>
      </c>
      <c r="G732">
        <v>3</v>
      </c>
      <c r="H732">
        <v>428.95</v>
      </c>
      <c r="I732" t="s">
        <v>35</v>
      </c>
      <c r="J732" t="s">
        <v>789</v>
      </c>
      <c r="K732" s="2">
        <v>3.9924906132665834</v>
      </c>
      <c r="M732" t="str">
        <f t="shared" si="66"/>
        <v>M</v>
      </c>
      <c r="N732" t="s">
        <v>21</v>
      </c>
      <c r="O732">
        <v>43</v>
      </c>
      <c r="P732" t="str">
        <f t="shared" si="69"/>
        <v>36-45</v>
      </c>
      <c r="Q732">
        <f t="shared" si="67"/>
        <v>1286.8499999999999</v>
      </c>
      <c r="R732" t="str">
        <f t="shared" si="68"/>
        <v>Dec 2024</v>
      </c>
      <c r="S732">
        <f t="shared" si="70"/>
        <v>2024</v>
      </c>
      <c r="T732" s="5">
        <f t="shared" si="71"/>
        <v>45627</v>
      </c>
    </row>
    <row r="733" spans="1:20" x14ac:dyDescent="0.3">
      <c r="A733">
        <v>76505</v>
      </c>
      <c r="B733" s="1">
        <v>45637</v>
      </c>
      <c r="C733">
        <v>295</v>
      </c>
      <c r="D733">
        <v>40</v>
      </c>
      <c r="E733" t="s">
        <v>24</v>
      </c>
      <c r="F733" t="s">
        <v>65</v>
      </c>
      <c r="G733">
        <v>5</v>
      </c>
      <c r="H733">
        <v>250.07</v>
      </c>
      <c r="I733" t="s">
        <v>26</v>
      </c>
      <c r="J733" t="s">
        <v>933</v>
      </c>
      <c r="K733" s="2">
        <v>5</v>
      </c>
      <c r="L733">
        <v>5</v>
      </c>
      <c r="M733" t="str">
        <f t="shared" si="66"/>
        <v>F</v>
      </c>
      <c r="N733" t="s">
        <v>17</v>
      </c>
      <c r="O733">
        <v>19</v>
      </c>
      <c r="P733" t="str">
        <f t="shared" si="69"/>
        <v>18-25</v>
      </c>
      <c r="Q733">
        <f t="shared" si="67"/>
        <v>1250.3499999999999</v>
      </c>
      <c r="R733" t="str">
        <f t="shared" si="68"/>
        <v>Dec 2024</v>
      </c>
      <c r="S733">
        <f t="shared" si="70"/>
        <v>2024</v>
      </c>
      <c r="T733" s="5">
        <f t="shared" si="71"/>
        <v>45627</v>
      </c>
    </row>
    <row r="734" spans="1:20" x14ac:dyDescent="0.3">
      <c r="A734">
        <v>14361</v>
      </c>
      <c r="B734" s="1">
        <v>45638</v>
      </c>
      <c r="C734">
        <v>178</v>
      </c>
      <c r="D734">
        <v>50</v>
      </c>
      <c r="E734" t="s">
        <v>18</v>
      </c>
      <c r="F734" t="s">
        <v>84</v>
      </c>
      <c r="G734">
        <v>4</v>
      </c>
      <c r="H734">
        <v>233.12</v>
      </c>
      <c r="I734" t="s">
        <v>26</v>
      </c>
      <c r="J734" t="s">
        <v>201</v>
      </c>
      <c r="K734" s="2">
        <v>5</v>
      </c>
      <c r="L734">
        <v>5</v>
      </c>
      <c r="M734" t="str">
        <f t="shared" si="66"/>
        <v>Unknown</v>
      </c>
      <c r="O734">
        <v>23</v>
      </c>
      <c r="P734" t="str">
        <f t="shared" si="69"/>
        <v>18-25</v>
      </c>
      <c r="Q734">
        <f t="shared" si="67"/>
        <v>932.48</v>
      </c>
      <c r="R734" t="str">
        <f t="shared" si="68"/>
        <v>Dec 2024</v>
      </c>
      <c r="S734">
        <f t="shared" si="70"/>
        <v>2024</v>
      </c>
      <c r="T734" s="5">
        <f t="shared" si="71"/>
        <v>45627</v>
      </c>
    </row>
    <row r="735" spans="1:20" x14ac:dyDescent="0.3">
      <c r="A735">
        <v>57240</v>
      </c>
      <c r="B735" s="1">
        <v>45638</v>
      </c>
      <c r="C735">
        <v>426</v>
      </c>
      <c r="D735">
        <v>10</v>
      </c>
      <c r="E735" t="s">
        <v>13</v>
      </c>
      <c r="F735" t="s">
        <v>32</v>
      </c>
      <c r="G735">
        <v>4</v>
      </c>
      <c r="H735">
        <v>458.08</v>
      </c>
      <c r="I735" t="s">
        <v>35</v>
      </c>
      <c r="J735" t="s">
        <v>435</v>
      </c>
      <c r="K735" s="2">
        <v>5</v>
      </c>
      <c r="L735">
        <v>5</v>
      </c>
      <c r="M735" t="str">
        <f t="shared" si="66"/>
        <v>M</v>
      </c>
      <c r="N735" t="s">
        <v>21</v>
      </c>
      <c r="O735">
        <v>61</v>
      </c>
      <c r="P735" t="str">
        <f t="shared" si="69"/>
        <v>60+</v>
      </c>
      <c r="Q735">
        <f t="shared" si="67"/>
        <v>1832.32</v>
      </c>
      <c r="R735" t="str">
        <f t="shared" si="68"/>
        <v>Dec 2024</v>
      </c>
      <c r="S735">
        <f t="shared" si="70"/>
        <v>2024</v>
      </c>
      <c r="T735" s="5">
        <f t="shared" si="71"/>
        <v>45627</v>
      </c>
    </row>
    <row r="736" spans="1:20" x14ac:dyDescent="0.3">
      <c r="A736">
        <v>69817</v>
      </c>
      <c r="B736" s="1">
        <v>45638</v>
      </c>
      <c r="C736">
        <v>100</v>
      </c>
      <c r="D736">
        <v>10</v>
      </c>
      <c r="E736" t="s">
        <v>13</v>
      </c>
      <c r="F736" t="s">
        <v>47</v>
      </c>
      <c r="G736">
        <v>4</v>
      </c>
      <c r="H736">
        <v>179.94</v>
      </c>
      <c r="I736" t="s">
        <v>26</v>
      </c>
      <c r="J736" t="s">
        <v>602</v>
      </c>
      <c r="K736" s="2">
        <v>3.9924906132665834</v>
      </c>
      <c r="M736" t="str">
        <f t="shared" si="66"/>
        <v>F</v>
      </c>
      <c r="N736" t="s">
        <v>17</v>
      </c>
      <c r="O736">
        <v>18</v>
      </c>
      <c r="P736" t="str">
        <f t="shared" si="69"/>
        <v>18-25</v>
      </c>
      <c r="Q736">
        <f t="shared" si="67"/>
        <v>719.76</v>
      </c>
      <c r="R736" t="str">
        <f t="shared" si="68"/>
        <v>Dec 2024</v>
      </c>
      <c r="S736">
        <f t="shared" si="70"/>
        <v>2024</v>
      </c>
      <c r="T736" s="5">
        <f t="shared" si="71"/>
        <v>45627</v>
      </c>
    </row>
    <row r="737" spans="1:20" x14ac:dyDescent="0.3">
      <c r="A737">
        <v>55539</v>
      </c>
      <c r="B737" s="1">
        <v>45639</v>
      </c>
      <c r="C737">
        <v>614</v>
      </c>
      <c r="D737">
        <v>10</v>
      </c>
      <c r="E737" t="s">
        <v>13</v>
      </c>
      <c r="F737" t="s">
        <v>47</v>
      </c>
      <c r="G737">
        <v>5</v>
      </c>
      <c r="H737">
        <v>144.94999999999999</v>
      </c>
      <c r="I737" t="s">
        <v>15</v>
      </c>
      <c r="J737" t="s">
        <v>630</v>
      </c>
      <c r="K737" s="2">
        <v>5</v>
      </c>
      <c r="L737">
        <v>5</v>
      </c>
      <c r="M737" t="str">
        <f t="shared" si="66"/>
        <v>F</v>
      </c>
      <c r="N737" t="s">
        <v>17</v>
      </c>
      <c r="O737">
        <v>59</v>
      </c>
      <c r="P737" t="str">
        <f t="shared" si="69"/>
        <v>46-60</v>
      </c>
      <c r="Q737">
        <f t="shared" si="67"/>
        <v>724.75</v>
      </c>
      <c r="R737" t="str">
        <f t="shared" si="68"/>
        <v>Dec 2024</v>
      </c>
      <c r="S737">
        <f t="shared" si="70"/>
        <v>2024</v>
      </c>
      <c r="T737" s="5">
        <f t="shared" si="71"/>
        <v>45627</v>
      </c>
    </row>
    <row r="738" spans="1:20" x14ac:dyDescent="0.3">
      <c r="A738">
        <v>88885</v>
      </c>
      <c r="B738" s="1">
        <v>45639</v>
      </c>
      <c r="C738">
        <v>393</v>
      </c>
      <c r="D738">
        <v>10</v>
      </c>
      <c r="E738" t="s">
        <v>13</v>
      </c>
      <c r="F738" t="s">
        <v>111</v>
      </c>
      <c r="G738">
        <v>1</v>
      </c>
      <c r="H738">
        <v>112.93</v>
      </c>
      <c r="I738" t="s">
        <v>35</v>
      </c>
      <c r="J738" t="s">
        <v>746</v>
      </c>
      <c r="K738" s="2">
        <v>5</v>
      </c>
      <c r="L738">
        <v>5</v>
      </c>
      <c r="M738" t="str">
        <f t="shared" si="66"/>
        <v>M</v>
      </c>
      <c r="N738" t="s">
        <v>21</v>
      </c>
      <c r="O738">
        <v>27</v>
      </c>
      <c r="P738" t="str">
        <f t="shared" si="69"/>
        <v>26-35</v>
      </c>
      <c r="Q738">
        <f t="shared" si="67"/>
        <v>112.93</v>
      </c>
      <c r="R738" t="str">
        <f t="shared" si="68"/>
        <v>Dec 2024</v>
      </c>
      <c r="S738">
        <f t="shared" si="70"/>
        <v>2024</v>
      </c>
      <c r="T738" s="5">
        <f t="shared" si="71"/>
        <v>45627</v>
      </c>
    </row>
    <row r="739" spans="1:20" x14ac:dyDescent="0.3">
      <c r="A739">
        <v>85139</v>
      </c>
      <c r="B739" s="1">
        <v>45639</v>
      </c>
      <c r="C739">
        <v>844</v>
      </c>
      <c r="D739">
        <v>40</v>
      </c>
      <c r="E739" t="s">
        <v>24</v>
      </c>
      <c r="F739" t="s">
        <v>44</v>
      </c>
      <c r="G739">
        <v>1</v>
      </c>
      <c r="H739">
        <v>312.01</v>
      </c>
      <c r="I739" t="s">
        <v>26</v>
      </c>
      <c r="J739" t="s">
        <v>752</v>
      </c>
      <c r="K739" s="2">
        <v>5</v>
      </c>
      <c r="L739">
        <v>5</v>
      </c>
      <c r="M739" t="str">
        <f t="shared" si="66"/>
        <v>M</v>
      </c>
      <c r="N739" t="s">
        <v>21</v>
      </c>
      <c r="O739">
        <v>57</v>
      </c>
      <c r="P739" t="str">
        <f t="shared" si="69"/>
        <v>46-60</v>
      </c>
      <c r="Q739">
        <f t="shared" si="67"/>
        <v>312.01</v>
      </c>
      <c r="R739" t="str">
        <f t="shared" si="68"/>
        <v>Dec 2024</v>
      </c>
      <c r="S739">
        <f t="shared" si="70"/>
        <v>2024</v>
      </c>
      <c r="T739" s="5">
        <f t="shared" si="71"/>
        <v>45627</v>
      </c>
    </row>
    <row r="740" spans="1:20" x14ac:dyDescent="0.3">
      <c r="A740">
        <v>74178</v>
      </c>
      <c r="B740" s="1">
        <v>45639</v>
      </c>
      <c r="C740">
        <v>179</v>
      </c>
      <c r="D740">
        <v>10</v>
      </c>
      <c r="E740" t="s">
        <v>13</v>
      </c>
      <c r="F740" t="s">
        <v>42</v>
      </c>
      <c r="G740">
        <v>1</v>
      </c>
      <c r="H740">
        <v>20.84</v>
      </c>
      <c r="I740" t="s">
        <v>15</v>
      </c>
      <c r="J740" t="s">
        <v>851</v>
      </c>
      <c r="K740" s="2">
        <v>2</v>
      </c>
      <c r="L740">
        <v>2</v>
      </c>
      <c r="M740" t="str">
        <f t="shared" si="66"/>
        <v>M</v>
      </c>
      <c r="N740" t="s">
        <v>21</v>
      </c>
      <c r="O740">
        <v>52</v>
      </c>
      <c r="P740" t="str">
        <f t="shared" si="69"/>
        <v>46-60</v>
      </c>
      <c r="Q740">
        <f t="shared" si="67"/>
        <v>20.84</v>
      </c>
      <c r="R740" t="str">
        <f t="shared" si="68"/>
        <v>Dec 2024</v>
      </c>
      <c r="S740">
        <f t="shared" si="70"/>
        <v>2024</v>
      </c>
      <c r="T740" s="5">
        <f t="shared" si="71"/>
        <v>45627</v>
      </c>
    </row>
    <row r="741" spans="1:20" x14ac:dyDescent="0.3">
      <c r="A741">
        <v>74956</v>
      </c>
      <c r="B741" s="1">
        <v>45640</v>
      </c>
      <c r="C741">
        <v>204</v>
      </c>
      <c r="D741">
        <v>50</v>
      </c>
      <c r="E741" t="s">
        <v>18</v>
      </c>
      <c r="F741" t="s">
        <v>87</v>
      </c>
      <c r="G741">
        <v>5</v>
      </c>
      <c r="H741">
        <v>93.29</v>
      </c>
      <c r="I741" t="s">
        <v>15</v>
      </c>
      <c r="J741" t="s">
        <v>212</v>
      </c>
      <c r="K741" s="2">
        <v>5</v>
      </c>
      <c r="L741">
        <v>5</v>
      </c>
      <c r="M741" t="str">
        <f t="shared" si="66"/>
        <v>M</v>
      </c>
      <c r="N741" t="s">
        <v>21</v>
      </c>
      <c r="O741">
        <v>58</v>
      </c>
      <c r="P741" t="str">
        <f t="shared" si="69"/>
        <v>46-60</v>
      </c>
      <c r="Q741">
        <f t="shared" si="67"/>
        <v>466.45000000000005</v>
      </c>
      <c r="R741" t="str">
        <f t="shared" si="68"/>
        <v>Dec 2024</v>
      </c>
      <c r="S741">
        <f t="shared" si="70"/>
        <v>2024</v>
      </c>
      <c r="T741" s="5">
        <f t="shared" si="71"/>
        <v>45627</v>
      </c>
    </row>
    <row r="742" spans="1:20" x14ac:dyDescent="0.3">
      <c r="A742">
        <v>44994</v>
      </c>
      <c r="B742" s="1">
        <v>45640</v>
      </c>
      <c r="C742">
        <v>879</v>
      </c>
      <c r="D742">
        <v>10</v>
      </c>
      <c r="E742" t="s">
        <v>13</v>
      </c>
      <c r="F742" t="s">
        <v>32</v>
      </c>
      <c r="G742">
        <v>5</v>
      </c>
      <c r="H742">
        <v>269.42</v>
      </c>
      <c r="I742" t="s">
        <v>35</v>
      </c>
      <c r="J742" t="s">
        <v>586</v>
      </c>
      <c r="K742" s="2">
        <v>5</v>
      </c>
      <c r="L742">
        <v>5</v>
      </c>
      <c r="M742" t="str">
        <f t="shared" si="66"/>
        <v>Unknown</v>
      </c>
      <c r="O742">
        <v>42</v>
      </c>
      <c r="P742" t="str">
        <f t="shared" si="69"/>
        <v>36-45</v>
      </c>
      <c r="Q742">
        <f t="shared" si="67"/>
        <v>1347.1000000000001</v>
      </c>
      <c r="R742" t="str">
        <f t="shared" si="68"/>
        <v>Dec 2024</v>
      </c>
      <c r="S742">
        <f t="shared" si="70"/>
        <v>2024</v>
      </c>
      <c r="T742" s="5">
        <f t="shared" si="71"/>
        <v>45627</v>
      </c>
    </row>
    <row r="743" spans="1:20" x14ac:dyDescent="0.3">
      <c r="A743">
        <v>68416</v>
      </c>
      <c r="B743" s="1">
        <v>45641</v>
      </c>
      <c r="C743">
        <v>311</v>
      </c>
      <c r="D743">
        <v>20</v>
      </c>
      <c r="E743" t="s">
        <v>28</v>
      </c>
      <c r="F743" t="s">
        <v>29</v>
      </c>
      <c r="G743">
        <v>5</v>
      </c>
      <c r="H743">
        <v>22.15</v>
      </c>
      <c r="I743" t="s">
        <v>35</v>
      </c>
      <c r="J743" t="s">
        <v>107</v>
      </c>
      <c r="K743" s="2">
        <v>5</v>
      </c>
      <c r="L743">
        <v>5</v>
      </c>
      <c r="M743" t="str">
        <f t="shared" si="66"/>
        <v>F</v>
      </c>
      <c r="N743" t="s">
        <v>17</v>
      </c>
      <c r="O743">
        <v>44</v>
      </c>
      <c r="P743" t="str">
        <f t="shared" si="69"/>
        <v>36-45</v>
      </c>
      <c r="Q743">
        <f t="shared" si="67"/>
        <v>110.75</v>
      </c>
      <c r="R743" t="str">
        <f t="shared" si="68"/>
        <v>Dec 2024</v>
      </c>
      <c r="S743">
        <f t="shared" si="70"/>
        <v>2024</v>
      </c>
      <c r="T743" s="5">
        <f t="shared" si="71"/>
        <v>45627</v>
      </c>
    </row>
    <row r="744" spans="1:20" x14ac:dyDescent="0.3">
      <c r="A744">
        <v>13112</v>
      </c>
      <c r="B744" s="1">
        <v>45641</v>
      </c>
      <c r="C744">
        <v>202</v>
      </c>
      <c r="D744">
        <v>10</v>
      </c>
      <c r="E744" t="s">
        <v>13</v>
      </c>
      <c r="F744" t="s">
        <v>111</v>
      </c>
      <c r="G744">
        <v>2</v>
      </c>
      <c r="H744">
        <v>182.06</v>
      </c>
      <c r="I744" t="s">
        <v>35</v>
      </c>
      <c r="J744" t="s">
        <v>112</v>
      </c>
      <c r="K744" s="2">
        <v>3</v>
      </c>
      <c r="L744">
        <v>3</v>
      </c>
      <c r="M744" t="str">
        <f t="shared" si="66"/>
        <v>Unknown</v>
      </c>
      <c r="O744">
        <v>35</v>
      </c>
      <c r="P744" t="str">
        <f t="shared" si="69"/>
        <v>26-35</v>
      </c>
      <c r="Q744">
        <f t="shared" si="67"/>
        <v>364.12</v>
      </c>
      <c r="R744" t="str">
        <f t="shared" si="68"/>
        <v>Dec 2024</v>
      </c>
      <c r="S744">
        <f t="shared" si="70"/>
        <v>2024</v>
      </c>
      <c r="T744" s="5">
        <f t="shared" si="71"/>
        <v>45627</v>
      </c>
    </row>
    <row r="745" spans="1:20" x14ac:dyDescent="0.3">
      <c r="A745">
        <v>46326</v>
      </c>
      <c r="B745" s="1">
        <v>45641</v>
      </c>
      <c r="C745">
        <v>625</v>
      </c>
      <c r="D745">
        <v>10</v>
      </c>
      <c r="E745" t="s">
        <v>13</v>
      </c>
      <c r="F745" t="s">
        <v>111</v>
      </c>
      <c r="G745">
        <v>4</v>
      </c>
      <c r="H745">
        <v>427.65</v>
      </c>
      <c r="I745" t="s">
        <v>35</v>
      </c>
      <c r="J745" t="s">
        <v>207</v>
      </c>
      <c r="K745" s="2">
        <v>3</v>
      </c>
      <c r="L745">
        <v>3</v>
      </c>
      <c r="M745" t="str">
        <f t="shared" si="66"/>
        <v>M</v>
      </c>
      <c r="N745" t="s">
        <v>21</v>
      </c>
      <c r="O745">
        <v>31</v>
      </c>
      <c r="P745" t="str">
        <f t="shared" si="69"/>
        <v>26-35</v>
      </c>
      <c r="Q745">
        <f t="shared" si="67"/>
        <v>1710.6</v>
      </c>
      <c r="R745" t="str">
        <f t="shared" si="68"/>
        <v>Dec 2024</v>
      </c>
      <c r="S745">
        <f t="shared" si="70"/>
        <v>2024</v>
      </c>
      <c r="T745" s="5">
        <f t="shared" si="71"/>
        <v>45627</v>
      </c>
    </row>
    <row r="746" spans="1:20" x14ac:dyDescent="0.3">
      <c r="A746">
        <v>82894</v>
      </c>
      <c r="B746" s="1">
        <v>45641</v>
      </c>
      <c r="C746">
        <v>585</v>
      </c>
      <c r="D746">
        <v>20</v>
      </c>
      <c r="E746" t="s">
        <v>28</v>
      </c>
      <c r="F746" t="s">
        <v>51</v>
      </c>
      <c r="G746">
        <v>1</v>
      </c>
      <c r="H746">
        <v>499.23</v>
      </c>
      <c r="I746" t="s">
        <v>26</v>
      </c>
      <c r="J746" t="s">
        <v>885</v>
      </c>
      <c r="K746" s="2">
        <v>5</v>
      </c>
      <c r="L746">
        <v>5</v>
      </c>
      <c r="M746" t="str">
        <f t="shared" si="66"/>
        <v>Unknown</v>
      </c>
      <c r="O746">
        <v>58</v>
      </c>
      <c r="P746" t="str">
        <f t="shared" si="69"/>
        <v>46-60</v>
      </c>
      <c r="Q746">
        <f t="shared" si="67"/>
        <v>499.23</v>
      </c>
      <c r="R746" t="str">
        <f t="shared" si="68"/>
        <v>Dec 2024</v>
      </c>
      <c r="S746">
        <f t="shared" si="70"/>
        <v>2024</v>
      </c>
      <c r="T746" s="5">
        <f t="shared" si="71"/>
        <v>45627</v>
      </c>
    </row>
    <row r="747" spans="1:20" x14ac:dyDescent="0.3">
      <c r="A747">
        <v>57419</v>
      </c>
      <c r="B747" s="1">
        <v>45641</v>
      </c>
      <c r="C747">
        <v>222</v>
      </c>
      <c r="D747">
        <v>10</v>
      </c>
      <c r="E747" t="s">
        <v>13</v>
      </c>
      <c r="F747" t="s">
        <v>32</v>
      </c>
      <c r="G747">
        <v>2</v>
      </c>
      <c r="H747">
        <v>423.22</v>
      </c>
      <c r="I747" t="s">
        <v>15</v>
      </c>
      <c r="J747" t="s">
        <v>957</v>
      </c>
      <c r="K747" s="2">
        <v>2</v>
      </c>
      <c r="L747">
        <v>2</v>
      </c>
      <c r="M747" t="str">
        <f t="shared" si="66"/>
        <v>M</v>
      </c>
      <c r="N747" t="s">
        <v>21</v>
      </c>
      <c r="O747">
        <v>29</v>
      </c>
      <c r="P747" t="str">
        <f t="shared" si="69"/>
        <v>26-35</v>
      </c>
      <c r="Q747">
        <f t="shared" si="67"/>
        <v>846.44</v>
      </c>
      <c r="R747" t="str">
        <f t="shared" si="68"/>
        <v>Dec 2024</v>
      </c>
      <c r="S747">
        <f t="shared" si="70"/>
        <v>2024</v>
      </c>
      <c r="T747" s="5">
        <f t="shared" si="71"/>
        <v>45627</v>
      </c>
    </row>
    <row r="748" spans="1:20" x14ac:dyDescent="0.3">
      <c r="A748">
        <v>79928</v>
      </c>
      <c r="B748" s="1">
        <v>45642</v>
      </c>
      <c r="C748">
        <v>246</v>
      </c>
      <c r="D748">
        <v>20</v>
      </c>
      <c r="E748" t="s">
        <v>28</v>
      </c>
      <c r="F748" t="s">
        <v>72</v>
      </c>
      <c r="G748">
        <v>3</v>
      </c>
      <c r="H748">
        <v>30.61</v>
      </c>
      <c r="I748" t="s">
        <v>35</v>
      </c>
      <c r="J748" t="s">
        <v>384</v>
      </c>
      <c r="K748" s="2">
        <v>3.9924906132665834</v>
      </c>
      <c r="M748" t="str">
        <f t="shared" si="66"/>
        <v>Unknown</v>
      </c>
      <c r="O748">
        <v>50</v>
      </c>
      <c r="P748" t="str">
        <f t="shared" si="69"/>
        <v>46-60</v>
      </c>
      <c r="Q748">
        <f t="shared" si="67"/>
        <v>91.83</v>
      </c>
      <c r="R748" t="str">
        <f t="shared" si="68"/>
        <v>Dec 2024</v>
      </c>
      <c r="S748">
        <f t="shared" si="70"/>
        <v>2024</v>
      </c>
      <c r="T748" s="5">
        <f t="shared" si="71"/>
        <v>45627</v>
      </c>
    </row>
    <row r="749" spans="1:20" x14ac:dyDescent="0.3">
      <c r="A749">
        <v>52647</v>
      </c>
      <c r="B749" s="1">
        <v>45642</v>
      </c>
      <c r="C749">
        <v>806</v>
      </c>
      <c r="D749">
        <v>50</v>
      </c>
      <c r="E749" t="s">
        <v>18</v>
      </c>
      <c r="F749" t="s">
        <v>22</v>
      </c>
      <c r="G749">
        <v>4</v>
      </c>
      <c r="H749">
        <v>433.77</v>
      </c>
      <c r="I749" t="s">
        <v>35</v>
      </c>
      <c r="J749" t="s">
        <v>719</v>
      </c>
      <c r="K749" s="2">
        <v>5</v>
      </c>
      <c r="L749">
        <v>5</v>
      </c>
      <c r="M749" t="str">
        <f t="shared" si="66"/>
        <v>M</v>
      </c>
      <c r="N749" t="s">
        <v>21</v>
      </c>
      <c r="O749">
        <v>43</v>
      </c>
      <c r="P749" t="str">
        <f t="shared" si="69"/>
        <v>36-45</v>
      </c>
      <c r="Q749">
        <f t="shared" si="67"/>
        <v>1735.08</v>
      </c>
      <c r="R749" t="str">
        <f t="shared" si="68"/>
        <v>Dec 2024</v>
      </c>
      <c r="S749">
        <f t="shared" si="70"/>
        <v>2024</v>
      </c>
      <c r="T749" s="5">
        <f t="shared" si="71"/>
        <v>45627</v>
      </c>
    </row>
    <row r="750" spans="1:20" x14ac:dyDescent="0.3">
      <c r="A750">
        <v>68904</v>
      </c>
      <c r="B750" s="1">
        <v>45642</v>
      </c>
      <c r="C750">
        <v>957</v>
      </c>
      <c r="D750">
        <v>10</v>
      </c>
      <c r="E750" t="s">
        <v>13</v>
      </c>
      <c r="F750" t="s">
        <v>47</v>
      </c>
      <c r="G750">
        <v>4</v>
      </c>
      <c r="H750">
        <v>266.13</v>
      </c>
      <c r="I750" t="s">
        <v>35</v>
      </c>
      <c r="J750" t="s">
        <v>778</v>
      </c>
      <c r="K750" s="2">
        <v>5</v>
      </c>
      <c r="L750">
        <v>5</v>
      </c>
      <c r="M750" t="str">
        <f t="shared" si="66"/>
        <v>F</v>
      </c>
      <c r="N750" t="s">
        <v>17</v>
      </c>
      <c r="O750">
        <v>25</v>
      </c>
      <c r="P750" t="str">
        <f t="shared" si="69"/>
        <v>18-25</v>
      </c>
      <c r="Q750">
        <f t="shared" si="67"/>
        <v>1064.52</v>
      </c>
      <c r="R750" t="str">
        <f t="shared" si="68"/>
        <v>Dec 2024</v>
      </c>
      <c r="S750">
        <f t="shared" si="70"/>
        <v>2024</v>
      </c>
      <c r="T750" s="5">
        <f t="shared" si="71"/>
        <v>45627</v>
      </c>
    </row>
    <row r="751" spans="1:20" x14ac:dyDescent="0.3">
      <c r="A751">
        <v>13542</v>
      </c>
      <c r="B751" s="1">
        <v>45643</v>
      </c>
      <c r="C751">
        <v>784</v>
      </c>
      <c r="D751">
        <v>10</v>
      </c>
      <c r="E751" t="s">
        <v>13</v>
      </c>
      <c r="F751" t="s">
        <v>14</v>
      </c>
      <c r="G751">
        <v>2</v>
      </c>
      <c r="H751">
        <v>373.36</v>
      </c>
      <c r="I751" t="s">
        <v>15</v>
      </c>
      <c r="J751" t="s">
        <v>16</v>
      </c>
      <c r="K751" s="2">
        <v>1</v>
      </c>
      <c r="L751">
        <v>1</v>
      </c>
      <c r="M751" t="str">
        <f t="shared" si="66"/>
        <v>F</v>
      </c>
      <c r="N751" t="s">
        <v>17</v>
      </c>
      <c r="O751">
        <v>56</v>
      </c>
      <c r="P751" t="str">
        <f t="shared" si="69"/>
        <v>46-60</v>
      </c>
      <c r="Q751">
        <f t="shared" si="67"/>
        <v>746.72</v>
      </c>
      <c r="R751" t="str">
        <f t="shared" si="68"/>
        <v>Dec 2024</v>
      </c>
      <c r="S751">
        <f t="shared" si="70"/>
        <v>2024</v>
      </c>
      <c r="T751" s="5">
        <f t="shared" si="71"/>
        <v>45627</v>
      </c>
    </row>
    <row r="752" spans="1:20" x14ac:dyDescent="0.3">
      <c r="A752">
        <v>41394</v>
      </c>
      <c r="B752" s="1">
        <v>45643</v>
      </c>
      <c r="C752">
        <v>549</v>
      </c>
      <c r="D752">
        <v>30</v>
      </c>
      <c r="E752" t="s">
        <v>37</v>
      </c>
      <c r="F752" t="s">
        <v>38</v>
      </c>
      <c r="G752">
        <v>3</v>
      </c>
      <c r="H752">
        <v>429.11</v>
      </c>
      <c r="I752" t="s">
        <v>15</v>
      </c>
      <c r="J752" t="s">
        <v>39</v>
      </c>
      <c r="K752" s="2">
        <v>3</v>
      </c>
      <c r="L752">
        <v>3</v>
      </c>
      <c r="M752" t="str">
        <f t="shared" si="66"/>
        <v>F</v>
      </c>
      <c r="N752" t="s">
        <v>17</v>
      </c>
      <c r="O752">
        <v>69</v>
      </c>
      <c r="P752" t="str">
        <f t="shared" si="69"/>
        <v>60+</v>
      </c>
      <c r="Q752">
        <f t="shared" si="67"/>
        <v>1287.33</v>
      </c>
      <c r="R752" t="str">
        <f t="shared" si="68"/>
        <v>Dec 2024</v>
      </c>
      <c r="S752">
        <f t="shared" si="70"/>
        <v>2024</v>
      </c>
      <c r="T752" s="5">
        <f t="shared" si="71"/>
        <v>45627</v>
      </c>
    </row>
    <row r="753" spans="1:20" x14ac:dyDescent="0.3">
      <c r="A753">
        <v>76490</v>
      </c>
      <c r="B753" s="1">
        <v>45643</v>
      </c>
      <c r="C753">
        <v>362</v>
      </c>
      <c r="D753">
        <v>30</v>
      </c>
      <c r="E753" t="s">
        <v>37</v>
      </c>
      <c r="F753" t="s">
        <v>68</v>
      </c>
      <c r="G753">
        <v>5</v>
      </c>
      <c r="H753">
        <v>307.04000000000002</v>
      </c>
      <c r="I753" t="s">
        <v>35</v>
      </c>
      <c r="J753" t="s">
        <v>115</v>
      </c>
      <c r="K753" s="2">
        <v>3.9924906132665834</v>
      </c>
      <c r="M753" t="str">
        <f t="shared" si="66"/>
        <v>F</v>
      </c>
      <c r="N753" t="s">
        <v>17</v>
      </c>
      <c r="O753">
        <v>48</v>
      </c>
      <c r="P753" t="str">
        <f t="shared" si="69"/>
        <v>46-60</v>
      </c>
      <c r="Q753">
        <f t="shared" si="67"/>
        <v>1535.2</v>
      </c>
      <c r="R753" t="str">
        <f t="shared" si="68"/>
        <v>Dec 2024</v>
      </c>
      <c r="S753">
        <f t="shared" si="70"/>
        <v>2024</v>
      </c>
      <c r="T753" s="5">
        <f t="shared" si="71"/>
        <v>45627</v>
      </c>
    </row>
    <row r="754" spans="1:20" x14ac:dyDescent="0.3">
      <c r="A754">
        <v>81394</v>
      </c>
      <c r="B754" s="1">
        <v>45643</v>
      </c>
      <c r="C754">
        <v>110</v>
      </c>
      <c r="D754">
        <v>50</v>
      </c>
      <c r="E754" t="s">
        <v>18</v>
      </c>
      <c r="F754" t="s">
        <v>22</v>
      </c>
      <c r="G754">
        <v>3</v>
      </c>
      <c r="H754">
        <v>68.22</v>
      </c>
      <c r="I754" t="s">
        <v>15</v>
      </c>
      <c r="J754" t="s">
        <v>365</v>
      </c>
      <c r="K754" s="2">
        <v>3</v>
      </c>
      <c r="L754">
        <v>3</v>
      </c>
      <c r="M754" t="str">
        <f t="shared" si="66"/>
        <v>F</v>
      </c>
      <c r="N754" t="s">
        <v>17</v>
      </c>
      <c r="O754">
        <v>52</v>
      </c>
      <c r="P754" t="str">
        <f t="shared" si="69"/>
        <v>46-60</v>
      </c>
      <c r="Q754">
        <f t="shared" si="67"/>
        <v>204.66</v>
      </c>
      <c r="R754" t="str">
        <f t="shared" si="68"/>
        <v>Dec 2024</v>
      </c>
      <c r="S754">
        <f t="shared" si="70"/>
        <v>2024</v>
      </c>
      <c r="T754" s="5">
        <f t="shared" si="71"/>
        <v>45627</v>
      </c>
    </row>
    <row r="755" spans="1:20" x14ac:dyDescent="0.3">
      <c r="A755">
        <v>53977</v>
      </c>
      <c r="B755" s="1">
        <v>45643</v>
      </c>
      <c r="C755">
        <v>125</v>
      </c>
      <c r="D755">
        <v>50</v>
      </c>
      <c r="E755" t="s">
        <v>18</v>
      </c>
      <c r="F755" t="s">
        <v>87</v>
      </c>
      <c r="G755">
        <v>1</v>
      </c>
      <c r="H755">
        <v>117.37</v>
      </c>
      <c r="I755" t="s">
        <v>15</v>
      </c>
      <c r="J755" t="s">
        <v>404</v>
      </c>
      <c r="K755" s="2">
        <v>4</v>
      </c>
      <c r="L755">
        <v>4</v>
      </c>
      <c r="M755" t="str">
        <f t="shared" si="66"/>
        <v>F</v>
      </c>
      <c r="N755" t="s">
        <v>17</v>
      </c>
      <c r="O755">
        <v>43</v>
      </c>
      <c r="P755" t="str">
        <f t="shared" si="69"/>
        <v>36-45</v>
      </c>
      <c r="Q755">
        <f t="shared" si="67"/>
        <v>117.37</v>
      </c>
      <c r="R755" t="str">
        <f t="shared" si="68"/>
        <v>Dec 2024</v>
      </c>
      <c r="S755">
        <f t="shared" si="70"/>
        <v>2024</v>
      </c>
      <c r="T755" s="5">
        <f t="shared" si="71"/>
        <v>45627</v>
      </c>
    </row>
    <row r="756" spans="1:20" x14ac:dyDescent="0.3">
      <c r="A756">
        <v>20814</v>
      </c>
      <c r="B756" s="1">
        <v>45644</v>
      </c>
      <c r="C756">
        <v>914</v>
      </c>
      <c r="D756">
        <v>10</v>
      </c>
      <c r="E756" t="s">
        <v>13</v>
      </c>
      <c r="F756" t="s">
        <v>14</v>
      </c>
      <c r="G756">
        <v>4</v>
      </c>
      <c r="H756">
        <v>291.29000000000002</v>
      </c>
      <c r="I756" t="s">
        <v>26</v>
      </c>
      <c r="J756" t="s">
        <v>169</v>
      </c>
      <c r="K756" s="2">
        <v>4</v>
      </c>
      <c r="L756">
        <v>4</v>
      </c>
      <c r="M756" t="str">
        <f t="shared" si="66"/>
        <v>M</v>
      </c>
      <c r="N756" t="s">
        <v>21</v>
      </c>
      <c r="O756">
        <v>65</v>
      </c>
      <c r="P756" t="str">
        <f t="shared" si="69"/>
        <v>60+</v>
      </c>
      <c r="Q756">
        <f t="shared" si="67"/>
        <v>1165.1600000000001</v>
      </c>
      <c r="R756" t="str">
        <f t="shared" si="68"/>
        <v>Dec 2024</v>
      </c>
      <c r="S756">
        <f t="shared" si="70"/>
        <v>2024</v>
      </c>
      <c r="T756" s="5">
        <f t="shared" si="71"/>
        <v>45627</v>
      </c>
    </row>
    <row r="757" spans="1:20" x14ac:dyDescent="0.3">
      <c r="A757">
        <v>85365</v>
      </c>
      <c r="B757" s="1">
        <v>45644</v>
      </c>
      <c r="C757">
        <v>870</v>
      </c>
      <c r="D757">
        <v>20</v>
      </c>
      <c r="E757" t="s">
        <v>28</v>
      </c>
      <c r="F757" t="s">
        <v>29</v>
      </c>
      <c r="G757">
        <v>2</v>
      </c>
      <c r="H757">
        <v>158.05000000000001</v>
      </c>
      <c r="I757" t="s">
        <v>35</v>
      </c>
      <c r="J757" t="s">
        <v>647</v>
      </c>
      <c r="K757" s="2">
        <v>5</v>
      </c>
      <c r="L757">
        <v>5</v>
      </c>
      <c r="M757" t="str">
        <f t="shared" si="66"/>
        <v>M</v>
      </c>
      <c r="N757" t="s">
        <v>21</v>
      </c>
      <c r="O757">
        <v>59</v>
      </c>
      <c r="P757" t="str">
        <f t="shared" si="69"/>
        <v>46-60</v>
      </c>
      <c r="Q757">
        <f t="shared" si="67"/>
        <v>316.10000000000002</v>
      </c>
      <c r="R757" t="str">
        <f t="shared" si="68"/>
        <v>Dec 2024</v>
      </c>
      <c r="S757">
        <f t="shared" si="70"/>
        <v>2024</v>
      </c>
      <c r="T757" s="5">
        <f t="shared" si="71"/>
        <v>45627</v>
      </c>
    </row>
    <row r="758" spans="1:20" x14ac:dyDescent="0.3">
      <c r="A758">
        <v>85771</v>
      </c>
      <c r="B758" s="1">
        <v>45644</v>
      </c>
      <c r="C758">
        <v>299</v>
      </c>
      <c r="D758">
        <v>10</v>
      </c>
      <c r="E758" t="s">
        <v>13</v>
      </c>
      <c r="F758" t="s">
        <v>42</v>
      </c>
      <c r="G758">
        <v>2</v>
      </c>
      <c r="H758">
        <v>336.34</v>
      </c>
      <c r="I758" t="s">
        <v>15</v>
      </c>
      <c r="J758" t="s">
        <v>858</v>
      </c>
      <c r="K758" s="2">
        <v>4</v>
      </c>
      <c r="L758">
        <v>4</v>
      </c>
      <c r="M758" t="str">
        <f t="shared" si="66"/>
        <v>F</v>
      </c>
      <c r="N758" t="s">
        <v>17</v>
      </c>
      <c r="O758">
        <v>56</v>
      </c>
      <c r="P758" t="str">
        <f t="shared" si="69"/>
        <v>46-60</v>
      </c>
      <c r="Q758">
        <f t="shared" si="67"/>
        <v>672.68</v>
      </c>
      <c r="R758" t="str">
        <f t="shared" si="68"/>
        <v>Dec 2024</v>
      </c>
      <c r="S758">
        <f t="shared" si="70"/>
        <v>2024</v>
      </c>
      <c r="T758" s="5">
        <f t="shared" si="71"/>
        <v>45627</v>
      </c>
    </row>
    <row r="759" spans="1:20" x14ac:dyDescent="0.3">
      <c r="A759">
        <v>63100</v>
      </c>
      <c r="B759" s="1">
        <v>45644</v>
      </c>
      <c r="C759">
        <v>974</v>
      </c>
      <c r="D759">
        <v>10</v>
      </c>
      <c r="E759" t="s">
        <v>13</v>
      </c>
      <c r="F759" t="s">
        <v>32</v>
      </c>
      <c r="G759">
        <v>5</v>
      </c>
      <c r="H759">
        <v>410.6</v>
      </c>
      <c r="I759" t="s">
        <v>15</v>
      </c>
      <c r="J759" t="s">
        <v>995</v>
      </c>
      <c r="K759" s="2">
        <v>3</v>
      </c>
      <c r="L759">
        <v>3</v>
      </c>
      <c r="M759" t="str">
        <f t="shared" si="66"/>
        <v>F</v>
      </c>
      <c r="N759" t="s">
        <v>17</v>
      </c>
      <c r="O759">
        <v>58</v>
      </c>
      <c r="P759" t="str">
        <f t="shared" si="69"/>
        <v>46-60</v>
      </c>
      <c r="Q759">
        <f t="shared" si="67"/>
        <v>2053</v>
      </c>
      <c r="R759" t="str">
        <f t="shared" si="68"/>
        <v>Dec 2024</v>
      </c>
      <c r="S759">
        <f t="shared" si="70"/>
        <v>2024</v>
      </c>
      <c r="T759" s="5">
        <f t="shared" si="71"/>
        <v>45627</v>
      </c>
    </row>
    <row r="760" spans="1:20" x14ac:dyDescent="0.3">
      <c r="A760">
        <v>99182</v>
      </c>
      <c r="B760" s="1">
        <v>45645</v>
      </c>
      <c r="C760">
        <v>395</v>
      </c>
      <c r="D760">
        <v>20</v>
      </c>
      <c r="E760" t="s">
        <v>28</v>
      </c>
      <c r="F760" t="s">
        <v>51</v>
      </c>
      <c r="G760">
        <v>3</v>
      </c>
      <c r="H760">
        <v>197.66</v>
      </c>
      <c r="I760" t="s">
        <v>26</v>
      </c>
      <c r="J760" t="s">
        <v>202</v>
      </c>
      <c r="K760" s="2">
        <v>3.9924906132665834</v>
      </c>
      <c r="M760" t="str">
        <f t="shared" si="66"/>
        <v>F</v>
      </c>
      <c r="N760" t="s">
        <v>17</v>
      </c>
      <c r="O760">
        <v>23</v>
      </c>
      <c r="P760" t="str">
        <f t="shared" si="69"/>
        <v>18-25</v>
      </c>
      <c r="Q760">
        <f t="shared" si="67"/>
        <v>592.98</v>
      </c>
      <c r="R760" t="str">
        <f t="shared" si="68"/>
        <v>Dec 2024</v>
      </c>
      <c r="S760">
        <f t="shared" si="70"/>
        <v>2024</v>
      </c>
      <c r="T760" s="5">
        <f t="shared" si="71"/>
        <v>45627</v>
      </c>
    </row>
    <row r="761" spans="1:20" x14ac:dyDescent="0.3">
      <c r="A761">
        <v>64425</v>
      </c>
      <c r="B761" s="1">
        <v>45645</v>
      </c>
      <c r="C761">
        <v>780</v>
      </c>
      <c r="D761">
        <v>50</v>
      </c>
      <c r="E761" t="s">
        <v>18</v>
      </c>
      <c r="F761" t="s">
        <v>19</v>
      </c>
      <c r="G761">
        <v>5</v>
      </c>
      <c r="H761">
        <v>203.93</v>
      </c>
      <c r="I761" t="s">
        <v>26</v>
      </c>
      <c r="J761" t="s">
        <v>274</v>
      </c>
      <c r="K761" s="2">
        <v>5</v>
      </c>
      <c r="L761">
        <v>5</v>
      </c>
      <c r="M761" t="str">
        <f t="shared" si="66"/>
        <v>M</v>
      </c>
      <c r="N761" t="s">
        <v>21</v>
      </c>
      <c r="O761">
        <v>22</v>
      </c>
      <c r="P761" t="str">
        <f t="shared" si="69"/>
        <v>18-25</v>
      </c>
      <c r="Q761">
        <f t="shared" si="67"/>
        <v>1019.6500000000001</v>
      </c>
      <c r="R761" t="str">
        <f t="shared" si="68"/>
        <v>Dec 2024</v>
      </c>
      <c r="S761">
        <f t="shared" si="70"/>
        <v>2024</v>
      </c>
      <c r="T761" s="5">
        <f t="shared" si="71"/>
        <v>45627</v>
      </c>
    </row>
    <row r="762" spans="1:20" x14ac:dyDescent="0.3">
      <c r="A762">
        <v>90540</v>
      </c>
      <c r="B762" s="1">
        <v>45645</v>
      </c>
      <c r="C762">
        <v>259</v>
      </c>
      <c r="D762">
        <v>20</v>
      </c>
      <c r="E762" t="s">
        <v>28</v>
      </c>
      <c r="F762" t="s">
        <v>72</v>
      </c>
      <c r="G762">
        <v>4</v>
      </c>
      <c r="H762">
        <v>438.66</v>
      </c>
      <c r="I762" t="s">
        <v>15</v>
      </c>
      <c r="J762" t="s">
        <v>511</v>
      </c>
      <c r="K762" s="2">
        <v>4</v>
      </c>
      <c r="L762">
        <v>4</v>
      </c>
      <c r="M762" t="str">
        <f t="shared" si="66"/>
        <v>M</v>
      </c>
      <c r="N762" t="s">
        <v>21</v>
      </c>
      <c r="O762">
        <v>49</v>
      </c>
      <c r="P762" t="str">
        <f t="shared" si="69"/>
        <v>46-60</v>
      </c>
      <c r="Q762">
        <f t="shared" si="67"/>
        <v>1754.64</v>
      </c>
      <c r="R762" t="str">
        <f t="shared" si="68"/>
        <v>Dec 2024</v>
      </c>
      <c r="S762">
        <f t="shared" si="70"/>
        <v>2024</v>
      </c>
      <c r="T762" s="5">
        <f t="shared" si="71"/>
        <v>45627</v>
      </c>
    </row>
    <row r="763" spans="1:20" x14ac:dyDescent="0.3">
      <c r="A763">
        <v>14046</v>
      </c>
      <c r="B763" s="1">
        <v>45645</v>
      </c>
      <c r="C763">
        <v>689</v>
      </c>
      <c r="D763">
        <v>20</v>
      </c>
      <c r="E763" t="s">
        <v>28</v>
      </c>
      <c r="F763" t="s">
        <v>77</v>
      </c>
      <c r="G763">
        <v>4</v>
      </c>
      <c r="H763">
        <v>125.91</v>
      </c>
      <c r="I763" t="s">
        <v>26</v>
      </c>
      <c r="J763" t="s">
        <v>589</v>
      </c>
      <c r="K763" s="2">
        <v>5</v>
      </c>
      <c r="L763">
        <v>5</v>
      </c>
      <c r="M763" t="str">
        <f t="shared" si="66"/>
        <v>F</v>
      </c>
      <c r="N763" t="s">
        <v>17</v>
      </c>
      <c r="O763">
        <v>24</v>
      </c>
      <c r="P763" t="str">
        <f t="shared" si="69"/>
        <v>18-25</v>
      </c>
      <c r="Q763">
        <f t="shared" si="67"/>
        <v>503.64</v>
      </c>
      <c r="R763" t="str">
        <f t="shared" si="68"/>
        <v>Dec 2024</v>
      </c>
      <c r="S763">
        <f t="shared" si="70"/>
        <v>2024</v>
      </c>
      <c r="T763" s="5">
        <f t="shared" si="71"/>
        <v>45627</v>
      </c>
    </row>
    <row r="764" spans="1:20" x14ac:dyDescent="0.3">
      <c r="A764">
        <v>60063</v>
      </c>
      <c r="B764" s="1">
        <v>45645</v>
      </c>
      <c r="C764">
        <v>173</v>
      </c>
      <c r="D764">
        <v>50</v>
      </c>
      <c r="E764" t="s">
        <v>18</v>
      </c>
      <c r="F764" t="s">
        <v>87</v>
      </c>
      <c r="G764">
        <v>1</v>
      </c>
      <c r="H764">
        <v>432.67</v>
      </c>
      <c r="I764" t="s">
        <v>26</v>
      </c>
      <c r="J764" t="s">
        <v>923</v>
      </c>
      <c r="K764" s="2">
        <v>5</v>
      </c>
      <c r="L764">
        <v>5</v>
      </c>
      <c r="M764" t="str">
        <f t="shared" si="66"/>
        <v>F</v>
      </c>
      <c r="N764" t="s">
        <v>17</v>
      </c>
      <c r="O764">
        <v>68</v>
      </c>
      <c r="P764" t="str">
        <f t="shared" si="69"/>
        <v>60+</v>
      </c>
      <c r="Q764">
        <f t="shared" si="67"/>
        <v>432.67</v>
      </c>
      <c r="R764" t="str">
        <f t="shared" si="68"/>
        <v>Dec 2024</v>
      </c>
      <c r="S764">
        <f t="shared" si="70"/>
        <v>2024</v>
      </c>
      <c r="T764" s="5">
        <f t="shared" si="71"/>
        <v>45627</v>
      </c>
    </row>
    <row r="765" spans="1:20" x14ac:dyDescent="0.3">
      <c r="A765">
        <v>61650</v>
      </c>
      <c r="B765" s="1">
        <v>45645</v>
      </c>
      <c r="C765">
        <v>804</v>
      </c>
      <c r="D765">
        <v>10</v>
      </c>
      <c r="E765" t="s">
        <v>13</v>
      </c>
      <c r="F765" t="s">
        <v>14</v>
      </c>
      <c r="G765">
        <v>2</v>
      </c>
      <c r="H765">
        <v>197.96</v>
      </c>
      <c r="I765" t="s">
        <v>15</v>
      </c>
      <c r="J765" t="s">
        <v>987</v>
      </c>
      <c r="K765" s="2">
        <v>4</v>
      </c>
      <c r="L765">
        <v>4</v>
      </c>
      <c r="M765" t="str">
        <f t="shared" si="66"/>
        <v>M</v>
      </c>
      <c r="N765" t="s">
        <v>21</v>
      </c>
      <c r="O765">
        <v>29</v>
      </c>
      <c r="P765" t="str">
        <f t="shared" si="69"/>
        <v>26-35</v>
      </c>
      <c r="Q765">
        <f t="shared" si="67"/>
        <v>395.92</v>
      </c>
      <c r="R765" t="str">
        <f t="shared" si="68"/>
        <v>Dec 2024</v>
      </c>
      <c r="S765">
        <f t="shared" si="70"/>
        <v>2024</v>
      </c>
      <c r="T765" s="5">
        <f t="shared" si="71"/>
        <v>45627</v>
      </c>
    </row>
    <row r="766" spans="1:20" x14ac:dyDescent="0.3">
      <c r="A766">
        <v>76076</v>
      </c>
      <c r="B766" s="1">
        <v>45646</v>
      </c>
      <c r="C766">
        <v>184</v>
      </c>
      <c r="D766">
        <v>10</v>
      </c>
      <c r="E766" t="s">
        <v>13</v>
      </c>
      <c r="F766" t="s">
        <v>47</v>
      </c>
      <c r="G766">
        <v>4</v>
      </c>
      <c r="H766">
        <v>457.54</v>
      </c>
      <c r="I766" t="s">
        <v>26</v>
      </c>
      <c r="J766" t="s">
        <v>975</v>
      </c>
      <c r="K766" s="2">
        <v>4</v>
      </c>
      <c r="L766">
        <v>4</v>
      </c>
      <c r="M766" t="str">
        <f t="shared" si="66"/>
        <v>F</v>
      </c>
      <c r="N766" t="s">
        <v>17</v>
      </c>
      <c r="O766">
        <v>29</v>
      </c>
      <c r="P766" t="str">
        <f t="shared" si="69"/>
        <v>26-35</v>
      </c>
      <c r="Q766">
        <f t="shared" si="67"/>
        <v>1830.16</v>
      </c>
      <c r="R766" t="str">
        <f t="shared" si="68"/>
        <v>Dec 2024</v>
      </c>
      <c r="S766">
        <f t="shared" si="70"/>
        <v>2024</v>
      </c>
      <c r="T766" s="5">
        <f t="shared" si="71"/>
        <v>45627</v>
      </c>
    </row>
    <row r="767" spans="1:20" x14ac:dyDescent="0.3">
      <c r="A767">
        <v>20025</v>
      </c>
      <c r="B767" s="1">
        <v>45647</v>
      </c>
      <c r="C767">
        <v>681</v>
      </c>
      <c r="D767">
        <v>50</v>
      </c>
      <c r="E767" t="s">
        <v>18</v>
      </c>
      <c r="F767" t="s">
        <v>34</v>
      </c>
      <c r="G767">
        <v>2</v>
      </c>
      <c r="H767">
        <v>68.510000000000005</v>
      </c>
      <c r="I767" t="s">
        <v>35</v>
      </c>
      <c r="J767" t="s">
        <v>555</v>
      </c>
      <c r="K767" s="2">
        <v>5</v>
      </c>
      <c r="L767">
        <v>5</v>
      </c>
      <c r="M767" t="str">
        <f t="shared" si="66"/>
        <v>M</v>
      </c>
      <c r="N767" t="s">
        <v>21</v>
      </c>
      <c r="O767">
        <v>60</v>
      </c>
      <c r="P767" t="str">
        <f t="shared" si="69"/>
        <v>46-60</v>
      </c>
      <c r="Q767">
        <f t="shared" si="67"/>
        <v>137.02000000000001</v>
      </c>
      <c r="R767" t="str">
        <f t="shared" si="68"/>
        <v>Dec 2024</v>
      </c>
      <c r="S767">
        <f t="shared" si="70"/>
        <v>2024</v>
      </c>
      <c r="T767" s="5">
        <f t="shared" si="71"/>
        <v>45627</v>
      </c>
    </row>
    <row r="768" spans="1:20" x14ac:dyDescent="0.3">
      <c r="A768">
        <v>53649</v>
      </c>
      <c r="B768" s="1">
        <v>45648</v>
      </c>
      <c r="C768">
        <v>742</v>
      </c>
      <c r="D768">
        <v>50</v>
      </c>
      <c r="E768" t="s">
        <v>18</v>
      </c>
      <c r="F768" t="s">
        <v>34</v>
      </c>
      <c r="G768">
        <v>1</v>
      </c>
      <c r="H768">
        <v>329.05</v>
      </c>
      <c r="I768" t="s">
        <v>35</v>
      </c>
      <c r="J768" t="s">
        <v>351</v>
      </c>
      <c r="K768" s="2">
        <v>4</v>
      </c>
      <c r="L768">
        <v>4</v>
      </c>
      <c r="M768" t="str">
        <f t="shared" si="66"/>
        <v>F</v>
      </c>
      <c r="N768" t="s">
        <v>17</v>
      </c>
      <c r="O768">
        <v>56</v>
      </c>
      <c r="P768" t="str">
        <f t="shared" si="69"/>
        <v>46-60</v>
      </c>
      <c r="Q768">
        <f t="shared" si="67"/>
        <v>329.05</v>
      </c>
      <c r="R768" t="str">
        <f t="shared" si="68"/>
        <v>Dec 2024</v>
      </c>
      <c r="S768">
        <f t="shared" si="70"/>
        <v>2024</v>
      </c>
      <c r="T768" s="5">
        <f t="shared" si="71"/>
        <v>45627</v>
      </c>
    </row>
    <row r="769" spans="1:20" x14ac:dyDescent="0.3">
      <c r="A769">
        <v>36989</v>
      </c>
      <c r="B769" s="1">
        <v>45648</v>
      </c>
      <c r="C769">
        <v>639</v>
      </c>
      <c r="D769">
        <v>10</v>
      </c>
      <c r="E769" t="s">
        <v>13</v>
      </c>
      <c r="F769" t="s">
        <v>42</v>
      </c>
      <c r="G769">
        <v>3</v>
      </c>
      <c r="H769">
        <v>185.56</v>
      </c>
      <c r="I769" t="s">
        <v>15</v>
      </c>
      <c r="J769" t="s">
        <v>569</v>
      </c>
      <c r="K769" s="2">
        <v>4</v>
      </c>
      <c r="L769">
        <v>4</v>
      </c>
      <c r="M769" t="str">
        <f t="shared" si="66"/>
        <v>F</v>
      </c>
      <c r="N769" t="s">
        <v>17</v>
      </c>
      <c r="O769">
        <v>48</v>
      </c>
      <c r="P769" t="str">
        <f t="shared" si="69"/>
        <v>46-60</v>
      </c>
      <c r="Q769">
        <f t="shared" si="67"/>
        <v>556.68000000000006</v>
      </c>
      <c r="R769" t="str">
        <f t="shared" si="68"/>
        <v>Dec 2024</v>
      </c>
      <c r="S769">
        <f t="shared" si="70"/>
        <v>2024</v>
      </c>
      <c r="T769" s="5">
        <f t="shared" si="71"/>
        <v>45627</v>
      </c>
    </row>
    <row r="770" spans="1:20" x14ac:dyDescent="0.3">
      <c r="A770">
        <v>14520</v>
      </c>
      <c r="B770" s="1">
        <v>45648</v>
      </c>
      <c r="C770">
        <v>222</v>
      </c>
      <c r="D770">
        <v>30</v>
      </c>
      <c r="E770" t="s">
        <v>37</v>
      </c>
      <c r="F770" t="s">
        <v>40</v>
      </c>
      <c r="G770">
        <v>3</v>
      </c>
      <c r="H770">
        <v>372.61</v>
      </c>
      <c r="I770" t="s">
        <v>15</v>
      </c>
      <c r="J770" t="s">
        <v>909</v>
      </c>
      <c r="K770" s="2">
        <v>1</v>
      </c>
      <c r="L770">
        <v>1</v>
      </c>
      <c r="M770" t="str">
        <f t="shared" ref="M770:M833" si="72">IF(N770="", "Unknown", N770)</f>
        <v>F</v>
      </c>
      <c r="N770" t="s">
        <v>17</v>
      </c>
      <c r="O770">
        <v>69</v>
      </c>
      <c r="P770" t="str">
        <f t="shared" si="69"/>
        <v>60+</v>
      </c>
      <c r="Q770">
        <f t="shared" ref="Q770:Q833" si="73">G770*H770</f>
        <v>1117.83</v>
      </c>
      <c r="R770" t="str">
        <f t="shared" ref="R770:R833" si="74">TEXT(B770,"mmm_yyyy")</f>
        <v>Dec 2024</v>
      </c>
      <c r="S770">
        <f t="shared" si="70"/>
        <v>2024</v>
      </c>
      <c r="T770" s="5">
        <f t="shared" si="71"/>
        <v>45627</v>
      </c>
    </row>
    <row r="771" spans="1:20" x14ac:dyDescent="0.3">
      <c r="A771">
        <v>44020</v>
      </c>
      <c r="B771" s="1">
        <v>45649</v>
      </c>
      <c r="C771">
        <v>798</v>
      </c>
      <c r="D771">
        <v>10</v>
      </c>
      <c r="E771" t="s">
        <v>13</v>
      </c>
      <c r="F771" t="s">
        <v>47</v>
      </c>
      <c r="G771">
        <v>5</v>
      </c>
      <c r="H771">
        <v>164.62</v>
      </c>
      <c r="I771" t="s">
        <v>35</v>
      </c>
      <c r="J771" t="s">
        <v>164</v>
      </c>
      <c r="K771" s="2">
        <v>4</v>
      </c>
      <c r="L771">
        <v>4</v>
      </c>
      <c r="M771" t="str">
        <f t="shared" si="72"/>
        <v>F</v>
      </c>
      <c r="N771" t="s">
        <v>17</v>
      </c>
      <c r="O771">
        <v>62</v>
      </c>
      <c r="P771" t="str">
        <f t="shared" ref="P771:P834" si="75">VLOOKUP(O771, $W$2:$X$7, 2, TRUE)</f>
        <v>60+</v>
      </c>
      <c r="Q771">
        <f t="shared" si="73"/>
        <v>823.1</v>
      </c>
      <c r="R771" t="str">
        <f t="shared" si="74"/>
        <v>Dec 2024</v>
      </c>
      <c r="S771">
        <f t="shared" ref="S771:S834" si="76">YEAR(B771)</f>
        <v>2024</v>
      </c>
      <c r="T771" s="5">
        <f t="shared" ref="T771:T834" si="77">DATE(YEAR(R771), MONTH(R771), 1)</f>
        <v>45627</v>
      </c>
    </row>
    <row r="772" spans="1:20" x14ac:dyDescent="0.3">
      <c r="A772">
        <v>81512</v>
      </c>
      <c r="B772" s="1">
        <v>45649</v>
      </c>
      <c r="C772">
        <v>976</v>
      </c>
      <c r="D772">
        <v>50</v>
      </c>
      <c r="E772" t="s">
        <v>18</v>
      </c>
      <c r="F772" t="s">
        <v>19</v>
      </c>
      <c r="G772">
        <v>3</v>
      </c>
      <c r="H772">
        <v>76.44</v>
      </c>
      <c r="I772" t="s">
        <v>26</v>
      </c>
      <c r="J772" t="s">
        <v>516</v>
      </c>
      <c r="K772" s="2">
        <v>5</v>
      </c>
      <c r="L772">
        <v>5</v>
      </c>
      <c r="M772" t="str">
        <f t="shared" si="72"/>
        <v>Unknown</v>
      </c>
      <c r="O772">
        <v>49</v>
      </c>
      <c r="P772" t="str">
        <f t="shared" si="75"/>
        <v>46-60</v>
      </c>
      <c r="Q772">
        <f t="shared" si="73"/>
        <v>229.32</v>
      </c>
      <c r="R772" t="str">
        <f t="shared" si="74"/>
        <v>Dec 2024</v>
      </c>
      <c r="S772">
        <f t="shared" si="76"/>
        <v>2024</v>
      </c>
      <c r="T772" s="5">
        <f t="shared" si="77"/>
        <v>45627</v>
      </c>
    </row>
    <row r="773" spans="1:20" x14ac:dyDescent="0.3">
      <c r="A773">
        <v>21745</v>
      </c>
      <c r="B773" s="1">
        <v>45649</v>
      </c>
      <c r="C773">
        <v>560</v>
      </c>
      <c r="D773">
        <v>40</v>
      </c>
      <c r="E773" t="s">
        <v>24</v>
      </c>
      <c r="F773" t="s">
        <v>44</v>
      </c>
      <c r="G773">
        <v>5</v>
      </c>
      <c r="H773">
        <v>124.91</v>
      </c>
      <c r="I773" t="s">
        <v>15</v>
      </c>
      <c r="J773" t="s">
        <v>681</v>
      </c>
      <c r="K773" s="2">
        <v>5</v>
      </c>
      <c r="L773">
        <v>5</v>
      </c>
      <c r="M773" t="str">
        <f t="shared" si="72"/>
        <v>Unknown</v>
      </c>
      <c r="O773">
        <v>54</v>
      </c>
      <c r="P773" t="str">
        <f t="shared" si="75"/>
        <v>46-60</v>
      </c>
      <c r="Q773">
        <f t="shared" si="73"/>
        <v>624.54999999999995</v>
      </c>
      <c r="R773" t="str">
        <f t="shared" si="74"/>
        <v>Dec 2024</v>
      </c>
      <c r="S773">
        <f t="shared" si="76"/>
        <v>2024</v>
      </c>
      <c r="T773" s="5">
        <f t="shared" si="77"/>
        <v>45627</v>
      </c>
    </row>
    <row r="774" spans="1:20" x14ac:dyDescent="0.3">
      <c r="A774">
        <v>11645</v>
      </c>
      <c r="B774" s="1">
        <v>45649</v>
      </c>
      <c r="C774">
        <v>642</v>
      </c>
      <c r="D774">
        <v>20</v>
      </c>
      <c r="E774" t="s">
        <v>28</v>
      </c>
      <c r="F774" t="s">
        <v>79</v>
      </c>
      <c r="G774">
        <v>5</v>
      </c>
      <c r="H774">
        <v>367.65</v>
      </c>
      <c r="I774" t="s">
        <v>35</v>
      </c>
      <c r="J774" t="s">
        <v>920</v>
      </c>
      <c r="K774" s="2">
        <v>5</v>
      </c>
      <c r="L774">
        <v>5</v>
      </c>
      <c r="M774" t="str">
        <f t="shared" si="72"/>
        <v>F</v>
      </c>
      <c r="N774" t="s">
        <v>17</v>
      </c>
      <c r="O774">
        <v>65</v>
      </c>
      <c r="P774" t="str">
        <f t="shared" si="75"/>
        <v>60+</v>
      </c>
      <c r="Q774">
        <f t="shared" si="73"/>
        <v>1838.25</v>
      </c>
      <c r="R774" t="str">
        <f t="shared" si="74"/>
        <v>Dec 2024</v>
      </c>
      <c r="S774">
        <f t="shared" si="76"/>
        <v>2024</v>
      </c>
      <c r="T774" s="5">
        <f t="shared" si="77"/>
        <v>45627</v>
      </c>
    </row>
    <row r="775" spans="1:20" x14ac:dyDescent="0.3">
      <c r="A775">
        <v>69719</v>
      </c>
      <c r="B775" s="1">
        <v>45650</v>
      </c>
      <c r="C775">
        <v>941</v>
      </c>
      <c r="D775">
        <v>10</v>
      </c>
      <c r="E775" t="s">
        <v>13</v>
      </c>
      <c r="F775" t="s">
        <v>14</v>
      </c>
      <c r="G775">
        <v>2</v>
      </c>
      <c r="H775">
        <v>344.04</v>
      </c>
      <c r="I775" t="s">
        <v>35</v>
      </c>
      <c r="J775" t="s">
        <v>56</v>
      </c>
      <c r="K775" s="2">
        <v>5</v>
      </c>
      <c r="L775">
        <v>5</v>
      </c>
      <c r="M775" t="str">
        <f t="shared" si="72"/>
        <v>F</v>
      </c>
      <c r="N775" t="s">
        <v>17</v>
      </c>
      <c r="O775">
        <v>29</v>
      </c>
      <c r="P775" t="str">
        <f t="shared" si="75"/>
        <v>26-35</v>
      </c>
      <c r="Q775">
        <f t="shared" si="73"/>
        <v>688.08</v>
      </c>
      <c r="R775" t="str">
        <f t="shared" si="74"/>
        <v>Dec 2024</v>
      </c>
      <c r="S775">
        <f t="shared" si="76"/>
        <v>2024</v>
      </c>
      <c r="T775" s="5">
        <f t="shared" si="77"/>
        <v>45627</v>
      </c>
    </row>
    <row r="776" spans="1:20" x14ac:dyDescent="0.3">
      <c r="A776">
        <v>33743</v>
      </c>
      <c r="B776" s="1">
        <v>45650</v>
      </c>
      <c r="C776">
        <v>405</v>
      </c>
      <c r="D776">
        <v>50</v>
      </c>
      <c r="E776" t="s">
        <v>18</v>
      </c>
      <c r="F776" t="s">
        <v>87</v>
      </c>
      <c r="G776">
        <v>3</v>
      </c>
      <c r="H776">
        <v>405.54</v>
      </c>
      <c r="I776" t="s">
        <v>35</v>
      </c>
      <c r="J776" t="s">
        <v>257</v>
      </c>
      <c r="K776" s="2">
        <v>5</v>
      </c>
      <c r="L776">
        <v>5</v>
      </c>
      <c r="M776" t="str">
        <f t="shared" si="72"/>
        <v>F</v>
      </c>
      <c r="N776" t="s">
        <v>17</v>
      </c>
      <c r="O776">
        <v>64</v>
      </c>
      <c r="P776" t="str">
        <f t="shared" si="75"/>
        <v>60+</v>
      </c>
      <c r="Q776">
        <f t="shared" si="73"/>
        <v>1216.6200000000001</v>
      </c>
      <c r="R776" t="str">
        <f t="shared" si="74"/>
        <v>Dec 2024</v>
      </c>
      <c r="S776">
        <f t="shared" si="76"/>
        <v>2024</v>
      </c>
      <c r="T776" s="5">
        <f t="shared" si="77"/>
        <v>45627</v>
      </c>
    </row>
    <row r="777" spans="1:20" x14ac:dyDescent="0.3">
      <c r="A777">
        <v>63024</v>
      </c>
      <c r="B777" s="1">
        <v>45650</v>
      </c>
      <c r="C777">
        <v>990</v>
      </c>
      <c r="D777">
        <v>30</v>
      </c>
      <c r="E777" t="s">
        <v>37</v>
      </c>
      <c r="F777" t="s">
        <v>40</v>
      </c>
      <c r="G777">
        <v>3</v>
      </c>
      <c r="H777">
        <v>480.65</v>
      </c>
      <c r="I777" t="s">
        <v>15</v>
      </c>
      <c r="J777" t="s">
        <v>334</v>
      </c>
      <c r="K777" s="2">
        <v>5</v>
      </c>
      <c r="L777">
        <v>5</v>
      </c>
      <c r="M777" t="str">
        <f t="shared" si="72"/>
        <v>F</v>
      </c>
      <c r="N777" t="s">
        <v>17</v>
      </c>
      <c r="O777">
        <v>73</v>
      </c>
      <c r="P777" t="str">
        <f t="shared" si="75"/>
        <v>60+</v>
      </c>
      <c r="Q777">
        <f t="shared" si="73"/>
        <v>1441.9499999999998</v>
      </c>
      <c r="R777" t="str">
        <f t="shared" si="74"/>
        <v>Dec 2024</v>
      </c>
      <c r="S777">
        <f t="shared" si="76"/>
        <v>2024</v>
      </c>
      <c r="T777" s="5">
        <f t="shared" si="77"/>
        <v>45627</v>
      </c>
    </row>
    <row r="778" spans="1:20" x14ac:dyDescent="0.3">
      <c r="A778">
        <v>84629</v>
      </c>
      <c r="B778" s="1">
        <v>45650</v>
      </c>
      <c r="C778">
        <v>246</v>
      </c>
      <c r="D778">
        <v>30</v>
      </c>
      <c r="E778" t="s">
        <v>37</v>
      </c>
      <c r="F778" t="s">
        <v>38</v>
      </c>
      <c r="G778">
        <v>4</v>
      </c>
      <c r="H778">
        <v>320.72000000000003</v>
      </c>
      <c r="I778" t="s">
        <v>26</v>
      </c>
      <c r="J778" t="s">
        <v>462</v>
      </c>
      <c r="K778" s="2">
        <v>4</v>
      </c>
      <c r="L778">
        <v>4</v>
      </c>
      <c r="M778" t="str">
        <f t="shared" si="72"/>
        <v>M</v>
      </c>
      <c r="N778" t="s">
        <v>21</v>
      </c>
      <c r="O778">
        <v>75</v>
      </c>
      <c r="P778" t="str">
        <f t="shared" si="75"/>
        <v>60+</v>
      </c>
      <c r="Q778">
        <f t="shared" si="73"/>
        <v>1282.8800000000001</v>
      </c>
      <c r="R778" t="str">
        <f t="shared" si="74"/>
        <v>Dec 2024</v>
      </c>
      <c r="S778">
        <f t="shared" si="76"/>
        <v>2024</v>
      </c>
      <c r="T778" s="5">
        <f t="shared" si="77"/>
        <v>45627</v>
      </c>
    </row>
    <row r="779" spans="1:20" x14ac:dyDescent="0.3">
      <c r="A779">
        <v>30444</v>
      </c>
      <c r="B779" s="1">
        <v>45650</v>
      </c>
      <c r="C779">
        <v>651</v>
      </c>
      <c r="D779">
        <v>30</v>
      </c>
      <c r="E779" t="s">
        <v>37</v>
      </c>
      <c r="F779" t="s">
        <v>68</v>
      </c>
      <c r="G779">
        <v>4</v>
      </c>
      <c r="H779">
        <v>61.91</v>
      </c>
      <c r="I779" t="s">
        <v>15</v>
      </c>
      <c r="J779" t="s">
        <v>485</v>
      </c>
      <c r="K779" s="2">
        <v>2</v>
      </c>
      <c r="L779">
        <v>2</v>
      </c>
      <c r="M779" t="str">
        <f t="shared" si="72"/>
        <v>F</v>
      </c>
      <c r="N779" t="s">
        <v>17</v>
      </c>
      <c r="O779">
        <v>38</v>
      </c>
      <c r="P779" t="str">
        <f t="shared" si="75"/>
        <v>36-45</v>
      </c>
      <c r="Q779">
        <f t="shared" si="73"/>
        <v>247.64</v>
      </c>
      <c r="R779" t="str">
        <f t="shared" si="74"/>
        <v>Dec 2024</v>
      </c>
      <c r="S779">
        <f t="shared" si="76"/>
        <v>2024</v>
      </c>
      <c r="T779" s="5">
        <f t="shared" si="77"/>
        <v>45627</v>
      </c>
    </row>
    <row r="780" spans="1:20" x14ac:dyDescent="0.3">
      <c r="A780">
        <v>62824</v>
      </c>
      <c r="B780" s="1">
        <v>45651</v>
      </c>
      <c r="C780">
        <v>629</v>
      </c>
      <c r="D780">
        <v>30</v>
      </c>
      <c r="E780" t="s">
        <v>37</v>
      </c>
      <c r="F780" t="s">
        <v>40</v>
      </c>
      <c r="G780">
        <v>5</v>
      </c>
      <c r="H780">
        <v>321.94</v>
      </c>
      <c r="I780" t="s">
        <v>35</v>
      </c>
      <c r="J780" t="s">
        <v>220</v>
      </c>
      <c r="K780" s="2">
        <v>2</v>
      </c>
      <c r="L780">
        <v>2</v>
      </c>
      <c r="M780" t="str">
        <f t="shared" si="72"/>
        <v>F</v>
      </c>
      <c r="N780" t="s">
        <v>17</v>
      </c>
      <c r="O780">
        <v>63</v>
      </c>
      <c r="P780" t="str">
        <f t="shared" si="75"/>
        <v>60+</v>
      </c>
      <c r="Q780">
        <f t="shared" si="73"/>
        <v>1609.7</v>
      </c>
      <c r="R780" t="str">
        <f t="shared" si="74"/>
        <v>Dec 2024</v>
      </c>
      <c r="S780">
        <f t="shared" si="76"/>
        <v>2024</v>
      </c>
      <c r="T780" s="5">
        <f t="shared" si="77"/>
        <v>45627</v>
      </c>
    </row>
    <row r="781" spans="1:20" x14ac:dyDescent="0.3">
      <c r="A781">
        <v>15824</v>
      </c>
      <c r="B781" s="1">
        <v>45651</v>
      </c>
      <c r="C781">
        <v>119</v>
      </c>
      <c r="D781">
        <v>10</v>
      </c>
      <c r="E781" t="s">
        <v>13</v>
      </c>
      <c r="F781" t="s">
        <v>47</v>
      </c>
      <c r="G781">
        <v>2</v>
      </c>
      <c r="H781">
        <v>256.91000000000003</v>
      </c>
      <c r="I781" t="s">
        <v>26</v>
      </c>
      <c r="J781" t="s">
        <v>423</v>
      </c>
      <c r="K781" s="2">
        <v>1</v>
      </c>
      <c r="L781">
        <v>1</v>
      </c>
      <c r="M781" t="str">
        <f t="shared" si="72"/>
        <v>Unknown</v>
      </c>
      <c r="O781">
        <v>58</v>
      </c>
      <c r="P781" t="str">
        <f t="shared" si="75"/>
        <v>46-60</v>
      </c>
      <c r="Q781">
        <f t="shared" si="73"/>
        <v>513.82000000000005</v>
      </c>
      <c r="R781" t="str">
        <f t="shared" si="74"/>
        <v>Dec 2024</v>
      </c>
      <c r="S781">
        <f t="shared" si="76"/>
        <v>2024</v>
      </c>
      <c r="T781" s="5">
        <f t="shared" si="77"/>
        <v>45627</v>
      </c>
    </row>
    <row r="782" spans="1:20" x14ac:dyDescent="0.3">
      <c r="A782">
        <v>49580</v>
      </c>
      <c r="B782" s="1">
        <v>45651</v>
      </c>
      <c r="C782">
        <v>828</v>
      </c>
      <c r="D782">
        <v>40</v>
      </c>
      <c r="E782" t="s">
        <v>24</v>
      </c>
      <c r="F782" t="s">
        <v>65</v>
      </c>
      <c r="G782">
        <v>1</v>
      </c>
      <c r="H782">
        <v>373.83</v>
      </c>
      <c r="I782" t="s">
        <v>26</v>
      </c>
      <c r="J782" t="s">
        <v>508</v>
      </c>
      <c r="K782" s="2">
        <v>4</v>
      </c>
      <c r="L782">
        <v>4</v>
      </c>
      <c r="M782" t="str">
        <f t="shared" si="72"/>
        <v>M</v>
      </c>
      <c r="N782" t="s">
        <v>21</v>
      </c>
      <c r="O782">
        <v>30</v>
      </c>
      <c r="P782" t="str">
        <f t="shared" si="75"/>
        <v>26-35</v>
      </c>
      <c r="Q782">
        <f t="shared" si="73"/>
        <v>373.83</v>
      </c>
      <c r="R782" t="str">
        <f t="shared" si="74"/>
        <v>Dec 2024</v>
      </c>
      <c r="S782">
        <f t="shared" si="76"/>
        <v>2024</v>
      </c>
      <c r="T782" s="5">
        <f t="shared" si="77"/>
        <v>45627</v>
      </c>
    </row>
    <row r="783" spans="1:20" x14ac:dyDescent="0.3">
      <c r="A783">
        <v>73507</v>
      </c>
      <c r="B783" s="1">
        <v>45651</v>
      </c>
      <c r="C783">
        <v>133</v>
      </c>
      <c r="D783">
        <v>20</v>
      </c>
      <c r="E783" t="s">
        <v>28</v>
      </c>
      <c r="F783" t="s">
        <v>79</v>
      </c>
      <c r="G783">
        <v>4</v>
      </c>
      <c r="H783">
        <v>54.68</v>
      </c>
      <c r="I783" t="s">
        <v>35</v>
      </c>
      <c r="J783" t="s">
        <v>944</v>
      </c>
      <c r="K783" s="2">
        <v>4</v>
      </c>
      <c r="L783">
        <v>4</v>
      </c>
      <c r="M783" t="str">
        <f t="shared" si="72"/>
        <v>M</v>
      </c>
      <c r="N783" t="s">
        <v>21</v>
      </c>
      <c r="O783">
        <v>74</v>
      </c>
      <c r="P783" t="str">
        <f t="shared" si="75"/>
        <v>60+</v>
      </c>
      <c r="Q783">
        <f t="shared" si="73"/>
        <v>218.72</v>
      </c>
      <c r="R783" t="str">
        <f t="shared" si="74"/>
        <v>Dec 2024</v>
      </c>
      <c r="S783">
        <f t="shared" si="76"/>
        <v>2024</v>
      </c>
      <c r="T783" s="5">
        <f t="shared" si="77"/>
        <v>45627</v>
      </c>
    </row>
    <row r="784" spans="1:20" x14ac:dyDescent="0.3">
      <c r="A784">
        <v>39027</v>
      </c>
      <c r="B784" s="1">
        <v>45652</v>
      </c>
      <c r="C784">
        <v>757</v>
      </c>
      <c r="D784">
        <v>30</v>
      </c>
      <c r="E784" t="s">
        <v>37</v>
      </c>
      <c r="F784" t="s">
        <v>58</v>
      </c>
      <c r="G784">
        <v>1</v>
      </c>
      <c r="H784">
        <v>274.58999999999997</v>
      </c>
      <c r="I784" t="s">
        <v>26</v>
      </c>
      <c r="J784" t="s">
        <v>182</v>
      </c>
      <c r="K784" s="2">
        <v>3.9924906132665834</v>
      </c>
      <c r="M784" t="str">
        <f t="shared" si="72"/>
        <v>M</v>
      </c>
      <c r="N784" t="s">
        <v>21</v>
      </c>
      <c r="O784">
        <v>23</v>
      </c>
      <c r="P784" t="str">
        <f t="shared" si="75"/>
        <v>18-25</v>
      </c>
      <c r="Q784">
        <f t="shared" si="73"/>
        <v>274.58999999999997</v>
      </c>
      <c r="R784" t="str">
        <f t="shared" si="74"/>
        <v>Dec 2024</v>
      </c>
      <c r="S784">
        <f t="shared" si="76"/>
        <v>2024</v>
      </c>
      <c r="T784" s="5">
        <f t="shared" si="77"/>
        <v>45627</v>
      </c>
    </row>
    <row r="785" spans="1:20" x14ac:dyDescent="0.3">
      <c r="A785">
        <v>80835</v>
      </c>
      <c r="B785" s="1">
        <v>45652</v>
      </c>
      <c r="C785">
        <v>114</v>
      </c>
      <c r="D785">
        <v>20</v>
      </c>
      <c r="E785" t="s">
        <v>28</v>
      </c>
      <c r="F785" t="s">
        <v>79</v>
      </c>
      <c r="G785">
        <v>3</v>
      </c>
      <c r="H785">
        <v>240.05</v>
      </c>
      <c r="I785" t="s">
        <v>26</v>
      </c>
      <c r="J785" t="s">
        <v>206</v>
      </c>
      <c r="K785" s="2">
        <v>3</v>
      </c>
      <c r="L785">
        <v>3</v>
      </c>
      <c r="M785" t="str">
        <f t="shared" si="72"/>
        <v>F</v>
      </c>
      <c r="N785" t="s">
        <v>17</v>
      </c>
      <c r="O785">
        <v>40</v>
      </c>
      <c r="P785" t="str">
        <f t="shared" si="75"/>
        <v>36-45</v>
      </c>
      <c r="Q785">
        <f t="shared" si="73"/>
        <v>720.15000000000009</v>
      </c>
      <c r="R785" t="str">
        <f t="shared" si="74"/>
        <v>Dec 2024</v>
      </c>
      <c r="S785">
        <f t="shared" si="76"/>
        <v>2024</v>
      </c>
      <c r="T785" s="5">
        <f t="shared" si="77"/>
        <v>45627</v>
      </c>
    </row>
    <row r="786" spans="1:20" x14ac:dyDescent="0.3">
      <c r="A786">
        <v>72727</v>
      </c>
      <c r="B786" s="1">
        <v>45652</v>
      </c>
      <c r="C786">
        <v>773</v>
      </c>
      <c r="D786">
        <v>20</v>
      </c>
      <c r="E786" t="s">
        <v>28</v>
      </c>
      <c r="F786" t="s">
        <v>51</v>
      </c>
      <c r="G786">
        <v>3</v>
      </c>
      <c r="H786">
        <v>153.94999999999999</v>
      </c>
      <c r="I786" t="s">
        <v>15</v>
      </c>
      <c r="J786" t="s">
        <v>326</v>
      </c>
      <c r="K786" s="2">
        <v>3.9924906132665834</v>
      </c>
      <c r="M786" t="str">
        <f t="shared" si="72"/>
        <v>F</v>
      </c>
      <c r="N786" t="s">
        <v>17</v>
      </c>
      <c r="O786">
        <v>42</v>
      </c>
      <c r="P786" t="str">
        <f t="shared" si="75"/>
        <v>36-45</v>
      </c>
      <c r="Q786">
        <f t="shared" si="73"/>
        <v>461.84999999999997</v>
      </c>
      <c r="R786" t="str">
        <f t="shared" si="74"/>
        <v>Dec 2024</v>
      </c>
      <c r="S786">
        <f t="shared" si="76"/>
        <v>2024</v>
      </c>
      <c r="T786" s="5">
        <f t="shared" si="77"/>
        <v>45627</v>
      </c>
    </row>
    <row r="787" spans="1:20" x14ac:dyDescent="0.3">
      <c r="A787">
        <v>17305</v>
      </c>
      <c r="B787" s="1">
        <v>45652</v>
      </c>
      <c r="C787">
        <v>914</v>
      </c>
      <c r="D787">
        <v>20</v>
      </c>
      <c r="E787" t="s">
        <v>28</v>
      </c>
      <c r="F787" t="s">
        <v>77</v>
      </c>
      <c r="G787">
        <v>5</v>
      </c>
      <c r="H787">
        <v>104.05</v>
      </c>
      <c r="I787" t="s">
        <v>35</v>
      </c>
      <c r="J787" t="s">
        <v>450</v>
      </c>
      <c r="K787" s="2">
        <v>2</v>
      </c>
      <c r="L787">
        <v>2</v>
      </c>
      <c r="M787" t="str">
        <f t="shared" si="72"/>
        <v>M</v>
      </c>
      <c r="N787" t="s">
        <v>21</v>
      </c>
      <c r="O787">
        <v>28</v>
      </c>
      <c r="P787" t="str">
        <f t="shared" si="75"/>
        <v>26-35</v>
      </c>
      <c r="Q787">
        <f t="shared" si="73"/>
        <v>520.25</v>
      </c>
      <c r="R787" t="str">
        <f t="shared" si="74"/>
        <v>Dec 2024</v>
      </c>
      <c r="S787">
        <f t="shared" si="76"/>
        <v>2024</v>
      </c>
      <c r="T787" s="5">
        <f t="shared" si="77"/>
        <v>45627</v>
      </c>
    </row>
    <row r="788" spans="1:20" x14ac:dyDescent="0.3">
      <c r="A788">
        <v>54917</v>
      </c>
      <c r="B788" s="1">
        <v>45652</v>
      </c>
      <c r="C788">
        <v>405</v>
      </c>
      <c r="D788">
        <v>20</v>
      </c>
      <c r="E788" t="s">
        <v>28</v>
      </c>
      <c r="F788" t="s">
        <v>77</v>
      </c>
      <c r="G788">
        <v>4</v>
      </c>
      <c r="H788">
        <v>157.24</v>
      </c>
      <c r="I788" t="s">
        <v>35</v>
      </c>
      <c r="J788" t="s">
        <v>634</v>
      </c>
      <c r="K788" s="2">
        <v>4</v>
      </c>
      <c r="L788">
        <v>4</v>
      </c>
      <c r="M788" t="str">
        <f t="shared" si="72"/>
        <v>F</v>
      </c>
      <c r="N788" t="s">
        <v>17</v>
      </c>
      <c r="O788">
        <v>62</v>
      </c>
      <c r="P788" t="str">
        <f t="shared" si="75"/>
        <v>60+</v>
      </c>
      <c r="Q788">
        <f t="shared" si="73"/>
        <v>628.96</v>
      </c>
      <c r="R788" t="str">
        <f t="shared" si="74"/>
        <v>Dec 2024</v>
      </c>
      <c r="S788">
        <f t="shared" si="76"/>
        <v>2024</v>
      </c>
      <c r="T788" s="5">
        <f t="shared" si="77"/>
        <v>45627</v>
      </c>
    </row>
    <row r="789" spans="1:20" x14ac:dyDescent="0.3">
      <c r="A789">
        <v>27123</v>
      </c>
      <c r="B789" s="1">
        <v>45653</v>
      </c>
      <c r="C789">
        <v>144</v>
      </c>
      <c r="D789">
        <v>20</v>
      </c>
      <c r="E789" t="s">
        <v>28</v>
      </c>
      <c r="F789" t="s">
        <v>72</v>
      </c>
      <c r="G789">
        <v>3</v>
      </c>
      <c r="H789">
        <v>162.69999999999999</v>
      </c>
      <c r="I789" t="s">
        <v>26</v>
      </c>
      <c r="J789" t="s">
        <v>262</v>
      </c>
      <c r="K789" s="2">
        <v>5</v>
      </c>
      <c r="L789">
        <v>5</v>
      </c>
      <c r="M789" t="str">
        <f t="shared" si="72"/>
        <v>F</v>
      </c>
      <c r="N789" t="s">
        <v>17</v>
      </c>
      <c r="O789">
        <v>18</v>
      </c>
      <c r="P789" t="str">
        <f t="shared" si="75"/>
        <v>18-25</v>
      </c>
      <c r="Q789">
        <f t="shared" si="73"/>
        <v>488.09999999999997</v>
      </c>
      <c r="R789" t="str">
        <f t="shared" si="74"/>
        <v>Dec 2024</v>
      </c>
      <c r="S789">
        <f t="shared" si="76"/>
        <v>2024</v>
      </c>
      <c r="T789" s="5">
        <f t="shared" si="77"/>
        <v>45627</v>
      </c>
    </row>
    <row r="790" spans="1:20" x14ac:dyDescent="0.3">
      <c r="A790">
        <v>56589</v>
      </c>
      <c r="B790" s="1">
        <v>45653</v>
      </c>
      <c r="C790">
        <v>969</v>
      </c>
      <c r="D790">
        <v>20</v>
      </c>
      <c r="E790" t="s">
        <v>28</v>
      </c>
      <c r="F790" t="s">
        <v>51</v>
      </c>
      <c r="G790">
        <v>1</v>
      </c>
      <c r="H790">
        <v>275.82</v>
      </c>
      <c r="I790" t="s">
        <v>35</v>
      </c>
      <c r="J790" t="s">
        <v>715</v>
      </c>
      <c r="K790" s="2">
        <v>3</v>
      </c>
      <c r="L790">
        <v>3</v>
      </c>
      <c r="M790" t="str">
        <f t="shared" si="72"/>
        <v>M</v>
      </c>
      <c r="N790" t="s">
        <v>21</v>
      </c>
      <c r="O790">
        <v>18</v>
      </c>
      <c r="P790" t="str">
        <f t="shared" si="75"/>
        <v>18-25</v>
      </c>
      <c r="Q790">
        <f t="shared" si="73"/>
        <v>275.82</v>
      </c>
      <c r="R790" t="str">
        <f t="shared" si="74"/>
        <v>Dec 2024</v>
      </c>
      <c r="S790">
        <f t="shared" si="76"/>
        <v>2024</v>
      </c>
      <c r="T790" s="5">
        <f t="shared" si="77"/>
        <v>45627</v>
      </c>
    </row>
    <row r="791" spans="1:20" x14ac:dyDescent="0.3">
      <c r="A791">
        <v>13356</v>
      </c>
      <c r="B791" s="1">
        <v>45653</v>
      </c>
      <c r="C791">
        <v>232</v>
      </c>
      <c r="D791">
        <v>50</v>
      </c>
      <c r="E791" t="s">
        <v>18</v>
      </c>
      <c r="F791" t="s">
        <v>87</v>
      </c>
      <c r="G791">
        <v>5</v>
      </c>
      <c r="H791">
        <v>408.95</v>
      </c>
      <c r="I791" t="s">
        <v>35</v>
      </c>
      <c r="J791" t="s">
        <v>819</v>
      </c>
      <c r="K791" s="2">
        <v>2</v>
      </c>
      <c r="L791">
        <v>2</v>
      </c>
      <c r="M791" t="str">
        <f t="shared" si="72"/>
        <v>M</v>
      </c>
      <c r="N791" t="s">
        <v>21</v>
      </c>
      <c r="O791">
        <v>38</v>
      </c>
      <c r="P791" t="str">
        <f t="shared" si="75"/>
        <v>36-45</v>
      </c>
      <c r="Q791">
        <f t="shared" si="73"/>
        <v>2044.75</v>
      </c>
      <c r="R791" t="str">
        <f t="shared" si="74"/>
        <v>Dec 2024</v>
      </c>
      <c r="S791">
        <f t="shared" si="76"/>
        <v>2024</v>
      </c>
      <c r="T791" s="5">
        <f t="shared" si="77"/>
        <v>45627</v>
      </c>
    </row>
    <row r="792" spans="1:20" x14ac:dyDescent="0.3">
      <c r="A792">
        <v>43115</v>
      </c>
      <c r="B792" s="1">
        <v>45654</v>
      </c>
      <c r="C792">
        <v>144</v>
      </c>
      <c r="D792">
        <v>50</v>
      </c>
      <c r="E792" t="s">
        <v>18</v>
      </c>
      <c r="F792" t="s">
        <v>19</v>
      </c>
      <c r="G792">
        <v>3</v>
      </c>
      <c r="H792">
        <v>201.32</v>
      </c>
      <c r="I792" t="s">
        <v>26</v>
      </c>
      <c r="J792" t="s">
        <v>316</v>
      </c>
      <c r="K792" s="2">
        <v>3.9924906132665834</v>
      </c>
      <c r="M792" t="str">
        <f t="shared" si="72"/>
        <v>M</v>
      </c>
      <c r="N792" t="s">
        <v>21</v>
      </c>
      <c r="O792">
        <v>65</v>
      </c>
      <c r="P792" t="str">
        <f t="shared" si="75"/>
        <v>60+</v>
      </c>
      <c r="Q792">
        <f t="shared" si="73"/>
        <v>603.96</v>
      </c>
      <c r="R792" t="str">
        <f t="shared" si="74"/>
        <v>Dec 2024</v>
      </c>
      <c r="S792">
        <f t="shared" si="76"/>
        <v>2024</v>
      </c>
      <c r="T792" s="5">
        <f t="shared" si="77"/>
        <v>45627</v>
      </c>
    </row>
    <row r="793" spans="1:20" x14ac:dyDescent="0.3">
      <c r="A793">
        <v>99923</v>
      </c>
      <c r="B793" s="1">
        <v>45654</v>
      </c>
      <c r="C793">
        <v>145</v>
      </c>
      <c r="D793">
        <v>20</v>
      </c>
      <c r="E793" t="s">
        <v>28</v>
      </c>
      <c r="F793" t="s">
        <v>79</v>
      </c>
      <c r="G793">
        <v>3</v>
      </c>
      <c r="H793">
        <v>164.64</v>
      </c>
      <c r="I793" t="s">
        <v>26</v>
      </c>
      <c r="J793" t="s">
        <v>321</v>
      </c>
      <c r="K793" s="2">
        <v>4</v>
      </c>
      <c r="L793">
        <v>4</v>
      </c>
      <c r="M793" t="str">
        <f t="shared" si="72"/>
        <v>Unknown</v>
      </c>
      <c r="O793">
        <v>66</v>
      </c>
      <c r="P793" t="str">
        <f t="shared" si="75"/>
        <v>60+</v>
      </c>
      <c r="Q793">
        <f t="shared" si="73"/>
        <v>493.91999999999996</v>
      </c>
      <c r="R793" t="str">
        <f t="shared" si="74"/>
        <v>Dec 2024</v>
      </c>
      <c r="S793">
        <f t="shared" si="76"/>
        <v>2024</v>
      </c>
      <c r="T793" s="5">
        <f t="shared" si="77"/>
        <v>45627</v>
      </c>
    </row>
    <row r="794" spans="1:20" x14ac:dyDescent="0.3">
      <c r="A794">
        <v>94597</v>
      </c>
      <c r="B794" s="1">
        <v>45654</v>
      </c>
      <c r="C794">
        <v>241</v>
      </c>
      <c r="D794">
        <v>10</v>
      </c>
      <c r="E794" t="s">
        <v>13</v>
      </c>
      <c r="F794" t="s">
        <v>111</v>
      </c>
      <c r="G794">
        <v>2</v>
      </c>
      <c r="H794">
        <v>302.58999999999997</v>
      </c>
      <c r="I794" t="s">
        <v>15</v>
      </c>
      <c r="J794" t="s">
        <v>585</v>
      </c>
      <c r="K794" s="2">
        <v>5</v>
      </c>
      <c r="L794">
        <v>5</v>
      </c>
      <c r="M794" t="str">
        <f t="shared" si="72"/>
        <v>F</v>
      </c>
      <c r="N794" t="s">
        <v>17</v>
      </c>
      <c r="O794">
        <v>28</v>
      </c>
      <c r="P794" t="str">
        <f t="shared" si="75"/>
        <v>26-35</v>
      </c>
      <c r="Q794">
        <f t="shared" si="73"/>
        <v>605.17999999999995</v>
      </c>
      <c r="R794" t="str">
        <f t="shared" si="74"/>
        <v>Dec 2024</v>
      </c>
      <c r="S794">
        <f t="shared" si="76"/>
        <v>2024</v>
      </c>
      <c r="T794" s="5">
        <f t="shared" si="77"/>
        <v>45627</v>
      </c>
    </row>
    <row r="795" spans="1:20" x14ac:dyDescent="0.3">
      <c r="A795">
        <v>73165</v>
      </c>
      <c r="B795" s="1">
        <v>45655</v>
      </c>
      <c r="C795">
        <v>237</v>
      </c>
      <c r="D795">
        <v>40</v>
      </c>
      <c r="E795" t="s">
        <v>24</v>
      </c>
      <c r="F795" t="s">
        <v>65</v>
      </c>
      <c r="G795">
        <v>2</v>
      </c>
      <c r="H795">
        <v>240.26</v>
      </c>
      <c r="I795" t="s">
        <v>15</v>
      </c>
      <c r="J795" t="s">
        <v>177</v>
      </c>
      <c r="K795" s="2">
        <v>1</v>
      </c>
      <c r="L795">
        <v>1</v>
      </c>
      <c r="M795" t="str">
        <f t="shared" si="72"/>
        <v>F</v>
      </c>
      <c r="N795" t="s">
        <v>17</v>
      </c>
      <c r="O795">
        <v>48</v>
      </c>
      <c r="P795" t="str">
        <f t="shared" si="75"/>
        <v>46-60</v>
      </c>
      <c r="Q795">
        <f t="shared" si="73"/>
        <v>480.52</v>
      </c>
      <c r="R795" t="str">
        <f t="shared" si="74"/>
        <v>Dec 2024</v>
      </c>
      <c r="S795">
        <f t="shared" si="76"/>
        <v>2024</v>
      </c>
      <c r="T795" s="5">
        <f t="shared" si="77"/>
        <v>45627</v>
      </c>
    </row>
    <row r="796" spans="1:20" x14ac:dyDescent="0.3">
      <c r="A796">
        <v>95874</v>
      </c>
      <c r="B796" s="1">
        <v>45656</v>
      </c>
      <c r="C796">
        <v>424</v>
      </c>
      <c r="D796">
        <v>50</v>
      </c>
      <c r="E796" t="s">
        <v>18</v>
      </c>
      <c r="F796" t="s">
        <v>19</v>
      </c>
      <c r="G796">
        <v>3</v>
      </c>
      <c r="H796">
        <v>303.48</v>
      </c>
      <c r="I796" t="s">
        <v>26</v>
      </c>
      <c r="J796" t="s">
        <v>61</v>
      </c>
      <c r="K796" s="2">
        <v>3.9924906132665834</v>
      </c>
      <c r="M796" t="str">
        <f t="shared" si="72"/>
        <v>Unknown</v>
      </c>
      <c r="O796">
        <v>48</v>
      </c>
      <c r="P796" t="str">
        <f t="shared" si="75"/>
        <v>46-60</v>
      </c>
      <c r="Q796">
        <f t="shared" si="73"/>
        <v>910.44</v>
      </c>
      <c r="R796" t="str">
        <f t="shared" si="74"/>
        <v>Dec 2024</v>
      </c>
      <c r="S796">
        <f t="shared" si="76"/>
        <v>2024</v>
      </c>
      <c r="T796" s="5">
        <f t="shared" si="77"/>
        <v>45627</v>
      </c>
    </row>
    <row r="797" spans="1:20" x14ac:dyDescent="0.3">
      <c r="A797">
        <v>25952</v>
      </c>
      <c r="B797" s="1">
        <v>45656</v>
      </c>
      <c r="C797">
        <v>448</v>
      </c>
      <c r="D797">
        <v>20</v>
      </c>
      <c r="E797" t="s">
        <v>28</v>
      </c>
      <c r="F797" t="s">
        <v>77</v>
      </c>
      <c r="G797">
        <v>5</v>
      </c>
      <c r="H797">
        <v>287.5</v>
      </c>
      <c r="I797" t="s">
        <v>26</v>
      </c>
      <c r="J797" t="s">
        <v>260</v>
      </c>
      <c r="K797" s="2">
        <v>3.9924906132665834</v>
      </c>
      <c r="M797" t="str">
        <f t="shared" si="72"/>
        <v>F</v>
      </c>
      <c r="N797" t="s">
        <v>17</v>
      </c>
      <c r="O797">
        <v>73</v>
      </c>
      <c r="P797" t="str">
        <f t="shared" si="75"/>
        <v>60+</v>
      </c>
      <c r="Q797">
        <f t="shared" si="73"/>
        <v>1437.5</v>
      </c>
      <c r="R797" t="str">
        <f t="shared" si="74"/>
        <v>Dec 2024</v>
      </c>
      <c r="S797">
        <f t="shared" si="76"/>
        <v>2024</v>
      </c>
      <c r="T797" s="5">
        <f t="shared" si="77"/>
        <v>45627</v>
      </c>
    </row>
    <row r="798" spans="1:20" x14ac:dyDescent="0.3">
      <c r="A798">
        <v>71870</v>
      </c>
      <c r="B798" s="1">
        <v>45656</v>
      </c>
      <c r="C798">
        <v>522</v>
      </c>
      <c r="D798">
        <v>10</v>
      </c>
      <c r="E798" t="s">
        <v>13</v>
      </c>
      <c r="F798" t="s">
        <v>42</v>
      </c>
      <c r="G798">
        <v>3</v>
      </c>
      <c r="H798">
        <v>286.01</v>
      </c>
      <c r="I798" t="s">
        <v>35</v>
      </c>
      <c r="J798" t="s">
        <v>531</v>
      </c>
      <c r="K798" s="2">
        <v>5</v>
      </c>
      <c r="L798">
        <v>5</v>
      </c>
      <c r="M798" t="str">
        <f t="shared" si="72"/>
        <v>M</v>
      </c>
      <c r="N798" t="s">
        <v>21</v>
      </c>
      <c r="O798">
        <v>56</v>
      </c>
      <c r="P798" t="str">
        <f t="shared" si="75"/>
        <v>46-60</v>
      </c>
      <c r="Q798">
        <f t="shared" si="73"/>
        <v>858.03</v>
      </c>
      <c r="R798" t="str">
        <f t="shared" si="74"/>
        <v>Dec 2024</v>
      </c>
      <c r="S798">
        <f t="shared" si="76"/>
        <v>2024</v>
      </c>
      <c r="T798" s="5">
        <f t="shared" si="77"/>
        <v>45627</v>
      </c>
    </row>
    <row r="799" spans="1:20" x14ac:dyDescent="0.3">
      <c r="A799">
        <v>74218</v>
      </c>
      <c r="B799" s="1">
        <v>45656</v>
      </c>
      <c r="C799">
        <v>631</v>
      </c>
      <c r="D799">
        <v>40</v>
      </c>
      <c r="E799" t="s">
        <v>24</v>
      </c>
      <c r="F799" t="s">
        <v>25</v>
      </c>
      <c r="G799">
        <v>1</v>
      </c>
      <c r="H799">
        <v>309.55</v>
      </c>
      <c r="I799" t="s">
        <v>26</v>
      </c>
      <c r="J799" t="s">
        <v>691</v>
      </c>
      <c r="K799" s="2">
        <v>5</v>
      </c>
      <c r="L799">
        <v>5</v>
      </c>
      <c r="M799" t="str">
        <f t="shared" si="72"/>
        <v>F</v>
      </c>
      <c r="N799" t="s">
        <v>17</v>
      </c>
      <c r="O799">
        <v>52</v>
      </c>
      <c r="P799" t="str">
        <f t="shared" si="75"/>
        <v>46-60</v>
      </c>
      <c r="Q799">
        <f t="shared" si="73"/>
        <v>309.55</v>
      </c>
      <c r="R799" t="str">
        <f t="shared" si="74"/>
        <v>Dec 2024</v>
      </c>
      <c r="S799">
        <f t="shared" si="76"/>
        <v>2024</v>
      </c>
      <c r="T799" s="5">
        <f t="shared" si="77"/>
        <v>45627</v>
      </c>
    </row>
    <row r="800" spans="1:20" x14ac:dyDescent="0.3">
      <c r="A800">
        <v>15625</v>
      </c>
      <c r="B800" s="1">
        <v>45657</v>
      </c>
      <c r="C800">
        <v>852</v>
      </c>
      <c r="D800">
        <v>20</v>
      </c>
      <c r="E800" t="s">
        <v>28</v>
      </c>
      <c r="F800" t="s">
        <v>79</v>
      </c>
      <c r="G800">
        <v>4</v>
      </c>
      <c r="H800">
        <v>380.53</v>
      </c>
      <c r="I800" t="s">
        <v>26</v>
      </c>
      <c r="J800" t="s">
        <v>393</v>
      </c>
      <c r="K800" s="2">
        <v>4</v>
      </c>
      <c r="L800">
        <v>4</v>
      </c>
      <c r="M800" t="str">
        <f t="shared" si="72"/>
        <v>F</v>
      </c>
      <c r="N800" t="s">
        <v>17</v>
      </c>
      <c r="O800">
        <v>45</v>
      </c>
      <c r="P800" t="str">
        <f t="shared" si="75"/>
        <v>36-45</v>
      </c>
      <c r="Q800">
        <f t="shared" si="73"/>
        <v>1522.12</v>
      </c>
      <c r="R800" t="str">
        <f t="shared" si="74"/>
        <v>Dec 2024</v>
      </c>
      <c r="S800">
        <f t="shared" si="76"/>
        <v>2024</v>
      </c>
      <c r="T800" s="5">
        <f t="shared" si="77"/>
        <v>45627</v>
      </c>
    </row>
    <row r="801" spans="1:20" x14ac:dyDescent="0.3">
      <c r="A801">
        <v>40338</v>
      </c>
      <c r="B801" s="1">
        <v>45657</v>
      </c>
      <c r="C801">
        <v>310</v>
      </c>
      <c r="D801">
        <v>40</v>
      </c>
      <c r="E801" t="s">
        <v>24</v>
      </c>
      <c r="F801" t="s">
        <v>49</v>
      </c>
      <c r="G801">
        <v>5</v>
      </c>
      <c r="H801">
        <v>79.66</v>
      </c>
      <c r="I801" t="s">
        <v>35</v>
      </c>
      <c r="J801" t="s">
        <v>518</v>
      </c>
      <c r="K801" s="2">
        <v>2</v>
      </c>
      <c r="L801">
        <v>2</v>
      </c>
      <c r="M801" t="str">
        <f t="shared" si="72"/>
        <v>M</v>
      </c>
      <c r="N801" t="s">
        <v>21</v>
      </c>
      <c r="O801">
        <v>36</v>
      </c>
      <c r="P801" t="str">
        <f t="shared" si="75"/>
        <v>36-45</v>
      </c>
      <c r="Q801">
        <f t="shared" si="73"/>
        <v>398.29999999999995</v>
      </c>
      <c r="R801" t="str">
        <f t="shared" si="74"/>
        <v>Dec 2024</v>
      </c>
      <c r="S801">
        <f t="shared" si="76"/>
        <v>2024</v>
      </c>
      <c r="T801" s="5">
        <f t="shared" si="77"/>
        <v>45627</v>
      </c>
    </row>
    <row r="802" spans="1:20" x14ac:dyDescent="0.3">
      <c r="A802">
        <v>37729</v>
      </c>
      <c r="B802" s="1">
        <v>45657</v>
      </c>
      <c r="C802">
        <v>180</v>
      </c>
      <c r="D802">
        <v>30</v>
      </c>
      <c r="E802" t="s">
        <v>37</v>
      </c>
      <c r="F802" t="s">
        <v>58</v>
      </c>
      <c r="G802">
        <v>2</v>
      </c>
      <c r="H802">
        <v>127.95</v>
      </c>
      <c r="I802" t="s">
        <v>35</v>
      </c>
      <c r="J802" t="s">
        <v>887</v>
      </c>
      <c r="K802" s="2">
        <v>1</v>
      </c>
      <c r="L802">
        <v>1</v>
      </c>
      <c r="M802" t="str">
        <f t="shared" si="72"/>
        <v>F</v>
      </c>
      <c r="N802" t="s">
        <v>17</v>
      </c>
      <c r="O802">
        <v>48</v>
      </c>
      <c r="P802" t="str">
        <f t="shared" si="75"/>
        <v>46-60</v>
      </c>
      <c r="Q802">
        <f t="shared" si="73"/>
        <v>255.9</v>
      </c>
      <c r="R802" t="str">
        <f t="shared" si="74"/>
        <v>Dec 2024</v>
      </c>
      <c r="S802">
        <f t="shared" si="76"/>
        <v>2024</v>
      </c>
      <c r="T802" s="5">
        <f t="shared" si="77"/>
        <v>45627</v>
      </c>
    </row>
    <row r="803" spans="1:20" x14ac:dyDescent="0.3">
      <c r="A803">
        <v>82793</v>
      </c>
      <c r="B803" s="1">
        <v>45658</v>
      </c>
      <c r="C803">
        <v>261</v>
      </c>
      <c r="D803">
        <v>30</v>
      </c>
      <c r="E803" t="s">
        <v>37</v>
      </c>
      <c r="F803" t="s">
        <v>40</v>
      </c>
      <c r="G803">
        <v>4</v>
      </c>
      <c r="H803">
        <v>321.18</v>
      </c>
      <c r="I803" t="s">
        <v>35</v>
      </c>
      <c r="J803" t="s">
        <v>347</v>
      </c>
      <c r="K803" s="2">
        <v>2</v>
      </c>
      <c r="L803">
        <v>2</v>
      </c>
      <c r="M803" t="str">
        <f t="shared" si="72"/>
        <v>F</v>
      </c>
      <c r="N803" t="s">
        <v>17</v>
      </c>
      <c r="O803">
        <v>49</v>
      </c>
      <c r="P803" t="str">
        <f t="shared" si="75"/>
        <v>46-60</v>
      </c>
      <c r="Q803">
        <f t="shared" si="73"/>
        <v>1284.72</v>
      </c>
      <c r="R803" t="str">
        <f t="shared" si="74"/>
        <v>Jan 2025</v>
      </c>
      <c r="S803">
        <f t="shared" si="76"/>
        <v>2025</v>
      </c>
      <c r="T803" s="5">
        <f t="shared" si="77"/>
        <v>45658</v>
      </c>
    </row>
    <row r="804" spans="1:20" x14ac:dyDescent="0.3">
      <c r="A804">
        <v>73269</v>
      </c>
      <c r="B804" s="1">
        <v>45660</v>
      </c>
      <c r="C804">
        <v>748</v>
      </c>
      <c r="D804">
        <v>10</v>
      </c>
      <c r="E804" t="s">
        <v>13</v>
      </c>
      <c r="F804" t="s">
        <v>42</v>
      </c>
      <c r="G804">
        <v>2</v>
      </c>
      <c r="H804">
        <v>301.10000000000002</v>
      </c>
      <c r="I804" t="s">
        <v>26</v>
      </c>
      <c r="J804" t="s">
        <v>283</v>
      </c>
      <c r="K804" s="2">
        <v>4</v>
      </c>
      <c r="L804">
        <v>4</v>
      </c>
      <c r="M804" t="str">
        <f t="shared" si="72"/>
        <v>F</v>
      </c>
      <c r="N804" t="s">
        <v>17</v>
      </c>
      <c r="O804">
        <v>24</v>
      </c>
      <c r="P804" t="str">
        <f t="shared" si="75"/>
        <v>18-25</v>
      </c>
      <c r="Q804">
        <f t="shared" si="73"/>
        <v>602.20000000000005</v>
      </c>
      <c r="R804" t="str">
        <f t="shared" si="74"/>
        <v>Jan 2025</v>
      </c>
      <c r="S804">
        <f t="shared" si="76"/>
        <v>2025</v>
      </c>
      <c r="T804" s="5">
        <f t="shared" si="77"/>
        <v>45658</v>
      </c>
    </row>
    <row r="805" spans="1:20" x14ac:dyDescent="0.3">
      <c r="A805">
        <v>35219</v>
      </c>
      <c r="B805" s="1">
        <v>45660</v>
      </c>
      <c r="C805">
        <v>739</v>
      </c>
      <c r="D805">
        <v>40</v>
      </c>
      <c r="E805" t="s">
        <v>24</v>
      </c>
      <c r="F805" t="s">
        <v>44</v>
      </c>
      <c r="G805">
        <v>4</v>
      </c>
      <c r="H805">
        <v>410.06</v>
      </c>
      <c r="I805" t="s">
        <v>35</v>
      </c>
      <c r="J805" t="s">
        <v>412</v>
      </c>
      <c r="K805" s="2">
        <v>1</v>
      </c>
      <c r="L805">
        <v>1</v>
      </c>
      <c r="M805" t="str">
        <f t="shared" si="72"/>
        <v>M</v>
      </c>
      <c r="N805" t="s">
        <v>21</v>
      </c>
      <c r="O805">
        <v>21</v>
      </c>
      <c r="P805" t="str">
        <f t="shared" si="75"/>
        <v>18-25</v>
      </c>
      <c r="Q805">
        <f t="shared" si="73"/>
        <v>1640.24</v>
      </c>
      <c r="R805" t="str">
        <f t="shared" si="74"/>
        <v>Jan 2025</v>
      </c>
      <c r="S805">
        <f t="shared" si="76"/>
        <v>2025</v>
      </c>
      <c r="T805" s="5">
        <f t="shared" si="77"/>
        <v>45658</v>
      </c>
    </row>
    <row r="806" spans="1:20" x14ac:dyDescent="0.3">
      <c r="A806">
        <v>59338</v>
      </c>
      <c r="B806" s="1">
        <v>45660</v>
      </c>
      <c r="C806">
        <v>937</v>
      </c>
      <c r="D806">
        <v>30</v>
      </c>
      <c r="E806" t="s">
        <v>37</v>
      </c>
      <c r="F806" t="s">
        <v>95</v>
      </c>
      <c r="G806">
        <v>4</v>
      </c>
      <c r="H806">
        <v>478.94</v>
      </c>
      <c r="I806" t="s">
        <v>15</v>
      </c>
      <c r="J806" t="s">
        <v>434</v>
      </c>
      <c r="K806" s="2">
        <v>1</v>
      </c>
      <c r="L806">
        <v>1</v>
      </c>
      <c r="M806" t="str">
        <f t="shared" si="72"/>
        <v>M</v>
      </c>
      <c r="N806" t="s">
        <v>21</v>
      </c>
      <c r="O806">
        <v>48</v>
      </c>
      <c r="P806" t="str">
        <f t="shared" si="75"/>
        <v>46-60</v>
      </c>
      <c r="Q806">
        <f t="shared" si="73"/>
        <v>1915.76</v>
      </c>
      <c r="R806" t="str">
        <f t="shared" si="74"/>
        <v>Jan 2025</v>
      </c>
      <c r="S806">
        <f t="shared" si="76"/>
        <v>2025</v>
      </c>
      <c r="T806" s="5">
        <f t="shared" si="77"/>
        <v>45658</v>
      </c>
    </row>
    <row r="807" spans="1:20" x14ac:dyDescent="0.3">
      <c r="A807">
        <v>40849</v>
      </c>
      <c r="B807" s="1">
        <v>45660</v>
      </c>
      <c r="C807">
        <v>554</v>
      </c>
      <c r="D807">
        <v>10</v>
      </c>
      <c r="E807" t="s">
        <v>13</v>
      </c>
      <c r="F807" t="s">
        <v>32</v>
      </c>
      <c r="G807">
        <v>4</v>
      </c>
      <c r="H807">
        <v>59.93</v>
      </c>
      <c r="I807" t="s">
        <v>15</v>
      </c>
      <c r="J807" t="s">
        <v>574</v>
      </c>
      <c r="K807" s="2">
        <v>3.9924906132665834</v>
      </c>
      <c r="M807" t="str">
        <f t="shared" si="72"/>
        <v>M</v>
      </c>
      <c r="N807" t="s">
        <v>21</v>
      </c>
      <c r="O807">
        <v>23</v>
      </c>
      <c r="P807" t="str">
        <f t="shared" si="75"/>
        <v>18-25</v>
      </c>
      <c r="Q807">
        <f t="shared" si="73"/>
        <v>239.72</v>
      </c>
      <c r="R807" t="str">
        <f t="shared" si="74"/>
        <v>Jan 2025</v>
      </c>
      <c r="S807">
        <f t="shared" si="76"/>
        <v>2025</v>
      </c>
      <c r="T807" s="5">
        <f t="shared" si="77"/>
        <v>45658</v>
      </c>
    </row>
    <row r="808" spans="1:20" x14ac:dyDescent="0.3">
      <c r="A808">
        <v>13431</v>
      </c>
      <c r="B808" s="1">
        <v>45660</v>
      </c>
      <c r="C808">
        <v>591</v>
      </c>
      <c r="D808">
        <v>20</v>
      </c>
      <c r="E808" t="s">
        <v>28</v>
      </c>
      <c r="F808" t="s">
        <v>79</v>
      </c>
      <c r="G808">
        <v>3</v>
      </c>
      <c r="H808">
        <v>206.38</v>
      </c>
      <c r="I808" t="s">
        <v>26</v>
      </c>
      <c r="J808" t="s">
        <v>688</v>
      </c>
      <c r="K808" s="2">
        <v>2</v>
      </c>
      <c r="L808">
        <v>2</v>
      </c>
      <c r="M808" t="str">
        <f t="shared" si="72"/>
        <v>M</v>
      </c>
      <c r="N808" t="s">
        <v>21</v>
      </c>
      <c r="O808">
        <v>63</v>
      </c>
      <c r="P808" t="str">
        <f t="shared" si="75"/>
        <v>60+</v>
      </c>
      <c r="Q808">
        <f t="shared" si="73"/>
        <v>619.14</v>
      </c>
      <c r="R808" t="str">
        <f t="shared" si="74"/>
        <v>Jan 2025</v>
      </c>
      <c r="S808">
        <f t="shared" si="76"/>
        <v>2025</v>
      </c>
      <c r="T808" s="5">
        <f t="shared" si="77"/>
        <v>45658</v>
      </c>
    </row>
    <row r="809" spans="1:20" x14ac:dyDescent="0.3">
      <c r="A809">
        <v>88937</v>
      </c>
      <c r="B809" s="1">
        <v>45661</v>
      </c>
      <c r="C809">
        <v>504</v>
      </c>
      <c r="D809">
        <v>30</v>
      </c>
      <c r="E809" t="s">
        <v>37</v>
      </c>
      <c r="F809" t="s">
        <v>68</v>
      </c>
      <c r="G809">
        <v>2</v>
      </c>
      <c r="H809">
        <v>240.14</v>
      </c>
      <c r="I809" t="s">
        <v>26</v>
      </c>
      <c r="J809" t="s">
        <v>762</v>
      </c>
      <c r="K809" s="2">
        <v>5</v>
      </c>
      <c r="L809">
        <v>5</v>
      </c>
      <c r="M809" t="str">
        <f t="shared" si="72"/>
        <v>M</v>
      </c>
      <c r="N809" t="s">
        <v>21</v>
      </c>
      <c r="O809">
        <v>34</v>
      </c>
      <c r="P809" t="str">
        <f t="shared" si="75"/>
        <v>26-35</v>
      </c>
      <c r="Q809">
        <f t="shared" si="73"/>
        <v>480.28</v>
      </c>
      <c r="R809" t="str">
        <f t="shared" si="74"/>
        <v>Jan 2025</v>
      </c>
      <c r="S809">
        <f t="shared" si="76"/>
        <v>2025</v>
      </c>
      <c r="T809" s="5">
        <f t="shared" si="77"/>
        <v>45658</v>
      </c>
    </row>
    <row r="810" spans="1:20" x14ac:dyDescent="0.3">
      <c r="A810">
        <v>99133</v>
      </c>
      <c r="B810" s="1">
        <v>45662</v>
      </c>
      <c r="C810">
        <v>928</v>
      </c>
      <c r="D810">
        <v>50</v>
      </c>
      <c r="E810" t="s">
        <v>18</v>
      </c>
      <c r="F810" t="s">
        <v>22</v>
      </c>
      <c r="G810">
        <v>1</v>
      </c>
      <c r="H810">
        <v>63.44</v>
      </c>
      <c r="I810" t="s">
        <v>35</v>
      </c>
      <c r="J810" t="s">
        <v>243</v>
      </c>
      <c r="K810" s="2">
        <v>1</v>
      </c>
      <c r="L810">
        <v>1</v>
      </c>
      <c r="M810" t="str">
        <f t="shared" si="72"/>
        <v>F</v>
      </c>
      <c r="N810" t="s">
        <v>17</v>
      </c>
      <c r="O810">
        <v>26</v>
      </c>
      <c r="P810" t="str">
        <f t="shared" si="75"/>
        <v>26-35</v>
      </c>
      <c r="Q810">
        <f t="shared" si="73"/>
        <v>63.44</v>
      </c>
      <c r="R810" t="str">
        <f t="shared" si="74"/>
        <v>Jan 2025</v>
      </c>
      <c r="S810">
        <f t="shared" si="76"/>
        <v>2025</v>
      </c>
      <c r="T810" s="5">
        <f t="shared" si="77"/>
        <v>45658</v>
      </c>
    </row>
    <row r="811" spans="1:20" x14ac:dyDescent="0.3">
      <c r="A811">
        <v>16865</v>
      </c>
      <c r="B811" s="1">
        <v>45663</v>
      </c>
      <c r="C811">
        <v>991</v>
      </c>
      <c r="D811">
        <v>30</v>
      </c>
      <c r="E811" t="s">
        <v>37</v>
      </c>
      <c r="F811" t="s">
        <v>38</v>
      </c>
      <c r="G811">
        <v>3</v>
      </c>
      <c r="H811">
        <v>208.47</v>
      </c>
      <c r="I811" t="s">
        <v>26</v>
      </c>
      <c r="J811" t="s">
        <v>272</v>
      </c>
      <c r="K811" s="2">
        <v>3.9924906132665834</v>
      </c>
      <c r="M811" t="str">
        <f t="shared" si="72"/>
        <v>Unknown</v>
      </c>
      <c r="O811">
        <v>39</v>
      </c>
      <c r="P811" t="str">
        <f t="shared" si="75"/>
        <v>36-45</v>
      </c>
      <c r="Q811">
        <f t="shared" si="73"/>
        <v>625.41</v>
      </c>
      <c r="R811" t="str">
        <f t="shared" si="74"/>
        <v>Jan 2025</v>
      </c>
      <c r="S811">
        <f t="shared" si="76"/>
        <v>2025</v>
      </c>
      <c r="T811" s="5">
        <f t="shared" si="77"/>
        <v>45658</v>
      </c>
    </row>
    <row r="812" spans="1:20" x14ac:dyDescent="0.3">
      <c r="A812">
        <v>24196</v>
      </c>
      <c r="B812" s="1">
        <v>45663</v>
      </c>
      <c r="C812">
        <v>229</v>
      </c>
      <c r="D812">
        <v>10</v>
      </c>
      <c r="E812" t="s">
        <v>13</v>
      </c>
      <c r="F812" t="s">
        <v>14</v>
      </c>
      <c r="G812">
        <v>1</v>
      </c>
      <c r="H812">
        <v>231.51</v>
      </c>
      <c r="I812" t="s">
        <v>15</v>
      </c>
      <c r="J812" t="s">
        <v>663</v>
      </c>
      <c r="K812" s="2">
        <v>5</v>
      </c>
      <c r="L812">
        <v>5</v>
      </c>
      <c r="M812" t="str">
        <f t="shared" si="72"/>
        <v>M</v>
      </c>
      <c r="N812" t="s">
        <v>21</v>
      </c>
      <c r="O812">
        <v>41</v>
      </c>
      <c r="P812" t="str">
        <f t="shared" si="75"/>
        <v>36-45</v>
      </c>
      <c r="Q812">
        <f t="shared" si="73"/>
        <v>231.51</v>
      </c>
      <c r="R812" t="str">
        <f t="shared" si="74"/>
        <v>Jan 2025</v>
      </c>
      <c r="S812">
        <f t="shared" si="76"/>
        <v>2025</v>
      </c>
      <c r="T812" s="5">
        <f t="shared" si="77"/>
        <v>45658</v>
      </c>
    </row>
    <row r="813" spans="1:20" x14ac:dyDescent="0.3">
      <c r="A813">
        <v>93038</v>
      </c>
      <c r="B813" s="1">
        <v>45663</v>
      </c>
      <c r="C813">
        <v>847</v>
      </c>
      <c r="D813">
        <v>40</v>
      </c>
      <c r="E813" t="s">
        <v>24</v>
      </c>
      <c r="F813" t="s">
        <v>25</v>
      </c>
      <c r="G813">
        <v>5</v>
      </c>
      <c r="H813">
        <v>125.08</v>
      </c>
      <c r="I813" t="s">
        <v>15</v>
      </c>
      <c r="J813" t="s">
        <v>809</v>
      </c>
      <c r="K813" s="2">
        <v>5</v>
      </c>
      <c r="L813">
        <v>5</v>
      </c>
      <c r="M813" t="str">
        <f t="shared" si="72"/>
        <v>M</v>
      </c>
      <c r="N813" t="s">
        <v>21</v>
      </c>
      <c r="O813">
        <v>36</v>
      </c>
      <c r="P813" t="str">
        <f t="shared" si="75"/>
        <v>36-45</v>
      </c>
      <c r="Q813">
        <f t="shared" si="73"/>
        <v>625.4</v>
      </c>
      <c r="R813" t="str">
        <f t="shared" si="74"/>
        <v>Jan 2025</v>
      </c>
      <c r="S813">
        <f t="shared" si="76"/>
        <v>2025</v>
      </c>
      <c r="T813" s="5">
        <f t="shared" si="77"/>
        <v>45658</v>
      </c>
    </row>
    <row r="814" spans="1:20" x14ac:dyDescent="0.3">
      <c r="A814">
        <v>89875</v>
      </c>
      <c r="B814" s="1">
        <v>45663</v>
      </c>
      <c r="C814">
        <v>759</v>
      </c>
      <c r="D814">
        <v>40</v>
      </c>
      <c r="E814" t="s">
        <v>24</v>
      </c>
      <c r="F814" t="s">
        <v>63</v>
      </c>
      <c r="G814">
        <v>1</v>
      </c>
      <c r="H814">
        <v>233.24</v>
      </c>
      <c r="I814" t="s">
        <v>35</v>
      </c>
      <c r="J814" t="s">
        <v>991</v>
      </c>
      <c r="K814" s="2">
        <v>5</v>
      </c>
      <c r="L814">
        <v>5</v>
      </c>
      <c r="M814" t="str">
        <f t="shared" si="72"/>
        <v>F</v>
      </c>
      <c r="N814" t="s">
        <v>17</v>
      </c>
      <c r="O814">
        <v>30</v>
      </c>
      <c r="P814" t="str">
        <f t="shared" si="75"/>
        <v>26-35</v>
      </c>
      <c r="Q814">
        <f t="shared" si="73"/>
        <v>233.24</v>
      </c>
      <c r="R814" t="str">
        <f t="shared" si="74"/>
        <v>Jan 2025</v>
      </c>
      <c r="S814">
        <f t="shared" si="76"/>
        <v>2025</v>
      </c>
      <c r="T814" s="5">
        <f t="shared" si="77"/>
        <v>45658</v>
      </c>
    </row>
    <row r="815" spans="1:20" x14ac:dyDescent="0.3">
      <c r="A815">
        <v>60807</v>
      </c>
      <c r="B815" s="1">
        <v>45664</v>
      </c>
      <c r="C815">
        <v>798</v>
      </c>
      <c r="D815">
        <v>20</v>
      </c>
      <c r="E815" t="s">
        <v>28</v>
      </c>
      <c r="F815" t="s">
        <v>29</v>
      </c>
      <c r="G815">
        <v>1</v>
      </c>
      <c r="H815">
        <v>280.12</v>
      </c>
      <c r="I815" t="s">
        <v>26</v>
      </c>
      <c r="J815" t="s">
        <v>197</v>
      </c>
      <c r="K815" s="2">
        <v>3.9924906132665834</v>
      </c>
      <c r="M815" t="str">
        <f t="shared" si="72"/>
        <v>F</v>
      </c>
      <c r="N815" t="s">
        <v>17</v>
      </c>
      <c r="O815">
        <v>39</v>
      </c>
      <c r="P815" t="str">
        <f t="shared" si="75"/>
        <v>36-45</v>
      </c>
      <c r="Q815">
        <f t="shared" si="73"/>
        <v>280.12</v>
      </c>
      <c r="R815" t="str">
        <f t="shared" si="74"/>
        <v>Jan 2025</v>
      </c>
      <c r="S815">
        <f t="shared" si="76"/>
        <v>2025</v>
      </c>
      <c r="T815" s="5">
        <f t="shared" si="77"/>
        <v>45658</v>
      </c>
    </row>
    <row r="816" spans="1:20" x14ac:dyDescent="0.3">
      <c r="A816">
        <v>57585</v>
      </c>
      <c r="B816" s="1">
        <v>45664</v>
      </c>
      <c r="C816">
        <v>394</v>
      </c>
      <c r="D816">
        <v>40</v>
      </c>
      <c r="E816" t="s">
        <v>24</v>
      </c>
      <c r="F816" t="s">
        <v>49</v>
      </c>
      <c r="G816">
        <v>4</v>
      </c>
      <c r="H816">
        <v>494.32</v>
      </c>
      <c r="I816" t="s">
        <v>35</v>
      </c>
      <c r="J816" t="s">
        <v>203</v>
      </c>
      <c r="K816" s="2">
        <v>5</v>
      </c>
      <c r="L816">
        <v>5</v>
      </c>
      <c r="M816" t="str">
        <f t="shared" si="72"/>
        <v>F</v>
      </c>
      <c r="N816" t="s">
        <v>17</v>
      </c>
      <c r="O816">
        <v>50</v>
      </c>
      <c r="P816" t="str">
        <f t="shared" si="75"/>
        <v>46-60</v>
      </c>
      <c r="Q816">
        <f t="shared" si="73"/>
        <v>1977.28</v>
      </c>
      <c r="R816" t="str">
        <f t="shared" si="74"/>
        <v>Jan 2025</v>
      </c>
      <c r="S816">
        <f t="shared" si="76"/>
        <v>2025</v>
      </c>
      <c r="T816" s="5">
        <f t="shared" si="77"/>
        <v>45658</v>
      </c>
    </row>
    <row r="817" spans="1:20" x14ac:dyDescent="0.3">
      <c r="A817">
        <v>51301</v>
      </c>
      <c r="B817" s="1">
        <v>45664</v>
      </c>
      <c r="C817">
        <v>398</v>
      </c>
      <c r="D817">
        <v>30</v>
      </c>
      <c r="E817" t="s">
        <v>37</v>
      </c>
      <c r="F817" t="s">
        <v>68</v>
      </c>
      <c r="G817">
        <v>5</v>
      </c>
      <c r="H817">
        <v>73.19</v>
      </c>
      <c r="I817" t="s">
        <v>35</v>
      </c>
      <c r="J817" t="s">
        <v>291</v>
      </c>
      <c r="K817" s="2">
        <v>5</v>
      </c>
      <c r="L817">
        <v>5</v>
      </c>
      <c r="M817" t="str">
        <f t="shared" si="72"/>
        <v>M</v>
      </c>
      <c r="N817" t="s">
        <v>21</v>
      </c>
      <c r="O817">
        <v>43</v>
      </c>
      <c r="P817" t="str">
        <f t="shared" si="75"/>
        <v>36-45</v>
      </c>
      <c r="Q817">
        <f t="shared" si="73"/>
        <v>365.95</v>
      </c>
      <c r="R817" t="str">
        <f t="shared" si="74"/>
        <v>Jan 2025</v>
      </c>
      <c r="S817">
        <f t="shared" si="76"/>
        <v>2025</v>
      </c>
      <c r="T817" s="5">
        <f t="shared" si="77"/>
        <v>45658</v>
      </c>
    </row>
    <row r="818" spans="1:20" x14ac:dyDescent="0.3">
      <c r="A818">
        <v>77157</v>
      </c>
      <c r="B818" s="1">
        <v>45664</v>
      </c>
      <c r="C818">
        <v>635</v>
      </c>
      <c r="D818">
        <v>30</v>
      </c>
      <c r="E818" t="s">
        <v>37</v>
      </c>
      <c r="F818" t="s">
        <v>95</v>
      </c>
      <c r="G818">
        <v>4</v>
      </c>
      <c r="H818">
        <v>323.89</v>
      </c>
      <c r="I818" t="s">
        <v>26</v>
      </c>
      <c r="J818" t="s">
        <v>650</v>
      </c>
      <c r="K818" s="2">
        <v>2</v>
      </c>
      <c r="L818">
        <v>2</v>
      </c>
      <c r="M818" t="str">
        <f t="shared" si="72"/>
        <v>F</v>
      </c>
      <c r="N818" t="s">
        <v>17</v>
      </c>
      <c r="O818">
        <v>61</v>
      </c>
      <c r="P818" t="str">
        <f t="shared" si="75"/>
        <v>60+</v>
      </c>
      <c r="Q818">
        <f t="shared" si="73"/>
        <v>1295.56</v>
      </c>
      <c r="R818" t="str">
        <f t="shared" si="74"/>
        <v>Jan 2025</v>
      </c>
      <c r="S818">
        <f t="shared" si="76"/>
        <v>2025</v>
      </c>
      <c r="T818" s="5">
        <f t="shared" si="77"/>
        <v>45658</v>
      </c>
    </row>
    <row r="819" spans="1:20" x14ac:dyDescent="0.3">
      <c r="A819">
        <v>27148</v>
      </c>
      <c r="B819" s="1">
        <v>45664</v>
      </c>
      <c r="C819">
        <v>635</v>
      </c>
      <c r="D819">
        <v>30</v>
      </c>
      <c r="E819" t="s">
        <v>37</v>
      </c>
      <c r="F819" t="s">
        <v>58</v>
      </c>
      <c r="G819">
        <v>1</v>
      </c>
      <c r="H819">
        <v>235.88</v>
      </c>
      <c r="I819" t="s">
        <v>35</v>
      </c>
      <c r="J819" t="s">
        <v>996</v>
      </c>
      <c r="K819" s="2">
        <v>4</v>
      </c>
      <c r="L819">
        <v>4</v>
      </c>
      <c r="M819" t="str">
        <f t="shared" si="72"/>
        <v>F</v>
      </c>
      <c r="N819" t="s">
        <v>17</v>
      </c>
      <c r="O819">
        <v>40</v>
      </c>
      <c r="P819" t="str">
        <f t="shared" si="75"/>
        <v>36-45</v>
      </c>
      <c r="Q819">
        <f t="shared" si="73"/>
        <v>235.88</v>
      </c>
      <c r="R819" t="str">
        <f t="shared" si="74"/>
        <v>Jan 2025</v>
      </c>
      <c r="S819">
        <f t="shared" si="76"/>
        <v>2025</v>
      </c>
      <c r="T819" s="5">
        <f t="shared" si="77"/>
        <v>45658</v>
      </c>
    </row>
    <row r="820" spans="1:20" x14ac:dyDescent="0.3">
      <c r="A820">
        <v>60808</v>
      </c>
      <c r="B820" s="1">
        <v>45665</v>
      </c>
      <c r="C820">
        <v>424</v>
      </c>
      <c r="D820">
        <v>50</v>
      </c>
      <c r="E820" t="s">
        <v>18</v>
      </c>
      <c r="F820" t="s">
        <v>19</v>
      </c>
      <c r="G820">
        <v>3</v>
      </c>
      <c r="H820">
        <v>63.59</v>
      </c>
      <c r="I820" t="s">
        <v>15</v>
      </c>
      <c r="J820" t="s">
        <v>483</v>
      </c>
      <c r="K820" s="2">
        <v>5</v>
      </c>
      <c r="L820">
        <v>5</v>
      </c>
      <c r="M820" t="str">
        <f t="shared" si="72"/>
        <v>M</v>
      </c>
      <c r="N820" t="s">
        <v>21</v>
      </c>
      <c r="O820">
        <v>19</v>
      </c>
      <c r="P820" t="str">
        <f t="shared" si="75"/>
        <v>18-25</v>
      </c>
      <c r="Q820">
        <f t="shared" si="73"/>
        <v>190.77</v>
      </c>
      <c r="R820" t="str">
        <f t="shared" si="74"/>
        <v>Jan 2025</v>
      </c>
      <c r="S820">
        <f t="shared" si="76"/>
        <v>2025</v>
      </c>
      <c r="T820" s="5">
        <f t="shared" si="77"/>
        <v>45658</v>
      </c>
    </row>
    <row r="821" spans="1:20" x14ac:dyDescent="0.3">
      <c r="A821">
        <v>32947</v>
      </c>
      <c r="B821" s="1">
        <v>45667</v>
      </c>
      <c r="C821">
        <v>387</v>
      </c>
      <c r="D821">
        <v>40</v>
      </c>
      <c r="E821" t="s">
        <v>24</v>
      </c>
      <c r="F821" t="s">
        <v>25</v>
      </c>
      <c r="G821">
        <v>2</v>
      </c>
      <c r="H821">
        <v>308.41000000000003</v>
      </c>
      <c r="I821" t="s">
        <v>26</v>
      </c>
      <c r="J821" t="s">
        <v>679</v>
      </c>
      <c r="K821" s="2">
        <v>5</v>
      </c>
      <c r="L821">
        <v>5</v>
      </c>
      <c r="M821" t="str">
        <f t="shared" si="72"/>
        <v>Unknown</v>
      </c>
      <c r="O821">
        <v>41</v>
      </c>
      <c r="P821" t="str">
        <f t="shared" si="75"/>
        <v>36-45</v>
      </c>
      <c r="Q821">
        <f t="shared" si="73"/>
        <v>616.82000000000005</v>
      </c>
      <c r="R821" t="str">
        <f t="shared" si="74"/>
        <v>Jan 2025</v>
      </c>
      <c r="S821">
        <f t="shared" si="76"/>
        <v>2025</v>
      </c>
      <c r="T821" s="5">
        <f t="shared" si="77"/>
        <v>45658</v>
      </c>
    </row>
    <row r="822" spans="1:20" x14ac:dyDescent="0.3">
      <c r="A822">
        <v>27584</v>
      </c>
      <c r="B822" s="1">
        <v>45667</v>
      </c>
      <c r="C822">
        <v>366</v>
      </c>
      <c r="D822">
        <v>40</v>
      </c>
      <c r="E822" t="s">
        <v>24</v>
      </c>
      <c r="F822" t="s">
        <v>65</v>
      </c>
      <c r="G822">
        <v>1</v>
      </c>
      <c r="H822">
        <v>79.8</v>
      </c>
      <c r="I822" t="s">
        <v>15</v>
      </c>
      <c r="J822" t="s">
        <v>747</v>
      </c>
      <c r="K822" s="2">
        <v>1</v>
      </c>
      <c r="L822">
        <v>1</v>
      </c>
      <c r="M822" t="str">
        <f t="shared" si="72"/>
        <v>F</v>
      </c>
      <c r="N822" t="s">
        <v>17</v>
      </c>
      <c r="O822">
        <v>51</v>
      </c>
      <c r="P822" t="str">
        <f t="shared" si="75"/>
        <v>46-60</v>
      </c>
      <c r="Q822">
        <f t="shared" si="73"/>
        <v>79.8</v>
      </c>
      <c r="R822" t="str">
        <f t="shared" si="74"/>
        <v>Jan 2025</v>
      </c>
      <c r="S822">
        <f t="shared" si="76"/>
        <v>2025</v>
      </c>
      <c r="T822" s="5">
        <f t="shared" si="77"/>
        <v>45658</v>
      </c>
    </row>
    <row r="823" spans="1:20" x14ac:dyDescent="0.3">
      <c r="A823">
        <v>71289</v>
      </c>
      <c r="B823" s="1">
        <v>45668</v>
      </c>
      <c r="C823">
        <v>815</v>
      </c>
      <c r="D823">
        <v>30</v>
      </c>
      <c r="E823" t="s">
        <v>37</v>
      </c>
      <c r="F823" t="s">
        <v>68</v>
      </c>
      <c r="G823">
        <v>1</v>
      </c>
      <c r="H823">
        <v>450.81</v>
      </c>
      <c r="I823" t="s">
        <v>26</v>
      </c>
      <c r="J823" t="s">
        <v>69</v>
      </c>
      <c r="K823" s="2">
        <v>3.9924906132665834</v>
      </c>
      <c r="M823" t="str">
        <f t="shared" si="72"/>
        <v>M</v>
      </c>
      <c r="N823" t="s">
        <v>21</v>
      </c>
      <c r="O823">
        <v>50</v>
      </c>
      <c r="P823" t="str">
        <f t="shared" si="75"/>
        <v>46-60</v>
      </c>
      <c r="Q823">
        <f t="shared" si="73"/>
        <v>450.81</v>
      </c>
      <c r="R823" t="str">
        <f t="shared" si="74"/>
        <v>Jan 2025</v>
      </c>
      <c r="S823">
        <f t="shared" si="76"/>
        <v>2025</v>
      </c>
      <c r="T823" s="5">
        <f t="shared" si="77"/>
        <v>45658</v>
      </c>
    </row>
    <row r="824" spans="1:20" x14ac:dyDescent="0.3">
      <c r="A824">
        <v>19238</v>
      </c>
      <c r="B824" s="1">
        <v>45668</v>
      </c>
      <c r="C824">
        <v>517</v>
      </c>
      <c r="D824">
        <v>10</v>
      </c>
      <c r="E824" t="s">
        <v>13</v>
      </c>
      <c r="F824" t="s">
        <v>111</v>
      </c>
      <c r="G824">
        <v>2</v>
      </c>
      <c r="H824">
        <v>108.34</v>
      </c>
      <c r="I824" t="s">
        <v>35</v>
      </c>
      <c r="J824" t="s">
        <v>912</v>
      </c>
      <c r="K824" s="2">
        <v>5</v>
      </c>
      <c r="L824">
        <v>5</v>
      </c>
      <c r="M824" t="str">
        <f t="shared" si="72"/>
        <v>M</v>
      </c>
      <c r="N824" t="s">
        <v>21</v>
      </c>
      <c r="O824">
        <v>70</v>
      </c>
      <c r="P824" t="str">
        <f t="shared" si="75"/>
        <v>60+</v>
      </c>
      <c r="Q824">
        <f t="shared" si="73"/>
        <v>216.68</v>
      </c>
      <c r="R824" t="str">
        <f t="shared" si="74"/>
        <v>Jan 2025</v>
      </c>
      <c r="S824">
        <f t="shared" si="76"/>
        <v>2025</v>
      </c>
      <c r="T824" s="5">
        <f t="shared" si="77"/>
        <v>45658</v>
      </c>
    </row>
    <row r="825" spans="1:20" x14ac:dyDescent="0.3">
      <c r="A825">
        <v>21391</v>
      </c>
      <c r="B825" s="1">
        <v>45668</v>
      </c>
      <c r="C825">
        <v>143</v>
      </c>
      <c r="D825">
        <v>10</v>
      </c>
      <c r="E825" t="s">
        <v>13</v>
      </c>
      <c r="F825" t="s">
        <v>42</v>
      </c>
      <c r="G825">
        <v>1</v>
      </c>
      <c r="H825">
        <v>63.56</v>
      </c>
      <c r="I825" t="s">
        <v>26</v>
      </c>
      <c r="J825" t="s">
        <v>936</v>
      </c>
      <c r="K825" s="2">
        <v>5</v>
      </c>
      <c r="L825">
        <v>5</v>
      </c>
      <c r="M825" t="str">
        <f t="shared" si="72"/>
        <v>M</v>
      </c>
      <c r="N825" t="s">
        <v>21</v>
      </c>
      <c r="O825">
        <v>28</v>
      </c>
      <c r="P825" t="str">
        <f t="shared" si="75"/>
        <v>26-35</v>
      </c>
      <c r="Q825">
        <f t="shared" si="73"/>
        <v>63.56</v>
      </c>
      <c r="R825" t="str">
        <f t="shared" si="74"/>
        <v>Jan 2025</v>
      </c>
      <c r="S825">
        <f t="shared" si="76"/>
        <v>2025</v>
      </c>
      <c r="T825" s="5">
        <f t="shared" si="77"/>
        <v>45658</v>
      </c>
    </row>
    <row r="826" spans="1:20" x14ac:dyDescent="0.3">
      <c r="A826">
        <v>36732</v>
      </c>
      <c r="B826" s="1">
        <v>45669</v>
      </c>
      <c r="C826">
        <v>704</v>
      </c>
      <c r="D826">
        <v>40</v>
      </c>
      <c r="E826" t="s">
        <v>24</v>
      </c>
      <c r="F826" t="s">
        <v>65</v>
      </c>
      <c r="G826">
        <v>3</v>
      </c>
      <c r="H826">
        <v>90.91</v>
      </c>
      <c r="I826" t="s">
        <v>35</v>
      </c>
      <c r="J826" t="s">
        <v>66</v>
      </c>
      <c r="K826" s="2">
        <v>5</v>
      </c>
      <c r="L826">
        <v>5</v>
      </c>
      <c r="M826" t="str">
        <f t="shared" si="72"/>
        <v>M</v>
      </c>
      <c r="N826" t="s">
        <v>21</v>
      </c>
      <c r="O826">
        <v>42</v>
      </c>
      <c r="P826" t="str">
        <f t="shared" si="75"/>
        <v>36-45</v>
      </c>
      <c r="Q826">
        <f t="shared" si="73"/>
        <v>272.73</v>
      </c>
      <c r="R826" t="str">
        <f t="shared" si="74"/>
        <v>Jan 2025</v>
      </c>
      <c r="S826">
        <f t="shared" si="76"/>
        <v>2025</v>
      </c>
      <c r="T826" s="5">
        <f t="shared" si="77"/>
        <v>45658</v>
      </c>
    </row>
    <row r="827" spans="1:20" x14ac:dyDescent="0.3">
      <c r="A827">
        <v>76569</v>
      </c>
      <c r="B827" s="1">
        <v>45669</v>
      </c>
      <c r="C827">
        <v>447</v>
      </c>
      <c r="D827">
        <v>30</v>
      </c>
      <c r="E827" t="s">
        <v>37</v>
      </c>
      <c r="F827" t="s">
        <v>95</v>
      </c>
      <c r="G827">
        <v>1</v>
      </c>
      <c r="H827">
        <v>428.62</v>
      </c>
      <c r="I827" t="s">
        <v>26</v>
      </c>
      <c r="J827" t="s">
        <v>818</v>
      </c>
      <c r="K827" s="2">
        <v>4</v>
      </c>
      <c r="L827">
        <v>4</v>
      </c>
      <c r="M827" t="str">
        <f t="shared" si="72"/>
        <v>F</v>
      </c>
      <c r="N827" t="s">
        <v>17</v>
      </c>
      <c r="O827">
        <v>56</v>
      </c>
      <c r="P827" t="str">
        <f t="shared" si="75"/>
        <v>46-60</v>
      </c>
      <c r="Q827">
        <f t="shared" si="73"/>
        <v>428.62</v>
      </c>
      <c r="R827" t="str">
        <f t="shared" si="74"/>
        <v>Jan 2025</v>
      </c>
      <c r="S827">
        <f t="shared" si="76"/>
        <v>2025</v>
      </c>
      <c r="T827" s="5">
        <f t="shared" si="77"/>
        <v>45658</v>
      </c>
    </row>
    <row r="828" spans="1:20" x14ac:dyDescent="0.3">
      <c r="A828">
        <v>18860</v>
      </c>
      <c r="B828" s="1">
        <v>45670</v>
      </c>
      <c r="C828">
        <v>860</v>
      </c>
      <c r="D828">
        <v>20</v>
      </c>
      <c r="E828" t="s">
        <v>28</v>
      </c>
      <c r="F828" t="s">
        <v>29</v>
      </c>
      <c r="G828">
        <v>1</v>
      </c>
      <c r="H828">
        <v>145.57</v>
      </c>
      <c r="I828" t="s">
        <v>26</v>
      </c>
      <c r="J828" t="s">
        <v>754</v>
      </c>
      <c r="K828" s="2">
        <v>3.9924906132665834</v>
      </c>
      <c r="M828" t="str">
        <f t="shared" si="72"/>
        <v>F</v>
      </c>
      <c r="N828" t="s">
        <v>17</v>
      </c>
      <c r="O828">
        <v>61</v>
      </c>
      <c r="P828" t="str">
        <f t="shared" si="75"/>
        <v>60+</v>
      </c>
      <c r="Q828">
        <f t="shared" si="73"/>
        <v>145.57</v>
      </c>
      <c r="R828" t="str">
        <f t="shared" si="74"/>
        <v>Jan 2025</v>
      </c>
      <c r="S828">
        <f t="shared" si="76"/>
        <v>2025</v>
      </c>
      <c r="T828" s="5">
        <f t="shared" si="77"/>
        <v>45658</v>
      </c>
    </row>
    <row r="829" spans="1:20" x14ac:dyDescent="0.3">
      <c r="A829">
        <v>81507</v>
      </c>
      <c r="B829" s="1">
        <v>45670</v>
      </c>
      <c r="C829">
        <v>611</v>
      </c>
      <c r="D829">
        <v>20</v>
      </c>
      <c r="E829" t="s">
        <v>28</v>
      </c>
      <c r="F829" t="s">
        <v>29</v>
      </c>
      <c r="G829">
        <v>1</v>
      </c>
      <c r="H829">
        <v>124.01</v>
      </c>
      <c r="I829" t="s">
        <v>35</v>
      </c>
      <c r="J829" t="s">
        <v>866</v>
      </c>
      <c r="K829" s="2">
        <v>5</v>
      </c>
      <c r="L829">
        <v>5</v>
      </c>
      <c r="M829" t="str">
        <f t="shared" si="72"/>
        <v>F</v>
      </c>
      <c r="N829" t="s">
        <v>17</v>
      </c>
      <c r="O829">
        <v>58</v>
      </c>
      <c r="P829" t="str">
        <f t="shared" si="75"/>
        <v>46-60</v>
      </c>
      <c r="Q829">
        <f t="shared" si="73"/>
        <v>124.01</v>
      </c>
      <c r="R829" t="str">
        <f t="shared" si="74"/>
        <v>Jan 2025</v>
      </c>
      <c r="S829">
        <f t="shared" si="76"/>
        <v>2025</v>
      </c>
      <c r="T829" s="5">
        <f t="shared" si="77"/>
        <v>45658</v>
      </c>
    </row>
    <row r="830" spans="1:20" x14ac:dyDescent="0.3">
      <c r="A830">
        <v>48551</v>
      </c>
      <c r="B830" s="1">
        <v>45671</v>
      </c>
      <c r="C830">
        <v>374</v>
      </c>
      <c r="D830">
        <v>40</v>
      </c>
      <c r="E830" t="s">
        <v>24</v>
      </c>
      <c r="F830" t="s">
        <v>25</v>
      </c>
      <c r="G830">
        <v>3</v>
      </c>
      <c r="H830">
        <v>215.43</v>
      </c>
      <c r="I830" t="s">
        <v>35</v>
      </c>
      <c r="J830" t="s">
        <v>582</v>
      </c>
      <c r="K830" s="2">
        <v>5</v>
      </c>
      <c r="L830">
        <v>5</v>
      </c>
      <c r="M830" t="str">
        <f t="shared" si="72"/>
        <v>F</v>
      </c>
      <c r="N830" t="s">
        <v>17</v>
      </c>
      <c r="O830">
        <v>69</v>
      </c>
      <c r="P830" t="str">
        <f t="shared" si="75"/>
        <v>60+</v>
      </c>
      <c r="Q830">
        <f t="shared" si="73"/>
        <v>646.29</v>
      </c>
      <c r="R830" t="str">
        <f t="shared" si="74"/>
        <v>Jan 2025</v>
      </c>
      <c r="S830">
        <f t="shared" si="76"/>
        <v>2025</v>
      </c>
      <c r="T830" s="5">
        <f t="shared" si="77"/>
        <v>45658</v>
      </c>
    </row>
    <row r="831" spans="1:20" x14ac:dyDescent="0.3">
      <c r="A831">
        <v>45242</v>
      </c>
      <c r="B831" s="1">
        <v>45671</v>
      </c>
      <c r="C831">
        <v>471</v>
      </c>
      <c r="D831">
        <v>20</v>
      </c>
      <c r="E831" t="s">
        <v>28</v>
      </c>
      <c r="F831" t="s">
        <v>77</v>
      </c>
      <c r="G831">
        <v>4</v>
      </c>
      <c r="H831">
        <v>375.91</v>
      </c>
      <c r="I831" t="s">
        <v>35</v>
      </c>
      <c r="J831" t="s">
        <v>564</v>
      </c>
      <c r="K831" s="2">
        <v>2</v>
      </c>
      <c r="L831">
        <v>2</v>
      </c>
      <c r="M831" t="str">
        <f t="shared" si="72"/>
        <v>F</v>
      </c>
      <c r="N831" t="s">
        <v>17</v>
      </c>
      <c r="O831">
        <v>73</v>
      </c>
      <c r="P831" t="str">
        <f t="shared" si="75"/>
        <v>60+</v>
      </c>
      <c r="Q831">
        <f t="shared" si="73"/>
        <v>1503.64</v>
      </c>
      <c r="R831" t="str">
        <f t="shared" si="74"/>
        <v>Jan 2025</v>
      </c>
      <c r="S831">
        <f t="shared" si="76"/>
        <v>2025</v>
      </c>
      <c r="T831" s="5">
        <f t="shared" si="77"/>
        <v>45658</v>
      </c>
    </row>
    <row r="832" spans="1:20" x14ac:dyDescent="0.3">
      <c r="A832">
        <v>45307</v>
      </c>
      <c r="B832" s="1">
        <v>45671</v>
      </c>
      <c r="C832">
        <v>162</v>
      </c>
      <c r="D832">
        <v>40</v>
      </c>
      <c r="E832" t="s">
        <v>24</v>
      </c>
      <c r="F832" t="s">
        <v>63</v>
      </c>
      <c r="G832">
        <v>1</v>
      </c>
      <c r="H832">
        <v>69.760000000000005</v>
      </c>
      <c r="I832" t="s">
        <v>35</v>
      </c>
      <c r="J832" t="s">
        <v>856</v>
      </c>
      <c r="K832" s="2">
        <v>1</v>
      </c>
      <c r="L832">
        <v>1</v>
      </c>
      <c r="M832" t="str">
        <f t="shared" si="72"/>
        <v>F</v>
      </c>
      <c r="N832" t="s">
        <v>17</v>
      </c>
      <c r="O832">
        <v>68</v>
      </c>
      <c r="P832" t="str">
        <f t="shared" si="75"/>
        <v>60+</v>
      </c>
      <c r="Q832">
        <f t="shared" si="73"/>
        <v>69.760000000000005</v>
      </c>
      <c r="R832" t="str">
        <f t="shared" si="74"/>
        <v>Jan 2025</v>
      </c>
      <c r="S832">
        <f t="shared" si="76"/>
        <v>2025</v>
      </c>
      <c r="T832" s="5">
        <f t="shared" si="77"/>
        <v>45658</v>
      </c>
    </row>
    <row r="833" spans="1:20" x14ac:dyDescent="0.3">
      <c r="A833">
        <v>54476</v>
      </c>
      <c r="B833" s="1">
        <v>45671</v>
      </c>
      <c r="C833">
        <v>678</v>
      </c>
      <c r="D833">
        <v>10</v>
      </c>
      <c r="E833" t="s">
        <v>13</v>
      </c>
      <c r="F833" t="s">
        <v>14</v>
      </c>
      <c r="G833">
        <v>2</v>
      </c>
      <c r="H833">
        <v>184.2</v>
      </c>
      <c r="I833" t="s">
        <v>15</v>
      </c>
      <c r="J833" t="s">
        <v>865</v>
      </c>
      <c r="K833" s="2">
        <v>5</v>
      </c>
      <c r="L833">
        <v>5</v>
      </c>
      <c r="M833" t="str">
        <f t="shared" si="72"/>
        <v>F</v>
      </c>
      <c r="N833" t="s">
        <v>17</v>
      </c>
      <c r="O833">
        <v>21</v>
      </c>
      <c r="P833" t="str">
        <f t="shared" si="75"/>
        <v>18-25</v>
      </c>
      <c r="Q833">
        <f t="shared" si="73"/>
        <v>368.4</v>
      </c>
      <c r="R833" t="str">
        <f t="shared" si="74"/>
        <v>Jan 2025</v>
      </c>
      <c r="S833">
        <f t="shared" si="76"/>
        <v>2025</v>
      </c>
      <c r="T833" s="5">
        <f t="shared" si="77"/>
        <v>45658</v>
      </c>
    </row>
    <row r="834" spans="1:20" x14ac:dyDescent="0.3">
      <c r="A834">
        <v>65284</v>
      </c>
      <c r="B834" s="1">
        <v>45671</v>
      </c>
      <c r="C834">
        <v>290</v>
      </c>
      <c r="D834">
        <v>20</v>
      </c>
      <c r="E834" t="s">
        <v>28</v>
      </c>
      <c r="F834" t="s">
        <v>29</v>
      </c>
      <c r="G834">
        <v>3</v>
      </c>
      <c r="H834">
        <v>127.78</v>
      </c>
      <c r="I834" t="s">
        <v>15</v>
      </c>
      <c r="J834" t="s">
        <v>921</v>
      </c>
      <c r="K834" s="2">
        <v>4</v>
      </c>
      <c r="L834">
        <v>4</v>
      </c>
      <c r="M834" t="str">
        <f t="shared" ref="M834:M897" si="78">IF(N834="", "Unknown", N834)</f>
        <v>M</v>
      </c>
      <c r="N834" t="s">
        <v>21</v>
      </c>
      <c r="O834">
        <v>75</v>
      </c>
      <c r="P834" t="str">
        <f t="shared" si="75"/>
        <v>60+</v>
      </c>
      <c r="Q834">
        <f t="shared" ref="Q834:Q897" si="79">G834*H834</f>
        <v>383.34000000000003</v>
      </c>
      <c r="R834" t="str">
        <f t="shared" ref="R834:R897" si="80">TEXT(B834,"mmm_yyyy")</f>
        <v>Jan 2025</v>
      </c>
      <c r="S834">
        <f t="shared" si="76"/>
        <v>2025</v>
      </c>
      <c r="T834" s="5">
        <f t="shared" si="77"/>
        <v>45658</v>
      </c>
    </row>
    <row r="835" spans="1:20" x14ac:dyDescent="0.3">
      <c r="A835">
        <v>62821</v>
      </c>
      <c r="B835" s="1">
        <v>45672</v>
      </c>
      <c r="C835">
        <v>146</v>
      </c>
      <c r="D835">
        <v>10</v>
      </c>
      <c r="E835" t="s">
        <v>13</v>
      </c>
      <c r="F835" t="s">
        <v>32</v>
      </c>
      <c r="G835">
        <v>5</v>
      </c>
      <c r="H835">
        <v>184.27</v>
      </c>
      <c r="I835" t="s">
        <v>15</v>
      </c>
      <c r="J835" t="s">
        <v>891</v>
      </c>
      <c r="K835" s="2">
        <v>2</v>
      </c>
      <c r="L835">
        <v>2</v>
      </c>
      <c r="M835" t="str">
        <f t="shared" si="78"/>
        <v>F</v>
      </c>
      <c r="N835" t="s">
        <v>17</v>
      </c>
      <c r="O835">
        <v>36</v>
      </c>
      <c r="P835" t="str">
        <f t="shared" ref="P835:P898" si="81">VLOOKUP(O835, $W$2:$X$7, 2, TRUE)</f>
        <v>36-45</v>
      </c>
      <c r="Q835">
        <f t="shared" si="79"/>
        <v>921.35</v>
      </c>
      <c r="R835" t="str">
        <f t="shared" si="80"/>
        <v>Jan 2025</v>
      </c>
      <c r="S835">
        <f t="shared" ref="S835:S898" si="82">YEAR(B835)</f>
        <v>2025</v>
      </c>
      <c r="T835" s="5">
        <f t="shared" ref="T835:T898" si="83">DATE(YEAR(R835), MONTH(R835), 1)</f>
        <v>45658</v>
      </c>
    </row>
    <row r="836" spans="1:20" x14ac:dyDescent="0.3">
      <c r="A836">
        <v>45059</v>
      </c>
      <c r="B836" s="1">
        <v>45672</v>
      </c>
      <c r="C836">
        <v>856</v>
      </c>
      <c r="D836">
        <v>50</v>
      </c>
      <c r="E836" t="s">
        <v>18</v>
      </c>
      <c r="F836" t="s">
        <v>34</v>
      </c>
      <c r="G836">
        <v>1</v>
      </c>
      <c r="H836">
        <v>230.09</v>
      </c>
      <c r="I836" t="s">
        <v>15</v>
      </c>
      <c r="J836" t="s">
        <v>922</v>
      </c>
      <c r="K836" s="2">
        <v>1</v>
      </c>
      <c r="L836">
        <v>1</v>
      </c>
      <c r="M836" t="str">
        <f t="shared" si="78"/>
        <v>M</v>
      </c>
      <c r="N836" t="s">
        <v>21</v>
      </c>
      <c r="O836">
        <v>49</v>
      </c>
      <c r="P836" t="str">
        <f t="shared" si="81"/>
        <v>46-60</v>
      </c>
      <c r="Q836">
        <f t="shared" si="79"/>
        <v>230.09</v>
      </c>
      <c r="R836" t="str">
        <f t="shared" si="80"/>
        <v>Jan 2025</v>
      </c>
      <c r="S836">
        <f t="shared" si="82"/>
        <v>2025</v>
      </c>
      <c r="T836" s="5">
        <f t="shared" si="83"/>
        <v>45658</v>
      </c>
    </row>
    <row r="837" spans="1:20" x14ac:dyDescent="0.3">
      <c r="A837">
        <v>34358</v>
      </c>
      <c r="B837" s="1">
        <v>45673</v>
      </c>
      <c r="C837">
        <v>945</v>
      </c>
      <c r="D837">
        <v>20</v>
      </c>
      <c r="E837" t="s">
        <v>28</v>
      </c>
      <c r="F837" t="s">
        <v>51</v>
      </c>
      <c r="G837">
        <v>1</v>
      </c>
      <c r="H837">
        <v>27.65</v>
      </c>
      <c r="I837" t="s">
        <v>26</v>
      </c>
      <c r="J837" t="s">
        <v>103</v>
      </c>
      <c r="K837" s="2">
        <v>4</v>
      </c>
      <c r="L837">
        <v>4</v>
      </c>
      <c r="M837" t="str">
        <f t="shared" si="78"/>
        <v>M</v>
      </c>
      <c r="N837" t="s">
        <v>21</v>
      </c>
      <c r="O837">
        <v>50</v>
      </c>
      <c r="P837" t="str">
        <f t="shared" si="81"/>
        <v>46-60</v>
      </c>
      <c r="Q837">
        <f t="shared" si="79"/>
        <v>27.65</v>
      </c>
      <c r="R837" t="str">
        <f t="shared" si="80"/>
        <v>Jan 2025</v>
      </c>
      <c r="S837">
        <f t="shared" si="82"/>
        <v>2025</v>
      </c>
      <c r="T837" s="5">
        <f t="shared" si="83"/>
        <v>45658</v>
      </c>
    </row>
    <row r="838" spans="1:20" x14ac:dyDescent="0.3">
      <c r="A838">
        <v>77934</v>
      </c>
      <c r="B838" s="1">
        <v>45673</v>
      </c>
      <c r="C838">
        <v>695</v>
      </c>
      <c r="D838">
        <v>20</v>
      </c>
      <c r="E838" t="s">
        <v>28</v>
      </c>
      <c r="F838" t="s">
        <v>29</v>
      </c>
      <c r="G838">
        <v>1</v>
      </c>
      <c r="H838">
        <v>66.239999999999995</v>
      </c>
      <c r="I838" t="s">
        <v>15</v>
      </c>
      <c r="J838" t="s">
        <v>179</v>
      </c>
      <c r="K838" s="2">
        <v>5</v>
      </c>
      <c r="L838">
        <v>5</v>
      </c>
      <c r="M838" t="str">
        <f t="shared" si="78"/>
        <v>Unknown</v>
      </c>
      <c r="O838">
        <v>27</v>
      </c>
      <c r="P838" t="str">
        <f t="shared" si="81"/>
        <v>26-35</v>
      </c>
      <c r="Q838">
        <f t="shared" si="79"/>
        <v>66.239999999999995</v>
      </c>
      <c r="R838" t="str">
        <f t="shared" si="80"/>
        <v>Jan 2025</v>
      </c>
      <c r="S838">
        <f t="shared" si="82"/>
        <v>2025</v>
      </c>
      <c r="T838" s="5">
        <f t="shared" si="83"/>
        <v>45658</v>
      </c>
    </row>
    <row r="839" spans="1:20" x14ac:dyDescent="0.3">
      <c r="A839">
        <v>47485</v>
      </c>
      <c r="B839" s="1">
        <v>45673</v>
      </c>
      <c r="C839">
        <v>868</v>
      </c>
      <c r="D839">
        <v>30</v>
      </c>
      <c r="E839" t="s">
        <v>37</v>
      </c>
      <c r="F839" t="s">
        <v>58</v>
      </c>
      <c r="G839">
        <v>1</v>
      </c>
      <c r="H839">
        <v>55.6</v>
      </c>
      <c r="I839" t="s">
        <v>35</v>
      </c>
      <c r="J839" t="s">
        <v>467</v>
      </c>
      <c r="K839" s="2">
        <v>5</v>
      </c>
      <c r="L839">
        <v>5</v>
      </c>
      <c r="M839" t="str">
        <f t="shared" si="78"/>
        <v>F</v>
      </c>
      <c r="N839" t="s">
        <v>17</v>
      </c>
      <c r="O839">
        <v>55</v>
      </c>
      <c r="P839" t="str">
        <f t="shared" si="81"/>
        <v>46-60</v>
      </c>
      <c r="Q839">
        <f t="shared" si="79"/>
        <v>55.6</v>
      </c>
      <c r="R839" t="str">
        <f t="shared" si="80"/>
        <v>Jan 2025</v>
      </c>
      <c r="S839">
        <f t="shared" si="82"/>
        <v>2025</v>
      </c>
      <c r="T839" s="5">
        <f t="shared" si="83"/>
        <v>45658</v>
      </c>
    </row>
    <row r="840" spans="1:20" x14ac:dyDescent="0.3">
      <c r="A840">
        <v>86737</v>
      </c>
      <c r="B840" s="1">
        <v>45673</v>
      </c>
      <c r="C840">
        <v>352</v>
      </c>
      <c r="D840">
        <v>20</v>
      </c>
      <c r="E840" t="s">
        <v>28</v>
      </c>
      <c r="F840" t="s">
        <v>51</v>
      </c>
      <c r="G840">
        <v>1</v>
      </c>
      <c r="H840">
        <v>424.55</v>
      </c>
      <c r="I840" t="s">
        <v>15</v>
      </c>
      <c r="J840" t="s">
        <v>20</v>
      </c>
      <c r="K840" s="2">
        <v>3</v>
      </c>
      <c r="L840">
        <v>3</v>
      </c>
      <c r="M840" t="str">
        <f t="shared" si="78"/>
        <v>F</v>
      </c>
      <c r="N840" t="s">
        <v>17</v>
      </c>
      <c r="O840">
        <v>24</v>
      </c>
      <c r="P840" t="str">
        <f t="shared" si="81"/>
        <v>18-25</v>
      </c>
      <c r="Q840">
        <f t="shared" si="79"/>
        <v>424.55</v>
      </c>
      <c r="R840" t="str">
        <f t="shared" si="80"/>
        <v>Jan 2025</v>
      </c>
      <c r="S840">
        <f t="shared" si="82"/>
        <v>2025</v>
      </c>
      <c r="T840" s="5">
        <f t="shared" si="83"/>
        <v>45658</v>
      </c>
    </row>
    <row r="841" spans="1:20" x14ac:dyDescent="0.3">
      <c r="A841">
        <v>23094</v>
      </c>
      <c r="B841" s="1">
        <v>45674</v>
      </c>
      <c r="C841">
        <v>658</v>
      </c>
      <c r="D841">
        <v>10</v>
      </c>
      <c r="E841" t="s">
        <v>13</v>
      </c>
      <c r="F841" t="s">
        <v>47</v>
      </c>
      <c r="G841">
        <v>2</v>
      </c>
      <c r="H841">
        <v>43.03</v>
      </c>
      <c r="I841" t="s">
        <v>15</v>
      </c>
      <c r="J841" t="s">
        <v>71</v>
      </c>
      <c r="K841" s="2">
        <v>5</v>
      </c>
      <c r="L841">
        <v>5</v>
      </c>
      <c r="M841" t="str">
        <f t="shared" si="78"/>
        <v>M</v>
      </c>
      <c r="N841" t="s">
        <v>21</v>
      </c>
      <c r="O841">
        <v>56</v>
      </c>
      <c r="P841" t="str">
        <f t="shared" si="81"/>
        <v>46-60</v>
      </c>
      <c r="Q841">
        <f t="shared" si="79"/>
        <v>86.06</v>
      </c>
      <c r="R841" t="str">
        <f t="shared" si="80"/>
        <v>Jan 2025</v>
      </c>
      <c r="S841">
        <f t="shared" si="82"/>
        <v>2025</v>
      </c>
      <c r="T841" s="5">
        <f t="shared" si="83"/>
        <v>45658</v>
      </c>
    </row>
    <row r="842" spans="1:20" x14ac:dyDescent="0.3">
      <c r="A842">
        <v>49956</v>
      </c>
      <c r="B842" s="1">
        <v>45674</v>
      </c>
      <c r="C842">
        <v>675</v>
      </c>
      <c r="D842">
        <v>30</v>
      </c>
      <c r="E842" t="s">
        <v>37</v>
      </c>
      <c r="F842" t="s">
        <v>40</v>
      </c>
      <c r="G842">
        <v>5</v>
      </c>
      <c r="H842">
        <v>63.52</v>
      </c>
      <c r="I842" t="s">
        <v>35</v>
      </c>
      <c r="J842" t="s">
        <v>386</v>
      </c>
      <c r="K842" s="2">
        <v>4</v>
      </c>
      <c r="L842">
        <v>4</v>
      </c>
      <c r="M842" t="str">
        <f t="shared" si="78"/>
        <v>M</v>
      </c>
      <c r="N842" t="s">
        <v>21</v>
      </c>
      <c r="O842">
        <v>24</v>
      </c>
      <c r="P842" t="str">
        <f t="shared" si="81"/>
        <v>18-25</v>
      </c>
      <c r="Q842">
        <f t="shared" si="79"/>
        <v>317.60000000000002</v>
      </c>
      <c r="R842" t="str">
        <f t="shared" si="80"/>
        <v>Jan 2025</v>
      </c>
      <c r="S842">
        <f t="shared" si="82"/>
        <v>2025</v>
      </c>
      <c r="T842" s="5">
        <f t="shared" si="83"/>
        <v>45658</v>
      </c>
    </row>
    <row r="843" spans="1:20" x14ac:dyDescent="0.3">
      <c r="A843">
        <v>79582</v>
      </c>
      <c r="B843" s="1">
        <v>45674</v>
      </c>
      <c r="C843">
        <v>388</v>
      </c>
      <c r="D843">
        <v>40</v>
      </c>
      <c r="E843" t="s">
        <v>24</v>
      </c>
      <c r="F843" t="s">
        <v>49</v>
      </c>
      <c r="G843">
        <v>1</v>
      </c>
      <c r="H843">
        <v>78.2</v>
      </c>
      <c r="I843" t="s">
        <v>26</v>
      </c>
      <c r="J843" t="s">
        <v>480</v>
      </c>
      <c r="K843" s="2">
        <v>1</v>
      </c>
      <c r="L843">
        <v>1</v>
      </c>
      <c r="M843" t="str">
        <f t="shared" si="78"/>
        <v>F</v>
      </c>
      <c r="N843" t="s">
        <v>17</v>
      </c>
      <c r="O843">
        <v>66</v>
      </c>
      <c r="P843" t="str">
        <f t="shared" si="81"/>
        <v>60+</v>
      </c>
      <c r="Q843">
        <f t="shared" si="79"/>
        <v>78.2</v>
      </c>
      <c r="R843" t="str">
        <f t="shared" si="80"/>
        <v>Jan 2025</v>
      </c>
      <c r="S843">
        <f t="shared" si="82"/>
        <v>2025</v>
      </c>
      <c r="T843" s="5">
        <f t="shared" si="83"/>
        <v>45658</v>
      </c>
    </row>
    <row r="844" spans="1:20" x14ac:dyDescent="0.3">
      <c r="A844">
        <v>78277</v>
      </c>
      <c r="B844" s="1">
        <v>45674</v>
      </c>
      <c r="C844">
        <v>157</v>
      </c>
      <c r="D844">
        <v>30</v>
      </c>
      <c r="E844" t="s">
        <v>37</v>
      </c>
      <c r="F844" t="s">
        <v>38</v>
      </c>
      <c r="G844">
        <v>4</v>
      </c>
      <c r="H844">
        <v>406.99</v>
      </c>
      <c r="I844" t="s">
        <v>15</v>
      </c>
      <c r="J844" t="s">
        <v>491</v>
      </c>
      <c r="K844" s="2">
        <v>3.9924906132665834</v>
      </c>
      <c r="M844" t="str">
        <f t="shared" si="78"/>
        <v>M</v>
      </c>
      <c r="N844" t="s">
        <v>21</v>
      </c>
      <c r="O844">
        <v>38</v>
      </c>
      <c r="P844" t="str">
        <f t="shared" si="81"/>
        <v>36-45</v>
      </c>
      <c r="Q844">
        <f t="shared" si="79"/>
        <v>1627.96</v>
      </c>
      <c r="R844" t="str">
        <f t="shared" si="80"/>
        <v>Jan 2025</v>
      </c>
      <c r="S844">
        <f t="shared" si="82"/>
        <v>2025</v>
      </c>
      <c r="T844" s="5">
        <f t="shared" si="83"/>
        <v>45658</v>
      </c>
    </row>
    <row r="845" spans="1:20" x14ac:dyDescent="0.3">
      <c r="A845">
        <v>21298</v>
      </c>
      <c r="B845" s="1">
        <v>45674</v>
      </c>
      <c r="C845">
        <v>479</v>
      </c>
      <c r="D845">
        <v>30</v>
      </c>
      <c r="E845" t="s">
        <v>37</v>
      </c>
      <c r="F845" t="s">
        <v>58</v>
      </c>
      <c r="G845">
        <v>4</v>
      </c>
      <c r="H845">
        <v>276.73</v>
      </c>
      <c r="I845" t="s">
        <v>15</v>
      </c>
      <c r="J845" t="s">
        <v>764</v>
      </c>
      <c r="K845" s="2">
        <v>3</v>
      </c>
      <c r="L845">
        <v>3</v>
      </c>
      <c r="M845" t="str">
        <f t="shared" si="78"/>
        <v>M</v>
      </c>
      <c r="N845" t="s">
        <v>21</v>
      </c>
      <c r="O845">
        <v>55</v>
      </c>
      <c r="P845" t="str">
        <f t="shared" si="81"/>
        <v>46-60</v>
      </c>
      <c r="Q845">
        <f t="shared" si="79"/>
        <v>1106.92</v>
      </c>
      <c r="R845" t="str">
        <f t="shared" si="80"/>
        <v>Jan 2025</v>
      </c>
      <c r="S845">
        <f t="shared" si="82"/>
        <v>2025</v>
      </c>
      <c r="T845" s="5">
        <f t="shared" si="83"/>
        <v>45658</v>
      </c>
    </row>
    <row r="846" spans="1:20" x14ac:dyDescent="0.3">
      <c r="A846">
        <v>92942</v>
      </c>
      <c r="B846" s="1">
        <v>45674</v>
      </c>
      <c r="C846">
        <v>489</v>
      </c>
      <c r="D846">
        <v>20</v>
      </c>
      <c r="E846" t="s">
        <v>28</v>
      </c>
      <c r="F846" t="s">
        <v>77</v>
      </c>
      <c r="G846">
        <v>3</v>
      </c>
      <c r="H846">
        <v>171.95</v>
      </c>
      <c r="I846" t="s">
        <v>26</v>
      </c>
      <c r="J846" t="s">
        <v>967</v>
      </c>
      <c r="K846" s="2">
        <v>5</v>
      </c>
      <c r="L846">
        <v>5</v>
      </c>
      <c r="M846" t="str">
        <f t="shared" si="78"/>
        <v>F</v>
      </c>
      <c r="N846" t="s">
        <v>17</v>
      </c>
      <c r="O846">
        <v>29</v>
      </c>
      <c r="P846" t="str">
        <f t="shared" si="81"/>
        <v>26-35</v>
      </c>
      <c r="Q846">
        <f t="shared" si="79"/>
        <v>515.84999999999991</v>
      </c>
      <c r="R846" t="str">
        <f t="shared" si="80"/>
        <v>Jan 2025</v>
      </c>
      <c r="S846">
        <f t="shared" si="82"/>
        <v>2025</v>
      </c>
      <c r="T846" s="5">
        <f t="shared" si="83"/>
        <v>45658</v>
      </c>
    </row>
    <row r="847" spans="1:20" x14ac:dyDescent="0.3">
      <c r="A847">
        <v>14911</v>
      </c>
      <c r="B847" s="1">
        <v>45675</v>
      </c>
      <c r="C847">
        <v>589</v>
      </c>
      <c r="D847">
        <v>30</v>
      </c>
      <c r="E847" t="s">
        <v>37</v>
      </c>
      <c r="F847" t="s">
        <v>95</v>
      </c>
      <c r="G847">
        <v>2</v>
      </c>
      <c r="H847">
        <v>231.85</v>
      </c>
      <c r="I847" t="s">
        <v>15</v>
      </c>
      <c r="J847" t="s">
        <v>567</v>
      </c>
      <c r="K847" s="2">
        <v>3.9924906132665834</v>
      </c>
      <c r="M847" t="str">
        <f t="shared" si="78"/>
        <v>M</v>
      </c>
      <c r="N847" t="s">
        <v>21</v>
      </c>
      <c r="O847">
        <v>74</v>
      </c>
      <c r="P847" t="str">
        <f t="shared" si="81"/>
        <v>60+</v>
      </c>
      <c r="Q847">
        <f t="shared" si="79"/>
        <v>463.7</v>
      </c>
      <c r="R847" t="str">
        <f t="shared" si="80"/>
        <v>Jan 2025</v>
      </c>
      <c r="S847">
        <f t="shared" si="82"/>
        <v>2025</v>
      </c>
      <c r="T847" s="5">
        <f t="shared" si="83"/>
        <v>45658</v>
      </c>
    </row>
    <row r="848" spans="1:20" x14ac:dyDescent="0.3">
      <c r="A848">
        <v>91976</v>
      </c>
      <c r="B848" s="1">
        <v>45676</v>
      </c>
      <c r="C848">
        <v>321</v>
      </c>
      <c r="D848">
        <v>10</v>
      </c>
      <c r="E848" t="s">
        <v>13</v>
      </c>
      <c r="F848" t="s">
        <v>111</v>
      </c>
      <c r="G848">
        <v>2</v>
      </c>
      <c r="H848">
        <v>143.88</v>
      </c>
      <c r="I848" t="s">
        <v>26</v>
      </c>
      <c r="J848" t="s">
        <v>323</v>
      </c>
      <c r="K848" s="2">
        <v>4</v>
      </c>
      <c r="L848">
        <v>4</v>
      </c>
      <c r="M848" t="str">
        <f t="shared" si="78"/>
        <v>M</v>
      </c>
      <c r="N848" t="s">
        <v>21</v>
      </c>
      <c r="O848">
        <v>74</v>
      </c>
      <c r="P848" t="str">
        <f t="shared" si="81"/>
        <v>60+</v>
      </c>
      <c r="Q848">
        <f t="shared" si="79"/>
        <v>287.76</v>
      </c>
      <c r="R848" t="str">
        <f t="shared" si="80"/>
        <v>Jan 2025</v>
      </c>
      <c r="S848">
        <f t="shared" si="82"/>
        <v>2025</v>
      </c>
      <c r="T848" s="5">
        <f t="shared" si="83"/>
        <v>45658</v>
      </c>
    </row>
    <row r="849" spans="1:20" x14ac:dyDescent="0.3">
      <c r="A849">
        <v>94108</v>
      </c>
      <c r="B849" s="1">
        <v>45677</v>
      </c>
      <c r="C849">
        <v>837</v>
      </c>
      <c r="D849">
        <v>30</v>
      </c>
      <c r="E849" t="s">
        <v>37</v>
      </c>
      <c r="F849" t="s">
        <v>95</v>
      </c>
      <c r="G849">
        <v>2</v>
      </c>
      <c r="H849">
        <v>87.3</v>
      </c>
      <c r="I849" t="s">
        <v>35</v>
      </c>
      <c r="J849" t="s">
        <v>96</v>
      </c>
      <c r="K849" s="2">
        <v>5</v>
      </c>
      <c r="L849">
        <v>5</v>
      </c>
      <c r="M849" t="str">
        <f t="shared" si="78"/>
        <v>F</v>
      </c>
      <c r="N849" t="s">
        <v>17</v>
      </c>
      <c r="O849">
        <v>72</v>
      </c>
      <c r="P849" t="str">
        <f t="shared" si="81"/>
        <v>60+</v>
      </c>
      <c r="Q849">
        <f t="shared" si="79"/>
        <v>174.6</v>
      </c>
      <c r="R849" t="str">
        <f t="shared" si="80"/>
        <v>Jan 2025</v>
      </c>
      <c r="S849">
        <f t="shared" si="82"/>
        <v>2025</v>
      </c>
      <c r="T849" s="5">
        <f t="shared" si="83"/>
        <v>45658</v>
      </c>
    </row>
    <row r="850" spans="1:20" x14ac:dyDescent="0.3">
      <c r="A850">
        <v>84063</v>
      </c>
      <c r="B850" s="1">
        <v>45677</v>
      </c>
      <c r="C850">
        <v>744</v>
      </c>
      <c r="D850">
        <v>50</v>
      </c>
      <c r="E850" t="s">
        <v>18</v>
      </c>
      <c r="F850" t="s">
        <v>84</v>
      </c>
      <c r="G850">
        <v>5</v>
      </c>
      <c r="H850">
        <v>321.04000000000002</v>
      </c>
      <c r="I850" t="s">
        <v>26</v>
      </c>
      <c r="J850" t="s">
        <v>186</v>
      </c>
      <c r="K850" s="2">
        <v>5</v>
      </c>
      <c r="L850">
        <v>5</v>
      </c>
      <c r="M850" t="str">
        <f t="shared" si="78"/>
        <v>F</v>
      </c>
      <c r="N850" t="s">
        <v>17</v>
      </c>
      <c r="O850">
        <v>43</v>
      </c>
      <c r="P850" t="str">
        <f t="shared" si="81"/>
        <v>36-45</v>
      </c>
      <c r="Q850">
        <f t="shared" si="79"/>
        <v>1605.2</v>
      </c>
      <c r="R850" t="str">
        <f t="shared" si="80"/>
        <v>Jan 2025</v>
      </c>
      <c r="S850">
        <f t="shared" si="82"/>
        <v>2025</v>
      </c>
      <c r="T850" s="5">
        <f t="shared" si="83"/>
        <v>45658</v>
      </c>
    </row>
    <row r="851" spans="1:20" x14ac:dyDescent="0.3">
      <c r="A851">
        <v>81896</v>
      </c>
      <c r="B851" s="1">
        <v>45677</v>
      </c>
      <c r="C851">
        <v>105</v>
      </c>
      <c r="D851">
        <v>40</v>
      </c>
      <c r="E851" t="s">
        <v>24</v>
      </c>
      <c r="F851" t="s">
        <v>25</v>
      </c>
      <c r="G851">
        <v>2</v>
      </c>
      <c r="H851">
        <v>307.58999999999997</v>
      </c>
      <c r="I851" t="s">
        <v>26</v>
      </c>
      <c r="J851" t="s">
        <v>610</v>
      </c>
      <c r="K851" s="2">
        <v>3.9924906132665834</v>
      </c>
      <c r="M851" t="str">
        <f t="shared" si="78"/>
        <v>M</v>
      </c>
      <c r="N851" t="s">
        <v>21</v>
      </c>
      <c r="O851">
        <v>21</v>
      </c>
      <c r="P851" t="str">
        <f t="shared" si="81"/>
        <v>18-25</v>
      </c>
      <c r="Q851">
        <f t="shared" si="79"/>
        <v>615.17999999999995</v>
      </c>
      <c r="R851" t="str">
        <f t="shared" si="80"/>
        <v>Jan 2025</v>
      </c>
      <c r="S851">
        <f t="shared" si="82"/>
        <v>2025</v>
      </c>
      <c r="T851" s="5">
        <f t="shared" si="83"/>
        <v>45658</v>
      </c>
    </row>
    <row r="852" spans="1:20" x14ac:dyDescent="0.3">
      <c r="A852">
        <v>54625</v>
      </c>
      <c r="B852" s="1">
        <v>45678</v>
      </c>
      <c r="C852">
        <v>539</v>
      </c>
      <c r="D852">
        <v>50</v>
      </c>
      <c r="E852" t="s">
        <v>18</v>
      </c>
      <c r="F852" t="s">
        <v>22</v>
      </c>
      <c r="G852">
        <v>3</v>
      </c>
      <c r="H852">
        <v>99.16</v>
      </c>
      <c r="I852" t="s">
        <v>15</v>
      </c>
      <c r="J852" t="s">
        <v>344</v>
      </c>
      <c r="K852" s="2">
        <v>4</v>
      </c>
      <c r="L852">
        <v>4</v>
      </c>
      <c r="M852" t="str">
        <f t="shared" si="78"/>
        <v>Unknown</v>
      </c>
      <c r="O852">
        <v>70</v>
      </c>
      <c r="P852" t="str">
        <f t="shared" si="81"/>
        <v>60+</v>
      </c>
      <c r="Q852">
        <f t="shared" si="79"/>
        <v>297.48</v>
      </c>
      <c r="R852" t="str">
        <f t="shared" si="80"/>
        <v>Jan 2025</v>
      </c>
      <c r="S852">
        <f t="shared" si="82"/>
        <v>2025</v>
      </c>
      <c r="T852" s="5">
        <f t="shared" si="83"/>
        <v>45658</v>
      </c>
    </row>
    <row r="853" spans="1:20" x14ac:dyDescent="0.3">
      <c r="A853">
        <v>12572</v>
      </c>
      <c r="B853" s="1">
        <v>45679</v>
      </c>
      <c r="C853">
        <v>656</v>
      </c>
      <c r="D853">
        <v>20</v>
      </c>
      <c r="E853" t="s">
        <v>28</v>
      </c>
      <c r="F853" t="s">
        <v>79</v>
      </c>
      <c r="G853">
        <v>4</v>
      </c>
      <c r="H853">
        <v>226.45</v>
      </c>
      <c r="I853" t="s">
        <v>26</v>
      </c>
      <c r="J853" t="s">
        <v>215</v>
      </c>
      <c r="K853" s="2">
        <v>5</v>
      </c>
      <c r="L853">
        <v>5</v>
      </c>
      <c r="M853" t="str">
        <f t="shared" si="78"/>
        <v>M</v>
      </c>
      <c r="N853" t="s">
        <v>21</v>
      </c>
      <c r="O853">
        <v>46</v>
      </c>
      <c r="P853" t="str">
        <f t="shared" si="81"/>
        <v>46-60</v>
      </c>
      <c r="Q853">
        <f t="shared" si="79"/>
        <v>905.8</v>
      </c>
      <c r="R853" t="str">
        <f t="shared" si="80"/>
        <v>Jan 2025</v>
      </c>
      <c r="S853">
        <f t="shared" si="82"/>
        <v>2025</v>
      </c>
      <c r="T853" s="5">
        <f t="shared" si="83"/>
        <v>45658</v>
      </c>
    </row>
    <row r="854" spans="1:20" x14ac:dyDescent="0.3">
      <c r="A854">
        <v>71609</v>
      </c>
      <c r="B854" s="1">
        <v>45679</v>
      </c>
      <c r="C854">
        <v>510</v>
      </c>
      <c r="D854">
        <v>20</v>
      </c>
      <c r="E854" t="s">
        <v>28</v>
      </c>
      <c r="F854" t="s">
        <v>51</v>
      </c>
      <c r="G854">
        <v>2</v>
      </c>
      <c r="H854">
        <v>345.89</v>
      </c>
      <c r="I854" t="s">
        <v>26</v>
      </c>
      <c r="J854" t="s">
        <v>970</v>
      </c>
      <c r="K854" s="2">
        <v>3.9924906132665834</v>
      </c>
      <c r="M854" t="str">
        <f t="shared" si="78"/>
        <v>M</v>
      </c>
      <c r="N854" t="s">
        <v>21</v>
      </c>
      <c r="O854">
        <v>24</v>
      </c>
      <c r="P854" t="str">
        <f t="shared" si="81"/>
        <v>18-25</v>
      </c>
      <c r="Q854">
        <f t="shared" si="79"/>
        <v>691.78</v>
      </c>
      <c r="R854" t="str">
        <f t="shared" si="80"/>
        <v>Jan 2025</v>
      </c>
      <c r="S854">
        <f t="shared" si="82"/>
        <v>2025</v>
      </c>
      <c r="T854" s="5">
        <f t="shared" si="83"/>
        <v>45658</v>
      </c>
    </row>
    <row r="855" spans="1:20" x14ac:dyDescent="0.3">
      <c r="A855">
        <v>82168</v>
      </c>
      <c r="B855" s="1">
        <v>45680</v>
      </c>
      <c r="C855">
        <v>653</v>
      </c>
      <c r="D855">
        <v>40</v>
      </c>
      <c r="E855" t="s">
        <v>24</v>
      </c>
      <c r="F855" t="s">
        <v>65</v>
      </c>
      <c r="G855">
        <v>2</v>
      </c>
      <c r="H855">
        <v>473.57</v>
      </c>
      <c r="I855" t="s">
        <v>15</v>
      </c>
      <c r="J855" t="s">
        <v>136</v>
      </c>
      <c r="K855" s="2">
        <v>5</v>
      </c>
      <c r="L855">
        <v>5</v>
      </c>
      <c r="M855" t="str">
        <f t="shared" si="78"/>
        <v>F</v>
      </c>
      <c r="N855" t="s">
        <v>17</v>
      </c>
      <c r="O855">
        <v>44</v>
      </c>
      <c r="P855" t="str">
        <f t="shared" si="81"/>
        <v>36-45</v>
      </c>
      <c r="Q855">
        <f t="shared" si="79"/>
        <v>947.14</v>
      </c>
      <c r="R855" t="str">
        <f t="shared" si="80"/>
        <v>Jan 2025</v>
      </c>
      <c r="S855">
        <f t="shared" si="82"/>
        <v>2025</v>
      </c>
      <c r="T855" s="5">
        <f t="shared" si="83"/>
        <v>45658</v>
      </c>
    </row>
    <row r="856" spans="1:20" x14ac:dyDescent="0.3">
      <c r="A856">
        <v>60144</v>
      </c>
      <c r="B856" s="1">
        <v>45680</v>
      </c>
      <c r="C856">
        <v>287</v>
      </c>
      <c r="D856">
        <v>10</v>
      </c>
      <c r="E856" t="s">
        <v>13</v>
      </c>
      <c r="F856" t="s">
        <v>14</v>
      </c>
      <c r="G856">
        <v>4</v>
      </c>
      <c r="H856">
        <v>86.23</v>
      </c>
      <c r="I856" t="s">
        <v>35</v>
      </c>
      <c r="J856" t="s">
        <v>263</v>
      </c>
      <c r="K856" s="2">
        <v>3.9924906132665834</v>
      </c>
      <c r="M856" t="str">
        <f t="shared" si="78"/>
        <v>M</v>
      </c>
      <c r="N856" t="s">
        <v>21</v>
      </c>
      <c r="O856">
        <v>65</v>
      </c>
      <c r="P856" t="str">
        <f t="shared" si="81"/>
        <v>60+</v>
      </c>
      <c r="Q856">
        <f t="shared" si="79"/>
        <v>344.92</v>
      </c>
      <c r="R856" t="str">
        <f t="shared" si="80"/>
        <v>Jan 2025</v>
      </c>
      <c r="S856">
        <f t="shared" si="82"/>
        <v>2025</v>
      </c>
      <c r="T856" s="5">
        <f t="shared" si="83"/>
        <v>45658</v>
      </c>
    </row>
    <row r="857" spans="1:20" x14ac:dyDescent="0.3">
      <c r="A857">
        <v>32331</v>
      </c>
      <c r="B857" s="1">
        <v>45680</v>
      </c>
      <c r="C857">
        <v>241</v>
      </c>
      <c r="D857">
        <v>30</v>
      </c>
      <c r="E857" t="s">
        <v>37</v>
      </c>
      <c r="F857" t="s">
        <v>95</v>
      </c>
      <c r="G857">
        <v>2</v>
      </c>
      <c r="H857">
        <v>487.93</v>
      </c>
      <c r="I857" t="s">
        <v>15</v>
      </c>
      <c r="J857" t="s">
        <v>355</v>
      </c>
      <c r="K857" s="2">
        <v>5</v>
      </c>
      <c r="L857">
        <v>5</v>
      </c>
      <c r="M857" t="str">
        <f t="shared" si="78"/>
        <v>F</v>
      </c>
      <c r="N857" t="s">
        <v>17</v>
      </c>
      <c r="O857">
        <v>61</v>
      </c>
      <c r="P857" t="str">
        <f t="shared" si="81"/>
        <v>60+</v>
      </c>
      <c r="Q857">
        <f t="shared" si="79"/>
        <v>975.86</v>
      </c>
      <c r="R857" t="str">
        <f t="shared" si="80"/>
        <v>Jan 2025</v>
      </c>
      <c r="S857">
        <f t="shared" si="82"/>
        <v>2025</v>
      </c>
      <c r="T857" s="5">
        <f t="shared" si="83"/>
        <v>45658</v>
      </c>
    </row>
    <row r="858" spans="1:20" x14ac:dyDescent="0.3">
      <c r="A858">
        <v>85009</v>
      </c>
      <c r="B858" s="1">
        <v>45680</v>
      </c>
      <c r="C858">
        <v>260</v>
      </c>
      <c r="D858">
        <v>50</v>
      </c>
      <c r="E858" t="s">
        <v>18</v>
      </c>
      <c r="F858" t="s">
        <v>22</v>
      </c>
      <c r="G858">
        <v>4</v>
      </c>
      <c r="H858">
        <v>109.06</v>
      </c>
      <c r="I858" t="s">
        <v>35</v>
      </c>
      <c r="J858" t="s">
        <v>408</v>
      </c>
      <c r="K858" s="2">
        <v>3.9924906132665834</v>
      </c>
      <c r="M858" t="str">
        <f t="shared" si="78"/>
        <v>M</v>
      </c>
      <c r="N858" t="s">
        <v>21</v>
      </c>
      <c r="O858">
        <v>21</v>
      </c>
      <c r="P858" t="str">
        <f t="shared" si="81"/>
        <v>18-25</v>
      </c>
      <c r="Q858">
        <f t="shared" si="79"/>
        <v>436.24</v>
      </c>
      <c r="R858" t="str">
        <f t="shared" si="80"/>
        <v>Jan 2025</v>
      </c>
      <c r="S858">
        <f t="shared" si="82"/>
        <v>2025</v>
      </c>
      <c r="T858" s="5">
        <f t="shared" si="83"/>
        <v>45658</v>
      </c>
    </row>
    <row r="859" spans="1:20" x14ac:dyDescent="0.3">
      <c r="A859">
        <v>21063</v>
      </c>
      <c r="B859" s="1">
        <v>45680</v>
      </c>
      <c r="C859">
        <v>327</v>
      </c>
      <c r="D859">
        <v>20</v>
      </c>
      <c r="E859" t="s">
        <v>28</v>
      </c>
      <c r="F859" t="s">
        <v>51</v>
      </c>
      <c r="G859">
        <v>2</v>
      </c>
      <c r="H859">
        <v>499.5</v>
      </c>
      <c r="I859" t="s">
        <v>26</v>
      </c>
      <c r="J859" t="s">
        <v>963</v>
      </c>
      <c r="K859" s="2">
        <v>3.9924906132665834</v>
      </c>
      <c r="M859" t="str">
        <f t="shared" si="78"/>
        <v>M</v>
      </c>
      <c r="N859" t="s">
        <v>21</v>
      </c>
      <c r="O859">
        <v>66</v>
      </c>
      <c r="P859" t="str">
        <f t="shared" si="81"/>
        <v>60+</v>
      </c>
      <c r="Q859">
        <f t="shared" si="79"/>
        <v>999</v>
      </c>
      <c r="R859" t="str">
        <f t="shared" si="80"/>
        <v>Jan 2025</v>
      </c>
      <c r="S859">
        <f t="shared" si="82"/>
        <v>2025</v>
      </c>
      <c r="T859" s="5">
        <f t="shared" si="83"/>
        <v>45658</v>
      </c>
    </row>
    <row r="860" spans="1:20" x14ac:dyDescent="0.3">
      <c r="A860">
        <v>98627</v>
      </c>
      <c r="B860" s="1">
        <v>45681</v>
      </c>
      <c r="C860">
        <v>886</v>
      </c>
      <c r="D860">
        <v>30</v>
      </c>
      <c r="E860" t="s">
        <v>37</v>
      </c>
      <c r="F860" t="s">
        <v>40</v>
      </c>
      <c r="G860">
        <v>4</v>
      </c>
      <c r="H860">
        <v>346.54</v>
      </c>
      <c r="I860" t="s">
        <v>26</v>
      </c>
      <c r="J860" t="s">
        <v>251</v>
      </c>
      <c r="K860" s="2">
        <v>3.9924906132665834</v>
      </c>
      <c r="M860" t="str">
        <f t="shared" si="78"/>
        <v>F</v>
      </c>
      <c r="N860" t="s">
        <v>17</v>
      </c>
      <c r="O860">
        <v>25</v>
      </c>
      <c r="P860" t="str">
        <f t="shared" si="81"/>
        <v>18-25</v>
      </c>
      <c r="Q860">
        <f t="shared" si="79"/>
        <v>1386.16</v>
      </c>
      <c r="R860" t="str">
        <f t="shared" si="80"/>
        <v>Jan 2025</v>
      </c>
      <c r="S860">
        <f t="shared" si="82"/>
        <v>2025</v>
      </c>
      <c r="T860" s="5">
        <f t="shared" si="83"/>
        <v>45658</v>
      </c>
    </row>
    <row r="861" spans="1:20" x14ac:dyDescent="0.3">
      <c r="A861">
        <v>52566</v>
      </c>
      <c r="B861" s="1">
        <v>45681</v>
      </c>
      <c r="C861">
        <v>799</v>
      </c>
      <c r="D861">
        <v>30</v>
      </c>
      <c r="E861" t="s">
        <v>37</v>
      </c>
      <c r="F861" t="s">
        <v>68</v>
      </c>
      <c r="G861">
        <v>4</v>
      </c>
      <c r="H861">
        <v>114.85</v>
      </c>
      <c r="I861" t="s">
        <v>35</v>
      </c>
      <c r="J861" t="s">
        <v>385</v>
      </c>
      <c r="K861" s="2">
        <v>2</v>
      </c>
      <c r="L861">
        <v>2</v>
      </c>
      <c r="M861" t="str">
        <f t="shared" si="78"/>
        <v>F</v>
      </c>
      <c r="N861" t="s">
        <v>17</v>
      </c>
      <c r="O861">
        <v>31</v>
      </c>
      <c r="P861" t="str">
        <f t="shared" si="81"/>
        <v>26-35</v>
      </c>
      <c r="Q861">
        <f t="shared" si="79"/>
        <v>459.4</v>
      </c>
      <c r="R861" t="str">
        <f t="shared" si="80"/>
        <v>Jan 2025</v>
      </c>
      <c r="S861">
        <f t="shared" si="82"/>
        <v>2025</v>
      </c>
      <c r="T861" s="5">
        <f t="shared" si="83"/>
        <v>45658</v>
      </c>
    </row>
    <row r="862" spans="1:20" x14ac:dyDescent="0.3">
      <c r="A862">
        <v>51729</v>
      </c>
      <c r="B862" s="1">
        <v>45681</v>
      </c>
      <c r="C862">
        <v>713</v>
      </c>
      <c r="D862">
        <v>50</v>
      </c>
      <c r="E862" t="s">
        <v>18</v>
      </c>
      <c r="F862" t="s">
        <v>22</v>
      </c>
      <c r="G862">
        <v>3</v>
      </c>
      <c r="H862">
        <v>318.44</v>
      </c>
      <c r="I862" t="s">
        <v>35</v>
      </c>
      <c r="J862" t="s">
        <v>988</v>
      </c>
      <c r="K862" s="2">
        <v>5</v>
      </c>
      <c r="L862">
        <v>5</v>
      </c>
      <c r="M862" t="str">
        <f t="shared" si="78"/>
        <v>F</v>
      </c>
      <c r="N862" t="s">
        <v>17</v>
      </c>
      <c r="O862">
        <v>23</v>
      </c>
      <c r="P862" t="str">
        <f t="shared" si="81"/>
        <v>18-25</v>
      </c>
      <c r="Q862">
        <f t="shared" si="79"/>
        <v>955.31999999999994</v>
      </c>
      <c r="R862" t="str">
        <f t="shared" si="80"/>
        <v>Jan 2025</v>
      </c>
      <c r="S862">
        <f t="shared" si="82"/>
        <v>2025</v>
      </c>
      <c r="T862" s="5">
        <f t="shared" si="83"/>
        <v>45658</v>
      </c>
    </row>
    <row r="863" spans="1:20" x14ac:dyDescent="0.3">
      <c r="A863">
        <v>58283</v>
      </c>
      <c r="B863" s="1">
        <v>45682</v>
      </c>
      <c r="C863">
        <v>787</v>
      </c>
      <c r="D863">
        <v>30</v>
      </c>
      <c r="E863" t="s">
        <v>37</v>
      </c>
      <c r="F863" t="s">
        <v>95</v>
      </c>
      <c r="G863">
        <v>3</v>
      </c>
      <c r="H863">
        <v>138.16999999999999</v>
      </c>
      <c r="I863" t="s">
        <v>35</v>
      </c>
      <c r="J863" t="s">
        <v>437</v>
      </c>
      <c r="K863" s="2">
        <v>5</v>
      </c>
      <c r="L863">
        <v>5</v>
      </c>
      <c r="M863" t="str">
        <f t="shared" si="78"/>
        <v>F</v>
      </c>
      <c r="N863" t="s">
        <v>17</v>
      </c>
      <c r="O863">
        <v>22</v>
      </c>
      <c r="P863" t="str">
        <f t="shared" si="81"/>
        <v>18-25</v>
      </c>
      <c r="Q863">
        <f t="shared" si="79"/>
        <v>414.51</v>
      </c>
      <c r="R863" t="str">
        <f t="shared" si="80"/>
        <v>Jan 2025</v>
      </c>
      <c r="S863">
        <f t="shared" si="82"/>
        <v>2025</v>
      </c>
      <c r="T863" s="5">
        <f t="shared" si="83"/>
        <v>45658</v>
      </c>
    </row>
    <row r="864" spans="1:20" x14ac:dyDescent="0.3">
      <c r="A864">
        <v>99243</v>
      </c>
      <c r="B864" s="1">
        <v>45682</v>
      </c>
      <c r="C864">
        <v>739</v>
      </c>
      <c r="D864">
        <v>10</v>
      </c>
      <c r="E864" t="s">
        <v>13</v>
      </c>
      <c r="F864" t="s">
        <v>111</v>
      </c>
      <c r="G864">
        <v>2</v>
      </c>
      <c r="H864">
        <v>10.72</v>
      </c>
      <c r="I864" t="s">
        <v>35</v>
      </c>
      <c r="J864" t="s">
        <v>561</v>
      </c>
      <c r="K864" s="2">
        <v>3</v>
      </c>
      <c r="L864">
        <v>3</v>
      </c>
      <c r="M864" t="str">
        <f t="shared" si="78"/>
        <v>F</v>
      </c>
      <c r="N864" t="s">
        <v>17</v>
      </c>
      <c r="O864">
        <v>55</v>
      </c>
      <c r="P864" t="str">
        <f t="shared" si="81"/>
        <v>46-60</v>
      </c>
      <c r="Q864">
        <f t="shared" si="79"/>
        <v>21.44</v>
      </c>
      <c r="R864" t="str">
        <f t="shared" si="80"/>
        <v>Jan 2025</v>
      </c>
      <c r="S864">
        <f t="shared" si="82"/>
        <v>2025</v>
      </c>
      <c r="T864" s="5">
        <f t="shared" si="83"/>
        <v>45658</v>
      </c>
    </row>
    <row r="865" spans="1:20" x14ac:dyDescent="0.3">
      <c r="A865">
        <v>41567</v>
      </c>
      <c r="B865" s="1">
        <v>45682</v>
      </c>
      <c r="C865">
        <v>292</v>
      </c>
      <c r="D865">
        <v>20</v>
      </c>
      <c r="E865" t="s">
        <v>28</v>
      </c>
      <c r="F865" t="s">
        <v>72</v>
      </c>
      <c r="G865">
        <v>4</v>
      </c>
      <c r="H865">
        <v>256.18</v>
      </c>
      <c r="I865" t="s">
        <v>15</v>
      </c>
      <c r="J865" t="s">
        <v>897</v>
      </c>
      <c r="K865" s="2">
        <v>3.9924906132665834</v>
      </c>
      <c r="M865" t="str">
        <f t="shared" si="78"/>
        <v>F</v>
      </c>
      <c r="N865" t="s">
        <v>17</v>
      </c>
      <c r="O865">
        <v>32</v>
      </c>
      <c r="P865" t="str">
        <f t="shared" si="81"/>
        <v>26-35</v>
      </c>
      <c r="Q865">
        <f t="shared" si="79"/>
        <v>1024.72</v>
      </c>
      <c r="R865" t="str">
        <f t="shared" si="80"/>
        <v>Jan 2025</v>
      </c>
      <c r="S865">
        <f t="shared" si="82"/>
        <v>2025</v>
      </c>
      <c r="T865" s="5">
        <f t="shared" si="83"/>
        <v>45658</v>
      </c>
    </row>
    <row r="866" spans="1:20" x14ac:dyDescent="0.3">
      <c r="A866">
        <v>47349</v>
      </c>
      <c r="B866" s="1">
        <v>45683</v>
      </c>
      <c r="C866">
        <v>517</v>
      </c>
      <c r="D866">
        <v>40</v>
      </c>
      <c r="E866" t="s">
        <v>24</v>
      </c>
      <c r="F866" t="s">
        <v>49</v>
      </c>
      <c r="G866">
        <v>2</v>
      </c>
      <c r="H866">
        <v>382.15</v>
      </c>
      <c r="I866" t="s">
        <v>26</v>
      </c>
      <c r="J866" t="s">
        <v>636</v>
      </c>
      <c r="K866" s="2">
        <v>5</v>
      </c>
      <c r="L866">
        <v>5</v>
      </c>
      <c r="M866" t="str">
        <f t="shared" si="78"/>
        <v>F</v>
      </c>
      <c r="N866" t="s">
        <v>17</v>
      </c>
      <c r="O866">
        <v>47</v>
      </c>
      <c r="P866" t="str">
        <f t="shared" si="81"/>
        <v>46-60</v>
      </c>
      <c r="Q866">
        <f t="shared" si="79"/>
        <v>764.3</v>
      </c>
      <c r="R866" t="str">
        <f t="shared" si="80"/>
        <v>Jan 2025</v>
      </c>
      <c r="S866">
        <f t="shared" si="82"/>
        <v>2025</v>
      </c>
      <c r="T866" s="5">
        <f t="shared" si="83"/>
        <v>45658</v>
      </c>
    </row>
    <row r="867" spans="1:20" x14ac:dyDescent="0.3">
      <c r="A867">
        <v>46239</v>
      </c>
      <c r="B867" s="1">
        <v>45683</v>
      </c>
      <c r="C867">
        <v>413</v>
      </c>
      <c r="D867">
        <v>50</v>
      </c>
      <c r="E867" t="s">
        <v>18</v>
      </c>
      <c r="F867" t="s">
        <v>19</v>
      </c>
      <c r="G867">
        <v>2</v>
      </c>
      <c r="H867">
        <v>433.67</v>
      </c>
      <c r="I867" t="s">
        <v>35</v>
      </c>
      <c r="J867" t="s">
        <v>644</v>
      </c>
      <c r="K867" s="2">
        <v>3.9924906132665834</v>
      </c>
      <c r="M867" t="str">
        <f t="shared" si="78"/>
        <v>Unknown</v>
      </c>
      <c r="O867">
        <v>52</v>
      </c>
      <c r="P867" t="str">
        <f t="shared" si="81"/>
        <v>46-60</v>
      </c>
      <c r="Q867">
        <f t="shared" si="79"/>
        <v>867.34</v>
      </c>
      <c r="R867" t="str">
        <f t="shared" si="80"/>
        <v>Jan 2025</v>
      </c>
      <c r="S867">
        <f t="shared" si="82"/>
        <v>2025</v>
      </c>
      <c r="T867" s="5">
        <f t="shared" si="83"/>
        <v>45658</v>
      </c>
    </row>
    <row r="868" spans="1:20" x14ac:dyDescent="0.3">
      <c r="A868">
        <v>94304</v>
      </c>
      <c r="B868" s="1">
        <v>45683</v>
      </c>
      <c r="C868">
        <v>701</v>
      </c>
      <c r="D868">
        <v>30</v>
      </c>
      <c r="E868" t="s">
        <v>37</v>
      </c>
      <c r="F868" t="s">
        <v>68</v>
      </c>
      <c r="G868">
        <v>5</v>
      </c>
      <c r="H868">
        <v>248.88</v>
      </c>
      <c r="I868" t="s">
        <v>15</v>
      </c>
      <c r="J868" t="s">
        <v>985</v>
      </c>
      <c r="K868" s="2">
        <v>4</v>
      </c>
      <c r="L868">
        <v>4</v>
      </c>
      <c r="M868" t="str">
        <f t="shared" si="78"/>
        <v>M</v>
      </c>
      <c r="N868" t="s">
        <v>21</v>
      </c>
      <c r="O868">
        <v>56</v>
      </c>
      <c r="P868" t="str">
        <f t="shared" si="81"/>
        <v>46-60</v>
      </c>
      <c r="Q868">
        <f t="shared" si="79"/>
        <v>1244.4000000000001</v>
      </c>
      <c r="R868" t="str">
        <f t="shared" si="80"/>
        <v>Jan 2025</v>
      </c>
      <c r="S868">
        <f t="shared" si="82"/>
        <v>2025</v>
      </c>
      <c r="T868" s="5">
        <f t="shared" si="83"/>
        <v>45658</v>
      </c>
    </row>
    <row r="869" spans="1:20" x14ac:dyDescent="0.3">
      <c r="A869">
        <v>33859</v>
      </c>
      <c r="B869" s="1">
        <v>45683</v>
      </c>
      <c r="C869">
        <v>712</v>
      </c>
      <c r="D869">
        <v>20</v>
      </c>
      <c r="E869" t="s">
        <v>28</v>
      </c>
      <c r="F869" t="s">
        <v>77</v>
      </c>
      <c r="G869">
        <v>4</v>
      </c>
      <c r="H869">
        <v>334.68</v>
      </c>
      <c r="I869" t="s">
        <v>15</v>
      </c>
      <c r="J869" t="s">
        <v>998</v>
      </c>
      <c r="K869" s="2">
        <v>5</v>
      </c>
      <c r="L869">
        <v>5</v>
      </c>
      <c r="M869" t="str">
        <f t="shared" si="78"/>
        <v>F</v>
      </c>
      <c r="N869" t="s">
        <v>17</v>
      </c>
      <c r="O869">
        <v>25</v>
      </c>
      <c r="P869" t="str">
        <f t="shared" si="81"/>
        <v>18-25</v>
      </c>
      <c r="Q869">
        <f t="shared" si="79"/>
        <v>1338.72</v>
      </c>
      <c r="R869" t="str">
        <f t="shared" si="80"/>
        <v>Jan 2025</v>
      </c>
      <c r="S869">
        <f t="shared" si="82"/>
        <v>2025</v>
      </c>
      <c r="T869" s="5">
        <f t="shared" si="83"/>
        <v>45658</v>
      </c>
    </row>
    <row r="870" spans="1:20" x14ac:dyDescent="0.3">
      <c r="A870">
        <v>51458</v>
      </c>
      <c r="B870" s="1">
        <v>45684</v>
      </c>
      <c r="C870">
        <v>400</v>
      </c>
      <c r="D870">
        <v>40</v>
      </c>
      <c r="E870" t="s">
        <v>24</v>
      </c>
      <c r="F870" t="s">
        <v>49</v>
      </c>
      <c r="G870">
        <v>1</v>
      </c>
      <c r="H870">
        <v>389.49</v>
      </c>
      <c r="I870" t="s">
        <v>35</v>
      </c>
      <c r="J870" t="s">
        <v>288</v>
      </c>
      <c r="K870" s="2">
        <v>4</v>
      </c>
      <c r="L870">
        <v>4</v>
      </c>
      <c r="M870" t="str">
        <f t="shared" si="78"/>
        <v>F</v>
      </c>
      <c r="N870" t="s">
        <v>17</v>
      </c>
      <c r="O870">
        <v>19</v>
      </c>
      <c r="P870" t="str">
        <f t="shared" si="81"/>
        <v>18-25</v>
      </c>
      <c r="Q870">
        <f t="shared" si="79"/>
        <v>389.49</v>
      </c>
      <c r="R870" t="str">
        <f t="shared" si="80"/>
        <v>Jan 2025</v>
      </c>
      <c r="S870">
        <f t="shared" si="82"/>
        <v>2025</v>
      </c>
      <c r="T870" s="5">
        <f t="shared" si="83"/>
        <v>45658</v>
      </c>
    </row>
    <row r="871" spans="1:20" x14ac:dyDescent="0.3">
      <c r="A871">
        <v>96947</v>
      </c>
      <c r="B871" s="1">
        <v>45684</v>
      </c>
      <c r="C871">
        <v>148</v>
      </c>
      <c r="D871">
        <v>40</v>
      </c>
      <c r="E871" t="s">
        <v>24</v>
      </c>
      <c r="F871" t="s">
        <v>63</v>
      </c>
      <c r="G871">
        <v>5</v>
      </c>
      <c r="H871">
        <v>291.22000000000003</v>
      </c>
      <c r="I871" t="s">
        <v>35</v>
      </c>
      <c r="J871" t="s">
        <v>333</v>
      </c>
      <c r="K871" s="2">
        <v>3</v>
      </c>
      <c r="L871">
        <v>3</v>
      </c>
      <c r="M871" t="str">
        <f t="shared" si="78"/>
        <v>M</v>
      </c>
      <c r="N871" t="s">
        <v>21</v>
      </c>
      <c r="O871">
        <v>35</v>
      </c>
      <c r="P871" t="str">
        <f t="shared" si="81"/>
        <v>26-35</v>
      </c>
      <c r="Q871">
        <f t="shared" si="79"/>
        <v>1456.1000000000001</v>
      </c>
      <c r="R871" t="str">
        <f t="shared" si="80"/>
        <v>Jan 2025</v>
      </c>
      <c r="S871">
        <f t="shared" si="82"/>
        <v>2025</v>
      </c>
      <c r="T871" s="5">
        <f t="shared" si="83"/>
        <v>45658</v>
      </c>
    </row>
    <row r="872" spans="1:20" x14ac:dyDescent="0.3">
      <c r="A872">
        <v>46059</v>
      </c>
      <c r="B872" s="1">
        <v>45684</v>
      </c>
      <c r="C872">
        <v>266</v>
      </c>
      <c r="D872">
        <v>20</v>
      </c>
      <c r="E872" t="s">
        <v>28</v>
      </c>
      <c r="F872" t="s">
        <v>72</v>
      </c>
      <c r="G872">
        <v>4</v>
      </c>
      <c r="H872">
        <v>474.27</v>
      </c>
      <c r="I872" t="s">
        <v>35</v>
      </c>
      <c r="J872" t="s">
        <v>346</v>
      </c>
      <c r="K872" s="2">
        <v>5</v>
      </c>
      <c r="L872">
        <v>5</v>
      </c>
      <c r="M872" t="str">
        <f t="shared" si="78"/>
        <v>F</v>
      </c>
      <c r="N872" t="s">
        <v>17</v>
      </c>
      <c r="O872">
        <v>40</v>
      </c>
      <c r="P872" t="str">
        <f t="shared" si="81"/>
        <v>36-45</v>
      </c>
      <c r="Q872">
        <f t="shared" si="79"/>
        <v>1897.08</v>
      </c>
      <c r="R872" t="str">
        <f t="shared" si="80"/>
        <v>Jan 2025</v>
      </c>
      <c r="S872">
        <f t="shared" si="82"/>
        <v>2025</v>
      </c>
      <c r="T872" s="5">
        <f t="shared" si="83"/>
        <v>45658</v>
      </c>
    </row>
    <row r="873" spans="1:20" x14ac:dyDescent="0.3">
      <c r="A873">
        <v>34224</v>
      </c>
      <c r="B873" s="1">
        <v>45684</v>
      </c>
      <c r="C873">
        <v>347</v>
      </c>
      <c r="D873">
        <v>10</v>
      </c>
      <c r="E873" t="s">
        <v>13</v>
      </c>
      <c r="F873" t="s">
        <v>111</v>
      </c>
      <c r="G873">
        <v>5</v>
      </c>
      <c r="H873">
        <v>410.38</v>
      </c>
      <c r="I873" t="s">
        <v>26</v>
      </c>
      <c r="J873" t="s">
        <v>528</v>
      </c>
      <c r="K873" s="2">
        <v>5</v>
      </c>
      <c r="L873">
        <v>5</v>
      </c>
      <c r="M873" t="str">
        <f t="shared" si="78"/>
        <v>F</v>
      </c>
      <c r="N873" t="s">
        <v>17</v>
      </c>
      <c r="O873">
        <v>35</v>
      </c>
      <c r="P873" t="str">
        <f t="shared" si="81"/>
        <v>26-35</v>
      </c>
      <c r="Q873">
        <f t="shared" si="79"/>
        <v>2051.9</v>
      </c>
      <c r="R873" t="str">
        <f t="shared" si="80"/>
        <v>Jan 2025</v>
      </c>
      <c r="S873">
        <f t="shared" si="82"/>
        <v>2025</v>
      </c>
      <c r="T873" s="5">
        <f t="shared" si="83"/>
        <v>45658</v>
      </c>
    </row>
    <row r="874" spans="1:20" x14ac:dyDescent="0.3">
      <c r="A874">
        <v>77523</v>
      </c>
      <c r="B874" s="1">
        <v>45685</v>
      </c>
      <c r="C874">
        <v>543</v>
      </c>
      <c r="D874">
        <v>30</v>
      </c>
      <c r="E874" t="s">
        <v>37</v>
      </c>
      <c r="F874" t="s">
        <v>58</v>
      </c>
      <c r="G874">
        <v>5</v>
      </c>
      <c r="H874">
        <v>355.65</v>
      </c>
      <c r="I874" t="s">
        <v>26</v>
      </c>
      <c r="J874" t="s">
        <v>196</v>
      </c>
      <c r="K874" s="2">
        <v>5</v>
      </c>
      <c r="L874">
        <v>5</v>
      </c>
      <c r="M874" t="str">
        <f t="shared" si="78"/>
        <v>Unknown</v>
      </c>
      <c r="O874">
        <v>21</v>
      </c>
      <c r="P874" t="str">
        <f t="shared" si="81"/>
        <v>18-25</v>
      </c>
      <c r="Q874">
        <f t="shared" si="79"/>
        <v>1778.25</v>
      </c>
      <c r="R874" t="str">
        <f t="shared" si="80"/>
        <v>Jan 2025</v>
      </c>
      <c r="S874">
        <f t="shared" si="82"/>
        <v>2025</v>
      </c>
      <c r="T874" s="5">
        <f t="shared" si="83"/>
        <v>45658</v>
      </c>
    </row>
    <row r="875" spans="1:20" x14ac:dyDescent="0.3">
      <c r="A875">
        <v>26392</v>
      </c>
      <c r="B875" s="1">
        <v>45685</v>
      </c>
      <c r="C875">
        <v>282</v>
      </c>
      <c r="D875">
        <v>20</v>
      </c>
      <c r="E875" t="s">
        <v>28</v>
      </c>
      <c r="F875" t="s">
        <v>72</v>
      </c>
      <c r="G875">
        <v>1</v>
      </c>
      <c r="H875">
        <v>467.54</v>
      </c>
      <c r="I875" t="s">
        <v>35</v>
      </c>
      <c r="J875" t="s">
        <v>358</v>
      </c>
      <c r="K875" s="2">
        <v>3</v>
      </c>
      <c r="L875">
        <v>3</v>
      </c>
      <c r="M875" t="str">
        <f t="shared" si="78"/>
        <v>F</v>
      </c>
      <c r="N875" t="s">
        <v>17</v>
      </c>
      <c r="O875">
        <v>73</v>
      </c>
      <c r="P875" t="str">
        <f t="shared" si="81"/>
        <v>60+</v>
      </c>
      <c r="Q875">
        <f t="shared" si="79"/>
        <v>467.54</v>
      </c>
      <c r="R875" t="str">
        <f t="shared" si="80"/>
        <v>Jan 2025</v>
      </c>
      <c r="S875">
        <f t="shared" si="82"/>
        <v>2025</v>
      </c>
      <c r="T875" s="5">
        <f t="shared" si="83"/>
        <v>45658</v>
      </c>
    </row>
    <row r="876" spans="1:20" x14ac:dyDescent="0.3">
      <c r="A876">
        <v>22599</v>
      </c>
      <c r="B876" s="1">
        <v>45685</v>
      </c>
      <c r="C876">
        <v>888</v>
      </c>
      <c r="D876">
        <v>40</v>
      </c>
      <c r="E876" t="s">
        <v>24</v>
      </c>
      <c r="F876" t="s">
        <v>65</v>
      </c>
      <c r="G876">
        <v>4</v>
      </c>
      <c r="H876">
        <v>36.270000000000003</v>
      </c>
      <c r="I876" t="s">
        <v>26</v>
      </c>
      <c r="J876" t="s">
        <v>504</v>
      </c>
      <c r="K876" s="2">
        <v>5</v>
      </c>
      <c r="L876">
        <v>5</v>
      </c>
      <c r="M876" t="str">
        <f t="shared" si="78"/>
        <v>F</v>
      </c>
      <c r="N876" t="s">
        <v>17</v>
      </c>
      <c r="O876">
        <v>18</v>
      </c>
      <c r="P876" t="str">
        <f t="shared" si="81"/>
        <v>18-25</v>
      </c>
      <c r="Q876">
        <f t="shared" si="79"/>
        <v>145.08000000000001</v>
      </c>
      <c r="R876" t="str">
        <f t="shared" si="80"/>
        <v>Jan 2025</v>
      </c>
      <c r="S876">
        <f t="shared" si="82"/>
        <v>2025</v>
      </c>
      <c r="T876" s="5">
        <f t="shared" si="83"/>
        <v>45658</v>
      </c>
    </row>
    <row r="877" spans="1:20" x14ac:dyDescent="0.3">
      <c r="A877">
        <v>56948</v>
      </c>
      <c r="B877" s="1">
        <v>45685</v>
      </c>
      <c r="C877">
        <v>349</v>
      </c>
      <c r="D877">
        <v>20</v>
      </c>
      <c r="E877" t="s">
        <v>28</v>
      </c>
      <c r="F877" t="s">
        <v>77</v>
      </c>
      <c r="G877">
        <v>3</v>
      </c>
      <c r="H877">
        <v>350.64</v>
      </c>
      <c r="I877" t="s">
        <v>35</v>
      </c>
      <c r="J877" t="s">
        <v>676</v>
      </c>
      <c r="K877" s="2">
        <v>3.9924906132665834</v>
      </c>
      <c r="M877" t="str">
        <f t="shared" si="78"/>
        <v>M</v>
      </c>
      <c r="N877" t="s">
        <v>21</v>
      </c>
      <c r="O877">
        <v>55</v>
      </c>
      <c r="P877" t="str">
        <f t="shared" si="81"/>
        <v>46-60</v>
      </c>
      <c r="Q877">
        <f t="shared" si="79"/>
        <v>1051.92</v>
      </c>
      <c r="R877" t="str">
        <f t="shared" si="80"/>
        <v>Jan 2025</v>
      </c>
      <c r="S877">
        <f t="shared" si="82"/>
        <v>2025</v>
      </c>
      <c r="T877" s="5">
        <f t="shared" si="83"/>
        <v>45658</v>
      </c>
    </row>
    <row r="878" spans="1:20" x14ac:dyDescent="0.3">
      <c r="A878">
        <v>54453</v>
      </c>
      <c r="B878" s="1">
        <v>45685</v>
      </c>
      <c r="C878">
        <v>246</v>
      </c>
      <c r="D878">
        <v>30</v>
      </c>
      <c r="E878" t="s">
        <v>37</v>
      </c>
      <c r="F878" t="s">
        <v>58</v>
      </c>
      <c r="G878">
        <v>2</v>
      </c>
      <c r="H878">
        <v>117.78</v>
      </c>
      <c r="I878" t="s">
        <v>15</v>
      </c>
      <c r="J878" t="s">
        <v>728</v>
      </c>
      <c r="K878" s="2">
        <v>4</v>
      </c>
      <c r="L878">
        <v>4</v>
      </c>
      <c r="M878" t="str">
        <f t="shared" si="78"/>
        <v>F</v>
      </c>
      <c r="N878" t="s">
        <v>17</v>
      </c>
      <c r="O878">
        <v>19</v>
      </c>
      <c r="P878" t="str">
        <f t="shared" si="81"/>
        <v>18-25</v>
      </c>
      <c r="Q878">
        <f t="shared" si="79"/>
        <v>235.56</v>
      </c>
      <c r="R878" t="str">
        <f t="shared" si="80"/>
        <v>Jan 2025</v>
      </c>
      <c r="S878">
        <f t="shared" si="82"/>
        <v>2025</v>
      </c>
      <c r="T878" s="5">
        <f t="shared" si="83"/>
        <v>45658</v>
      </c>
    </row>
    <row r="879" spans="1:20" x14ac:dyDescent="0.3">
      <c r="A879">
        <v>93036</v>
      </c>
      <c r="B879" s="1">
        <v>45685</v>
      </c>
      <c r="C879">
        <v>964</v>
      </c>
      <c r="D879">
        <v>50</v>
      </c>
      <c r="E879" t="s">
        <v>18</v>
      </c>
      <c r="F879" t="s">
        <v>34</v>
      </c>
      <c r="G879">
        <v>4</v>
      </c>
      <c r="H879">
        <v>189.3</v>
      </c>
      <c r="I879" t="s">
        <v>26</v>
      </c>
      <c r="J879" t="s">
        <v>817</v>
      </c>
      <c r="K879" s="2">
        <v>4</v>
      </c>
      <c r="L879">
        <v>4</v>
      </c>
      <c r="M879" t="str">
        <f t="shared" si="78"/>
        <v>M</v>
      </c>
      <c r="N879" t="s">
        <v>21</v>
      </c>
      <c r="O879">
        <v>30</v>
      </c>
      <c r="P879" t="str">
        <f t="shared" si="81"/>
        <v>26-35</v>
      </c>
      <c r="Q879">
        <f t="shared" si="79"/>
        <v>757.2</v>
      </c>
      <c r="R879" t="str">
        <f t="shared" si="80"/>
        <v>Jan 2025</v>
      </c>
      <c r="S879">
        <f t="shared" si="82"/>
        <v>2025</v>
      </c>
      <c r="T879" s="5">
        <f t="shared" si="83"/>
        <v>45658</v>
      </c>
    </row>
    <row r="880" spans="1:20" x14ac:dyDescent="0.3">
      <c r="A880">
        <v>43949</v>
      </c>
      <c r="B880" s="1">
        <v>45685</v>
      </c>
      <c r="C880">
        <v>346</v>
      </c>
      <c r="D880">
        <v>30</v>
      </c>
      <c r="E880" t="s">
        <v>37</v>
      </c>
      <c r="F880" t="s">
        <v>40</v>
      </c>
      <c r="G880">
        <v>3</v>
      </c>
      <c r="H880">
        <v>158.75</v>
      </c>
      <c r="I880" t="s">
        <v>15</v>
      </c>
      <c r="J880" t="s">
        <v>842</v>
      </c>
      <c r="K880" s="2">
        <v>4</v>
      </c>
      <c r="L880">
        <v>4</v>
      </c>
      <c r="M880" t="str">
        <f t="shared" si="78"/>
        <v>F</v>
      </c>
      <c r="N880" t="s">
        <v>17</v>
      </c>
      <c r="O880">
        <v>27</v>
      </c>
      <c r="P880" t="str">
        <f t="shared" si="81"/>
        <v>26-35</v>
      </c>
      <c r="Q880">
        <f t="shared" si="79"/>
        <v>476.25</v>
      </c>
      <c r="R880" t="str">
        <f t="shared" si="80"/>
        <v>Jan 2025</v>
      </c>
      <c r="S880">
        <f t="shared" si="82"/>
        <v>2025</v>
      </c>
      <c r="T880" s="5">
        <f t="shared" si="83"/>
        <v>45658</v>
      </c>
    </row>
    <row r="881" spans="1:20" x14ac:dyDescent="0.3">
      <c r="A881">
        <v>11479</v>
      </c>
      <c r="B881" s="1">
        <v>45685</v>
      </c>
      <c r="C881">
        <v>331</v>
      </c>
      <c r="D881">
        <v>20</v>
      </c>
      <c r="E881" t="s">
        <v>28</v>
      </c>
      <c r="F881" t="s">
        <v>51</v>
      </c>
      <c r="G881">
        <v>2</v>
      </c>
      <c r="H881">
        <v>452.6</v>
      </c>
      <c r="I881" t="s">
        <v>35</v>
      </c>
      <c r="J881" t="s">
        <v>1002</v>
      </c>
      <c r="K881" s="2">
        <v>5</v>
      </c>
      <c r="L881">
        <v>5</v>
      </c>
      <c r="M881" t="str">
        <f t="shared" si="78"/>
        <v>F</v>
      </c>
      <c r="N881" t="s">
        <v>17</v>
      </c>
      <c r="O881">
        <v>48</v>
      </c>
      <c r="P881" t="str">
        <f t="shared" si="81"/>
        <v>46-60</v>
      </c>
      <c r="Q881">
        <f t="shared" si="79"/>
        <v>905.2</v>
      </c>
      <c r="R881" t="str">
        <f t="shared" si="80"/>
        <v>Jan 2025</v>
      </c>
      <c r="S881">
        <f t="shared" si="82"/>
        <v>2025</v>
      </c>
      <c r="T881" s="5">
        <f t="shared" si="83"/>
        <v>45658</v>
      </c>
    </row>
    <row r="882" spans="1:20" x14ac:dyDescent="0.3">
      <c r="A882">
        <v>58103</v>
      </c>
      <c r="B882" s="1">
        <v>45686</v>
      </c>
      <c r="C882">
        <v>389</v>
      </c>
      <c r="D882">
        <v>30</v>
      </c>
      <c r="E882" t="s">
        <v>37</v>
      </c>
      <c r="F882" t="s">
        <v>68</v>
      </c>
      <c r="G882">
        <v>3</v>
      </c>
      <c r="H882">
        <v>435.37</v>
      </c>
      <c r="I882" t="s">
        <v>35</v>
      </c>
      <c r="J882" t="s">
        <v>254</v>
      </c>
      <c r="K882" s="2">
        <v>3.9924906132665834</v>
      </c>
      <c r="M882" t="str">
        <f t="shared" si="78"/>
        <v>M</v>
      </c>
      <c r="N882" t="s">
        <v>21</v>
      </c>
      <c r="O882">
        <v>18</v>
      </c>
      <c r="P882" t="str">
        <f t="shared" si="81"/>
        <v>18-25</v>
      </c>
      <c r="Q882">
        <f t="shared" si="79"/>
        <v>1306.1100000000001</v>
      </c>
      <c r="R882" t="str">
        <f t="shared" si="80"/>
        <v>Jan 2025</v>
      </c>
      <c r="S882">
        <f t="shared" si="82"/>
        <v>2025</v>
      </c>
      <c r="T882" s="5">
        <f t="shared" si="83"/>
        <v>45658</v>
      </c>
    </row>
    <row r="883" spans="1:20" x14ac:dyDescent="0.3">
      <c r="A883">
        <v>50813</v>
      </c>
      <c r="B883" s="1">
        <v>45686</v>
      </c>
      <c r="C883">
        <v>481</v>
      </c>
      <c r="D883">
        <v>50</v>
      </c>
      <c r="E883" t="s">
        <v>18</v>
      </c>
      <c r="F883" t="s">
        <v>87</v>
      </c>
      <c r="G883">
        <v>4</v>
      </c>
      <c r="H883">
        <v>173.35</v>
      </c>
      <c r="I883" t="s">
        <v>35</v>
      </c>
      <c r="J883" t="s">
        <v>290</v>
      </c>
      <c r="K883" s="2">
        <v>5</v>
      </c>
      <c r="L883">
        <v>5</v>
      </c>
      <c r="M883" t="str">
        <f t="shared" si="78"/>
        <v>Unknown</v>
      </c>
      <c r="O883">
        <v>70</v>
      </c>
      <c r="P883" t="str">
        <f t="shared" si="81"/>
        <v>60+</v>
      </c>
      <c r="Q883">
        <f t="shared" si="79"/>
        <v>693.4</v>
      </c>
      <c r="R883" t="str">
        <f t="shared" si="80"/>
        <v>Jan 2025</v>
      </c>
      <c r="S883">
        <f t="shared" si="82"/>
        <v>2025</v>
      </c>
      <c r="T883" s="5">
        <f t="shared" si="83"/>
        <v>45658</v>
      </c>
    </row>
    <row r="884" spans="1:20" x14ac:dyDescent="0.3">
      <c r="A884">
        <v>19925</v>
      </c>
      <c r="B884" s="1">
        <v>45686</v>
      </c>
      <c r="C884">
        <v>747</v>
      </c>
      <c r="D884">
        <v>20</v>
      </c>
      <c r="E884" t="s">
        <v>28</v>
      </c>
      <c r="F884" t="s">
        <v>79</v>
      </c>
      <c r="G884">
        <v>3</v>
      </c>
      <c r="H884">
        <v>364.55</v>
      </c>
      <c r="I884" t="s">
        <v>26</v>
      </c>
      <c r="J884" t="s">
        <v>892</v>
      </c>
      <c r="K884" s="2">
        <v>3.9924906132665834</v>
      </c>
      <c r="M884" t="str">
        <f t="shared" si="78"/>
        <v>F</v>
      </c>
      <c r="N884" t="s">
        <v>17</v>
      </c>
      <c r="O884">
        <v>51</v>
      </c>
      <c r="P884" t="str">
        <f t="shared" si="81"/>
        <v>46-60</v>
      </c>
      <c r="Q884">
        <f t="shared" si="79"/>
        <v>1093.6500000000001</v>
      </c>
      <c r="R884" t="str">
        <f t="shared" si="80"/>
        <v>Jan 2025</v>
      </c>
      <c r="S884">
        <f t="shared" si="82"/>
        <v>2025</v>
      </c>
      <c r="T884" s="5">
        <f t="shared" si="83"/>
        <v>45658</v>
      </c>
    </row>
    <row r="885" spans="1:20" x14ac:dyDescent="0.3">
      <c r="A885">
        <v>91017</v>
      </c>
      <c r="B885" s="1">
        <v>45686</v>
      </c>
      <c r="C885">
        <v>408</v>
      </c>
      <c r="D885">
        <v>40</v>
      </c>
      <c r="E885" t="s">
        <v>24</v>
      </c>
      <c r="F885" t="s">
        <v>63</v>
      </c>
      <c r="G885">
        <v>2</v>
      </c>
      <c r="H885">
        <v>436.2</v>
      </c>
      <c r="I885" t="s">
        <v>15</v>
      </c>
      <c r="J885" t="s">
        <v>895</v>
      </c>
      <c r="K885" s="2">
        <v>5</v>
      </c>
      <c r="L885">
        <v>5</v>
      </c>
      <c r="M885" t="str">
        <f t="shared" si="78"/>
        <v>F</v>
      </c>
      <c r="N885" t="s">
        <v>17</v>
      </c>
      <c r="O885">
        <v>26</v>
      </c>
      <c r="P885" t="str">
        <f t="shared" si="81"/>
        <v>26-35</v>
      </c>
      <c r="Q885">
        <f t="shared" si="79"/>
        <v>872.4</v>
      </c>
      <c r="R885" t="str">
        <f t="shared" si="80"/>
        <v>Jan 2025</v>
      </c>
      <c r="S885">
        <f t="shared" si="82"/>
        <v>2025</v>
      </c>
      <c r="T885" s="5">
        <f t="shared" si="83"/>
        <v>45658</v>
      </c>
    </row>
    <row r="886" spans="1:20" x14ac:dyDescent="0.3">
      <c r="A886">
        <v>66073</v>
      </c>
      <c r="B886" s="1">
        <v>45687</v>
      </c>
      <c r="C886">
        <v>983</v>
      </c>
      <c r="D886">
        <v>30</v>
      </c>
      <c r="E886" t="s">
        <v>37</v>
      </c>
      <c r="F886" t="s">
        <v>40</v>
      </c>
      <c r="G886">
        <v>2</v>
      </c>
      <c r="H886">
        <v>469.33</v>
      </c>
      <c r="I886" t="s">
        <v>35</v>
      </c>
      <c r="J886" t="s">
        <v>419</v>
      </c>
      <c r="K886" s="2">
        <v>5</v>
      </c>
      <c r="L886">
        <v>5</v>
      </c>
      <c r="M886" t="str">
        <f t="shared" si="78"/>
        <v>M</v>
      </c>
      <c r="N886" t="s">
        <v>21</v>
      </c>
      <c r="O886">
        <v>40</v>
      </c>
      <c r="P886" t="str">
        <f t="shared" si="81"/>
        <v>36-45</v>
      </c>
      <c r="Q886">
        <f t="shared" si="79"/>
        <v>938.66</v>
      </c>
      <c r="R886" t="str">
        <f t="shared" si="80"/>
        <v>Jan 2025</v>
      </c>
      <c r="S886">
        <f t="shared" si="82"/>
        <v>2025</v>
      </c>
      <c r="T886" s="5">
        <f t="shared" si="83"/>
        <v>45658</v>
      </c>
    </row>
    <row r="887" spans="1:20" x14ac:dyDescent="0.3">
      <c r="A887">
        <v>25091</v>
      </c>
      <c r="B887" s="1">
        <v>45687</v>
      </c>
      <c r="C887">
        <v>766</v>
      </c>
      <c r="D887">
        <v>50</v>
      </c>
      <c r="E887" t="s">
        <v>18</v>
      </c>
      <c r="F887" t="s">
        <v>22</v>
      </c>
      <c r="G887">
        <v>5</v>
      </c>
      <c r="H887">
        <v>119.75</v>
      </c>
      <c r="I887" t="s">
        <v>35</v>
      </c>
      <c r="J887" t="s">
        <v>694</v>
      </c>
      <c r="K887" s="2">
        <v>5</v>
      </c>
      <c r="L887">
        <v>5</v>
      </c>
      <c r="M887" t="str">
        <f t="shared" si="78"/>
        <v>F</v>
      </c>
      <c r="N887" t="s">
        <v>17</v>
      </c>
      <c r="O887">
        <v>20</v>
      </c>
      <c r="P887" t="str">
        <f t="shared" si="81"/>
        <v>18-25</v>
      </c>
      <c r="Q887">
        <f t="shared" si="79"/>
        <v>598.75</v>
      </c>
      <c r="R887" t="str">
        <f t="shared" si="80"/>
        <v>Jan 2025</v>
      </c>
      <c r="S887">
        <f t="shared" si="82"/>
        <v>2025</v>
      </c>
      <c r="T887" s="5">
        <f t="shared" si="83"/>
        <v>45658</v>
      </c>
    </row>
    <row r="888" spans="1:20" x14ac:dyDescent="0.3">
      <c r="A888">
        <v>98363</v>
      </c>
      <c r="B888" s="1">
        <v>45687</v>
      </c>
      <c r="C888">
        <v>332</v>
      </c>
      <c r="D888">
        <v>40</v>
      </c>
      <c r="E888" t="s">
        <v>24</v>
      </c>
      <c r="F888" t="s">
        <v>25</v>
      </c>
      <c r="G888">
        <v>2</v>
      </c>
      <c r="H888">
        <v>160.94</v>
      </c>
      <c r="I888" t="s">
        <v>26</v>
      </c>
      <c r="J888" t="s">
        <v>1000</v>
      </c>
      <c r="K888" s="2">
        <v>3.9924906132665834</v>
      </c>
      <c r="M888" t="str">
        <f t="shared" si="78"/>
        <v>M</v>
      </c>
      <c r="N888" t="s">
        <v>21</v>
      </c>
      <c r="O888">
        <v>27</v>
      </c>
      <c r="P888" t="str">
        <f t="shared" si="81"/>
        <v>26-35</v>
      </c>
      <c r="Q888">
        <f t="shared" si="79"/>
        <v>321.88</v>
      </c>
      <c r="R888" t="str">
        <f t="shared" si="80"/>
        <v>Jan 2025</v>
      </c>
      <c r="S888">
        <f t="shared" si="82"/>
        <v>2025</v>
      </c>
      <c r="T888" s="5">
        <f t="shared" si="83"/>
        <v>45658</v>
      </c>
    </row>
    <row r="889" spans="1:20" x14ac:dyDescent="0.3">
      <c r="A889">
        <v>27389</v>
      </c>
      <c r="B889" s="1">
        <v>45688</v>
      </c>
      <c r="C889">
        <v>549</v>
      </c>
      <c r="D889">
        <v>10</v>
      </c>
      <c r="E889" t="s">
        <v>13</v>
      </c>
      <c r="F889" t="s">
        <v>42</v>
      </c>
      <c r="G889">
        <v>2</v>
      </c>
      <c r="H889">
        <v>321.14</v>
      </c>
      <c r="I889" t="s">
        <v>35</v>
      </c>
      <c r="J889" t="s">
        <v>43</v>
      </c>
      <c r="K889" s="2">
        <v>5</v>
      </c>
      <c r="L889">
        <v>5</v>
      </c>
      <c r="M889" t="str">
        <f t="shared" si="78"/>
        <v>M</v>
      </c>
      <c r="N889" t="s">
        <v>21</v>
      </c>
      <c r="O889">
        <v>26</v>
      </c>
      <c r="P889" t="str">
        <f t="shared" si="81"/>
        <v>26-35</v>
      </c>
      <c r="Q889">
        <f t="shared" si="79"/>
        <v>642.28</v>
      </c>
      <c r="R889" t="str">
        <f t="shared" si="80"/>
        <v>Jan 2025</v>
      </c>
      <c r="S889">
        <f t="shared" si="82"/>
        <v>2025</v>
      </c>
      <c r="T889" s="5">
        <f t="shared" si="83"/>
        <v>45658</v>
      </c>
    </row>
    <row r="890" spans="1:20" x14ac:dyDescent="0.3">
      <c r="A890">
        <v>47548</v>
      </c>
      <c r="B890" s="1">
        <v>45688</v>
      </c>
      <c r="C890">
        <v>381</v>
      </c>
      <c r="D890">
        <v>30</v>
      </c>
      <c r="E890" t="s">
        <v>37</v>
      </c>
      <c r="F890" t="s">
        <v>68</v>
      </c>
      <c r="G890">
        <v>2</v>
      </c>
      <c r="H890">
        <v>226.48</v>
      </c>
      <c r="I890" t="s">
        <v>35</v>
      </c>
      <c r="J890" t="s">
        <v>122</v>
      </c>
      <c r="K890" s="2">
        <v>1</v>
      </c>
      <c r="L890">
        <v>1</v>
      </c>
      <c r="M890" t="str">
        <f t="shared" si="78"/>
        <v>F</v>
      </c>
      <c r="N890" t="s">
        <v>17</v>
      </c>
      <c r="O890">
        <v>36</v>
      </c>
      <c r="P890" t="str">
        <f t="shared" si="81"/>
        <v>36-45</v>
      </c>
      <c r="Q890">
        <f t="shared" si="79"/>
        <v>452.96</v>
      </c>
      <c r="R890" t="str">
        <f t="shared" si="80"/>
        <v>Jan 2025</v>
      </c>
      <c r="S890">
        <f t="shared" si="82"/>
        <v>2025</v>
      </c>
      <c r="T890" s="5">
        <f t="shared" si="83"/>
        <v>45658</v>
      </c>
    </row>
    <row r="891" spans="1:20" x14ac:dyDescent="0.3">
      <c r="A891">
        <v>93644</v>
      </c>
      <c r="B891" s="1">
        <v>45688</v>
      </c>
      <c r="C891">
        <v>734</v>
      </c>
      <c r="D891">
        <v>20</v>
      </c>
      <c r="E891" t="s">
        <v>28</v>
      </c>
      <c r="F891" t="s">
        <v>51</v>
      </c>
      <c r="G891">
        <v>2</v>
      </c>
      <c r="H891">
        <v>361.74</v>
      </c>
      <c r="I891" t="s">
        <v>15</v>
      </c>
      <c r="J891" t="s">
        <v>878</v>
      </c>
      <c r="K891" s="2">
        <v>5</v>
      </c>
      <c r="L891">
        <v>5</v>
      </c>
      <c r="M891" t="str">
        <f t="shared" si="78"/>
        <v>M</v>
      </c>
      <c r="N891" t="s">
        <v>21</v>
      </c>
      <c r="O891">
        <v>33</v>
      </c>
      <c r="P891" t="str">
        <f t="shared" si="81"/>
        <v>26-35</v>
      </c>
      <c r="Q891">
        <f t="shared" si="79"/>
        <v>723.48</v>
      </c>
      <c r="R891" t="str">
        <f t="shared" si="80"/>
        <v>Jan 2025</v>
      </c>
      <c r="S891">
        <f t="shared" si="82"/>
        <v>2025</v>
      </c>
      <c r="T891" s="5">
        <f t="shared" si="83"/>
        <v>45658</v>
      </c>
    </row>
    <row r="892" spans="1:20" x14ac:dyDescent="0.3">
      <c r="A892">
        <v>67837</v>
      </c>
      <c r="B892" s="1">
        <v>45690</v>
      </c>
      <c r="C892">
        <v>671</v>
      </c>
      <c r="D892">
        <v>40</v>
      </c>
      <c r="E892" t="s">
        <v>24</v>
      </c>
      <c r="F892" t="s">
        <v>44</v>
      </c>
      <c r="G892">
        <v>1</v>
      </c>
      <c r="H892">
        <v>281.72000000000003</v>
      </c>
      <c r="I892" t="s">
        <v>15</v>
      </c>
      <c r="J892" t="s">
        <v>303</v>
      </c>
      <c r="K892" s="2">
        <v>5</v>
      </c>
      <c r="L892">
        <v>5</v>
      </c>
      <c r="M892" t="str">
        <f t="shared" si="78"/>
        <v>F</v>
      </c>
      <c r="N892" t="s">
        <v>17</v>
      </c>
      <c r="O892">
        <v>39</v>
      </c>
      <c r="P892" t="str">
        <f t="shared" si="81"/>
        <v>36-45</v>
      </c>
      <c r="Q892">
        <f t="shared" si="79"/>
        <v>281.72000000000003</v>
      </c>
      <c r="R892" t="str">
        <f t="shared" si="80"/>
        <v>Feb 2025</v>
      </c>
      <c r="S892">
        <f t="shared" si="82"/>
        <v>2025</v>
      </c>
      <c r="T892" s="5">
        <f t="shared" si="83"/>
        <v>45689</v>
      </c>
    </row>
    <row r="893" spans="1:20" x14ac:dyDescent="0.3">
      <c r="A893">
        <v>45699</v>
      </c>
      <c r="B893" s="1">
        <v>45691</v>
      </c>
      <c r="C893">
        <v>200</v>
      </c>
      <c r="D893">
        <v>20</v>
      </c>
      <c r="E893" t="s">
        <v>28</v>
      </c>
      <c r="F893" t="s">
        <v>77</v>
      </c>
      <c r="G893">
        <v>3</v>
      </c>
      <c r="H893">
        <v>17.95</v>
      </c>
      <c r="I893" t="s">
        <v>35</v>
      </c>
      <c r="J893" t="s">
        <v>439</v>
      </c>
      <c r="K893" s="2">
        <v>5</v>
      </c>
      <c r="L893">
        <v>5</v>
      </c>
      <c r="M893" t="str">
        <f t="shared" si="78"/>
        <v>F</v>
      </c>
      <c r="N893" t="s">
        <v>17</v>
      </c>
      <c r="O893">
        <v>26</v>
      </c>
      <c r="P893" t="str">
        <f t="shared" si="81"/>
        <v>26-35</v>
      </c>
      <c r="Q893">
        <f t="shared" si="79"/>
        <v>53.849999999999994</v>
      </c>
      <c r="R893" t="str">
        <f t="shared" si="80"/>
        <v>Feb 2025</v>
      </c>
      <c r="S893">
        <f t="shared" si="82"/>
        <v>2025</v>
      </c>
      <c r="T893" s="5">
        <f t="shared" si="83"/>
        <v>45689</v>
      </c>
    </row>
    <row r="894" spans="1:20" x14ac:dyDescent="0.3">
      <c r="A894">
        <v>55098</v>
      </c>
      <c r="B894" s="1">
        <v>45692</v>
      </c>
      <c r="C894">
        <v>684</v>
      </c>
      <c r="D894">
        <v>50</v>
      </c>
      <c r="E894" t="s">
        <v>18</v>
      </c>
      <c r="F894" t="s">
        <v>22</v>
      </c>
      <c r="G894">
        <v>5</v>
      </c>
      <c r="H894">
        <v>23</v>
      </c>
      <c r="I894" t="s">
        <v>15</v>
      </c>
      <c r="J894" t="s">
        <v>23</v>
      </c>
      <c r="K894" s="2">
        <v>5</v>
      </c>
      <c r="L894">
        <v>5</v>
      </c>
      <c r="M894" t="str">
        <f t="shared" si="78"/>
        <v>F</v>
      </c>
      <c r="N894" t="s">
        <v>17</v>
      </c>
      <c r="O894">
        <v>64</v>
      </c>
      <c r="P894" t="str">
        <f t="shared" si="81"/>
        <v>60+</v>
      </c>
      <c r="Q894">
        <f t="shared" si="79"/>
        <v>115</v>
      </c>
      <c r="R894" t="str">
        <f t="shared" si="80"/>
        <v>Feb 2025</v>
      </c>
      <c r="S894">
        <f t="shared" si="82"/>
        <v>2025</v>
      </c>
      <c r="T894" s="5">
        <f t="shared" si="83"/>
        <v>45689</v>
      </c>
    </row>
    <row r="895" spans="1:20" x14ac:dyDescent="0.3">
      <c r="A895">
        <v>66682</v>
      </c>
      <c r="B895" s="1">
        <v>45692</v>
      </c>
      <c r="C895">
        <v>632</v>
      </c>
      <c r="D895">
        <v>50</v>
      </c>
      <c r="E895" t="s">
        <v>18</v>
      </c>
      <c r="F895" t="s">
        <v>34</v>
      </c>
      <c r="G895">
        <v>1</v>
      </c>
      <c r="H895">
        <v>315.08999999999997</v>
      </c>
      <c r="I895" t="s">
        <v>26</v>
      </c>
      <c r="J895" t="s">
        <v>191</v>
      </c>
      <c r="K895" s="2">
        <v>5</v>
      </c>
      <c r="L895">
        <v>5</v>
      </c>
      <c r="M895" t="str">
        <f t="shared" si="78"/>
        <v>F</v>
      </c>
      <c r="N895" t="s">
        <v>17</v>
      </c>
      <c r="O895">
        <v>42</v>
      </c>
      <c r="P895" t="str">
        <f t="shared" si="81"/>
        <v>36-45</v>
      </c>
      <c r="Q895">
        <f t="shared" si="79"/>
        <v>315.08999999999997</v>
      </c>
      <c r="R895" t="str">
        <f t="shared" si="80"/>
        <v>Feb 2025</v>
      </c>
      <c r="S895">
        <f t="shared" si="82"/>
        <v>2025</v>
      </c>
      <c r="T895" s="5">
        <f t="shared" si="83"/>
        <v>45689</v>
      </c>
    </row>
    <row r="896" spans="1:20" x14ac:dyDescent="0.3">
      <c r="A896">
        <v>25852</v>
      </c>
      <c r="B896" s="1">
        <v>45692</v>
      </c>
      <c r="C896">
        <v>544</v>
      </c>
      <c r="D896">
        <v>20</v>
      </c>
      <c r="E896" t="s">
        <v>28</v>
      </c>
      <c r="F896" t="s">
        <v>79</v>
      </c>
      <c r="G896">
        <v>3</v>
      </c>
      <c r="H896">
        <v>79.959999999999994</v>
      </c>
      <c r="I896" t="s">
        <v>35</v>
      </c>
      <c r="J896" t="s">
        <v>330</v>
      </c>
      <c r="K896" s="2">
        <v>5</v>
      </c>
      <c r="L896">
        <v>5</v>
      </c>
      <c r="M896" t="str">
        <f t="shared" si="78"/>
        <v>M</v>
      </c>
      <c r="N896" t="s">
        <v>21</v>
      </c>
      <c r="O896">
        <v>21</v>
      </c>
      <c r="P896" t="str">
        <f t="shared" si="81"/>
        <v>18-25</v>
      </c>
      <c r="Q896">
        <f t="shared" si="79"/>
        <v>239.88</v>
      </c>
      <c r="R896" t="str">
        <f t="shared" si="80"/>
        <v>Feb 2025</v>
      </c>
      <c r="S896">
        <f t="shared" si="82"/>
        <v>2025</v>
      </c>
      <c r="T896" s="5">
        <f t="shared" si="83"/>
        <v>45689</v>
      </c>
    </row>
    <row r="897" spans="1:20" x14ac:dyDescent="0.3">
      <c r="A897">
        <v>88218</v>
      </c>
      <c r="B897" s="1">
        <v>45692</v>
      </c>
      <c r="C897">
        <v>299</v>
      </c>
      <c r="D897">
        <v>20</v>
      </c>
      <c r="E897" t="s">
        <v>28</v>
      </c>
      <c r="F897" t="s">
        <v>29</v>
      </c>
      <c r="G897">
        <v>3</v>
      </c>
      <c r="H897">
        <v>225.1</v>
      </c>
      <c r="I897" t="s">
        <v>15</v>
      </c>
      <c r="J897" t="s">
        <v>795</v>
      </c>
      <c r="K897" s="2">
        <v>5</v>
      </c>
      <c r="L897">
        <v>5</v>
      </c>
      <c r="M897" t="str">
        <f t="shared" si="78"/>
        <v>Unknown</v>
      </c>
      <c r="O897">
        <v>40</v>
      </c>
      <c r="P897" t="str">
        <f t="shared" si="81"/>
        <v>36-45</v>
      </c>
      <c r="Q897">
        <f t="shared" si="79"/>
        <v>675.3</v>
      </c>
      <c r="R897" t="str">
        <f t="shared" si="80"/>
        <v>Feb 2025</v>
      </c>
      <c r="S897">
        <f t="shared" si="82"/>
        <v>2025</v>
      </c>
      <c r="T897" s="5">
        <f t="shared" si="83"/>
        <v>45689</v>
      </c>
    </row>
    <row r="898" spans="1:20" x14ac:dyDescent="0.3">
      <c r="A898">
        <v>45081</v>
      </c>
      <c r="B898" s="1">
        <v>45693</v>
      </c>
      <c r="C898">
        <v>721</v>
      </c>
      <c r="D898">
        <v>20</v>
      </c>
      <c r="E898" t="s">
        <v>28</v>
      </c>
      <c r="F898" t="s">
        <v>72</v>
      </c>
      <c r="G898">
        <v>4</v>
      </c>
      <c r="H898">
        <v>31.75</v>
      </c>
      <c r="I898" t="s">
        <v>26</v>
      </c>
      <c r="J898" t="s">
        <v>116</v>
      </c>
      <c r="K898" s="2">
        <v>3.9924906132665834</v>
      </c>
      <c r="M898" t="str">
        <f t="shared" ref="M898:M961" si="84">IF(N898="", "Unknown", N898)</f>
        <v>Unknown</v>
      </c>
      <c r="O898">
        <v>55</v>
      </c>
      <c r="P898" t="str">
        <f t="shared" si="81"/>
        <v>46-60</v>
      </c>
      <c r="Q898">
        <f t="shared" ref="Q898:Q961" si="85">G898*H898</f>
        <v>127</v>
      </c>
      <c r="R898" t="str">
        <f t="shared" ref="R898:R961" si="86">TEXT(B898,"mmm_yyyy")</f>
        <v>Feb 2025</v>
      </c>
      <c r="S898">
        <f t="shared" si="82"/>
        <v>2025</v>
      </c>
      <c r="T898" s="5">
        <f t="shared" si="83"/>
        <v>45689</v>
      </c>
    </row>
    <row r="899" spans="1:20" x14ac:dyDescent="0.3">
      <c r="A899">
        <v>54630</v>
      </c>
      <c r="B899" s="1">
        <v>45693</v>
      </c>
      <c r="C899">
        <v>967</v>
      </c>
      <c r="D899">
        <v>30</v>
      </c>
      <c r="E899" t="s">
        <v>37</v>
      </c>
      <c r="F899" t="s">
        <v>40</v>
      </c>
      <c r="G899">
        <v>4</v>
      </c>
      <c r="H899">
        <v>416.89</v>
      </c>
      <c r="I899" t="s">
        <v>35</v>
      </c>
      <c r="J899" t="s">
        <v>319</v>
      </c>
      <c r="K899" s="2">
        <v>4</v>
      </c>
      <c r="L899">
        <v>4</v>
      </c>
      <c r="M899" t="str">
        <f t="shared" si="84"/>
        <v>F</v>
      </c>
      <c r="N899" t="s">
        <v>17</v>
      </c>
      <c r="O899">
        <v>64</v>
      </c>
      <c r="P899" t="str">
        <f t="shared" ref="P899:P962" si="87">VLOOKUP(O899, $W$2:$X$7, 2, TRUE)</f>
        <v>60+</v>
      </c>
      <c r="Q899">
        <f t="shared" si="85"/>
        <v>1667.56</v>
      </c>
      <c r="R899" t="str">
        <f t="shared" si="86"/>
        <v>Feb 2025</v>
      </c>
      <c r="S899">
        <f t="shared" ref="S899:S962" si="88">YEAR(B899)</f>
        <v>2025</v>
      </c>
      <c r="T899" s="5">
        <f t="shared" ref="T899:T962" si="89">DATE(YEAR(R899), MONTH(R899), 1)</f>
        <v>45689</v>
      </c>
    </row>
    <row r="900" spans="1:20" x14ac:dyDescent="0.3">
      <c r="A900">
        <v>98713</v>
      </c>
      <c r="B900" s="1">
        <v>45693</v>
      </c>
      <c r="C900">
        <v>260</v>
      </c>
      <c r="D900">
        <v>20</v>
      </c>
      <c r="E900" t="s">
        <v>28</v>
      </c>
      <c r="F900" t="s">
        <v>29</v>
      </c>
      <c r="G900">
        <v>1</v>
      </c>
      <c r="H900">
        <v>463.67</v>
      </c>
      <c r="I900" t="s">
        <v>26</v>
      </c>
      <c r="J900" t="s">
        <v>792</v>
      </c>
      <c r="K900" s="2">
        <v>3.9924906132665834</v>
      </c>
      <c r="M900" t="str">
        <f t="shared" si="84"/>
        <v>M</v>
      </c>
      <c r="N900" t="s">
        <v>21</v>
      </c>
      <c r="O900">
        <v>37</v>
      </c>
      <c r="P900" t="str">
        <f t="shared" si="87"/>
        <v>36-45</v>
      </c>
      <c r="Q900">
        <f t="shared" si="85"/>
        <v>463.67</v>
      </c>
      <c r="R900" t="str">
        <f t="shared" si="86"/>
        <v>Feb 2025</v>
      </c>
      <c r="S900">
        <f t="shared" si="88"/>
        <v>2025</v>
      </c>
      <c r="T900" s="5">
        <f t="shared" si="89"/>
        <v>45689</v>
      </c>
    </row>
    <row r="901" spans="1:20" x14ac:dyDescent="0.3">
      <c r="A901">
        <v>54371</v>
      </c>
      <c r="B901" s="1">
        <v>45693</v>
      </c>
      <c r="C901">
        <v>325</v>
      </c>
      <c r="D901">
        <v>20</v>
      </c>
      <c r="E901" t="s">
        <v>28</v>
      </c>
      <c r="F901" t="s">
        <v>72</v>
      </c>
      <c r="G901">
        <v>4</v>
      </c>
      <c r="H901">
        <v>156.87</v>
      </c>
      <c r="I901" t="s">
        <v>35</v>
      </c>
      <c r="J901" t="s">
        <v>1004</v>
      </c>
      <c r="K901" s="2">
        <v>3</v>
      </c>
      <c r="L901">
        <v>3</v>
      </c>
      <c r="M901" t="str">
        <f t="shared" si="84"/>
        <v>Unknown</v>
      </c>
      <c r="O901">
        <v>37</v>
      </c>
      <c r="P901" t="str">
        <f t="shared" si="87"/>
        <v>36-45</v>
      </c>
      <c r="Q901">
        <f t="shared" si="85"/>
        <v>627.48</v>
      </c>
      <c r="R901" t="str">
        <f t="shared" si="86"/>
        <v>Feb 2025</v>
      </c>
      <c r="S901">
        <f t="shared" si="88"/>
        <v>2025</v>
      </c>
      <c r="T901" s="5">
        <f t="shared" si="89"/>
        <v>45689</v>
      </c>
    </row>
    <row r="902" spans="1:20" x14ac:dyDescent="0.3">
      <c r="A902">
        <v>59944</v>
      </c>
      <c r="B902" s="1">
        <v>45694</v>
      </c>
      <c r="C902">
        <v>293</v>
      </c>
      <c r="D902">
        <v>50</v>
      </c>
      <c r="E902" t="s">
        <v>18</v>
      </c>
      <c r="F902" t="s">
        <v>87</v>
      </c>
      <c r="G902">
        <v>2</v>
      </c>
      <c r="H902">
        <v>361.99</v>
      </c>
      <c r="I902" t="s">
        <v>26</v>
      </c>
      <c r="J902" t="s">
        <v>126</v>
      </c>
      <c r="K902" s="2">
        <v>4</v>
      </c>
      <c r="L902">
        <v>4</v>
      </c>
      <c r="M902" t="str">
        <f t="shared" si="84"/>
        <v>M</v>
      </c>
      <c r="N902" t="s">
        <v>21</v>
      </c>
      <c r="O902">
        <v>51</v>
      </c>
      <c r="P902" t="str">
        <f t="shared" si="87"/>
        <v>46-60</v>
      </c>
      <c r="Q902">
        <f t="shared" si="85"/>
        <v>723.98</v>
      </c>
      <c r="R902" t="str">
        <f t="shared" si="86"/>
        <v>Feb 2025</v>
      </c>
      <c r="S902">
        <f t="shared" si="88"/>
        <v>2025</v>
      </c>
      <c r="T902" s="5">
        <f t="shared" si="89"/>
        <v>45689</v>
      </c>
    </row>
    <row r="903" spans="1:20" x14ac:dyDescent="0.3">
      <c r="A903">
        <v>32569</v>
      </c>
      <c r="B903" s="1">
        <v>45694</v>
      </c>
      <c r="C903">
        <v>336</v>
      </c>
      <c r="D903">
        <v>40</v>
      </c>
      <c r="E903" t="s">
        <v>24</v>
      </c>
      <c r="F903" t="s">
        <v>65</v>
      </c>
      <c r="G903">
        <v>2</v>
      </c>
      <c r="H903">
        <v>336.89</v>
      </c>
      <c r="I903" t="s">
        <v>15</v>
      </c>
      <c r="J903" t="s">
        <v>266</v>
      </c>
      <c r="K903" s="2">
        <v>1</v>
      </c>
      <c r="L903">
        <v>1</v>
      </c>
      <c r="M903" t="str">
        <f t="shared" si="84"/>
        <v>Unknown</v>
      </c>
      <c r="O903">
        <v>26</v>
      </c>
      <c r="P903" t="str">
        <f t="shared" si="87"/>
        <v>26-35</v>
      </c>
      <c r="Q903">
        <f t="shared" si="85"/>
        <v>673.78</v>
      </c>
      <c r="R903" t="str">
        <f t="shared" si="86"/>
        <v>Feb 2025</v>
      </c>
      <c r="S903">
        <f t="shared" si="88"/>
        <v>2025</v>
      </c>
      <c r="T903" s="5">
        <f t="shared" si="89"/>
        <v>45689</v>
      </c>
    </row>
    <row r="904" spans="1:20" x14ac:dyDescent="0.3">
      <c r="A904">
        <v>84328</v>
      </c>
      <c r="B904" s="1">
        <v>45694</v>
      </c>
      <c r="C904">
        <v>122</v>
      </c>
      <c r="D904">
        <v>10</v>
      </c>
      <c r="E904" t="s">
        <v>13</v>
      </c>
      <c r="F904" t="s">
        <v>42</v>
      </c>
      <c r="G904">
        <v>1</v>
      </c>
      <c r="H904">
        <v>420.63</v>
      </c>
      <c r="I904" t="s">
        <v>26</v>
      </c>
      <c r="J904" t="s">
        <v>953</v>
      </c>
      <c r="K904" s="2">
        <v>3</v>
      </c>
      <c r="L904">
        <v>3</v>
      </c>
      <c r="M904" t="str">
        <f t="shared" si="84"/>
        <v>M</v>
      </c>
      <c r="N904" t="s">
        <v>21</v>
      </c>
      <c r="O904">
        <v>54</v>
      </c>
      <c r="P904" t="str">
        <f t="shared" si="87"/>
        <v>46-60</v>
      </c>
      <c r="Q904">
        <f t="shared" si="85"/>
        <v>420.63</v>
      </c>
      <c r="R904" t="str">
        <f t="shared" si="86"/>
        <v>Feb 2025</v>
      </c>
      <c r="S904">
        <f t="shared" si="88"/>
        <v>2025</v>
      </c>
      <c r="T904" s="5">
        <f t="shared" si="89"/>
        <v>45689</v>
      </c>
    </row>
    <row r="905" spans="1:20" x14ac:dyDescent="0.3">
      <c r="A905">
        <v>24426</v>
      </c>
      <c r="B905" s="1">
        <v>45695</v>
      </c>
      <c r="C905">
        <v>943</v>
      </c>
      <c r="D905">
        <v>40</v>
      </c>
      <c r="E905" t="s">
        <v>24</v>
      </c>
      <c r="F905" t="s">
        <v>49</v>
      </c>
      <c r="G905">
        <v>2</v>
      </c>
      <c r="H905">
        <v>443.49</v>
      </c>
      <c r="I905" t="s">
        <v>35</v>
      </c>
      <c r="J905" t="s">
        <v>50</v>
      </c>
      <c r="K905" s="2">
        <v>4</v>
      </c>
      <c r="L905">
        <v>4</v>
      </c>
      <c r="M905" t="str">
        <f t="shared" si="84"/>
        <v>M</v>
      </c>
      <c r="N905" t="s">
        <v>21</v>
      </c>
      <c r="O905">
        <v>67</v>
      </c>
      <c r="P905" t="str">
        <f t="shared" si="87"/>
        <v>60+</v>
      </c>
      <c r="Q905">
        <f t="shared" si="85"/>
        <v>886.98</v>
      </c>
      <c r="R905" t="str">
        <f t="shared" si="86"/>
        <v>Feb 2025</v>
      </c>
      <c r="S905">
        <f t="shared" si="88"/>
        <v>2025</v>
      </c>
      <c r="T905" s="5">
        <f t="shared" si="89"/>
        <v>45689</v>
      </c>
    </row>
    <row r="906" spans="1:20" x14ac:dyDescent="0.3">
      <c r="A906">
        <v>58706</v>
      </c>
      <c r="B906" s="1">
        <v>45695</v>
      </c>
      <c r="C906">
        <v>613</v>
      </c>
      <c r="D906">
        <v>20</v>
      </c>
      <c r="E906" t="s">
        <v>28</v>
      </c>
      <c r="F906" t="s">
        <v>79</v>
      </c>
      <c r="G906">
        <v>4</v>
      </c>
      <c r="H906">
        <v>351.62</v>
      </c>
      <c r="I906" t="s">
        <v>26</v>
      </c>
      <c r="J906" t="s">
        <v>150</v>
      </c>
      <c r="K906" s="2">
        <v>5</v>
      </c>
      <c r="L906">
        <v>5</v>
      </c>
      <c r="M906" t="str">
        <f t="shared" si="84"/>
        <v>F</v>
      </c>
      <c r="N906" t="s">
        <v>17</v>
      </c>
      <c r="O906">
        <v>65</v>
      </c>
      <c r="P906" t="str">
        <f t="shared" si="87"/>
        <v>60+</v>
      </c>
      <c r="Q906">
        <f t="shared" si="85"/>
        <v>1406.48</v>
      </c>
      <c r="R906" t="str">
        <f t="shared" si="86"/>
        <v>Feb 2025</v>
      </c>
      <c r="S906">
        <f t="shared" si="88"/>
        <v>2025</v>
      </c>
      <c r="T906" s="5">
        <f t="shared" si="89"/>
        <v>45689</v>
      </c>
    </row>
    <row r="907" spans="1:20" x14ac:dyDescent="0.3">
      <c r="A907">
        <v>68850</v>
      </c>
      <c r="B907" s="1">
        <v>45695</v>
      </c>
      <c r="C907">
        <v>484</v>
      </c>
      <c r="D907">
        <v>40</v>
      </c>
      <c r="E907" t="s">
        <v>24</v>
      </c>
      <c r="F907" t="s">
        <v>44</v>
      </c>
      <c r="G907">
        <v>1</v>
      </c>
      <c r="H907">
        <v>53.18</v>
      </c>
      <c r="I907" t="s">
        <v>15</v>
      </c>
      <c r="J907" t="s">
        <v>273</v>
      </c>
      <c r="K907" s="2">
        <v>1</v>
      </c>
      <c r="L907">
        <v>1</v>
      </c>
      <c r="M907" t="str">
        <f t="shared" si="84"/>
        <v>F</v>
      </c>
      <c r="N907" t="s">
        <v>17</v>
      </c>
      <c r="O907">
        <v>58</v>
      </c>
      <c r="P907" t="str">
        <f t="shared" si="87"/>
        <v>46-60</v>
      </c>
      <c r="Q907">
        <f t="shared" si="85"/>
        <v>53.18</v>
      </c>
      <c r="R907" t="str">
        <f t="shared" si="86"/>
        <v>Feb 2025</v>
      </c>
      <c r="S907">
        <f t="shared" si="88"/>
        <v>2025</v>
      </c>
      <c r="T907" s="5">
        <f t="shared" si="89"/>
        <v>45689</v>
      </c>
    </row>
    <row r="908" spans="1:20" x14ac:dyDescent="0.3">
      <c r="A908">
        <v>45831</v>
      </c>
      <c r="B908" s="1">
        <v>45695</v>
      </c>
      <c r="C908">
        <v>685</v>
      </c>
      <c r="D908">
        <v>40</v>
      </c>
      <c r="E908" t="s">
        <v>24</v>
      </c>
      <c r="F908" t="s">
        <v>65</v>
      </c>
      <c r="G908">
        <v>1</v>
      </c>
      <c r="H908">
        <v>151.94</v>
      </c>
      <c r="I908" t="s">
        <v>26</v>
      </c>
      <c r="J908" t="s">
        <v>352</v>
      </c>
      <c r="K908" s="2">
        <v>4</v>
      </c>
      <c r="L908">
        <v>4</v>
      </c>
      <c r="M908" t="str">
        <f t="shared" si="84"/>
        <v>F</v>
      </c>
      <c r="N908" t="s">
        <v>17</v>
      </c>
      <c r="O908">
        <v>74</v>
      </c>
      <c r="P908" t="str">
        <f t="shared" si="87"/>
        <v>60+</v>
      </c>
      <c r="Q908">
        <f t="shared" si="85"/>
        <v>151.94</v>
      </c>
      <c r="R908" t="str">
        <f t="shared" si="86"/>
        <v>Feb 2025</v>
      </c>
      <c r="S908">
        <f t="shared" si="88"/>
        <v>2025</v>
      </c>
      <c r="T908" s="5">
        <f t="shared" si="89"/>
        <v>45689</v>
      </c>
    </row>
    <row r="909" spans="1:20" x14ac:dyDescent="0.3">
      <c r="A909">
        <v>72286</v>
      </c>
      <c r="B909" s="1">
        <v>45695</v>
      </c>
      <c r="C909">
        <v>702</v>
      </c>
      <c r="D909">
        <v>10</v>
      </c>
      <c r="E909" t="s">
        <v>13</v>
      </c>
      <c r="F909" t="s">
        <v>111</v>
      </c>
      <c r="G909">
        <v>5</v>
      </c>
      <c r="H909">
        <v>128.44999999999999</v>
      </c>
      <c r="I909" t="s">
        <v>15</v>
      </c>
      <c r="J909" t="s">
        <v>356</v>
      </c>
      <c r="K909" s="2">
        <v>2</v>
      </c>
      <c r="L909">
        <v>2</v>
      </c>
      <c r="M909" t="str">
        <f t="shared" si="84"/>
        <v>M</v>
      </c>
      <c r="N909" t="s">
        <v>21</v>
      </c>
      <c r="O909">
        <v>58</v>
      </c>
      <c r="P909" t="str">
        <f t="shared" si="87"/>
        <v>46-60</v>
      </c>
      <c r="Q909">
        <f t="shared" si="85"/>
        <v>642.25</v>
      </c>
      <c r="R909" t="str">
        <f t="shared" si="86"/>
        <v>Feb 2025</v>
      </c>
      <c r="S909">
        <f t="shared" si="88"/>
        <v>2025</v>
      </c>
      <c r="T909" s="5">
        <f t="shared" si="89"/>
        <v>45689</v>
      </c>
    </row>
    <row r="910" spans="1:20" x14ac:dyDescent="0.3">
      <c r="A910">
        <v>48904</v>
      </c>
      <c r="B910" s="1">
        <v>45695</v>
      </c>
      <c r="C910">
        <v>931</v>
      </c>
      <c r="D910">
        <v>10</v>
      </c>
      <c r="E910" t="s">
        <v>13</v>
      </c>
      <c r="F910" t="s">
        <v>32</v>
      </c>
      <c r="G910">
        <v>3</v>
      </c>
      <c r="H910">
        <v>439.51</v>
      </c>
      <c r="I910" t="s">
        <v>26</v>
      </c>
      <c r="J910" t="s">
        <v>673</v>
      </c>
      <c r="K910" s="2">
        <v>5</v>
      </c>
      <c r="L910">
        <v>5</v>
      </c>
      <c r="M910" t="str">
        <f t="shared" si="84"/>
        <v>F</v>
      </c>
      <c r="N910" t="s">
        <v>17</v>
      </c>
      <c r="O910">
        <v>63</v>
      </c>
      <c r="P910" t="str">
        <f t="shared" si="87"/>
        <v>60+</v>
      </c>
      <c r="Q910">
        <f t="shared" si="85"/>
        <v>1318.53</v>
      </c>
      <c r="R910" t="str">
        <f t="shared" si="86"/>
        <v>Feb 2025</v>
      </c>
      <c r="S910">
        <f t="shared" si="88"/>
        <v>2025</v>
      </c>
      <c r="T910" s="5">
        <f t="shared" si="89"/>
        <v>45689</v>
      </c>
    </row>
    <row r="911" spans="1:20" x14ac:dyDescent="0.3">
      <c r="A911">
        <v>25985</v>
      </c>
      <c r="B911" s="1">
        <v>45695</v>
      </c>
      <c r="C911">
        <v>480</v>
      </c>
      <c r="D911">
        <v>40</v>
      </c>
      <c r="E911" t="s">
        <v>24</v>
      </c>
      <c r="F911" t="s">
        <v>44</v>
      </c>
      <c r="G911">
        <v>2</v>
      </c>
      <c r="H911">
        <v>353.23</v>
      </c>
      <c r="I911" t="s">
        <v>26</v>
      </c>
      <c r="J911" t="s">
        <v>850</v>
      </c>
      <c r="K911" s="2">
        <v>3.9924906132665834</v>
      </c>
      <c r="M911" t="str">
        <f t="shared" si="84"/>
        <v>M</v>
      </c>
      <c r="N911" t="s">
        <v>21</v>
      </c>
      <c r="O911">
        <v>65</v>
      </c>
      <c r="P911" t="str">
        <f t="shared" si="87"/>
        <v>60+</v>
      </c>
      <c r="Q911">
        <f t="shared" si="85"/>
        <v>706.46</v>
      </c>
      <c r="R911" t="str">
        <f t="shared" si="86"/>
        <v>Feb 2025</v>
      </c>
      <c r="S911">
        <f t="shared" si="88"/>
        <v>2025</v>
      </c>
      <c r="T911" s="5">
        <f t="shared" si="89"/>
        <v>45689</v>
      </c>
    </row>
    <row r="912" spans="1:20" x14ac:dyDescent="0.3">
      <c r="A912">
        <v>22604</v>
      </c>
      <c r="B912" s="1">
        <v>45696</v>
      </c>
      <c r="C912">
        <v>351</v>
      </c>
      <c r="D912">
        <v>30</v>
      </c>
      <c r="E912" t="s">
        <v>37</v>
      </c>
      <c r="F912" t="s">
        <v>58</v>
      </c>
      <c r="G912">
        <v>1</v>
      </c>
      <c r="H912">
        <v>247.45</v>
      </c>
      <c r="I912" t="s">
        <v>15</v>
      </c>
      <c r="J912" t="s">
        <v>132</v>
      </c>
      <c r="K912" s="2">
        <v>2</v>
      </c>
      <c r="L912">
        <v>2</v>
      </c>
      <c r="M912" t="str">
        <f t="shared" si="84"/>
        <v>M</v>
      </c>
      <c r="N912" t="s">
        <v>21</v>
      </c>
      <c r="O912">
        <v>47</v>
      </c>
      <c r="P912" t="str">
        <f t="shared" si="87"/>
        <v>46-60</v>
      </c>
      <c r="Q912">
        <f t="shared" si="85"/>
        <v>247.45</v>
      </c>
      <c r="R912" t="str">
        <f t="shared" si="86"/>
        <v>Feb 2025</v>
      </c>
      <c r="S912">
        <f t="shared" si="88"/>
        <v>2025</v>
      </c>
      <c r="T912" s="5">
        <f t="shared" si="89"/>
        <v>45689</v>
      </c>
    </row>
    <row r="913" spans="1:20" x14ac:dyDescent="0.3">
      <c r="A913">
        <v>22228</v>
      </c>
      <c r="B913" s="1">
        <v>45696</v>
      </c>
      <c r="C913">
        <v>789</v>
      </c>
      <c r="D913">
        <v>20</v>
      </c>
      <c r="E913" t="s">
        <v>28</v>
      </c>
      <c r="F913" t="s">
        <v>29</v>
      </c>
      <c r="G913">
        <v>1</v>
      </c>
      <c r="H913">
        <v>54.94</v>
      </c>
      <c r="I913" t="s">
        <v>15</v>
      </c>
      <c r="J913" t="s">
        <v>305</v>
      </c>
      <c r="K913" s="2">
        <v>5</v>
      </c>
      <c r="L913">
        <v>5</v>
      </c>
      <c r="M913" t="str">
        <f t="shared" si="84"/>
        <v>F</v>
      </c>
      <c r="N913" t="s">
        <v>17</v>
      </c>
      <c r="O913">
        <v>62</v>
      </c>
      <c r="P913" t="str">
        <f t="shared" si="87"/>
        <v>60+</v>
      </c>
      <c r="Q913">
        <f t="shared" si="85"/>
        <v>54.94</v>
      </c>
      <c r="R913" t="str">
        <f t="shared" si="86"/>
        <v>Feb 2025</v>
      </c>
      <c r="S913">
        <f t="shared" si="88"/>
        <v>2025</v>
      </c>
      <c r="T913" s="5">
        <f t="shared" si="89"/>
        <v>45689</v>
      </c>
    </row>
    <row r="914" spans="1:20" x14ac:dyDescent="0.3">
      <c r="A914">
        <v>45679</v>
      </c>
      <c r="B914" s="1">
        <v>45696</v>
      </c>
      <c r="C914">
        <v>470</v>
      </c>
      <c r="D914">
        <v>10</v>
      </c>
      <c r="E914" t="s">
        <v>13</v>
      </c>
      <c r="F914" t="s">
        <v>42</v>
      </c>
      <c r="G914">
        <v>4</v>
      </c>
      <c r="H914">
        <v>431.73</v>
      </c>
      <c r="I914" t="s">
        <v>15</v>
      </c>
      <c r="J914" t="s">
        <v>595</v>
      </c>
      <c r="K914" s="2">
        <v>3</v>
      </c>
      <c r="L914">
        <v>3</v>
      </c>
      <c r="M914" t="str">
        <f t="shared" si="84"/>
        <v>Unknown</v>
      </c>
      <c r="O914">
        <v>75</v>
      </c>
      <c r="P914" t="str">
        <f t="shared" si="87"/>
        <v>60+</v>
      </c>
      <c r="Q914">
        <f t="shared" si="85"/>
        <v>1726.92</v>
      </c>
      <c r="R914" t="str">
        <f t="shared" si="86"/>
        <v>Feb 2025</v>
      </c>
      <c r="S914">
        <f t="shared" si="88"/>
        <v>2025</v>
      </c>
      <c r="T914" s="5">
        <f t="shared" si="89"/>
        <v>45689</v>
      </c>
    </row>
    <row r="915" spans="1:20" x14ac:dyDescent="0.3">
      <c r="A915">
        <v>60712</v>
      </c>
      <c r="B915" s="1">
        <v>45697</v>
      </c>
      <c r="C915">
        <v>775</v>
      </c>
      <c r="D915">
        <v>50</v>
      </c>
      <c r="E915" t="s">
        <v>18</v>
      </c>
      <c r="F915" t="s">
        <v>22</v>
      </c>
      <c r="G915">
        <v>5</v>
      </c>
      <c r="H915">
        <v>24.18</v>
      </c>
      <c r="I915" t="s">
        <v>15</v>
      </c>
      <c r="J915" t="s">
        <v>638</v>
      </c>
      <c r="K915" s="2">
        <v>5</v>
      </c>
      <c r="L915">
        <v>5</v>
      </c>
      <c r="M915" t="str">
        <f t="shared" si="84"/>
        <v>M</v>
      </c>
      <c r="N915" t="s">
        <v>21</v>
      </c>
      <c r="O915">
        <v>57</v>
      </c>
      <c r="P915" t="str">
        <f t="shared" si="87"/>
        <v>46-60</v>
      </c>
      <c r="Q915">
        <f t="shared" si="85"/>
        <v>120.9</v>
      </c>
      <c r="R915" t="str">
        <f t="shared" si="86"/>
        <v>Feb 2025</v>
      </c>
      <c r="S915">
        <f t="shared" si="88"/>
        <v>2025</v>
      </c>
      <c r="T915" s="5">
        <f t="shared" si="89"/>
        <v>45689</v>
      </c>
    </row>
    <row r="916" spans="1:20" x14ac:dyDescent="0.3">
      <c r="A916">
        <v>72072</v>
      </c>
      <c r="B916" s="1">
        <v>45697</v>
      </c>
      <c r="C916">
        <v>349</v>
      </c>
      <c r="D916">
        <v>20</v>
      </c>
      <c r="E916" t="s">
        <v>28</v>
      </c>
      <c r="F916" t="s">
        <v>29</v>
      </c>
      <c r="G916">
        <v>3</v>
      </c>
      <c r="H916">
        <v>475.67</v>
      </c>
      <c r="I916" t="s">
        <v>26</v>
      </c>
      <c r="J916" t="s">
        <v>703</v>
      </c>
      <c r="K916" s="2">
        <v>5</v>
      </c>
      <c r="L916">
        <v>5</v>
      </c>
      <c r="M916" t="str">
        <f t="shared" si="84"/>
        <v>F</v>
      </c>
      <c r="N916" t="s">
        <v>17</v>
      </c>
      <c r="O916">
        <v>51</v>
      </c>
      <c r="P916" t="str">
        <f t="shared" si="87"/>
        <v>46-60</v>
      </c>
      <c r="Q916">
        <f t="shared" si="85"/>
        <v>1427.01</v>
      </c>
      <c r="R916" t="str">
        <f t="shared" si="86"/>
        <v>Feb 2025</v>
      </c>
      <c r="S916">
        <f t="shared" si="88"/>
        <v>2025</v>
      </c>
      <c r="T916" s="5">
        <f t="shared" si="89"/>
        <v>45689</v>
      </c>
    </row>
    <row r="917" spans="1:20" x14ac:dyDescent="0.3">
      <c r="A917">
        <v>92246</v>
      </c>
      <c r="B917" s="1">
        <v>45699</v>
      </c>
      <c r="C917">
        <v>988</v>
      </c>
      <c r="D917">
        <v>20</v>
      </c>
      <c r="E917" t="s">
        <v>28</v>
      </c>
      <c r="F917" t="s">
        <v>72</v>
      </c>
      <c r="G917">
        <v>3</v>
      </c>
      <c r="H917">
        <v>345.18</v>
      </c>
      <c r="I917" t="s">
        <v>15</v>
      </c>
      <c r="J917" t="s">
        <v>363</v>
      </c>
      <c r="K917" s="2">
        <v>5</v>
      </c>
      <c r="L917">
        <v>5</v>
      </c>
      <c r="M917" t="str">
        <f t="shared" si="84"/>
        <v>F</v>
      </c>
      <c r="N917" t="s">
        <v>17</v>
      </c>
      <c r="O917">
        <v>21</v>
      </c>
      <c r="P917" t="str">
        <f t="shared" si="87"/>
        <v>18-25</v>
      </c>
      <c r="Q917">
        <f t="shared" si="85"/>
        <v>1035.54</v>
      </c>
      <c r="R917" t="str">
        <f t="shared" si="86"/>
        <v>Feb 2025</v>
      </c>
      <c r="S917">
        <f t="shared" si="88"/>
        <v>2025</v>
      </c>
      <c r="T917" s="5">
        <f t="shared" si="89"/>
        <v>45689</v>
      </c>
    </row>
    <row r="918" spans="1:20" x14ac:dyDescent="0.3">
      <c r="A918">
        <v>49769</v>
      </c>
      <c r="B918" s="1">
        <v>45699</v>
      </c>
      <c r="C918">
        <v>295</v>
      </c>
      <c r="D918">
        <v>50</v>
      </c>
      <c r="E918" t="s">
        <v>18</v>
      </c>
      <c r="F918" t="s">
        <v>34</v>
      </c>
      <c r="G918">
        <v>5</v>
      </c>
      <c r="H918">
        <v>405.77</v>
      </c>
      <c r="I918" t="s">
        <v>26</v>
      </c>
      <c r="J918" t="s">
        <v>753</v>
      </c>
      <c r="K918" s="2">
        <v>3.9924906132665834</v>
      </c>
      <c r="M918" t="str">
        <f t="shared" si="84"/>
        <v>M</v>
      </c>
      <c r="N918" t="s">
        <v>21</v>
      </c>
      <c r="O918">
        <v>26</v>
      </c>
      <c r="P918" t="str">
        <f t="shared" si="87"/>
        <v>26-35</v>
      </c>
      <c r="Q918">
        <f t="shared" si="85"/>
        <v>2028.85</v>
      </c>
      <c r="R918" t="str">
        <f t="shared" si="86"/>
        <v>Feb 2025</v>
      </c>
      <c r="S918">
        <f t="shared" si="88"/>
        <v>2025</v>
      </c>
      <c r="T918" s="5">
        <f t="shared" si="89"/>
        <v>45689</v>
      </c>
    </row>
    <row r="919" spans="1:20" x14ac:dyDescent="0.3">
      <c r="A919">
        <v>87200</v>
      </c>
      <c r="B919" s="1">
        <v>45699</v>
      </c>
      <c r="C919">
        <v>937</v>
      </c>
      <c r="D919">
        <v>10</v>
      </c>
      <c r="E919" t="s">
        <v>13</v>
      </c>
      <c r="F919" t="s">
        <v>47</v>
      </c>
      <c r="G919">
        <v>1</v>
      </c>
      <c r="H919">
        <v>391.58</v>
      </c>
      <c r="I919" t="s">
        <v>35</v>
      </c>
      <c r="J919" t="s">
        <v>941</v>
      </c>
      <c r="K919" s="2">
        <v>4</v>
      </c>
      <c r="L919">
        <v>4</v>
      </c>
      <c r="M919" t="str">
        <f t="shared" si="84"/>
        <v>M</v>
      </c>
      <c r="N919" t="s">
        <v>21</v>
      </c>
      <c r="O919">
        <v>68</v>
      </c>
      <c r="P919" t="str">
        <f t="shared" si="87"/>
        <v>60+</v>
      </c>
      <c r="Q919">
        <f t="shared" si="85"/>
        <v>391.58</v>
      </c>
      <c r="R919" t="str">
        <f t="shared" si="86"/>
        <v>Feb 2025</v>
      </c>
      <c r="S919">
        <f t="shared" si="88"/>
        <v>2025</v>
      </c>
      <c r="T919" s="5">
        <f t="shared" si="89"/>
        <v>45689</v>
      </c>
    </row>
    <row r="920" spans="1:20" x14ac:dyDescent="0.3">
      <c r="A920">
        <v>25974</v>
      </c>
      <c r="B920" s="1">
        <v>45700</v>
      </c>
      <c r="C920">
        <v>123</v>
      </c>
      <c r="D920">
        <v>40</v>
      </c>
      <c r="E920" t="s">
        <v>24</v>
      </c>
      <c r="F920" t="s">
        <v>65</v>
      </c>
      <c r="G920">
        <v>1</v>
      </c>
      <c r="H920">
        <v>65.69</v>
      </c>
      <c r="I920" t="s">
        <v>15</v>
      </c>
      <c r="J920" t="s">
        <v>242</v>
      </c>
      <c r="K920" s="2">
        <v>4</v>
      </c>
      <c r="L920">
        <v>4</v>
      </c>
      <c r="M920" t="str">
        <f t="shared" si="84"/>
        <v>F</v>
      </c>
      <c r="N920" t="s">
        <v>17</v>
      </c>
      <c r="O920">
        <v>71</v>
      </c>
      <c r="P920" t="str">
        <f t="shared" si="87"/>
        <v>60+</v>
      </c>
      <c r="Q920">
        <f t="shared" si="85"/>
        <v>65.69</v>
      </c>
      <c r="R920" t="str">
        <f t="shared" si="86"/>
        <v>Feb 2025</v>
      </c>
      <c r="S920">
        <f t="shared" si="88"/>
        <v>2025</v>
      </c>
      <c r="T920" s="5">
        <f t="shared" si="89"/>
        <v>45689</v>
      </c>
    </row>
    <row r="921" spans="1:20" x14ac:dyDescent="0.3">
      <c r="A921">
        <v>39828</v>
      </c>
      <c r="B921" s="1">
        <v>45700</v>
      </c>
      <c r="C921">
        <v>953</v>
      </c>
      <c r="D921">
        <v>40</v>
      </c>
      <c r="E921" t="s">
        <v>24</v>
      </c>
      <c r="F921" t="s">
        <v>63</v>
      </c>
      <c r="G921">
        <v>3</v>
      </c>
      <c r="H921">
        <v>58.91</v>
      </c>
      <c r="I921" t="s">
        <v>15</v>
      </c>
      <c r="J921" t="s">
        <v>684</v>
      </c>
      <c r="K921" s="2">
        <v>5</v>
      </c>
      <c r="L921">
        <v>5</v>
      </c>
      <c r="M921" t="str">
        <f t="shared" si="84"/>
        <v>F</v>
      </c>
      <c r="N921" t="s">
        <v>17</v>
      </c>
      <c r="O921">
        <v>75</v>
      </c>
      <c r="P921" t="str">
        <f t="shared" si="87"/>
        <v>60+</v>
      </c>
      <c r="Q921">
        <f t="shared" si="85"/>
        <v>176.73</v>
      </c>
      <c r="R921" t="str">
        <f t="shared" si="86"/>
        <v>Feb 2025</v>
      </c>
      <c r="S921">
        <f t="shared" si="88"/>
        <v>2025</v>
      </c>
      <c r="T921" s="5">
        <f t="shared" si="89"/>
        <v>45689</v>
      </c>
    </row>
    <row r="922" spans="1:20" x14ac:dyDescent="0.3">
      <c r="A922">
        <v>38645</v>
      </c>
      <c r="B922" s="1">
        <v>45700</v>
      </c>
      <c r="C922">
        <v>851</v>
      </c>
      <c r="D922">
        <v>20</v>
      </c>
      <c r="E922" t="s">
        <v>28</v>
      </c>
      <c r="F922" t="s">
        <v>51</v>
      </c>
      <c r="G922">
        <v>2</v>
      </c>
      <c r="H922">
        <v>325.23</v>
      </c>
      <c r="I922" t="s">
        <v>26</v>
      </c>
      <c r="J922" t="s">
        <v>699</v>
      </c>
      <c r="K922" s="2">
        <v>5</v>
      </c>
      <c r="L922">
        <v>5</v>
      </c>
      <c r="M922" t="str">
        <f t="shared" si="84"/>
        <v>M</v>
      </c>
      <c r="N922" t="s">
        <v>21</v>
      </c>
      <c r="O922">
        <v>27</v>
      </c>
      <c r="P922" t="str">
        <f t="shared" si="87"/>
        <v>26-35</v>
      </c>
      <c r="Q922">
        <f t="shared" si="85"/>
        <v>650.46</v>
      </c>
      <c r="R922" t="str">
        <f t="shared" si="86"/>
        <v>Feb 2025</v>
      </c>
      <c r="S922">
        <f t="shared" si="88"/>
        <v>2025</v>
      </c>
      <c r="T922" s="5">
        <f t="shared" si="89"/>
        <v>45689</v>
      </c>
    </row>
    <row r="923" spans="1:20" x14ac:dyDescent="0.3">
      <c r="A923">
        <v>51408</v>
      </c>
      <c r="B923" s="1">
        <v>45702</v>
      </c>
      <c r="C923">
        <v>511</v>
      </c>
      <c r="D923">
        <v>40</v>
      </c>
      <c r="E923" t="s">
        <v>24</v>
      </c>
      <c r="F923" t="s">
        <v>25</v>
      </c>
      <c r="G923">
        <v>2</v>
      </c>
      <c r="H923">
        <v>212.48</v>
      </c>
      <c r="I923" t="s">
        <v>35</v>
      </c>
      <c r="J923" t="s">
        <v>788</v>
      </c>
      <c r="K923" s="2">
        <v>4</v>
      </c>
      <c r="L923">
        <v>4</v>
      </c>
      <c r="M923" t="str">
        <f t="shared" si="84"/>
        <v>M</v>
      </c>
      <c r="N923" t="s">
        <v>21</v>
      </c>
      <c r="O923">
        <v>59</v>
      </c>
      <c r="P923" t="str">
        <f t="shared" si="87"/>
        <v>46-60</v>
      </c>
      <c r="Q923">
        <f t="shared" si="85"/>
        <v>424.96</v>
      </c>
      <c r="R923" t="str">
        <f t="shared" si="86"/>
        <v>Feb 2025</v>
      </c>
      <c r="S923">
        <f t="shared" si="88"/>
        <v>2025</v>
      </c>
      <c r="T923" s="5">
        <f t="shared" si="89"/>
        <v>45689</v>
      </c>
    </row>
    <row r="924" spans="1:20" x14ac:dyDescent="0.3">
      <c r="A924">
        <v>96221</v>
      </c>
      <c r="B924" s="1">
        <v>45702</v>
      </c>
      <c r="C924">
        <v>136</v>
      </c>
      <c r="D924">
        <v>50</v>
      </c>
      <c r="E924" t="s">
        <v>18</v>
      </c>
      <c r="F924" t="s">
        <v>19</v>
      </c>
      <c r="G924">
        <v>1</v>
      </c>
      <c r="H924">
        <v>88.76</v>
      </c>
      <c r="I924" t="s">
        <v>35</v>
      </c>
      <c r="J924" t="s">
        <v>791</v>
      </c>
      <c r="K924" s="2">
        <v>3.9924906132665834</v>
      </c>
      <c r="M924" t="str">
        <f t="shared" si="84"/>
        <v>M</v>
      </c>
      <c r="N924" t="s">
        <v>21</v>
      </c>
      <c r="O924">
        <v>31</v>
      </c>
      <c r="P924" t="str">
        <f t="shared" si="87"/>
        <v>26-35</v>
      </c>
      <c r="Q924">
        <f t="shared" si="85"/>
        <v>88.76</v>
      </c>
      <c r="R924" t="str">
        <f t="shared" si="86"/>
        <v>Feb 2025</v>
      </c>
      <c r="S924">
        <f t="shared" si="88"/>
        <v>2025</v>
      </c>
      <c r="T924" s="5">
        <f t="shared" si="89"/>
        <v>45689</v>
      </c>
    </row>
    <row r="925" spans="1:20" x14ac:dyDescent="0.3">
      <c r="A925">
        <v>67596</v>
      </c>
      <c r="B925" s="1">
        <v>45703</v>
      </c>
      <c r="C925">
        <v>348</v>
      </c>
      <c r="D925">
        <v>50</v>
      </c>
      <c r="E925" t="s">
        <v>18</v>
      </c>
      <c r="F925" t="s">
        <v>84</v>
      </c>
      <c r="G925">
        <v>2</v>
      </c>
      <c r="H925">
        <v>276.39</v>
      </c>
      <c r="I925" t="s">
        <v>26</v>
      </c>
      <c r="J925" t="s">
        <v>482</v>
      </c>
      <c r="K925" s="2">
        <v>5</v>
      </c>
      <c r="L925">
        <v>5</v>
      </c>
      <c r="M925" t="str">
        <f t="shared" si="84"/>
        <v>F</v>
      </c>
      <c r="N925" t="s">
        <v>17</v>
      </c>
      <c r="O925">
        <v>41</v>
      </c>
      <c r="P925" t="str">
        <f t="shared" si="87"/>
        <v>36-45</v>
      </c>
      <c r="Q925">
        <f t="shared" si="85"/>
        <v>552.78</v>
      </c>
      <c r="R925" t="str">
        <f t="shared" si="86"/>
        <v>Feb 2025</v>
      </c>
      <c r="S925">
        <f t="shared" si="88"/>
        <v>2025</v>
      </c>
      <c r="T925" s="5">
        <f t="shared" si="89"/>
        <v>45689</v>
      </c>
    </row>
    <row r="926" spans="1:20" x14ac:dyDescent="0.3">
      <c r="A926">
        <v>99677</v>
      </c>
      <c r="B926" s="1">
        <v>45703</v>
      </c>
      <c r="C926">
        <v>622</v>
      </c>
      <c r="D926">
        <v>10</v>
      </c>
      <c r="E926" t="s">
        <v>13</v>
      </c>
      <c r="F926" t="s">
        <v>111</v>
      </c>
      <c r="G926">
        <v>4</v>
      </c>
      <c r="H926">
        <v>325.73</v>
      </c>
      <c r="I926" t="s">
        <v>26</v>
      </c>
      <c r="J926" t="s">
        <v>683</v>
      </c>
      <c r="K926" s="2">
        <v>5</v>
      </c>
      <c r="L926">
        <v>5</v>
      </c>
      <c r="M926" t="str">
        <f t="shared" si="84"/>
        <v>M</v>
      </c>
      <c r="N926" t="s">
        <v>21</v>
      </c>
      <c r="O926">
        <v>70</v>
      </c>
      <c r="P926" t="str">
        <f t="shared" si="87"/>
        <v>60+</v>
      </c>
      <c r="Q926">
        <f t="shared" si="85"/>
        <v>1302.92</v>
      </c>
      <c r="R926" t="str">
        <f t="shared" si="86"/>
        <v>Feb 2025</v>
      </c>
      <c r="S926">
        <f t="shared" si="88"/>
        <v>2025</v>
      </c>
      <c r="T926" s="5">
        <f t="shared" si="89"/>
        <v>45689</v>
      </c>
    </row>
    <row r="927" spans="1:20" x14ac:dyDescent="0.3">
      <c r="A927">
        <v>14376</v>
      </c>
      <c r="B927" s="1">
        <v>45703</v>
      </c>
      <c r="C927">
        <v>840</v>
      </c>
      <c r="D927">
        <v>40</v>
      </c>
      <c r="E927" t="s">
        <v>24</v>
      </c>
      <c r="F927" t="s">
        <v>25</v>
      </c>
      <c r="G927">
        <v>5</v>
      </c>
      <c r="H927">
        <v>20.46</v>
      </c>
      <c r="I927" t="s">
        <v>26</v>
      </c>
      <c r="J927" t="s">
        <v>867</v>
      </c>
      <c r="K927" s="2">
        <v>3</v>
      </c>
      <c r="L927">
        <v>3</v>
      </c>
      <c r="M927" t="str">
        <f t="shared" si="84"/>
        <v>M</v>
      </c>
      <c r="N927" t="s">
        <v>21</v>
      </c>
      <c r="O927">
        <v>34</v>
      </c>
      <c r="P927" t="str">
        <f t="shared" si="87"/>
        <v>26-35</v>
      </c>
      <c r="Q927">
        <f t="shared" si="85"/>
        <v>102.30000000000001</v>
      </c>
      <c r="R927" t="str">
        <f t="shared" si="86"/>
        <v>Feb 2025</v>
      </c>
      <c r="S927">
        <f t="shared" si="88"/>
        <v>2025</v>
      </c>
      <c r="T927" s="5">
        <f t="shared" si="89"/>
        <v>45689</v>
      </c>
    </row>
    <row r="928" spans="1:20" x14ac:dyDescent="0.3">
      <c r="A928">
        <v>51391</v>
      </c>
      <c r="B928" s="1">
        <v>45703</v>
      </c>
      <c r="C928">
        <v>418</v>
      </c>
      <c r="D928">
        <v>30</v>
      </c>
      <c r="E928" t="s">
        <v>37</v>
      </c>
      <c r="F928" t="s">
        <v>58</v>
      </c>
      <c r="G928">
        <v>5</v>
      </c>
      <c r="H928">
        <v>246.68</v>
      </c>
      <c r="I928" t="s">
        <v>35</v>
      </c>
      <c r="J928" t="s">
        <v>910</v>
      </c>
      <c r="K928" s="2">
        <v>5</v>
      </c>
      <c r="L928">
        <v>5</v>
      </c>
      <c r="M928" t="str">
        <f t="shared" si="84"/>
        <v>F</v>
      </c>
      <c r="N928" t="s">
        <v>17</v>
      </c>
      <c r="O928">
        <v>31</v>
      </c>
      <c r="P928" t="str">
        <f t="shared" si="87"/>
        <v>26-35</v>
      </c>
      <c r="Q928">
        <f t="shared" si="85"/>
        <v>1233.4000000000001</v>
      </c>
      <c r="R928" t="str">
        <f t="shared" si="86"/>
        <v>Feb 2025</v>
      </c>
      <c r="S928">
        <f t="shared" si="88"/>
        <v>2025</v>
      </c>
      <c r="T928" s="5">
        <f t="shared" si="89"/>
        <v>45689</v>
      </c>
    </row>
    <row r="929" spans="1:20" x14ac:dyDescent="0.3">
      <c r="A929">
        <v>31593</v>
      </c>
      <c r="B929" s="1">
        <v>45704</v>
      </c>
      <c r="C929">
        <v>343</v>
      </c>
      <c r="D929">
        <v>50</v>
      </c>
      <c r="E929" t="s">
        <v>18</v>
      </c>
      <c r="F929" t="s">
        <v>22</v>
      </c>
      <c r="G929">
        <v>1</v>
      </c>
      <c r="H929">
        <v>415.49</v>
      </c>
      <c r="I929" t="s">
        <v>35</v>
      </c>
      <c r="J929" t="s">
        <v>780</v>
      </c>
      <c r="K929" s="2">
        <v>5</v>
      </c>
      <c r="L929">
        <v>5</v>
      </c>
      <c r="M929" t="str">
        <f t="shared" si="84"/>
        <v>F</v>
      </c>
      <c r="N929" t="s">
        <v>17</v>
      </c>
      <c r="O929">
        <v>44</v>
      </c>
      <c r="P929" t="str">
        <f t="shared" si="87"/>
        <v>36-45</v>
      </c>
      <c r="Q929">
        <f t="shared" si="85"/>
        <v>415.49</v>
      </c>
      <c r="R929" t="str">
        <f t="shared" si="86"/>
        <v>Feb 2025</v>
      </c>
      <c r="S929">
        <f t="shared" si="88"/>
        <v>2025</v>
      </c>
      <c r="T929" s="5">
        <f t="shared" si="89"/>
        <v>45689</v>
      </c>
    </row>
    <row r="930" spans="1:20" x14ac:dyDescent="0.3">
      <c r="A930">
        <v>17937</v>
      </c>
      <c r="B930" s="1">
        <v>45705</v>
      </c>
      <c r="C930">
        <v>787</v>
      </c>
      <c r="D930">
        <v>10</v>
      </c>
      <c r="E930" t="s">
        <v>13</v>
      </c>
      <c r="F930" t="s">
        <v>14</v>
      </c>
      <c r="G930">
        <v>4</v>
      </c>
      <c r="H930">
        <v>260.64</v>
      </c>
      <c r="I930" t="s">
        <v>35</v>
      </c>
      <c r="J930" t="s">
        <v>648</v>
      </c>
      <c r="K930" s="2">
        <v>5</v>
      </c>
      <c r="L930">
        <v>5</v>
      </c>
      <c r="M930" t="str">
        <f t="shared" si="84"/>
        <v>F</v>
      </c>
      <c r="N930" t="s">
        <v>17</v>
      </c>
      <c r="O930">
        <v>53</v>
      </c>
      <c r="P930" t="str">
        <f t="shared" si="87"/>
        <v>46-60</v>
      </c>
      <c r="Q930">
        <f t="shared" si="85"/>
        <v>1042.56</v>
      </c>
      <c r="R930" t="str">
        <f t="shared" si="86"/>
        <v>Feb 2025</v>
      </c>
      <c r="S930">
        <f t="shared" si="88"/>
        <v>2025</v>
      </c>
      <c r="T930" s="5">
        <f t="shared" si="89"/>
        <v>45689</v>
      </c>
    </row>
    <row r="931" spans="1:20" x14ac:dyDescent="0.3">
      <c r="A931">
        <v>77318</v>
      </c>
      <c r="B931" s="1">
        <v>45706</v>
      </c>
      <c r="C931">
        <v>305</v>
      </c>
      <c r="D931">
        <v>40</v>
      </c>
      <c r="E931" t="s">
        <v>24</v>
      </c>
      <c r="F931" t="s">
        <v>63</v>
      </c>
      <c r="G931">
        <v>2</v>
      </c>
      <c r="H931">
        <v>203.94</v>
      </c>
      <c r="I931" t="s">
        <v>26</v>
      </c>
      <c r="J931" t="s">
        <v>631</v>
      </c>
      <c r="K931" s="2">
        <v>5</v>
      </c>
      <c r="L931">
        <v>5</v>
      </c>
      <c r="M931" t="str">
        <f t="shared" si="84"/>
        <v>M</v>
      </c>
      <c r="N931" t="s">
        <v>21</v>
      </c>
      <c r="O931">
        <v>23</v>
      </c>
      <c r="P931" t="str">
        <f t="shared" si="87"/>
        <v>18-25</v>
      </c>
      <c r="Q931">
        <f t="shared" si="85"/>
        <v>407.88</v>
      </c>
      <c r="R931" t="str">
        <f t="shared" si="86"/>
        <v>Feb 2025</v>
      </c>
      <c r="S931">
        <f t="shared" si="88"/>
        <v>2025</v>
      </c>
      <c r="T931" s="5">
        <f t="shared" si="89"/>
        <v>45689</v>
      </c>
    </row>
    <row r="932" spans="1:20" x14ac:dyDescent="0.3">
      <c r="A932">
        <v>31600</v>
      </c>
      <c r="B932" s="1">
        <v>45707</v>
      </c>
      <c r="C932">
        <v>775</v>
      </c>
      <c r="D932">
        <v>50</v>
      </c>
      <c r="E932" t="s">
        <v>18</v>
      </c>
      <c r="F932" t="s">
        <v>87</v>
      </c>
      <c r="G932">
        <v>2</v>
      </c>
      <c r="H932">
        <v>367.94</v>
      </c>
      <c r="I932" t="s">
        <v>15</v>
      </c>
      <c r="J932" t="s">
        <v>711</v>
      </c>
      <c r="K932" s="2">
        <v>3.9924906132665834</v>
      </c>
      <c r="M932" t="str">
        <f t="shared" si="84"/>
        <v>F</v>
      </c>
      <c r="N932" t="s">
        <v>17</v>
      </c>
      <c r="O932">
        <v>32</v>
      </c>
      <c r="P932" t="str">
        <f t="shared" si="87"/>
        <v>26-35</v>
      </c>
      <c r="Q932">
        <f t="shared" si="85"/>
        <v>735.88</v>
      </c>
      <c r="R932" t="str">
        <f t="shared" si="86"/>
        <v>Feb 2025</v>
      </c>
      <c r="S932">
        <f t="shared" si="88"/>
        <v>2025</v>
      </c>
      <c r="T932" s="5">
        <f t="shared" si="89"/>
        <v>45689</v>
      </c>
    </row>
    <row r="933" spans="1:20" x14ac:dyDescent="0.3">
      <c r="A933">
        <v>30282</v>
      </c>
      <c r="B933" s="1">
        <v>45707</v>
      </c>
      <c r="C933">
        <v>411</v>
      </c>
      <c r="D933">
        <v>10</v>
      </c>
      <c r="E933" t="s">
        <v>13</v>
      </c>
      <c r="F933" t="s">
        <v>47</v>
      </c>
      <c r="G933">
        <v>3</v>
      </c>
      <c r="H933">
        <v>91.79</v>
      </c>
      <c r="I933" t="s">
        <v>15</v>
      </c>
      <c r="J933" t="s">
        <v>833</v>
      </c>
      <c r="K933" s="2">
        <v>3.9924906132665834</v>
      </c>
      <c r="M933" t="str">
        <f t="shared" si="84"/>
        <v>Unknown</v>
      </c>
      <c r="O933">
        <v>68</v>
      </c>
      <c r="P933" t="str">
        <f t="shared" si="87"/>
        <v>60+</v>
      </c>
      <c r="Q933">
        <f t="shared" si="85"/>
        <v>275.37</v>
      </c>
      <c r="R933" t="str">
        <f t="shared" si="86"/>
        <v>Feb 2025</v>
      </c>
      <c r="S933">
        <f t="shared" si="88"/>
        <v>2025</v>
      </c>
      <c r="T933" s="5">
        <f t="shared" si="89"/>
        <v>45689</v>
      </c>
    </row>
    <row r="934" spans="1:20" x14ac:dyDescent="0.3">
      <c r="A934">
        <v>65011</v>
      </c>
      <c r="B934" s="1">
        <v>45708</v>
      </c>
      <c r="C934">
        <v>938</v>
      </c>
      <c r="D934">
        <v>30</v>
      </c>
      <c r="E934" t="s">
        <v>37</v>
      </c>
      <c r="F934" t="s">
        <v>58</v>
      </c>
      <c r="G934">
        <v>4</v>
      </c>
      <c r="H934">
        <v>383.36</v>
      </c>
      <c r="I934" t="s">
        <v>35</v>
      </c>
      <c r="J934" t="s">
        <v>59</v>
      </c>
      <c r="K934" s="2">
        <v>5</v>
      </c>
      <c r="L934">
        <v>5</v>
      </c>
      <c r="M934" t="str">
        <f t="shared" si="84"/>
        <v>F</v>
      </c>
      <c r="N934" t="s">
        <v>17</v>
      </c>
      <c r="O934">
        <v>42</v>
      </c>
      <c r="P934" t="str">
        <f t="shared" si="87"/>
        <v>36-45</v>
      </c>
      <c r="Q934">
        <f t="shared" si="85"/>
        <v>1533.44</v>
      </c>
      <c r="R934" t="str">
        <f t="shared" si="86"/>
        <v>Feb 2025</v>
      </c>
      <c r="S934">
        <f t="shared" si="88"/>
        <v>2025</v>
      </c>
      <c r="T934" s="5">
        <f t="shared" si="89"/>
        <v>45689</v>
      </c>
    </row>
    <row r="935" spans="1:20" x14ac:dyDescent="0.3">
      <c r="A935">
        <v>97353</v>
      </c>
      <c r="B935" s="1">
        <v>45708</v>
      </c>
      <c r="C935">
        <v>626</v>
      </c>
      <c r="D935">
        <v>40</v>
      </c>
      <c r="E935" t="s">
        <v>24</v>
      </c>
      <c r="F935" t="s">
        <v>65</v>
      </c>
      <c r="G935">
        <v>2</v>
      </c>
      <c r="H935">
        <v>117.09</v>
      </c>
      <c r="I935" t="s">
        <v>26</v>
      </c>
      <c r="J935" t="s">
        <v>510</v>
      </c>
      <c r="K935" s="2">
        <v>3.9924906132665834</v>
      </c>
      <c r="M935" t="str">
        <f t="shared" si="84"/>
        <v>F</v>
      </c>
      <c r="N935" t="s">
        <v>17</v>
      </c>
      <c r="O935">
        <v>31</v>
      </c>
      <c r="P935" t="str">
        <f t="shared" si="87"/>
        <v>26-35</v>
      </c>
      <c r="Q935">
        <f t="shared" si="85"/>
        <v>234.18</v>
      </c>
      <c r="R935" t="str">
        <f t="shared" si="86"/>
        <v>Feb 2025</v>
      </c>
      <c r="S935">
        <f t="shared" si="88"/>
        <v>2025</v>
      </c>
      <c r="T935" s="5">
        <f t="shared" si="89"/>
        <v>45689</v>
      </c>
    </row>
    <row r="936" spans="1:20" x14ac:dyDescent="0.3">
      <c r="A936">
        <v>14029</v>
      </c>
      <c r="B936" s="1">
        <v>45708</v>
      </c>
      <c r="C936">
        <v>436</v>
      </c>
      <c r="D936">
        <v>50</v>
      </c>
      <c r="E936" t="s">
        <v>18</v>
      </c>
      <c r="F936" t="s">
        <v>34</v>
      </c>
      <c r="G936">
        <v>4</v>
      </c>
      <c r="H936">
        <v>113.64</v>
      </c>
      <c r="I936" t="s">
        <v>15</v>
      </c>
      <c r="J936" t="s">
        <v>768</v>
      </c>
      <c r="K936" s="2">
        <v>3.9924906132665834</v>
      </c>
      <c r="M936" t="str">
        <f t="shared" si="84"/>
        <v>F</v>
      </c>
      <c r="N936" t="s">
        <v>17</v>
      </c>
      <c r="O936">
        <v>57</v>
      </c>
      <c r="P936" t="str">
        <f t="shared" si="87"/>
        <v>46-60</v>
      </c>
      <c r="Q936">
        <f t="shared" si="85"/>
        <v>454.56</v>
      </c>
      <c r="R936" t="str">
        <f t="shared" si="86"/>
        <v>Feb 2025</v>
      </c>
      <c r="S936">
        <f t="shared" si="88"/>
        <v>2025</v>
      </c>
      <c r="T936" s="5">
        <f t="shared" si="89"/>
        <v>45689</v>
      </c>
    </row>
    <row r="937" spans="1:20" x14ac:dyDescent="0.3">
      <c r="A937">
        <v>66492</v>
      </c>
      <c r="B937" s="1">
        <v>45709</v>
      </c>
      <c r="C937">
        <v>112</v>
      </c>
      <c r="D937">
        <v>10</v>
      </c>
      <c r="E937" t="s">
        <v>13</v>
      </c>
      <c r="F937" t="s">
        <v>42</v>
      </c>
      <c r="G937">
        <v>4</v>
      </c>
      <c r="H937">
        <v>375.13</v>
      </c>
      <c r="I937" t="s">
        <v>26</v>
      </c>
      <c r="J937" t="s">
        <v>219</v>
      </c>
      <c r="K937" s="2">
        <v>5</v>
      </c>
      <c r="L937">
        <v>5</v>
      </c>
      <c r="M937" t="str">
        <f t="shared" si="84"/>
        <v>M</v>
      </c>
      <c r="N937" t="s">
        <v>21</v>
      </c>
      <c r="O937">
        <v>30</v>
      </c>
      <c r="P937" t="str">
        <f t="shared" si="87"/>
        <v>26-35</v>
      </c>
      <c r="Q937">
        <f t="shared" si="85"/>
        <v>1500.52</v>
      </c>
      <c r="R937" t="str">
        <f t="shared" si="86"/>
        <v>Feb 2025</v>
      </c>
      <c r="S937">
        <f t="shared" si="88"/>
        <v>2025</v>
      </c>
      <c r="T937" s="5">
        <f t="shared" si="89"/>
        <v>45689</v>
      </c>
    </row>
    <row r="938" spans="1:20" x14ac:dyDescent="0.3">
      <c r="A938">
        <v>52213</v>
      </c>
      <c r="B938" s="1">
        <v>45709</v>
      </c>
      <c r="C938">
        <v>648</v>
      </c>
      <c r="D938">
        <v>30</v>
      </c>
      <c r="E938" t="s">
        <v>37</v>
      </c>
      <c r="F938" t="s">
        <v>40</v>
      </c>
      <c r="G938">
        <v>1</v>
      </c>
      <c r="H938">
        <v>202.55</v>
      </c>
      <c r="I938" t="s">
        <v>35</v>
      </c>
      <c r="J938" t="s">
        <v>369</v>
      </c>
      <c r="K938" s="2">
        <v>5</v>
      </c>
      <c r="L938">
        <v>5</v>
      </c>
      <c r="M938" t="str">
        <f t="shared" si="84"/>
        <v>M</v>
      </c>
      <c r="N938" t="s">
        <v>21</v>
      </c>
      <c r="O938">
        <v>57</v>
      </c>
      <c r="P938" t="str">
        <f t="shared" si="87"/>
        <v>46-60</v>
      </c>
      <c r="Q938">
        <f t="shared" si="85"/>
        <v>202.55</v>
      </c>
      <c r="R938" t="str">
        <f t="shared" si="86"/>
        <v>Feb 2025</v>
      </c>
      <c r="S938">
        <f t="shared" si="88"/>
        <v>2025</v>
      </c>
      <c r="T938" s="5">
        <f t="shared" si="89"/>
        <v>45689</v>
      </c>
    </row>
    <row r="939" spans="1:20" x14ac:dyDescent="0.3">
      <c r="A939">
        <v>11911</v>
      </c>
      <c r="B939" s="1">
        <v>45709</v>
      </c>
      <c r="C939">
        <v>572</v>
      </c>
      <c r="D939">
        <v>30</v>
      </c>
      <c r="E939" t="s">
        <v>37</v>
      </c>
      <c r="F939" t="s">
        <v>68</v>
      </c>
      <c r="G939">
        <v>3</v>
      </c>
      <c r="H939">
        <v>395.04</v>
      </c>
      <c r="I939" t="s">
        <v>26</v>
      </c>
      <c r="J939" t="s">
        <v>427</v>
      </c>
      <c r="K939" s="2">
        <v>5</v>
      </c>
      <c r="L939">
        <v>5</v>
      </c>
      <c r="M939" t="str">
        <f t="shared" si="84"/>
        <v>M</v>
      </c>
      <c r="N939" t="s">
        <v>21</v>
      </c>
      <c r="O939">
        <v>44</v>
      </c>
      <c r="P939" t="str">
        <f t="shared" si="87"/>
        <v>36-45</v>
      </c>
      <c r="Q939">
        <f t="shared" si="85"/>
        <v>1185.1200000000001</v>
      </c>
      <c r="R939" t="str">
        <f t="shared" si="86"/>
        <v>Feb 2025</v>
      </c>
      <c r="S939">
        <f t="shared" si="88"/>
        <v>2025</v>
      </c>
      <c r="T939" s="5">
        <f t="shared" si="89"/>
        <v>45689</v>
      </c>
    </row>
    <row r="940" spans="1:20" x14ac:dyDescent="0.3">
      <c r="A940">
        <v>41613</v>
      </c>
      <c r="B940" s="1">
        <v>45709</v>
      </c>
      <c r="C940">
        <v>159</v>
      </c>
      <c r="D940">
        <v>30</v>
      </c>
      <c r="E940" t="s">
        <v>37</v>
      </c>
      <c r="F940" t="s">
        <v>68</v>
      </c>
      <c r="G940">
        <v>5</v>
      </c>
      <c r="H940">
        <v>487.53</v>
      </c>
      <c r="I940" t="s">
        <v>15</v>
      </c>
      <c r="J940" t="s">
        <v>564</v>
      </c>
      <c r="K940" s="2">
        <v>4</v>
      </c>
      <c r="L940">
        <v>4</v>
      </c>
      <c r="M940" t="str">
        <f t="shared" si="84"/>
        <v>F</v>
      </c>
      <c r="N940" t="s">
        <v>17</v>
      </c>
      <c r="O940">
        <v>19</v>
      </c>
      <c r="P940" t="str">
        <f t="shared" si="87"/>
        <v>18-25</v>
      </c>
      <c r="Q940">
        <f t="shared" si="85"/>
        <v>2437.6499999999996</v>
      </c>
      <c r="R940" t="str">
        <f t="shared" si="86"/>
        <v>Feb 2025</v>
      </c>
      <c r="S940">
        <f t="shared" si="88"/>
        <v>2025</v>
      </c>
      <c r="T940" s="5">
        <f t="shared" si="89"/>
        <v>45689</v>
      </c>
    </row>
    <row r="941" spans="1:20" x14ac:dyDescent="0.3">
      <c r="A941">
        <v>62189</v>
      </c>
      <c r="B941" s="1">
        <v>45709</v>
      </c>
      <c r="C941">
        <v>650</v>
      </c>
      <c r="D941">
        <v>10</v>
      </c>
      <c r="E941" t="s">
        <v>13</v>
      </c>
      <c r="F941" t="s">
        <v>14</v>
      </c>
      <c r="G941">
        <v>3</v>
      </c>
      <c r="H941">
        <v>87.23</v>
      </c>
      <c r="I941" t="s">
        <v>35</v>
      </c>
      <c r="J941" t="s">
        <v>570</v>
      </c>
      <c r="K941" s="2">
        <v>3</v>
      </c>
      <c r="L941">
        <v>3</v>
      </c>
      <c r="M941" t="str">
        <f t="shared" si="84"/>
        <v>F</v>
      </c>
      <c r="N941" t="s">
        <v>17</v>
      </c>
      <c r="O941">
        <v>54</v>
      </c>
      <c r="P941" t="str">
        <f t="shared" si="87"/>
        <v>46-60</v>
      </c>
      <c r="Q941">
        <f t="shared" si="85"/>
        <v>261.69</v>
      </c>
      <c r="R941" t="str">
        <f t="shared" si="86"/>
        <v>Feb 2025</v>
      </c>
      <c r="S941">
        <f t="shared" si="88"/>
        <v>2025</v>
      </c>
      <c r="T941" s="5">
        <f t="shared" si="89"/>
        <v>45689</v>
      </c>
    </row>
    <row r="942" spans="1:20" x14ac:dyDescent="0.3">
      <c r="A942">
        <v>36683</v>
      </c>
      <c r="B942" s="1">
        <v>45709</v>
      </c>
      <c r="C942">
        <v>125</v>
      </c>
      <c r="D942">
        <v>10</v>
      </c>
      <c r="E942" t="s">
        <v>13</v>
      </c>
      <c r="F942" t="s">
        <v>111</v>
      </c>
      <c r="G942">
        <v>2</v>
      </c>
      <c r="H942">
        <v>95.77</v>
      </c>
      <c r="I942" t="s">
        <v>35</v>
      </c>
      <c r="J942" t="s">
        <v>801</v>
      </c>
      <c r="K942" s="2">
        <v>3.9924906132665834</v>
      </c>
      <c r="M942" t="str">
        <f t="shared" si="84"/>
        <v>M</v>
      </c>
      <c r="N942" t="s">
        <v>21</v>
      </c>
      <c r="O942">
        <v>68</v>
      </c>
      <c r="P942" t="str">
        <f t="shared" si="87"/>
        <v>60+</v>
      </c>
      <c r="Q942">
        <f t="shared" si="85"/>
        <v>191.54</v>
      </c>
      <c r="R942" t="str">
        <f t="shared" si="86"/>
        <v>Feb 2025</v>
      </c>
      <c r="S942">
        <f t="shared" si="88"/>
        <v>2025</v>
      </c>
      <c r="T942" s="5">
        <f t="shared" si="89"/>
        <v>45689</v>
      </c>
    </row>
    <row r="943" spans="1:20" x14ac:dyDescent="0.3">
      <c r="A943">
        <v>46965</v>
      </c>
      <c r="B943" s="1">
        <v>45709</v>
      </c>
      <c r="C943">
        <v>329</v>
      </c>
      <c r="D943">
        <v>30</v>
      </c>
      <c r="E943" t="s">
        <v>37</v>
      </c>
      <c r="F943" t="s">
        <v>68</v>
      </c>
      <c r="G943">
        <v>3</v>
      </c>
      <c r="H943">
        <v>343.98</v>
      </c>
      <c r="I943" t="s">
        <v>35</v>
      </c>
      <c r="J943" t="s">
        <v>804</v>
      </c>
      <c r="K943" s="2">
        <v>5</v>
      </c>
      <c r="L943">
        <v>5</v>
      </c>
      <c r="M943" t="str">
        <f t="shared" si="84"/>
        <v>F</v>
      </c>
      <c r="N943" t="s">
        <v>17</v>
      </c>
      <c r="O943">
        <v>47</v>
      </c>
      <c r="P943" t="str">
        <f t="shared" si="87"/>
        <v>46-60</v>
      </c>
      <c r="Q943">
        <f t="shared" si="85"/>
        <v>1031.94</v>
      </c>
      <c r="R943" t="str">
        <f t="shared" si="86"/>
        <v>Feb 2025</v>
      </c>
      <c r="S943">
        <f t="shared" si="88"/>
        <v>2025</v>
      </c>
      <c r="T943" s="5">
        <f t="shared" si="89"/>
        <v>45689</v>
      </c>
    </row>
    <row r="944" spans="1:20" x14ac:dyDescent="0.3">
      <c r="A944">
        <v>86183</v>
      </c>
      <c r="B944" s="1">
        <v>45709</v>
      </c>
      <c r="C944">
        <v>263</v>
      </c>
      <c r="D944">
        <v>50</v>
      </c>
      <c r="E944" t="s">
        <v>18</v>
      </c>
      <c r="F944" t="s">
        <v>34</v>
      </c>
      <c r="G944">
        <v>3</v>
      </c>
      <c r="H944">
        <v>204.96</v>
      </c>
      <c r="I944" t="s">
        <v>35</v>
      </c>
      <c r="J944" t="s">
        <v>812</v>
      </c>
      <c r="K944" s="2">
        <v>3.9924906132665834</v>
      </c>
      <c r="M944" t="str">
        <f t="shared" si="84"/>
        <v>F</v>
      </c>
      <c r="N944" t="s">
        <v>17</v>
      </c>
      <c r="O944">
        <v>72</v>
      </c>
      <c r="P944" t="str">
        <f t="shared" si="87"/>
        <v>60+</v>
      </c>
      <c r="Q944">
        <f t="shared" si="85"/>
        <v>614.88</v>
      </c>
      <c r="R944" t="str">
        <f t="shared" si="86"/>
        <v>Feb 2025</v>
      </c>
      <c r="S944">
        <f t="shared" si="88"/>
        <v>2025</v>
      </c>
      <c r="T944" s="5">
        <f t="shared" si="89"/>
        <v>45689</v>
      </c>
    </row>
    <row r="945" spans="1:20" x14ac:dyDescent="0.3">
      <c r="A945">
        <v>66861</v>
      </c>
      <c r="B945" s="1">
        <v>45711</v>
      </c>
      <c r="C945">
        <v>360</v>
      </c>
      <c r="D945">
        <v>20</v>
      </c>
      <c r="E945" t="s">
        <v>28</v>
      </c>
      <c r="F945" t="s">
        <v>79</v>
      </c>
      <c r="G945">
        <v>3</v>
      </c>
      <c r="H945">
        <v>146.66999999999999</v>
      </c>
      <c r="I945" t="s">
        <v>26</v>
      </c>
      <c r="J945" t="s">
        <v>156</v>
      </c>
      <c r="K945" s="2">
        <v>1</v>
      </c>
      <c r="L945">
        <v>1</v>
      </c>
      <c r="M945" t="str">
        <f t="shared" si="84"/>
        <v>F</v>
      </c>
      <c r="N945" t="s">
        <v>17</v>
      </c>
      <c r="O945">
        <v>20</v>
      </c>
      <c r="P945" t="str">
        <f t="shared" si="87"/>
        <v>18-25</v>
      </c>
      <c r="Q945">
        <f t="shared" si="85"/>
        <v>440.01</v>
      </c>
      <c r="R945" t="str">
        <f t="shared" si="86"/>
        <v>Feb 2025</v>
      </c>
      <c r="S945">
        <f t="shared" si="88"/>
        <v>2025</v>
      </c>
      <c r="T945" s="5">
        <f t="shared" si="89"/>
        <v>45689</v>
      </c>
    </row>
    <row r="946" spans="1:20" x14ac:dyDescent="0.3">
      <c r="A946">
        <v>35117</v>
      </c>
      <c r="B946" s="1">
        <v>45712</v>
      </c>
      <c r="C946">
        <v>391</v>
      </c>
      <c r="D946">
        <v>40</v>
      </c>
      <c r="E946" t="s">
        <v>24</v>
      </c>
      <c r="F946" t="s">
        <v>25</v>
      </c>
      <c r="G946">
        <v>5</v>
      </c>
      <c r="H946">
        <v>224.84</v>
      </c>
      <c r="I946" t="s">
        <v>26</v>
      </c>
      <c r="J946" t="s">
        <v>479</v>
      </c>
      <c r="K946" s="2">
        <v>5</v>
      </c>
      <c r="L946">
        <v>5</v>
      </c>
      <c r="M946" t="str">
        <f t="shared" si="84"/>
        <v>M</v>
      </c>
      <c r="N946" t="s">
        <v>21</v>
      </c>
      <c r="O946">
        <v>60</v>
      </c>
      <c r="P946" t="str">
        <f t="shared" si="87"/>
        <v>46-60</v>
      </c>
      <c r="Q946">
        <f t="shared" si="85"/>
        <v>1124.2</v>
      </c>
      <c r="R946" t="str">
        <f t="shared" si="86"/>
        <v>Feb 2025</v>
      </c>
      <c r="S946">
        <f t="shared" si="88"/>
        <v>2025</v>
      </c>
      <c r="T946" s="5">
        <f t="shared" si="89"/>
        <v>45689</v>
      </c>
    </row>
    <row r="947" spans="1:20" x14ac:dyDescent="0.3">
      <c r="A947">
        <v>97274</v>
      </c>
      <c r="B947" s="1">
        <v>45712</v>
      </c>
      <c r="C947">
        <v>560</v>
      </c>
      <c r="D947">
        <v>10</v>
      </c>
      <c r="E947" t="s">
        <v>13</v>
      </c>
      <c r="F947" t="s">
        <v>14</v>
      </c>
      <c r="G947">
        <v>3</v>
      </c>
      <c r="H947">
        <v>78.61</v>
      </c>
      <c r="I947" t="s">
        <v>15</v>
      </c>
      <c r="J947" t="s">
        <v>533</v>
      </c>
      <c r="K947" s="2">
        <v>4</v>
      </c>
      <c r="L947">
        <v>4</v>
      </c>
      <c r="M947" t="str">
        <f t="shared" si="84"/>
        <v>M</v>
      </c>
      <c r="N947" t="s">
        <v>21</v>
      </c>
      <c r="O947">
        <v>55</v>
      </c>
      <c r="P947" t="str">
        <f t="shared" si="87"/>
        <v>46-60</v>
      </c>
      <c r="Q947">
        <f t="shared" si="85"/>
        <v>235.82999999999998</v>
      </c>
      <c r="R947" t="str">
        <f t="shared" si="86"/>
        <v>Feb 2025</v>
      </c>
      <c r="S947">
        <f t="shared" si="88"/>
        <v>2025</v>
      </c>
      <c r="T947" s="5">
        <f t="shared" si="89"/>
        <v>45689</v>
      </c>
    </row>
    <row r="948" spans="1:20" x14ac:dyDescent="0.3">
      <c r="A948">
        <v>91509</v>
      </c>
      <c r="B948" s="1">
        <v>45712</v>
      </c>
      <c r="C948">
        <v>113</v>
      </c>
      <c r="D948">
        <v>50</v>
      </c>
      <c r="E948" t="s">
        <v>18</v>
      </c>
      <c r="F948" t="s">
        <v>84</v>
      </c>
      <c r="G948">
        <v>3</v>
      </c>
      <c r="H948">
        <v>459.41</v>
      </c>
      <c r="I948" t="s">
        <v>15</v>
      </c>
      <c r="J948" t="s">
        <v>626</v>
      </c>
      <c r="K948" s="2">
        <v>5</v>
      </c>
      <c r="L948">
        <v>5</v>
      </c>
      <c r="M948" t="str">
        <f t="shared" si="84"/>
        <v>F</v>
      </c>
      <c r="N948" t="s">
        <v>17</v>
      </c>
      <c r="O948">
        <v>43</v>
      </c>
      <c r="P948" t="str">
        <f t="shared" si="87"/>
        <v>36-45</v>
      </c>
      <c r="Q948">
        <f t="shared" si="85"/>
        <v>1378.23</v>
      </c>
      <c r="R948" t="str">
        <f t="shared" si="86"/>
        <v>Feb 2025</v>
      </c>
      <c r="S948">
        <f t="shared" si="88"/>
        <v>2025</v>
      </c>
      <c r="T948" s="5">
        <f t="shared" si="89"/>
        <v>45689</v>
      </c>
    </row>
    <row r="949" spans="1:20" x14ac:dyDescent="0.3">
      <c r="A949">
        <v>40188</v>
      </c>
      <c r="B949" s="1">
        <v>45712</v>
      </c>
      <c r="C949">
        <v>533</v>
      </c>
      <c r="D949">
        <v>10</v>
      </c>
      <c r="E949" t="s">
        <v>13</v>
      </c>
      <c r="F949" t="s">
        <v>42</v>
      </c>
      <c r="G949">
        <v>1</v>
      </c>
      <c r="H949">
        <v>475.07</v>
      </c>
      <c r="I949" t="s">
        <v>15</v>
      </c>
      <c r="J949" t="s">
        <v>919</v>
      </c>
      <c r="K949" s="2">
        <v>3.9924906132665834</v>
      </c>
      <c r="M949" t="str">
        <f t="shared" si="84"/>
        <v>F</v>
      </c>
      <c r="N949" t="s">
        <v>17</v>
      </c>
      <c r="O949">
        <v>75</v>
      </c>
      <c r="P949" t="str">
        <f t="shared" si="87"/>
        <v>60+</v>
      </c>
      <c r="Q949">
        <f t="shared" si="85"/>
        <v>475.07</v>
      </c>
      <c r="R949" t="str">
        <f t="shared" si="86"/>
        <v>Feb 2025</v>
      </c>
      <c r="S949">
        <f t="shared" si="88"/>
        <v>2025</v>
      </c>
      <c r="T949" s="5">
        <f t="shared" si="89"/>
        <v>45689</v>
      </c>
    </row>
    <row r="950" spans="1:20" x14ac:dyDescent="0.3">
      <c r="A950">
        <v>44704</v>
      </c>
      <c r="B950" s="1">
        <v>45713</v>
      </c>
      <c r="C950">
        <v>911</v>
      </c>
      <c r="D950">
        <v>30</v>
      </c>
      <c r="E950" t="s">
        <v>37</v>
      </c>
      <c r="F950" t="s">
        <v>58</v>
      </c>
      <c r="G950">
        <v>4</v>
      </c>
      <c r="H950">
        <v>37.520000000000003</v>
      </c>
      <c r="I950" t="s">
        <v>35</v>
      </c>
      <c r="J950" t="s">
        <v>281</v>
      </c>
      <c r="K950" s="2">
        <v>3.9924906132665834</v>
      </c>
      <c r="M950" t="str">
        <f t="shared" si="84"/>
        <v>F</v>
      </c>
      <c r="N950" t="s">
        <v>17</v>
      </c>
      <c r="O950">
        <v>62</v>
      </c>
      <c r="P950" t="str">
        <f t="shared" si="87"/>
        <v>60+</v>
      </c>
      <c r="Q950">
        <f t="shared" si="85"/>
        <v>150.08000000000001</v>
      </c>
      <c r="R950" t="str">
        <f t="shared" si="86"/>
        <v>Feb 2025</v>
      </c>
      <c r="S950">
        <f t="shared" si="88"/>
        <v>2025</v>
      </c>
      <c r="T950" s="5">
        <f t="shared" si="89"/>
        <v>45689</v>
      </c>
    </row>
    <row r="951" spans="1:20" x14ac:dyDescent="0.3">
      <c r="A951">
        <v>93539</v>
      </c>
      <c r="B951" s="1">
        <v>45713</v>
      </c>
      <c r="C951">
        <v>907</v>
      </c>
      <c r="D951">
        <v>10</v>
      </c>
      <c r="E951" t="s">
        <v>13</v>
      </c>
      <c r="F951" t="s">
        <v>32</v>
      </c>
      <c r="G951">
        <v>2</v>
      </c>
      <c r="H951">
        <v>77.37</v>
      </c>
      <c r="I951" t="s">
        <v>35</v>
      </c>
      <c r="J951" t="s">
        <v>445</v>
      </c>
      <c r="K951" s="2">
        <v>1</v>
      </c>
      <c r="L951">
        <v>1</v>
      </c>
      <c r="M951" t="str">
        <f t="shared" si="84"/>
        <v>F</v>
      </c>
      <c r="N951" t="s">
        <v>17</v>
      </c>
      <c r="O951">
        <v>43</v>
      </c>
      <c r="P951" t="str">
        <f t="shared" si="87"/>
        <v>36-45</v>
      </c>
      <c r="Q951">
        <f t="shared" si="85"/>
        <v>154.74</v>
      </c>
      <c r="R951" t="str">
        <f t="shared" si="86"/>
        <v>Feb 2025</v>
      </c>
      <c r="S951">
        <f t="shared" si="88"/>
        <v>2025</v>
      </c>
      <c r="T951" s="5">
        <f t="shared" si="89"/>
        <v>45689</v>
      </c>
    </row>
    <row r="952" spans="1:20" x14ac:dyDescent="0.3">
      <c r="A952">
        <v>61358</v>
      </c>
      <c r="B952" s="1">
        <v>45714</v>
      </c>
      <c r="C952">
        <v>439</v>
      </c>
      <c r="D952">
        <v>20</v>
      </c>
      <c r="E952" t="s">
        <v>28</v>
      </c>
      <c r="F952" t="s">
        <v>79</v>
      </c>
      <c r="G952">
        <v>5</v>
      </c>
      <c r="H952">
        <v>476.53</v>
      </c>
      <c r="I952" t="s">
        <v>26</v>
      </c>
      <c r="J952" t="s">
        <v>573</v>
      </c>
      <c r="K952" s="2">
        <v>4</v>
      </c>
      <c r="L952">
        <v>4</v>
      </c>
      <c r="M952" t="str">
        <f t="shared" si="84"/>
        <v>F</v>
      </c>
      <c r="N952" t="s">
        <v>17</v>
      </c>
      <c r="O952">
        <v>51</v>
      </c>
      <c r="P952" t="str">
        <f t="shared" si="87"/>
        <v>46-60</v>
      </c>
      <c r="Q952">
        <f t="shared" si="85"/>
        <v>2382.6499999999996</v>
      </c>
      <c r="R952" t="str">
        <f t="shared" si="86"/>
        <v>Feb 2025</v>
      </c>
      <c r="S952">
        <f t="shared" si="88"/>
        <v>2025</v>
      </c>
      <c r="T952" s="5">
        <f t="shared" si="89"/>
        <v>45689</v>
      </c>
    </row>
    <row r="953" spans="1:20" x14ac:dyDescent="0.3">
      <c r="A953">
        <v>39659</v>
      </c>
      <c r="B953" s="1">
        <v>45714</v>
      </c>
      <c r="C953">
        <v>881</v>
      </c>
      <c r="D953">
        <v>20</v>
      </c>
      <c r="E953" t="s">
        <v>28</v>
      </c>
      <c r="F953" t="s">
        <v>51</v>
      </c>
      <c r="G953">
        <v>2</v>
      </c>
      <c r="H953">
        <v>311.83999999999997</v>
      </c>
      <c r="I953" t="s">
        <v>35</v>
      </c>
      <c r="J953" t="s">
        <v>902</v>
      </c>
      <c r="K953" s="2">
        <v>4</v>
      </c>
      <c r="L953">
        <v>4</v>
      </c>
      <c r="M953" t="str">
        <f t="shared" si="84"/>
        <v>M</v>
      </c>
      <c r="N953" t="s">
        <v>21</v>
      </c>
      <c r="O953">
        <v>75</v>
      </c>
      <c r="P953" t="str">
        <f t="shared" si="87"/>
        <v>60+</v>
      </c>
      <c r="Q953">
        <f t="shared" si="85"/>
        <v>623.67999999999995</v>
      </c>
      <c r="R953" t="str">
        <f t="shared" si="86"/>
        <v>Feb 2025</v>
      </c>
      <c r="S953">
        <f t="shared" si="88"/>
        <v>2025</v>
      </c>
      <c r="T953" s="5">
        <f t="shared" si="89"/>
        <v>45689</v>
      </c>
    </row>
    <row r="954" spans="1:20" x14ac:dyDescent="0.3">
      <c r="A954">
        <v>43043</v>
      </c>
      <c r="B954" s="1">
        <v>45715</v>
      </c>
      <c r="C954">
        <v>203</v>
      </c>
      <c r="D954">
        <v>10</v>
      </c>
      <c r="E954" t="s">
        <v>13</v>
      </c>
      <c r="F954" t="s">
        <v>111</v>
      </c>
      <c r="G954">
        <v>5</v>
      </c>
      <c r="H954">
        <v>185.65</v>
      </c>
      <c r="I954" t="s">
        <v>26</v>
      </c>
      <c r="J954" t="s">
        <v>211</v>
      </c>
      <c r="K954" s="2">
        <v>3.9924906132665834</v>
      </c>
      <c r="M954" t="str">
        <f t="shared" si="84"/>
        <v>F</v>
      </c>
      <c r="N954" t="s">
        <v>17</v>
      </c>
      <c r="O954">
        <v>24</v>
      </c>
      <c r="P954" t="str">
        <f t="shared" si="87"/>
        <v>18-25</v>
      </c>
      <c r="Q954">
        <f t="shared" si="85"/>
        <v>928.25</v>
      </c>
      <c r="R954" t="str">
        <f t="shared" si="86"/>
        <v>Feb 2025</v>
      </c>
      <c r="S954">
        <f t="shared" si="88"/>
        <v>2025</v>
      </c>
      <c r="T954" s="5">
        <f t="shared" si="89"/>
        <v>45689</v>
      </c>
    </row>
    <row r="955" spans="1:20" x14ac:dyDescent="0.3">
      <c r="A955">
        <v>80882</v>
      </c>
      <c r="B955" s="1">
        <v>45715</v>
      </c>
      <c r="C955">
        <v>511</v>
      </c>
      <c r="D955">
        <v>10</v>
      </c>
      <c r="E955" t="s">
        <v>13</v>
      </c>
      <c r="F955" t="s">
        <v>14</v>
      </c>
      <c r="G955">
        <v>3</v>
      </c>
      <c r="H955">
        <v>375.59</v>
      </c>
      <c r="I955" t="s">
        <v>15</v>
      </c>
      <c r="J955" t="s">
        <v>261</v>
      </c>
      <c r="K955" s="2">
        <v>3</v>
      </c>
      <c r="L955">
        <v>3</v>
      </c>
      <c r="M955" t="str">
        <f t="shared" si="84"/>
        <v>F</v>
      </c>
      <c r="N955" t="s">
        <v>17</v>
      </c>
      <c r="O955">
        <v>32</v>
      </c>
      <c r="P955" t="str">
        <f t="shared" si="87"/>
        <v>26-35</v>
      </c>
      <c r="Q955">
        <f t="shared" si="85"/>
        <v>1126.77</v>
      </c>
      <c r="R955" t="str">
        <f t="shared" si="86"/>
        <v>Feb 2025</v>
      </c>
      <c r="S955">
        <f t="shared" si="88"/>
        <v>2025</v>
      </c>
      <c r="T955" s="5">
        <f t="shared" si="89"/>
        <v>45689</v>
      </c>
    </row>
    <row r="956" spans="1:20" x14ac:dyDescent="0.3">
      <c r="A956">
        <v>76603</v>
      </c>
      <c r="B956" s="1">
        <v>45715</v>
      </c>
      <c r="C956">
        <v>511</v>
      </c>
      <c r="D956">
        <v>10</v>
      </c>
      <c r="E956" t="s">
        <v>13</v>
      </c>
      <c r="F956" t="s">
        <v>42</v>
      </c>
      <c r="G956">
        <v>2</v>
      </c>
      <c r="H956">
        <v>289.89999999999998</v>
      </c>
      <c r="I956" t="s">
        <v>35</v>
      </c>
      <c r="J956" t="s">
        <v>622</v>
      </c>
      <c r="K956" s="2">
        <v>5</v>
      </c>
      <c r="L956">
        <v>5</v>
      </c>
      <c r="M956" t="str">
        <f t="shared" si="84"/>
        <v>F</v>
      </c>
      <c r="N956" t="s">
        <v>17</v>
      </c>
      <c r="O956">
        <v>36</v>
      </c>
      <c r="P956" t="str">
        <f t="shared" si="87"/>
        <v>36-45</v>
      </c>
      <c r="Q956">
        <f t="shared" si="85"/>
        <v>579.79999999999995</v>
      </c>
      <c r="R956" t="str">
        <f t="shared" si="86"/>
        <v>Feb 2025</v>
      </c>
      <c r="S956">
        <f t="shared" si="88"/>
        <v>2025</v>
      </c>
      <c r="T956" s="5">
        <f t="shared" si="89"/>
        <v>45689</v>
      </c>
    </row>
    <row r="957" spans="1:20" x14ac:dyDescent="0.3">
      <c r="A957">
        <v>99850</v>
      </c>
      <c r="B957" s="1">
        <v>45715</v>
      </c>
      <c r="C957">
        <v>453</v>
      </c>
      <c r="D957">
        <v>40</v>
      </c>
      <c r="E957" t="s">
        <v>24</v>
      </c>
      <c r="F957" t="s">
        <v>63</v>
      </c>
      <c r="G957">
        <v>3</v>
      </c>
      <c r="H957">
        <v>392.26</v>
      </c>
      <c r="I957" t="s">
        <v>26</v>
      </c>
      <c r="J957" t="s">
        <v>894</v>
      </c>
      <c r="K957" s="2">
        <v>3</v>
      </c>
      <c r="L957">
        <v>3</v>
      </c>
      <c r="M957" t="str">
        <f t="shared" si="84"/>
        <v>F</v>
      </c>
      <c r="N957" t="s">
        <v>17</v>
      </c>
      <c r="O957">
        <v>50</v>
      </c>
      <c r="P957" t="str">
        <f t="shared" si="87"/>
        <v>46-60</v>
      </c>
      <c r="Q957">
        <f t="shared" si="85"/>
        <v>1176.78</v>
      </c>
      <c r="R957" t="str">
        <f t="shared" si="86"/>
        <v>Feb 2025</v>
      </c>
      <c r="S957">
        <f t="shared" si="88"/>
        <v>2025</v>
      </c>
      <c r="T957" s="5">
        <f t="shared" si="89"/>
        <v>45689</v>
      </c>
    </row>
    <row r="958" spans="1:20" x14ac:dyDescent="0.3">
      <c r="A958">
        <v>20393</v>
      </c>
      <c r="B958" s="1">
        <v>45716</v>
      </c>
      <c r="C958">
        <v>133</v>
      </c>
      <c r="D958">
        <v>40</v>
      </c>
      <c r="E958" t="s">
        <v>24</v>
      </c>
      <c r="F958" t="s">
        <v>44</v>
      </c>
      <c r="G958">
        <v>5</v>
      </c>
      <c r="H958">
        <v>468.55</v>
      </c>
      <c r="I958" t="s">
        <v>15</v>
      </c>
      <c r="J958" t="s">
        <v>400</v>
      </c>
      <c r="K958" s="2">
        <v>2</v>
      </c>
      <c r="L958">
        <v>2</v>
      </c>
      <c r="M958" t="str">
        <f t="shared" si="84"/>
        <v>M</v>
      </c>
      <c r="N958" t="s">
        <v>21</v>
      </c>
      <c r="O958">
        <v>68</v>
      </c>
      <c r="P958" t="str">
        <f t="shared" si="87"/>
        <v>60+</v>
      </c>
      <c r="Q958">
        <f t="shared" si="85"/>
        <v>2342.75</v>
      </c>
      <c r="R958" t="str">
        <f t="shared" si="86"/>
        <v>Feb 2025</v>
      </c>
      <c r="S958">
        <f t="shared" si="88"/>
        <v>2025</v>
      </c>
      <c r="T958" s="5">
        <f t="shared" si="89"/>
        <v>45689</v>
      </c>
    </row>
    <row r="959" spans="1:20" x14ac:dyDescent="0.3">
      <c r="A959">
        <v>35152</v>
      </c>
      <c r="B959" s="1">
        <v>45717</v>
      </c>
      <c r="C959">
        <v>106</v>
      </c>
      <c r="D959">
        <v>20</v>
      </c>
      <c r="E959" t="s">
        <v>28</v>
      </c>
      <c r="F959" t="s">
        <v>72</v>
      </c>
      <c r="G959">
        <v>1</v>
      </c>
      <c r="H959">
        <v>87.9</v>
      </c>
      <c r="I959" t="s">
        <v>26</v>
      </c>
      <c r="J959" t="s">
        <v>525</v>
      </c>
      <c r="K959" s="2">
        <v>3.9924906132665834</v>
      </c>
      <c r="M959" t="str">
        <f t="shared" si="84"/>
        <v>M</v>
      </c>
      <c r="N959" t="s">
        <v>21</v>
      </c>
      <c r="O959">
        <v>64</v>
      </c>
      <c r="P959" t="str">
        <f t="shared" si="87"/>
        <v>60+</v>
      </c>
      <c r="Q959">
        <f t="shared" si="85"/>
        <v>87.9</v>
      </c>
      <c r="R959" t="str">
        <f t="shared" si="86"/>
        <v>Mar 2025</v>
      </c>
      <c r="S959">
        <f t="shared" si="88"/>
        <v>2025</v>
      </c>
      <c r="T959" s="5">
        <f t="shared" si="89"/>
        <v>45717</v>
      </c>
    </row>
    <row r="960" spans="1:20" x14ac:dyDescent="0.3">
      <c r="A960">
        <v>89618</v>
      </c>
      <c r="B960" s="1">
        <v>45717</v>
      </c>
      <c r="C960">
        <v>567</v>
      </c>
      <c r="D960">
        <v>20</v>
      </c>
      <c r="E960" t="s">
        <v>28</v>
      </c>
      <c r="F960" t="s">
        <v>79</v>
      </c>
      <c r="G960">
        <v>1</v>
      </c>
      <c r="H960">
        <v>98.87</v>
      </c>
      <c r="I960" t="s">
        <v>35</v>
      </c>
      <c r="J960" t="s">
        <v>748</v>
      </c>
      <c r="K960" s="2">
        <v>5</v>
      </c>
      <c r="L960">
        <v>5</v>
      </c>
      <c r="M960" t="str">
        <f t="shared" si="84"/>
        <v>F</v>
      </c>
      <c r="N960" t="s">
        <v>17</v>
      </c>
      <c r="O960">
        <v>42</v>
      </c>
      <c r="P960" t="str">
        <f t="shared" si="87"/>
        <v>36-45</v>
      </c>
      <c r="Q960">
        <f t="shared" si="85"/>
        <v>98.87</v>
      </c>
      <c r="R960" t="str">
        <f t="shared" si="86"/>
        <v>Mar 2025</v>
      </c>
      <c r="S960">
        <f t="shared" si="88"/>
        <v>2025</v>
      </c>
      <c r="T960" s="5">
        <f t="shared" si="89"/>
        <v>45717</v>
      </c>
    </row>
    <row r="961" spans="1:20" x14ac:dyDescent="0.3">
      <c r="A961">
        <v>55905</v>
      </c>
      <c r="B961" s="1">
        <v>45718</v>
      </c>
      <c r="C961">
        <v>550</v>
      </c>
      <c r="D961">
        <v>30</v>
      </c>
      <c r="E961" t="s">
        <v>37</v>
      </c>
      <c r="F961" t="s">
        <v>68</v>
      </c>
      <c r="G961">
        <v>1</v>
      </c>
      <c r="H961">
        <v>99.84</v>
      </c>
      <c r="I961" t="s">
        <v>35</v>
      </c>
      <c r="J961" t="s">
        <v>993</v>
      </c>
      <c r="K961" s="2">
        <v>3</v>
      </c>
      <c r="L961">
        <v>3</v>
      </c>
      <c r="M961" t="str">
        <f t="shared" si="84"/>
        <v>F</v>
      </c>
      <c r="N961" t="s">
        <v>17</v>
      </c>
      <c r="O961">
        <v>73</v>
      </c>
      <c r="P961" t="str">
        <f t="shared" si="87"/>
        <v>60+</v>
      </c>
      <c r="Q961">
        <f t="shared" si="85"/>
        <v>99.84</v>
      </c>
      <c r="R961" t="str">
        <f t="shared" si="86"/>
        <v>Mar 2025</v>
      </c>
      <c r="S961">
        <f t="shared" si="88"/>
        <v>2025</v>
      </c>
      <c r="T961" s="5">
        <f t="shared" si="89"/>
        <v>45717</v>
      </c>
    </row>
    <row r="962" spans="1:20" x14ac:dyDescent="0.3">
      <c r="A962">
        <v>51106</v>
      </c>
      <c r="B962" s="1">
        <v>45719</v>
      </c>
      <c r="C962">
        <v>222</v>
      </c>
      <c r="D962">
        <v>50</v>
      </c>
      <c r="E962" t="s">
        <v>18</v>
      </c>
      <c r="F962" t="s">
        <v>22</v>
      </c>
      <c r="G962">
        <v>2</v>
      </c>
      <c r="H962">
        <v>148.66999999999999</v>
      </c>
      <c r="I962" t="s">
        <v>15</v>
      </c>
      <c r="J962" t="s">
        <v>166</v>
      </c>
      <c r="K962" s="2">
        <v>5</v>
      </c>
      <c r="L962">
        <v>5</v>
      </c>
      <c r="M962" t="str">
        <f t="shared" ref="M962:M1001" si="90">IF(N962="", "Unknown", N962)</f>
        <v>M</v>
      </c>
      <c r="N962" t="s">
        <v>21</v>
      </c>
      <c r="O962">
        <v>38</v>
      </c>
      <c r="P962" t="str">
        <f t="shared" si="87"/>
        <v>36-45</v>
      </c>
      <c r="Q962">
        <f t="shared" ref="Q962:Q1001" si="91">G962*H962</f>
        <v>297.33999999999997</v>
      </c>
      <c r="R962" t="str">
        <f t="shared" ref="R962:R1001" si="92">TEXT(B962,"mmm_yyyy")</f>
        <v>Mar 2025</v>
      </c>
      <c r="S962">
        <f t="shared" si="88"/>
        <v>2025</v>
      </c>
      <c r="T962" s="5">
        <f t="shared" si="89"/>
        <v>45717</v>
      </c>
    </row>
    <row r="963" spans="1:20" x14ac:dyDescent="0.3">
      <c r="A963">
        <v>23687</v>
      </c>
      <c r="B963" s="1">
        <v>45719</v>
      </c>
      <c r="C963">
        <v>371</v>
      </c>
      <c r="D963">
        <v>10</v>
      </c>
      <c r="E963" t="s">
        <v>13</v>
      </c>
      <c r="F963" t="s">
        <v>111</v>
      </c>
      <c r="G963">
        <v>2</v>
      </c>
      <c r="H963">
        <v>308.07</v>
      </c>
      <c r="I963" t="s">
        <v>15</v>
      </c>
      <c r="J963" t="s">
        <v>246</v>
      </c>
      <c r="K963" s="2">
        <v>3.9924906132665834</v>
      </c>
      <c r="M963" t="str">
        <f t="shared" si="90"/>
        <v>F</v>
      </c>
      <c r="N963" t="s">
        <v>17</v>
      </c>
      <c r="O963">
        <v>68</v>
      </c>
      <c r="P963" t="str">
        <f t="shared" ref="P963:P1001" si="93">VLOOKUP(O963, $W$2:$X$7, 2, TRUE)</f>
        <v>60+</v>
      </c>
      <c r="Q963">
        <f t="shared" si="91"/>
        <v>616.14</v>
      </c>
      <c r="R963" t="str">
        <f t="shared" si="92"/>
        <v>Mar 2025</v>
      </c>
      <c r="S963">
        <f t="shared" ref="S963:S1001" si="94">YEAR(B963)</f>
        <v>2025</v>
      </c>
      <c r="T963" s="5">
        <f t="shared" ref="T963:T1001" si="95">DATE(YEAR(R963), MONTH(R963), 1)</f>
        <v>45717</v>
      </c>
    </row>
    <row r="964" spans="1:20" x14ac:dyDescent="0.3">
      <c r="A964">
        <v>75278</v>
      </c>
      <c r="B964" s="1">
        <v>45719</v>
      </c>
      <c r="C964">
        <v>538</v>
      </c>
      <c r="D964">
        <v>40</v>
      </c>
      <c r="E964" t="s">
        <v>24</v>
      </c>
      <c r="F964" t="s">
        <v>65</v>
      </c>
      <c r="G964">
        <v>3</v>
      </c>
      <c r="H964">
        <v>266.14999999999998</v>
      </c>
      <c r="I964" t="s">
        <v>15</v>
      </c>
      <c r="J964" t="s">
        <v>287</v>
      </c>
      <c r="K964" s="2">
        <v>3</v>
      </c>
      <c r="L964">
        <v>3</v>
      </c>
      <c r="M964" t="str">
        <f t="shared" si="90"/>
        <v>Unknown</v>
      </c>
      <c r="O964">
        <v>59</v>
      </c>
      <c r="P964" t="str">
        <f t="shared" si="93"/>
        <v>46-60</v>
      </c>
      <c r="Q964">
        <f t="shared" si="91"/>
        <v>798.44999999999993</v>
      </c>
      <c r="R964" t="str">
        <f t="shared" si="92"/>
        <v>Mar 2025</v>
      </c>
      <c r="S964">
        <f t="shared" si="94"/>
        <v>2025</v>
      </c>
      <c r="T964" s="5">
        <f t="shared" si="95"/>
        <v>45717</v>
      </c>
    </row>
    <row r="965" spans="1:20" x14ac:dyDescent="0.3">
      <c r="A965">
        <v>26160</v>
      </c>
      <c r="B965" s="1">
        <v>45720</v>
      </c>
      <c r="C965">
        <v>374</v>
      </c>
      <c r="D965">
        <v>20</v>
      </c>
      <c r="E965" t="s">
        <v>28</v>
      </c>
      <c r="F965" t="s">
        <v>29</v>
      </c>
      <c r="G965">
        <v>2</v>
      </c>
      <c r="H965">
        <v>452.2</v>
      </c>
      <c r="I965" t="s">
        <v>15</v>
      </c>
      <c r="J965" t="s">
        <v>82</v>
      </c>
      <c r="K965" s="2">
        <v>3</v>
      </c>
      <c r="L965">
        <v>3</v>
      </c>
      <c r="M965" t="str">
        <f t="shared" si="90"/>
        <v>Unknown</v>
      </c>
      <c r="O965">
        <v>25</v>
      </c>
      <c r="P965" t="str">
        <f t="shared" si="93"/>
        <v>18-25</v>
      </c>
      <c r="Q965">
        <f t="shared" si="91"/>
        <v>904.4</v>
      </c>
      <c r="R965" t="str">
        <f t="shared" si="92"/>
        <v>Mar 2025</v>
      </c>
      <c r="S965">
        <f t="shared" si="94"/>
        <v>2025</v>
      </c>
      <c r="T965" s="5">
        <f t="shared" si="95"/>
        <v>45717</v>
      </c>
    </row>
    <row r="966" spans="1:20" x14ac:dyDescent="0.3">
      <c r="A966">
        <v>20019</v>
      </c>
      <c r="B966" s="1">
        <v>45720</v>
      </c>
      <c r="C966">
        <v>886</v>
      </c>
      <c r="D966">
        <v>40</v>
      </c>
      <c r="E966" t="s">
        <v>24</v>
      </c>
      <c r="F966" t="s">
        <v>63</v>
      </c>
      <c r="G966">
        <v>4</v>
      </c>
      <c r="H966">
        <v>300.02999999999997</v>
      </c>
      <c r="I966" t="s">
        <v>15</v>
      </c>
      <c r="J966" t="s">
        <v>565</v>
      </c>
      <c r="K966" s="2">
        <v>4</v>
      </c>
      <c r="L966">
        <v>4</v>
      </c>
      <c r="M966" t="str">
        <f t="shared" si="90"/>
        <v>Unknown</v>
      </c>
      <c r="O966">
        <v>34</v>
      </c>
      <c r="P966" t="str">
        <f t="shared" si="93"/>
        <v>26-35</v>
      </c>
      <c r="Q966">
        <f t="shared" si="91"/>
        <v>1200.1199999999999</v>
      </c>
      <c r="R966" t="str">
        <f t="shared" si="92"/>
        <v>Mar 2025</v>
      </c>
      <c r="S966">
        <f t="shared" si="94"/>
        <v>2025</v>
      </c>
      <c r="T966" s="5">
        <f t="shared" si="95"/>
        <v>45717</v>
      </c>
    </row>
    <row r="967" spans="1:20" x14ac:dyDescent="0.3">
      <c r="A967">
        <v>24734</v>
      </c>
      <c r="B967" s="1">
        <v>45721</v>
      </c>
      <c r="C967">
        <v>674</v>
      </c>
      <c r="D967">
        <v>50</v>
      </c>
      <c r="E967" t="s">
        <v>18</v>
      </c>
      <c r="F967" t="s">
        <v>87</v>
      </c>
      <c r="G967">
        <v>2</v>
      </c>
      <c r="H967">
        <v>95.99</v>
      </c>
      <c r="I967" t="s">
        <v>35</v>
      </c>
      <c r="J967" t="s">
        <v>398</v>
      </c>
      <c r="K967" s="2">
        <v>5</v>
      </c>
      <c r="L967">
        <v>5</v>
      </c>
      <c r="M967" t="str">
        <f t="shared" si="90"/>
        <v>F</v>
      </c>
      <c r="N967" t="s">
        <v>17</v>
      </c>
      <c r="O967">
        <v>39</v>
      </c>
      <c r="P967" t="str">
        <f t="shared" si="93"/>
        <v>36-45</v>
      </c>
      <c r="Q967">
        <f t="shared" si="91"/>
        <v>191.98</v>
      </c>
      <c r="R967" t="str">
        <f t="shared" si="92"/>
        <v>Mar 2025</v>
      </c>
      <c r="S967">
        <f t="shared" si="94"/>
        <v>2025</v>
      </c>
      <c r="T967" s="5">
        <f t="shared" si="95"/>
        <v>45717</v>
      </c>
    </row>
    <row r="968" spans="1:20" x14ac:dyDescent="0.3">
      <c r="A968">
        <v>62120</v>
      </c>
      <c r="B968" s="1">
        <v>45721</v>
      </c>
      <c r="C968">
        <v>501</v>
      </c>
      <c r="D968">
        <v>50</v>
      </c>
      <c r="E968" t="s">
        <v>18</v>
      </c>
      <c r="F968" t="s">
        <v>87</v>
      </c>
      <c r="G968">
        <v>3</v>
      </c>
      <c r="H968">
        <v>456.38</v>
      </c>
      <c r="I968" t="s">
        <v>26</v>
      </c>
      <c r="J968" t="s">
        <v>740</v>
      </c>
      <c r="K968" s="2">
        <v>3</v>
      </c>
      <c r="L968">
        <v>3</v>
      </c>
      <c r="M968" t="str">
        <f t="shared" si="90"/>
        <v>F</v>
      </c>
      <c r="N968" t="s">
        <v>17</v>
      </c>
      <c r="O968">
        <v>50</v>
      </c>
      <c r="P968" t="str">
        <f t="shared" si="93"/>
        <v>46-60</v>
      </c>
      <c r="Q968">
        <f t="shared" si="91"/>
        <v>1369.1399999999999</v>
      </c>
      <c r="R968" t="str">
        <f t="shared" si="92"/>
        <v>Mar 2025</v>
      </c>
      <c r="S968">
        <f t="shared" si="94"/>
        <v>2025</v>
      </c>
      <c r="T968" s="5">
        <f t="shared" si="95"/>
        <v>45717</v>
      </c>
    </row>
    <row r="969" spans="1:20" x14ac:dyDescent="0.3">
      <c r="A969">
        <v>11655</v>
      </c>
      <c r="B969" s="1">
        <v>45721</v>
      </c>
      <c r="C969">
        <v>961</v>
      </c>
      <c r="D969">
        <v>10</v>
      </c>
      <c r="E969" t="s">
        <v>13</v>
      </c>
      <c r="F969" t="s">
        <v>47</v>
      </c>
      <c r="G969">
        <v>4</v>
      </c>
      <c r="H969">
        <v>365.54</v>
      </c>
      <c r="I969" t="s">
        <v>26</v>
      </c>
      <c r="J969" t="s">
        <v>750</v>
      </c>
      <c r="K969" s="2">
        <v>5</v>
      </c>
      <c r="L969">
        <v>5</v>
      </c>
      <c r="M969" t="str">
        <f t="shared" si="90"/>
        <v>M</v>
      </c>
      <c r="N969" t="s">
        <v>21</v>
      </c>
      <c r="O969">
        <v>61</v>
      </c>
      <c r="P969" t="str">
        <f t="shared" si="93"/>
        <v>60+</v>
      </c>
      <c r="Q969">
        <f t="shared" si="91"/>
        <v>1462.16</v>
      </c>
      <c r="R969" t="str">
        <f t="shared" si="92"/>
        <v>Mar 2025</v>
      </c>
      <c r="S969">
        <f t="shared" si="94"/>
        <v>2025</v>
      </c>
      <c r="T969" s="5">
        <f t="shared" si="95"/>
        <v>45717</v>
      </c>
    </row>
    <row r="970" spans="1:20" x14ac:dyDescent="0.3">
      <c r="A970">
        <v>97350</v>
      </c>
      <c r="B970" s="1">
        <v>45722</v>
      </c>
      <c r="C970">
        <v>770</v>
      </c>
      <c r="D970">
        <v>40</v>
      </c>
      <c r="E970" t="s">
        <v>24</v>
      </c>
      <c r="F970" t="s">
        <v>25</v>
      </c>
      <c r="G970">
        <v>4</v>
      </c>
      <c r="H970">
        <v>143.74</v>
      </c>
      <c r="I970" t="s">
        <v>26</v>
      </c>
      <c r="J970" t="s">
        <v>139</v>
      </c>
      <c r="K970" s="2">
        <v>3.9924906132665834</v>
      </c>
      <c r="M970" t="str">
        <f t="shared" si="90"/>
        <v>M</v>
      </c>
      <c r="N970" t="s">
        <v>21</v>
      </c>
      <c r="O970">
        <v>70</v>
      </c>
      <c r="P970" t="str">
        <f t="shared" si="93"/>
        <v>60+</v>
      </c>
      <c r="Q970">
        <f t="shared" si="91"/>
        <v>574.96</v>
      </c>
      <c r="R970" t="str">
        <f t="shared" si="92"/>
        <v>Mar 2025</v>
      </c>
      <c r="S970">
        <f t="shared" si="94"/>
        <v>2025</v>
      </c>
      <c r="T970" s="5">
        <f t="shared" si="95"/>
        <v>45717</v>
      </c>
    </row>
    <row r="971" spans="1:20" x14ac:dyDescent="0.3">
      <c r="A971">
        <v>18555</v>
      </c>
      <c r="B971" s="1">
        <v>45722</v>
      </c>
      <c r="C971">
        <v>287</v>
      </c>
      <c r="D971">
        <v>50</v>
      </c>
      <c r="E971" t="s">
        <v>18</v>
      </c>
      <c r="F971" t="s">
        <v>22</v>
      </c>
      <c r="G971">
        <v>2</v>
      </c>
      <c r="H971">
        <v>332.47</v>
      </c>
      <c r="I971" t="s">
        <v>15</v>
      </c>
      <c r="J971" t="s">
        <v>456</v>
      </c>
      <c r="K971" s="2">
        <v>5</v>
      </c>
      <c r="L971">
        <v>5</v>
      </c>
      <c r="M971" t="str">
        <f t="shared" si="90"/>
        <v>M</v>
      </c>
      <c r="N971" t="s">
        <v>21</v>
      </c>
      <c r="O971">
        <v>68</v>
      </c>
      <c r="P971" t="str">
        <f t="shared" si="93"/>
        <v>60+</v>
      </c>
      <c r="Q971">
        <f t="shared" si="91"/>
        <v>664.94</v>
      </c>
      <c r="R971" t="str">
        <f t="shared" si="92"/>
        <v>Mar 2025</v>
      </c>
      <c r="S971">
        <f t="shared" si="94"/>
        <v>2025</v>
      </c>
      <c r="T971" s="5">
        <f t="shared" si="95"/>
        <v>45717</v>
      </c>
    </row>
    <row r="972" spans="1:20" x14ac:dyDescent="0.3">
      <c r="A972">
        <v>53993</v>
      </c>
      <c r="B972" s="1">
        <v>45722</v>
      </c>
      <c r="C972">
        <v>268</v>
      </c>
      <c r="D972">
        <v>20</v>
      </c>
      <c r="E972" t="s">
        <v>28</v>
      </c>
      <c r="F972" t="s">
        <v>79</v>
      </c>
      <c r="G972">
        <v>3</v>
      </c>
      <c r="H972">
        <v>280.89999999999998</v>
      </c>
      <c r="I972" t="s">
        <v>35</v>
      </c>
      <c r="J972" t="s">
        <v>553</v>
      </c>
      <c r="K972" s="2">
        <v>5</v>
      </c>
      <c r="L972">
        <v>5</v>
      </c>
      <c r="M972" t="str">
        <f t="shared" si="90"/>
        <v>M</v>
      </c>
      <c r="N972" t="s">
        <v>21</v>
      </c>
      <c r="O972">
        <v>47</v>
      </c>
      <c r="P972" t="str">
        <f t="shared" si="93"/>
        <v>46-60</v>
      </c>
      <c r="Q972">
        <f t="shared" si="91"/>
        <v>842.69999999999993</v>
      </c>
      <c r="R972" t="str">
        <f t="shared" si="92"/>
        <v>Mar 2025</v>
      </c>
      <c r="S972">
        <f t="shared" si="94"/>
        <v>2025</v>
      </c>
      <c r="T972" s="5">
        <f t="shared" si="95"/>
        <v>45717</v>
      </c>
    </row>
    <row r="973" spans="1:20" x14ac:dyDescent="0.3">
      <c r="A973">
        <v>37762</v>
      </c>
      <c r="B973" s="1">
        <v>45723</v>
      </c>
      <c r="C973">
        <v>442</v>
      </c>
      <c r="D973">
        <v>10</v>
      </c>
      <c r="E973" t="s">
        <v>13</v>
      </c>
      <c r="F973" t="s">
        <v>32</v>
      </c>
      <c r="G973">
        <v>1</v>
      </c>
      <c r="H973">
        <v>94.6</v>
      </c>
      <c r="I973" t="s">
        <v>35</v>
      </c>
      <c r="J973" t="s">
        <v>337</v>
      </c>
      <c r="K973" s="2">
        <v>4</v>
      </c>
      <c r="L973">
        <v>4</v>
      </c>
      <c r="M973" t="str">
        <f t="shared" si="90"/>
        <v>M</v>
      </c>
      <c r="N973" t="s">
        <v>21</v>
      </c>
      <c r="O973">
        <v>32</v>
      </c>
      <c r="P973" t="str">
        <f t="shared" si="93"/>
        <v>26-35</v>
      </c>
      <c r="Q973">
        <f t="shared" si="91"/>
        <v>94.6</v>
      </c>
      <c r="R973" t="str">
        <f t="shared" si="92"/>
        <v>Mar 2025</v>
      </c>
      <c r="S973">
        <f t="shared" si="94"/>
        <v>2025</v>
      </c>
      <c r="T973" s="5">
        <f t="shared" si="95"/>
        <v>45717</v>
      </c>
    </row>
    <row r="974" spans="1:20" x14ac:dyDescent="0.3">
      <c r="A974">
        <v>37624</v>
      </c>
      <c r="B974" s="1">
        <v>45724</v>
      </c>
      <c r="C974">
        <v>681</v>
      </c>
      <c r="D974">
        <v>20</v>
      </c>
      <c r="E974" t="s">
        <v>28</v>
      </c>
      <c r="F974" t="s">
        <v>29</v>
      </c>
      <c r="G974">
        <v>1</v>
      </c>
      <c r="H974">
        <v>461</v>
      </c>
      <c r="I974" t="s">
        <v>15</v>
      </c>
      <c r="J974" t="s">
        <v>692</v>
      </c>
      <c r="K974" s="2">
        <v>5</v>
      </c>
      <c r="L974">
        <v>5</v>
      </c>
      <c r="M974" t="str">
        <f t="shared" si="90"/>
        <v>M</v>
      </c>
      <c r="N974" t="s">
        <v>21</v>
      </c>
      <c r="O974">
        <v>20</v>
      </c>
      <c r="P974" t="str">
        <f t="shared" si="93"/>
        <v>18-25</v>
      </c>
      <c r="Q974">
        <f t="shared" si="91"/>
        <v>461</v>
      </c>
      <c r="R974" t="str">
        <f t="shared" si="92"/>
        <v>Mar 2025</v>
      </c>
      <c r="S974">
        <f t="shared" si="94"/>
        <v>2025</v>
      </c>
      <c r="T974" s="5">
        <f t="shared" si="95"/>
        <v>45717</v>
      </c>
    </row>
    <row r="975" spans="1:20" x14ac:dyDescent="0.3">
      <c r="A975">
        <v>38512</v>
      </c>
      <c r="B975" s="1">
        <v>45725</v>
      </c>
      <c r="C975">
        <v>976</v>
      </c>
      <c r="D975">
        <v>20</v>
      </c>
      <c r="E975" t="s">
        <v>28</v>
      </c>
      <c r="F975" t="s">
        <v>29</v>
      </c>
      <c r="G975">
        <v>5</v>
      </c>
      <c r="H975">
        <v>229.81</v>
      </c>
      <c r="I975" t="s">
        <v>15</v>
      </c>
      <c r="J975" t="s">
        <v>309</v>
      </c>
      <c r="K975" s="2">
        <v>5</v>
      </c>
      <c r="L975">
        <v>5</v>
      </c>
      <c r="M975" t="str">
        <f t="shared" si="90"/>
        <v>M</v>
      </c>
      <c r="N975" t="s">
        <v>21</v>
      </c>
      <c r="O975">
        <v>34</v>
      </c>
      <c r="P975" t="str">
        <f t="shared" si="93"/>
        <v>26-35</v>
      </c>
      <c r="Q975">
        <f t="shared" si="91"/>
        <v>1149.05</v>
      </c>
      <c r="R975" t="str">
        <f t="shared" si="92"/>
        <v>Mar 2025</v>
      </c>
      <c r="S975">
        <f t="shared" si="94"/>
        <v>2025</v>
      </c>
      <c r="T975" s="5">
        <f t="shared" si="95"/>
        <v>45717</v>
      </c>
    </row>
    <row r="976" spans="1:20" x14ac:dyDescent="0.3">
      <c r="A976">
        <v>56081</v>
      </c>
      <c r="B976" s="1">
        <v>45725</v>
      </c>
      <c r="C976">
        <v>502</v>
      </c>
      <c r="D976">
        <v>10</v>
      </c>
      <c r="E976" t="s">
        <v>13</v>
      </c>
      <c r="F976" t="s">
        <v>42</v>
      </c>
      <c r="G976">
        <v>5</v>
      </c>
      <c r="H976">
        <v>370.24</v>
      </c>
      <c r="I976" t="s">
        <v>26</v>
      </c>
      <c r="J976" t="s">
        <v>318</v>
      </c>
      <c r="K976" s="2">
        <v>3.9924906132665834</v>
      </c>
      <c r="M976" t="str">
        <f t="shared" si="90"/>
        <v>M</v>
      </c>
      <c r="N976" t="s">
        <v>21</v>
      </c>
      <c r="O976">
        <v>38</v>
      </c>
      <c r="P976" t="str">
        <f t="shared" si="93"/>
        <v>36-45</v>
      </c>
      <c r="Q976">
        <f t="shared" si="91"/>
        <v>1851.2</v>
      </c>
      <c r="R976" t="str">
        <f t="shared" si="92"/>
        <v>Mar 2025</v>
      </c>
      <c r="S976">
        <f t="shared" si="94"/>
        <v>2025</v>
      </c>
      <c r="T976" s="5">
        <f t="shared" si="95"/>
        <v>45717</v>
      </c>
    </row>
    <row r="977" spans="1:20" x14ac:dyDescent="0.3">
      <c r="A977">
        <v>33770</v>
      </c>
      <c r="B977" s="1">
        <v>45726</v>
      </c>
      <c r="C977">
        <v>716</v>
      </c>
      <c r="D977">
        <v>10</v>
      </c>
      <c r="E977" t="s">
        <v>13</v>
      </c>
      <c r="F977" t="s">
        <v>32</v>
      </c>
      <c r="G977">
        <v>1</v>
      </c>
      <c r="H977">
        <v>433.99</v>
      </c>
      <c r="I977" t="s">
        <v>15</v>
      </c>
      <c r="J977" t="s">
        <v>512</v>
      </c>
      <c r="K977" s="2">
        <v>5</v>
      </c>
      <c r="L977">
        <v>5</v>
      </c>
      <c r="M977" t="str">
        <f t="shared" si="90"/>
        <v>M</v>
      </c>
      <c r="N977" t="s">
        <v>21</v>
      </c>
      <c r="O977">
        <v>42</v>
      </c>
      <c r="P977" t="str">
        <f t="shared" si="93"/>
        <v>36-45</v>
      </c>
      <c r="Q977">
        <f t="shared" si="91"/>
        <v>433.99</v>
      </c>
      <c r="R977" t="str">
        <f t="shared" si="92"/>
        <v>Mar 2025</v>
      </c>
      <c r="S977">
        <f t="shared" si="94"/>
        <v>2025</v>
      </c>
      <c r="T977" s="5">
        <f t="shared" si="95"/>
        <v>45717</v>
      </c>
    </row>
    <row r="978" spans="1:20" x14ac:dyDescent="0.3">
      <c r="A978">
        <v>86727</v>
      </c>
      <c r="B978" s="1">
        <v>45726</v>
      </c>
      <c r="C978">
        <v>102</v>
      </c>
      <c r="D978">
        <v>50</v>
      </c>
      <c r="E978" t="s">
        <v>18</v>
      </c>
      <c r="F978" t="s">
        <v>19</v>
      </c>
      <c r="G978">
        <v>4</v>
      </c>
      <c r="H978">
        <v>380.42</v>
      </c>
      <c r="I978" t="s">
        <v>35</v>
      </c>
      <c r="J978" t="s">
        <v>741</v>
      </c>
      <c r="K978" s="2">
        <v>3.9924906132665834</v>
      </c>
      <c r="M978" t="str">
        <f t="shared" si="90"/>
        <v>F</v>
      </c>
      <c r="N978" t="s">
        <v>17</v>
      </c>
      <c r="O978">
        <v>46</v>
      </c>
      <c r="P978" t="str">
        <f t="shared" si="93"/>
        <v>46-60</v>
      </c>
      <c r="Q978">
        <f t="shared" si="91"/>
        <v>1521.68</v>
      </c>
      <c r="R978" t="str">
        <f t="shared" si="92"/>
        <v>Mar 2025</v>
      </c>
      <c r="S978">
        <f t="shared" si="94"/>
        <v>2025</v>
      </c>
      <c r="T978" s="5">
        <f t="shared" si="95"/>
        <v>45717</v>
      </c>
    </row>
    <row r="979" spans="1:20" x14ac:dyDescent="0.3">
      <c r="A979">
        <v>35717</v>
      </c>
      <c r="B979" s="1">
        <v>45726</v>
      </c>
      <c r="C979">
        <v>374</v>
      </c>
      <c r="D979">
        <v>40</v>
      </c>
      <c r="E979" t="s">
        <v>24</v>
      </c>
      <c r="F979" t="s">
        <v>63</v>
      </c>
      <c r="G979">
        <v>1</v>
      </c>
      <c r="H979">
        <v>239.35</v>
      </c>
      <c r="I979" t="s">
        <v>35</v>
      </c>
      <c r="J979" t="s">
        <v>879</v>
      </c>
      <c r="K979" s="2">
        <v>3.9924906132665834</v>
      </c>
      <c r="M979" t="str">
        <f t="shared" si="90"/>
        <v>F</v>
      </c>
      <c r="N979" t="s">
        <v>17</v>
      </c>
      <c r="O979">
        <v>34</v>
      </c>
      <c r="P979" t="str">
        <f t="shared" si="93"/>
        <v>26-35</v>
      </c>
      <c r="Q979">
        <f t="shared" si="91"/>
        <v>239.35</v>
      </c>
      <c r="R979" t="str">
        <f t="shared" si="92"/>
        <v>Mar 2025</v>
      </c>
      <c r="S979">
        <f t="shared" si="94"/>
        <v>2025</v>
      </c>
      <c r="T979" s="5">
        <f t="shared" si="95"/>
        <v>45717</v>
      </c>
    </row>
    <row r="980" spans="1:20" x14ac:dyDescent="0.3">
      <c r="A980">
        <v>39860</v>
      </c>
      <c r="B980" s="1">
        <v>45727</v>
      </c>
      <c r="C980">
        <v>967</v>
      </c>
      <c r="D980">
        <v>30</v>
      </c>
      <c r="E980" t="s">
        <v>37</v>
      </c>
      <c r="F980" t="s">
        <v>40</v>
      </c>
      <c r="G980">
        <v>1</v>
      </c>
      <c r="H980">
        <v>77.42</v>
      </c>
      <c r="I980" t="s">
        <v>26</v>
      </c>
      <c r="J980" t="s">
        <v>308</v>
      </c>
      <c r="K980" s="2">
        <v>5</v>
      </c>
      <c r="L980">
        <v>5</v>
      </c>
      <c r="M980" t="str">
        <f t="shared" si="90"/>
        <v>F</v>
      </c>
      <c r="N980" t="s">
        <v>17</v>
      </c>
      <c r="O980">
        <v>53</v>
      </c>
      <c r="P980" t="str">
        <f t="shared" si="93"/>
        <v>46-60</v>
      </c>
      <c r="Q980">
        <f t="shared" si="91"/>
        <v>77.42</v>
      </c>
      <c r="R980" t="str">
        <f t="shared" si="92"/>
        <v>Mar 2025</v>
      </c>
      <c r="S980">
        <f t="shared" si="94"/>
        <v>2025</v>
      </c>
      <c r="T980" s="5">
        <f t="shared" si="95"/>
        <v>45717</v>
      </c>
    </row>
    <row r="981" spans="1:20" x14ac:dyDescent="0.3">
      <c r="A981">
        <v>85518</v>
      </c>
      <c r="B981" s="1">
        <v>45727</v>
      </c>
      <c r="C981">
        <v>519</v>
      </c>
      <c r="D981">
        <v>50</v>
      </c>
      <c r="E981" t="s">
        <v>18</v>
      </c>
      <c r="F981" t="s">
        <v>87</v>
      </c>
      <c r="G981">
        <v>1</v>
      </c>
      <c r="H981">
        <v>292.66000000000003</v>
      </c>
      <c r="I981" t="s">
        <v>35</v>
      </c>
      <c r="J981" t="s">
        <v>826</v>
      </c>
      <c r="K981" s="2">
        <v>5</v>
      </c>
      <c r="L981">
        <v>5</v>
      </c>
      <c r="M981" t="str">
        <f t="shared" si="90"/>
        <v>M</v>
      </c>
      <c r="N981" t="s">
        <v>21</v>
      </c>
      <c r="O981">
        <v>75</v>
      </c>
      <c r="P981" t="str">
        <f t="shared" si="93"/>
        <v>60+</v>
      </c>
      <c r="Q981">
        <f t="shared" si="91"/>
        <v>292.66000000000003</v>
      </c>
      <c r="R981" t="str">
        <f t="shared" si="92"/>
        <v>Mar 2025</v>
      </c>
      <c r="S981">
        <f t="shared" si="94"/>
        <v>2025</v>
      </c>
      <c r="T981" s="5">
        <f t="shared" si="95"/>
        <v>45717</v>
      </c>
    </row>
    <row r="982" spans="1:20" x14ac:dyDescent="0.3">
      <c r="A982">
        <v>25702</v>
      </c>
      <c r="B982" s="1">
        <v>45728</v>
      </c>
      <c r="C982">
        <v>423</v>
      </c>
      <c r="D982">
        <v>40</v>
      </c>
      <c r="E982" t="s">
        <v>24</v>
      </c>
      <c r="F982" t="s">
        <v>65</v>
      </c>
      <c r="G982">
        <v>4</v>
      </c>
      <c r="H982">
        <v>306.66000000000003</v>
      </c>
      <c r="I982" t="s">
        <v>15</v>
      </c>
      <c r="J982" t="s">
        <v>248</v>
      </c>
      <c r="K982" s="2">
        <v>5</v>
      </c>
      <c r="L982">
        <v>5</v>
      </c>
      <c r="M982" t="str">
        <f t="shared" si="90"/>
        <v>M</v>
      </c>
      <c r="N982" t="s">
        <v>21</v>
      </c>
      <c r="O982">
        <v>40</v>
      </c>
      <c r="P982" t="str">
        <f t="shared" si="93"/>
        <v>36-45</v>
      </c>
      <c r="Q982">
        <f t="shared" si="91"/>
        <v>1226.6400000000001</v>
      </c>
      <c r="R982" t="str">
        <f t="shared" si="92"/>
        <v>Mar 2025</v>
      </c>
      <c r="S982">
        <f t="shared" si="94"/>
        <v>2025</v>
      </c>
      <c r="T982" s="5">
        <f t="shared" si="95"/>
        <v>45717</v>
      </c>
    </row>
    <row r="983" spans="1:20" x14ac:dyDescent="0.3">
      <c r="A983">
        <v>79470</v>
      </c>
      <c r="B983" s="1">
        <v>45728</v>
      </c>
      <c r="C983">
        <v>247</v>
      </c>
      <c r="D983">
        <v>40</v>
      </c>
      <c r="E983" t="s">
        <v>24</v>
      </c>
      <c r="F983" t="s">
        <v>63</v>
      </c>
      <c r="G983">
        <v>2</v>
      </c>
      <c r="H983">
        <v>190.5</v>
      </c>
      <c r="I983" t="s">
        <v>35</v>
      </c>
      <c r="J983" t="s">
        <v>371</v>
      </c>
      <c r="K983" s="2">
        <v>3.9924906132665834</v>
      </c>
      <c r="M983" t="str">
        <f t="shared" si="90"/>
        <v>M</v>
      </c>
      <c r="N983" t="s">
        <v>21</v>
      </c>
      <c r="O983">
        <v>41</v>
      </c>
      <c r="P983" t="str">
        <f t="shared" si="93"/>
        <v>36-45</v>
      </c>
      <c r="Q983">
        <f t="shared" si="91"/>
        <v>381</v>
      </c>
      <c r="R983" t="str">
        <f t="shared" si="92"/>
        <v>Mar 2025</v>
      </c>
      <c r="S983">
        <f t="shared" si="94"/>
        <v>2025</v>
      </c>
      <c r="T983" s="5">
        <f t="shared" si="95"/>
        <v>45717</v>
      </c>
    </row>
    <row r="984" spans="1:20" x14ac:dyDescent="0.3">
      <c r="A984">
        <v>92393</v>
      </c>
      <c r="B984" s="1">
        <v>45728</v>
      </c>
      <c r="C984">
        <v>344</v>
      </c>
      <c r="D984">
        <v>50</v>
      </c>
      <c r="E984" t="s">
        <v>18</v>
      </c>
      <c r="F984" t="s">
        <v>34</v>
      </c>
      <c r="G984">
        <v>5</v>
      </c>
      <c r="H984">
        <v>372.39</v>
      </c>
      <c r="I984" t="s">
        <v>15</v>
      </c>
      <c r="J984" t="s">
        <v>558</v>
      </c>
      <c r="K984" s="2">
        <v>4</v>
      </c>
      <c r="L984">
        <v>4</v>
      </c>
      <c r="M984" t="str">
        <f t="shared" si="90"/>
        <v>F</v>
      </c>
      <c r="N984" t="s">
        <v>17</v>
      </c>
      <c r="O984">
        <v>63</v>
      </c>
      <c r="P984" t="str">
        <f t="shared" si="93"/>
        <v>60+</v>
      </c>
      <c r="Q984">
        <f t="shared" si="91"/>
        <v>1861.9499999999998</v>
      </c>
      <c r="R984" t="str">
        <f t="shared" si="92"/>
        <v>Mar 2025</v>
      </c>
      <c r="S984">
        <f t="shared" si="94"/>
        <v>2025</v>
      </c>
      <c r="T984" s="5">
        <f t="shared" si="95"/>
        <v>45717</v>
      </c>
    </row>
    <row r="985" spans="1:20" x14ac:dyDescent="0.3">
      <c r="A985">
        <v>63014</v>
      </c>
      <c r="B985" s="1">
        <v>45728</v>
      </c>
      <c r="C985">
        <v>323</v>
      </c>
      <c r="D985">
        <v>20</v>
      </c>
      <c r="E985" t="s">
        <v>28</v>
      </c>
      <c r="F985" t="s">
        <v>72</v>
      </c>
      <c r="G985">
        <v>3</v>
      </c>
      <c r="H985">
        <v>62.81</v>
      </c>
      <c r="I985" t="s">
        <v>26</v>
      </c>
      <c r="J985" t="s">
        <v>141</v>
      </c>
      <c r="K985" s="2">
        <v>3.9924906132665834</v>
      </c>
      <c r="M985" t="str">
        <f t="shared" si="90"/>
        <v>F</v>
      </c>
      <c r="N985" t="s">
        <v>17</v>
      </c>
      <c r="O985">
        <v>39</v>
      </c>
      <c r="P985" t="str">
        <f t="shared" si="93"/>
        <v>36-45</v>
      </c>
      <c r="Q985">
        <f t="shared" si="91"/>
        <v>188.43</v>
      </c>
      <c r="R985" t="str">
        <f t="shared" si="92"/>
        <v>Mar 2025</v>
      </c>
      <c r="S985">
        <f t="shared" si="94"/>
        <v>2025</v>
      </c>
      <c r="T985" s="5">
        <f t="shared" si="95"/>
        <v>45717</v>
      </c>
    </row>
    <row r="986" spans="1:20" x14ac:dyDescent="0.3">
      <c r="A986">
        <v>85614</v>
      </c>
      <c r="B986" s="1">
        <v>45729</v>
      </c>
      <c r="C986">
        <v>189</v>
      </c>
      <c r="D986">
        <v>20</v>
      </c>
      <c r="E986" t="s">
        <v>28</v>
      </c>
      <c r="F986" t="s">
        <v>79</v>
      </c>
      <c r="G986">
        <v>5</v>
      </c>
      <c r="H986">
        <v>452.67</v>
      </c>
      <c r="I986" t="s">
        <v>35</v>
      </c>
      <c r="J986" t="s">
        <v>221</v>
      </c>
      <c r="K986" s="2">
        <v>3.9924906132665834</v>
      </c>
      <c r="M986" t="str">
        <f t="shared" si="90"/>
        <v>F</v>
      </c>
      <c r="N986" t="s">
        <v>17</v>
      </c>
      <c r="O986">
        <v>70</v>
      </c>
      <c r="P986" t="str">
        <f t="shared" si="93"/>
        <v>60+</v>
      </c>
      <c r="Q986">
        <f t="shared" si="91"/>
        <v>2263.35</v>
      </c>
      <c r="R986" t="str">
        <f t="shared" si="92"/>
        <v>Mar 2025</v>
      </c>
      <c r="S986">
        <f t="shared" si="94"/>
        <v>2025</v>
      </c>
      <c r="T986" s="5">
        <f t="shared" si="95"/>
        <v>45717</v>
      </c>
    </row>
    <row r="987" spans="1:20" x14ac:dyDescent="0.3">
      <c r="A987">
        <v>82817</v>
      </c>
      <c r="B987" s="1">
        <v>45729</v>
      </c>
      <c r="C987">
        <v>486</v>
      </c>
      <c r="D987">
        <v>50</v>
      </c>
      <c r="E987" t="s">
        <v>18</v>
      </c>
      <c r="F987" t="s">
        <v>34</v>
      </c>
      <c r="G987">
        <v>4</v>
      </c>
      <c r="H987">
        <v>431.91</v>
      </c>
      <c r="I987" t="s">
        <v>35</v>
      </c>
      <c r="J987" t="s">
        <v>513</v>
      </c>
      <c r="K987" s="2">
        <v>5</v>
      </c>
      <c r="L987">
        <v>5</v>
      </c>
      <c r="M987" t="str">
        <f t="shared" si="90"/>
        <v>M</v>
      </c>
      <c r="N987" t="s">
        <v>21</v>
      </c>
      <c r="O987">
        <v>29</v>
      </c>
      <c r="P987" t="str">
        <f t="shared" si="93"/>
        <v>26-35</v>
      </c>
      <c r="Q987">
        <f t="shared" si="91"/>
        <v>1727.64</v>
      </c>
      <c r="R987" t="str">
        <f t="shared" si="92"/>
        <v>Mar 2025</v>
      </c>
      <c r="S987">
        <f t="shared" si="94"/>
        <v>2025</v>
      </c>
      <c r="T987" s="5">
        <f t="shared" si="95"/>
        <v>45717</v>
      </c>
    </row>
    <row r="988" spans="1:20" x14ac:dyDescent="0.3">
      <c r="A988">
        <v>81959</v>
      </c>
      <c r="B988" s="1">
        <v>45729</v>
      </c>
      <c r="C988">
        <v>433</v>
      </c>
      <c r="D988">
        <v>20</v>
      </c>
      <c r="E988" t="s">
        <v>28</v>
      </c>
      <c r="F988" t="s">
        <v>77</v>
      </c>
      <c r="G988">
        <v>2</v>
      </c>
      <c r="H988">
        <v>369.7</v>
      </c>
      <c r="I988" t="s">
        <v>35</v>
      </c>
      <c r="J988" t="s">
        <v>672</v>
      </c>
      <c r="K988" s="2">
        <v>4</v>
      </c>
      <c r="L988">
        <v>4</v>
      </c>
      <c r="M988" t="str">
        <f t="shared" si="90"/>
        <v>M</v>
      </c>
      <c r="N988" t="s">
        <v>21</v>
      </c>
      <c r="O988">
        <v>19</v>
      </c>
      <c r="P988" t="str">
        <f t="shared" si="93"/>
        <v>18-25</v>
      </c>
      <c r="Q988">
        <f t="shared" si="91"/>
        <v>739.4</v>
      </c>
      <c r="R988" t="str">
        <f t="shared" si="92"/>
        <v>Mar 2025</v>
      </c>
      <c r="S988">
        <f t="shared" si="94"/>
        <v>2025</v>
      </c>
      <c r="T988" s="5">
        <f t="shared" si="95"/>
        <v>45717</v>
      </c>
    </row>
    <row r="989" spans="1:20" x14ac:dyDescent="0.3">
      <c r="A989">
        <v>95322</v>
      </c>
      <c r="B989" s="1">
        <v>45730</v>
      </c>
      <c r="C989">
        <v>621</v>
      </c>
      <c r="D989">
        <v>50</v>
      </c>
      <c r="E989" t="s">
        <v>18</v>
      </c>
      <c r="F989" t="s">
        <v>84</v>
      </c>
      <c r="G989">
        <v>2</v>
      </c>
      <c r="H989">
        <v>34.61</v>
      </c>
      <c r="I989" t="s">
        <v>15</v>
      </c>
      <c r="J989" t="s">
        <v>128</v>
      </c>
      <c r="K989" s="2">
        <v>5</v>
      </c>
      <c r="L989">
        <v>5</v>
      </c>
      <c r="M989" t="str">
        <f t="shared" si="90"/>
        <v>M</v>
      </c>
      <c r="N989" t="s">
        <v>21</v>
      </c>
      <c r="O989">
        <v>43</v>
      </c>
      <c r="P989" t="str">
        <f t="shared" si="93"/>
        <v>36-45</v>
      </c>
      <c r="Q989">
        <f t="shared" si="91"/>
        <v>69.22</v>
      </c>
      <c r="R989" t="str">
        <f t="shared" si="92"/>
        <v>Mar 2025</v>
      </c>
      <c r="S989">
        <f t="shared" si="94"/>
        <v>2025</v>
      </c>
      <c r="T989" s="5">
        <f t="shared" si="95"/>
        <v>45717</v>
      </c>
    </row>
    <row r="990" spans="1:20" x14ac:dyDescent="0.3">
      <c r="A990">
        <v>48813</v>
      </c>
      <c r="B990" s="1">
        <v>45730</v>
      </c>
      <c r="C990">
        <v>395</v>
      </c>
      <c r="D990">
        <v>10</v>
      </c>
      <c r="E990" t="s">
        <v>13</v>
      </c>
      <c r="F990" t="s">
        <v>111</v>
      </c>
      <c r="G990">
        <v>1</v>
      </c>
      <c r="H990">
        <v>191.02</v>
      </c>
      <c r="I990" t="s">
        <v>15</v>
      </c>
      <c r="J990" t="s">
        <v>761</v>
      </c>
      <c r="K990" s="2">
        <v>5</v>
      </c>
      <c r="L990">
        <v>5</v>
      </c>
      <c r="M990" t="str">
        <f t="shared" si="90"/>
        <v>F</v>
      </c>
      <c r="N990" t="s">
        <v>17</v>
      </c>
      <c r="O990">
        <v>75</v>
      </c>
      <c r="P990" t="str">
        <f t="shared" si="93"/>
        <v>60+</v>
      </c>
      <c r="Q990">
        <f t="shared" si="91"/>
        <v>191.02</v>
      </c>
      <c r="R990" t="str">
        <f t="shared" si="92"/>
        <v>Mar 2025</v>
      </c>
      <c r="S990">
        <f t="shared" si="94"/>
        <v>2025</v>
      </c>
      <c r="T990" s="5">
        <f t="shared" si="95"/>
        <v>45717</v>
      </c>
    </row>
    <row r="991" spans="1:20" x14ac:dyDescent="0.3">
      <c r="A991">
        <v>15872</v>
      </c>
      <c r="B991" s="1">
        <v>45730</v>
      </c>
      <c r="C991">
        <v>733</v>
      </c>
      <c r="D991">
        <v>10</v>
      </c>
      <c r="E991" t="s">
        <v>13</v>
      </c>
      <c r="F991" t="s">
        <v>42</v>
      </c>
      <c r="G991">
        <v>2</v>
      </c>
      <c r="H991">
        <v>185.4</v>
      </c>
      <c r="I991" t="s">
        <v>26</v>
      </c>
      <c r="J991" t="s">
        <v>883</v>
      </c>
      <c r="K991" s="2">
        <v>5</v>
      </c>
      <c r="L991">
        <v>5</v>
      </c>
      <c r="M991" t="str">
        <f t="shared" si="90"/>
        <v>M</v>
      </c>
      <c r="N991" t="s">
        <v>21</v>
      </c>
      <c r="O991">
        <v>39</v>
      </c>
      <c r="P991" t="str">
        <f t="shared" si="93"/>
        <v>36-45</v>
      </c>
      <c r="Q991">
        <f t="shared" si="91"/>
        <v>370.8</v>
      </c>
      <c r="R991" t="str">
        <f t="shared" si="92"/>
        <v>Mar 2025</v>
      </c>
      <c r="S991">
        <f t="shared" si="94"/>
        <v>2025</v>
      </c>
      <c r="T991" s="5">
        <f t="shared" si="95"/>
        <v>45717</v>
      </c>
    </row>
    <row r="992" spans="1:20" x14ac:dyDescent="0.3">
      <c r="A992">
        <v>55698</v>
      </c>
      <c r="B992" s="1">
        <v>45732</v>
      </c>
      <c r="C992">
        <v>776</v>
      </c>
      <c r="D992">
        <v>40</v>
      </c>
      <c r="E992" t="s">
        <v>24</v>
      </c>
      <c r="F992" t="s">
        <v>49</v>
      </c>
      <c r="G992">
        <v>4</v>
      </c>
      <c r="H992">
        <v>101.01</v>
      </c>
      <c r="I992" t="s">
        <v>35</v>
      </c>
      <c r="J992" t="s">
        <v>463</v>
      </c>
      <c r="K992" s="2">
        <v>5</v>
      </c>
      <c r="L992">
        <v>5</v>
      </c>
      <c r="M992" t="str">
        <f t="shared" si="90"/>
        <v>M</v>
      </c>
      <c r="N992" t="s">
        <v>21</v>
      </c>
      <c r="O992">
        <v>48</v>
      </c>
      <c r="P992" t="str">
        <f t="shared" si="93"/>
        <v>46-60</v>
      </c>
      <c r="Q992">
        <f t="shared" si="91"/>
        <v>404.04</v>
      </c>
      <c r="R992" t="str">
        <f t="shared" si="92"/>
        <v>Mar 2025</v>
      </c>
      <c r="S992">
        <f t="shared" si="94"/>
        <v>2025</v>
      </c>
      <c r="T992" s="5">
        <f t="shared" si="95"/>
        <v>45717</v>
      </c>
    </row>
    <row r="993" spans="1:20" x14ac:dyDescent="0.3">
      <c r="A993">
        <v>33156</v>
      </c>
      <c r="B993" s="1">
        <v>45732</v>
      </c>
      <c r="C993">
        <v>855</v>
      </c>
      <c r="D993">
        <v>10</v>
      </c>
      <c r="E993" t="s">
        <v>13</v>
      </c>
      <c r="F993" t="s">
        <v>111</v>
      </c>
      <c r="G993">
        <v>3</v>
      </c>
      <c r="H993">
        <v>301.07</v>
      </c>
      <c r="I993" t="s">
        <v>35</v>
      </c>
      <c r="J993" t="s">
        <v>609</v>
      </c>
      <c r="K993" s="2">
        <v>5</v>
      </c>
      <c r="L993">
        <v>5</v>
      </c>
      <c r="M993" t="str">
        <f t="shared" si="90"/>
        <v>F</v>
      </c>
      <c r="N993" t="s">
        <v>17</v>
      </c>
      <c r="O993">
        <v>60</v>
      </c>
      <c r="P993" t="str">
        <f t="shared" si="93"/>
        <v>46-60</v>
      </c>
      <c r="Q993">
        <f t="shared" si="91"/>
        <v>903.21</v>
      </c>
      <c r="R993" t="str">
        <f t="shared" si="92"/>
        <v>Mar 2025</v>
      </c>
      <c r="S993">
        <f t="shared" si="94"/>
        <v>2025</v>
      </c>
      <c r="T993" s="5">
        <f t="shared" si="95"/>
        <v>45717</v>
      </c>
    </row>
    <row r="994" spans="1:20" x14ac:dyDescent="0.3">
      <c r="A994">
        <v>55421</v>
      </c>
      <c r="B994" s="1">
        <v>45732</v>
      </c>
      <c r="C994">
        <v>315</v>
      </c>
      <c r="D994">
        <v>30</v>
      </c>
      <c r="E994" t="s">
        <v>37</v>
      </c>
      <c r="F994" t="s">
        <v>40</v>
      </c>
      <c r="G994">
        <v>2</v>
      </c>
      <c r="H994">
        <v>307.12</v>
      </c>
      <c r="I994" t="s">
        <v>15</v>
      </c>
      <c r="J994" t="s">
        <v>800</v>
      </c>
      <c r="K994" s="2">
        <v>4</v>
      </c>
      <c r="L994">
        <v>4</v>
      </c>
      <c r="M994" t="str">
        <f t="shared" si="90"/>
        <v>M</v>
      </c>
      <c r="N994" t="s">
        <v>21</v>
      </c>
      <c r="O994">
        <v>26</v>
      </c>
      <c r="P994" t="str">
        <f t="shared" si="93"/>
        <v>26-35</v>
      </c>
      <c r="Q994">
        <f t="shared" si="91"/>
        <v>614.24</v>
      </c>
      <c r="R994" t="str">
        <f t="shared" si="92"/>
        <v>Mar 2025</v>
      </c>
      <c r="S994">
        <f t="shared" si="94"/>
        <v>2025</v>
      </c>
      <c r="T994" s="5">
        <f t="shared" si="95"/>
        <v>45717</v>
      </c>
    </row>
    <row r="995" spans="1:20" x14ac:dyDescent="0.3">
      <c r="A995">
        <v>10539</v>
      </c>
      <c r="B995" s="1">
        <v>45733</v>
      </c>
      <c r="C995">
        <v>142</v>
      </c>
      <c r="D995">
        <v>40</v>
      </c>
      <c r="E995" t="s">
        <v>24</v>
      </c>
      <c r="F995" t="s">
        <v>25</v>
      </c>
      <c r="G995">
        <v>1</v>
      </c>
      <c r="H995">
        <v>34.64</v>
      </c>
      <c r="I995" t="s">
        <v>26</v>
      </c>
      <c r="J995" t="s">
        <v>142</v>
      </c>
      <c r="K995" s="2">
        <v>3</v>
      </c>
      <c r="L995">
        <v>3</v>
      </c>
      <c r="M995" t="str">
        <f t="shared" si="90"/>
        <v>F</v>
      </c>
      <c r="N995" t="s">
        <v>17</v>
      </c>
      <c r="O995">
        <v>44</v>
      </c>
      <c r="P995" t="str">
        <f t="shared" si="93"/>
        <v>36-45</v>
      </c>
      <c r="Q995">
        <f t="shared" si="91"/>
        <v>34.64</v>
      </c>
      <c r="R995" t="str">
        <f t="shared" si="92"/>
        <v>Mar 2025</v>
      </c>
      <c r="S995">
        <f t="shared" si="94"/>
        <v>2025</v>
      </c>
      <c r="T995" s="5">
        <f t="shared" si="95"/>
        <v>45717</v>
      </c>
    </row>
    <row r="996" spans="1:20" x14ac:dyDescent="0.3">
      <c r="A996">
        <v>68238</v>
      </c>
      <c r="B996" s="1">
        <v>45733</v>
      </c>
      <c r="C996">
        <v>261</v>
      </c>
      <c r="D996">
        <v>50</v>
      </c>
      <c r="E996" t="s">
        <v>18</v>
      </c>
      <c r="F996" t="s">
        <v>19</v>
      </c>
      <c r="G996">
        <v>3</v>
      </c>
      <c r="H996">
        <v>332.25</v>
      </c>
      <c r="I996" t="s">
        <v>35</v>
      </c>
      <c r="J996" t="s">
        <v>190</v>
      </c>
      <c r="K996" s="2">
        <v>4</v>
      </c>
      <c r="L996">
        <v>4</v>
      </c>
      <c r="M996" t="str">
        <f t="shared" si="90"/>
        <v>M</v>
      </c>
      <c r="N996" t="s">
        <v>21</v>
      </c>
      <c r="O996">
        <v>68</v>
      </c>
      <c r="P996" t="str">
        <f t="shared" si="93"/>
        <v>60+</v>
      </c>
      <c r="Q996">
        <f t="shared" si="91"/>
        <v>996.75</v>
      </c>
      <c r="R996" t="str">
        <f t="shared" si="92"/>
        <v>Mar 2025</v>
      </c>
      <c r="S996">
        <f t="shared" si="94"/>
        <v>2025</v>
      </c>
      <c r="T996" s="5">
        <f t="shared" si="95"/>
        <v>45717</v>
      </c>
    </row>
    <row r="997" spans="1:20" x14ac:dyDescent="0.3">
      <c r="A997">
        <v>25747</v>
      </c>
      <c r="B997" s="1">
        <v>45734</v>
      </c>
      <c r="C997">
        <v>874</v>
      </c>
      <c r="D997">
        <v>30</v>
      </c>
      <c r="E997" t="s">
        <v>37</v>
      </c>
      <c r="F997" t="s">
        <v>95</v>
      </c>
      <c r="G997">
        <v>4</v>
      </c>
      <c r="H997">
        <v>60.76</v>
      </c>
      <c r="I997" t="s">
        <v>35</v>
      </c>
      <c r="J997" t="s">
        <v>255</v>
      </c>
      <c r="K997" s="2">
        <v>1</v>
      </c>
      <c r="L997">
        <v>1</v>
      </c>
      <c r="M997" t="str">
        <f t="shared" si="90"/>
        <v>F</v>
      </c>
      <c r="N997" t="s">
        <v>17</v>
      </c>
      <c r="O997">
        <v>64</v>
      </c>
      <c r="P997" t="str">
        <f t="shared" si="93"/>
        <v>60+</v>
      </c>
      <c r="Q997">
        <f t="shared" si="91"/>
        <v>243.04</v>
      </c>
      <c r="R997" t="str">
        <f t="shared" si="92"/>
        <v>Mar 2025</v>
      </c>
      <c r="S997">
        <f t="shared" si="94"/>
        <v>2025</v>
      </c>
      <c r="T997" s="5">
        <f t="shared" si="95"/>
        <v>45717</v>
      </c>
    </row>
    <row r="998" spans="1:20" x14ac:dyDescent="0.3">
      <c r="A998">
        <v>66977</v>
      </c>
      <c r="B998" s="1">
        <v>45734</v>
      </c>
      <c r="C998">
        <v>568</v>
      </c>
      <c r="D998">
        <v>20</v>
      </c>
      <c r="E998" t="s">
        <v>28</v>
      </c>
      <c r="F998" t="s">
        <v>72</v>
      </c>
      <c r="G998">
        <v>1</v>
      </c>
      <c r="H998">
        <v>354.32</v>
      </c>
      <c r="I998" t="s">
        <v>26</v>
      </c>
      <c r="J998" t="s">
        <v>259</v>
      </c>
      <c r="K998" s="2">
        <v>5</v>
      </c>
      <c r="L998">
        <v>5</v>
      </c>
      <c r="M998" t="str">
        <f t="shared" si="90"/>
        <v>M</v>
      </c>
      <c r="N998" t="s">
        <v>21</v>
      </c>
      <c r="O998">
        <v>67</v>
      </c>
      <c r="P998" t="str">
        <f t="shared" si="93"/>
        <v>60+</v>
      </c>
      <c r="Q998">
        <f t="shared" si="91"/>
        <v>354.32</v>
      </c>
      <c r="R998" t="str">
        <f t="shared" si="92"/>
        <v>Mar 2025</v>
      </c>
      <c r="S998">
        <f t="shared" si="94"/>
        <v>2025</v>
      </c>
      <c r="T998" s="5">
        <f t="shared" si="95"/>
        <v>45717</v>
      </c>
    </row>
    <row r="999" spans="1:20" x14ac:dyDescent="0.3">
      <c r="A999">
        <v>24175</v>
      </c>
      <c r="B999" s="1">
        <v>45735</v>
      </c>
      <c r="C999">
        <v>122</v>
      </c>
      <c r="D999">
        <v>40</v>
      </c>
      <c r="E999" t="s">
        <v>24</v>
      </c>
      <c r="F999" t="s">
        <v>49</v>
      </c>
      <c r="G999">
        <v>5</v>
      </c>
      <c r="H999">
        <v>470.43</v>
      </c>
      <c r="I999" t="s">
        <v>15</v>
      </c>
      <c r="J999" t="s">
        <v>813</v>
      </c>
      <c r="K999" s="2">
        <v>4</v>
      </c>
      <c r="L999">
        <v>4</v>
      </c>
      <c r="M999" t="str">
        <f t="shared" si="90"/>
        <v>M</v>
      </c>
      <c r="N999" t="s">
        <v>21</v>
      </c>
      <c r="O999">
        <v>25</v>
      </c>
      <c r="P999" t="str">
        <f t="shared" si="93"/>
        <v>18-25</v>
      </c>
      <c r="Q999">
        <f t="shared" si="91"/>
        <v>2352.15</v>
      </c>
      <c r="R999" t="str">
        <f t="shared" si="92"/>
        <v>Mar 2025</v>
      </c>
      <c r="S999">
        <f t="shared" si="94"/>
        <v>2025</v>
      </c>
      <c r="T999" s="5">
        <f t="shared" si="95"/>
        <v>45717</v>
      </c>
    </row>
    <row r="1000" spans="1:20" x14ac:dyDescent="0.3">
      <c r="A1000">
        <v>27730</v>
      </c>
      <c r="B1000" s="1">
        <v>45735</v>
      </c>
      <c r="C1000">
        <v>385</v>
      </c>
      <c r="D1000">
        <v>30</v>
      </c>
      <c r="E1000" t="s">
        <v>37</v>
      </c>
      <c r="F1000" t="s">
        <v>40</v>
      </c>
      <c r="G1000">
        <v>1</v>
      </c>
      <c r="H1000">
        <v>366.27</v>
      </c>
      <c r="I1000" t="s">
        <v>26</v>
      </c>
      <c r="J1000" t="s">
        <v>926</v>
      </c>
      <c r="K1000" s="2">
        <v>5</v>
      </c>
      <c r="L1000">
        <v>5</v>
      </c>
      <c r="M1000" t="str">
        <f t="shared" si="90"/>
        <v>M</v>
      </c>
      <c r="N1000" t="s">
        <v>21</v>
      </c>
      <c r="O1000">
        <v>44</v>
      </c>
      <c r="P1000" t="str">
        <f t="shared" si="93"/>
        <v>36-45</v>
      </c>
      <c r="Q1000">
        <f t="shared" si="91"/>
        <v>366.27</v>
      </c>
      <c r="R1000" t="str">
        <f t="shared" si="92"/>
        <v>Mar 2025</v>
      </c>
      <c r="S1000">
        <f t="shared" si="94"/>
        <v>2025</v>
      </c>
      <c r="T1000" s="5">
        <f t="shared" si="95"/>
        <v>45717</v>
      </c>
    </row>
    <row r="1001" spans="1:20" x14ac:dyDescent="0.3">
      <c r="A1001">
        <v>75395</v>
      </c>
      <c r="B1001" s="1">
        <v>45735</v>
      </c>
      <c r="C1001">
        <v>175</v>
      </c>
      <c r="D1001">
        <v>40</v>
      </c>
      <c r="E1001" t="s">
        <v>24</v>
      </c>
      <c r="F1001" t="s">
        <v>63</v>
      </c>
      <c r="G1001">
        <v>2</v>
      </c>
      <c r="H1001">
        <v>300.16000000000003</v>
      </c>
      <c r="I1001" t="s">
        <v>26</v>
      </c>
      <c r="J1001" t="s">
        <v>999</v>
      </c>
      <c r="K1001" s="2">
        <v>3</v>
      </c>
      <c r="L1001">
        <v>3</v>
      </c>
      <c r="M1001" t="str">
        <f t="shared" si="90"/>
        <v>M</v>
      </c>
      <c r="N1001" t="s">
        <v>21</v>
      </c>
      <c r="O1001">
        <v>64</v>
      </c>
      <c r="P1001" t="str">
        <f t="shared" si="93"/>
        <v>60+</v>
      </c>
      <c r="Q1001">
        <f t="shared" si="91"/>
        <v>600.32000000000005</v>
      </c>
      <c r="R1001" t="str">
        <f t="shared" si="92"/>
        <v>Mar 2025</v>
      </c>
      <c r="S1001">
        <f t="shared" si="94"/>
        <v>2025</v>
      </c>
      <c r="T1001" s="5">
        <f t="shared" si="95"/>
        <v>45717</v>
      </c>
    </row>
  </sheetData>
  <sortState xmlns:xlrd2="http://schemas.microsoft.com/office/spreadsheetml/2017/richdata2" ref="A2:R1001">
    <sortCondition ref="B2:B100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forecasting</vt:lpstr>
      <vt:lpstr>order vs sales</vt:lpstr>
      <vt:lpstr>Dashboard</vt:lpstr>
      <vt:lpstr>sales male vs female</vt:lpstr>
      <vt:lpstr>sales by category</vt:lpstr>
      <vt:lpstr>top 10 product</vt:lpstr>
      <vt:lpstr>monthly sales</vt:lpstr>
      <vt:lpstr>synthetic_online_retail_data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2025-04-08T05:33:04Z</cp:lastPrinted>
  <dcterms:created xsi:type="dcterms:W3CDTF">2025-04-07T09:17:52Z</dcterms:created>
  <dcterms:modified xsi:type="dcterms:W3CDTF">2025-04-08T05:55:24Z</dcterms:modified>
</cp:coreProperties>
</file>