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財産目録" sheetId="1" r:id="rId4"/>
    <sheet state="hidden" name="App Metadata" sheetId="2" r:id="rId5"/>
  </sheets>
  <definedNames/>
  <calcPr/>
</workbook>
</file>

<file path=xl/sharedStrings.xml><?xml version="1.0" encoding="utf-8"?>
<sst xmlns="http://schemas.openxmlformats.org/spreadsheetml/2006/main" count="86" uniqueCount="72">
  <si>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</si>
  <si>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</si>
  <si>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</si>
  <si>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</si>
  <si>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</si>
  <si>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</si>
  <si>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</si>
  <si>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</si>
  <si>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</si>
  <si>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</si>
  <si>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</si>
  <si>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</si>
  <si>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</si>
  <si>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</si>
  <si>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</si>
  <si>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</si>
  <si>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</si>
  <si>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</si>
  <si>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</si>
  <si>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</si>
  <si>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</si>
  <si>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</si>
  <si>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</si>
  <si>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</si>
  <si>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</si>
  <si>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</si>
  <si>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</si>
  <si>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</si>
  <si>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</si>
  <si>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</si>
  <si>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右上の【+】プラスボタンを押して始めましょう。</t>
  </si>
  <si>
    <t>財産目録</t>
  </si>
  <si>
    <t>本人</t>
  </si>
  <si>
    <t>成年後見人</t>
  </si>
  <si>
    <t>第１ 資産</t>
  </si>
  <si>
    <t>不動産</t>
  </si>
  <si>
    <t>区分</t>
  </si>
  <si>
    <t>土地（所在、地番、地目、地積）建物（所在、家屋番号、種類、床面積）</t>
  </si>
  <si>
    <t>資料番号</t>
  </si>
  <si>
    <t>備考</t>
  </si>
  <si>
    <t>土地</t>
  </si>
  <si>
    <t>建物</t>
  </si>
  <si>
    <t>預貯金・現金・株式等</t>
  </si>
  <si>
    <t>金額</t>
  </si>
  <si>
    <t>管理者</t>
  </si>
  <si>
    <t>現金</t>
  </si>
  <si>
    <t>現金・預貯金総額</t>
  </si>
  <si>
    <t>第２　負債</t>
  </si>
  <si>
    <t>円</t>
  </si>
  <si>
    <t>第３　収入（月額）　※月単位以外の定期収入は月額に直して記入してください。</t>
  </si>
  <si>
    <t>内容</t>
  </si>
  <si>
    <t>月額</t>
  </si>
  <si>
    <t>国民年金</t>
  </si>
  <si>
    <t>重度心身障害者助成</t>
  </si>
  <si>
    <t>その他</t>
  </si>
  <si>
    <t>合計</t>
  </si>
  <si>
    <t>第４ 支出（月額） ※月単位以外の定期収入は月額に直して記入してください。</t>
  </si>
  <si>
    <t>施設利用料・入院費</t>
  </si>
  <si>
    <t>医療費</t>
  </si>
  <si>
    <t>健康保険料</t>
  </si>
  <si>
    <t>その他費用</t>
  </si>
  <si>
    <t>第５ 収入－支出の合計（月額）</t>
  </si>
  <si>
    <t>琉球銀行、那覇支店、12321、ミヤギスナオ</t>
  </si>
  <si>
    <t>令和2年12月末日</t>
  </si>
  <si>
    <t>2年190号</t>
  </si>
  <si>
    <t>すずき太郎</t>
  </si>
  <si>
    <t>鈴木次郎</t>
  </si>
  <si>
    <t>東京都江東区江東1-1-1</t>
  </si>
  <si>
    <t>三井住友銀行、中野支店、1234567、スズキジロウ</t>
  </si>
  <si>
    <t>テスト</t>
  </si>
  <si>
    <t>Last Automatic Refresh Initiated</t>
  </si>
  <si>
    <t>Last Manual Refresh Requested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</si>
</sst>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-mm-ddThh:mm:ss.000Z"/>
  </numFmts>
  <fonts count="10">
    <font>
      <sz val="10.0"/>
      <color rgb="FF000000"/>
      <name val="Arial"/>
    </font>
    <font>
      <sz val="12.0"/>
      <color rgb="FF000000"/>
      <name val="Arial"/>
    </font>
    <font>
      <color theme="1"/>
      <name val="Arial"/>
    </font>
    <font>
      <sz val="12.0"/>
      <color theme="1"/>
      <name val="Arial"/>
    </font>
    <font>
      <sz val="12.0"/>
      <color rgb="FF000000"/>
      <name val="Inconsolata"/>
    </font>
    <font>
      <color rgb="FF000000"/>
      <name val="Roboto"/>
    </font>
    <font>
      <color theme="1"/>
      <name val="Calibri"/>
    </font>
    <font>
      <sz val="11.0"/>
      <color rgb="FF000000"/>
      <name val="Inconsolata"/>
    </font>
    <font>
      <sz val="12.0"/>
      <color rgb="FFF7981D"/>
      <name val="Inconsolata"/>
    </font>
    <font>
      <sz val="11.0"/>
      <color rgb="FFF7981D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Font="1"/>
    <xf borderId="0" fillId="0" fontId="3" numFmtId="0" xfId="0" applyFont="1"/>
    <xf borderId="0" fillId="2" fontId="4" numFmtId="164" xfId="0" applyFont="1" applyNumberFormat="1"/>
    <xf borderId="0" fillId="2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7" numFmtId="0" xfId="0" applyAlignment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2" fontId="4" numFmtId="0" xfId="0" applyBorder="1" applyFont="1"/>
    <xf borderId="0" fillId="0" fontId="3" numFmtId="0" xfId="0" applyAlignment="1" applyFont="1">
      <alignment readingOrder="0"/>
    </xf>
    <xf borderId="0" fillId="2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right"/>
    </xf>
    <xf borderId="0" fillId="2" fontId="4" numFmtId="0" xfId="0" applyFont="1"/>
    <xf borderId="0" fillId="0" fontId="3" numFmtId="0" xfId="0" applyAlignment="1" applyFont="1">
      <alignment horizontal="right" readingOrder="0"/>
    </xf>
    <xf borderId="0" fillId="2" fontId="4" numFmtId="0" xfId="0" applyAlignment="1" applyFont="1">
      <alignment horizontal="right"/>
    </xf>
    <xf borderId="0" fillId="2" fontId="3" numFmtId="0" xfId="0" applyFont="1"/>
    <xf borderId="0" fillId="2" fontId="4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1" fillId="2" fontId="4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2" fillId="0" fontId="3" numFmtId="0" xfId="0" applyBorder="1" applyFont="1"/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2" fontId="4" numFmtId="3" xfId="0" applyAlignment="1" applyBorder="1" applyFont="1" applyNumberFormat="1">
      <alignment horizontal="right"/>
    </xf>
    <xf borderId="1" fillId="0" fontId="3" numFmtId="0" xfId="0" applyAlignment="1" applyBorder="1" applyFont="1">
      <alignment horizontal="right" readingOrder="0"/>
    </xf>
    <xf borderId="0" fillId="2" fontId="1" numFmtId="0" xfId="0" applyAlignment="1" applyFont="1">
      <alignment readingOrder="0"/>
    </xf>
    <xf borderId="0" fillId="0" fontId="3" numFmtId="1" xfId="0" applyFont="1" applyNumberFormat="1"/>
    <xf borderId="1" fillId="0" fontId="3" numFmtId="1" xfId="0" applyBorder="1" applyFont="1" applyNumberFormat="1"/>
    <xf borderId="0" fillId="2" fontId="8" numFmtId="0" xfId="0" applyFont="1"/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2" fontId="9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152400</xdr:colOff>
      <xdr:row>3</xdr:row>
      <xdr:rowOff>152400</xdr:rowOff>
    </xdr:from>
    <xdr:ext cx="1714500" cy="17145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 outlineLevelCol="1"/>
  <cols>
    <col customWidth="1" min="1" max="1" width="14.43"/>
    <col customWidth="1" min="2" max="2" width="24.86"/>
    <col customWidth="1" min="3" max="3" width="23.29"/>
    <col customWidth="1" min="4" max="7" width="14.43"/>
    <col customWidth="1" min="8" max="8" width="43.86"/>
    <col customWidth="1" min="9" max="10" width="57.71"/>
    <col customWidth="1" min="11" max="12" width="30.29"/>
    <col customWidth="1" min="28" max="28" width="35.14"/>
    <col customWidth="1" min="33" max="33" width="25.43"/>
    <col customWidth="1" min="34" max="34" width="17.43" outlineLevel="1"/>
    <col customWidth="1" min="35" max="35" width="16.43"/>
    <col customWidth="1" min="36" max="36" width="21.43"/>
    <col customWidth="1" min="37" max="37" width="24.14"/>
    <col customWidth="1" min="38" max="38" width="13.71"/>
    <col customWidth="1" min="40" max="40" width="21.57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/>
      <c r="AH1" s="2"/>
      <c r="AI1" s="3"/>
      <c r="AJ1" s="3"/>
      <c r="AK1" s="3"/>
      <c r="AL1" s="3"/>
      <c r="AM1" s="3"/>
      <c r="AN1" s="4">
        <f>INDIRECT("E" &amp; COUNTA('財産目録'!E:E))</f>
        <v>44165</v>
      </c>
      <c r="AO1" s="3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</row>
    <row r="2" ht="30.0" customHeight="1">
      <c r="A2" s="7" t="s">
        <v>30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6"/>
      <c r="AF2" s="3"/>
      <c r="AI2" s="8"/>
      <c r="AJ2" s="9" t="s">
        <v>31</v>
      </c>
      <c r="AK2" s="10" t="str">
        <f>INDIRECT("C" &amp; COUNTA(C:C))</f>
        <v>令和2年12月末日</v>
      </c>
      <c r="AL2" s="11"/>
      <c r="AM2" s="3"/>
      <c r="AN2" s="3"/>
      <c r="AO2" s="3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</row>
    <row r="3" ht="30.0" customHeight="1">
      <c r="A3" s="12">
        <v>0.0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3"/>
      <c r="AF3" s="3"/>
      <c r="AI3" s="3"/>
      <c r="AJ3" s="3"/>
      <c r="AK3" s="3"/>
      <c r="AL3" s="14"/>
      <c r="AM3" s="14" t="str">
        <f>'提出用の財産目録'!F29</f>
        <v>#REF!</v>
      </c>
      <c r="AN3" s="3"/>
      <c r="AO3" s="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</row>
    <row r="4" ht="30.0" customHeight="1">
      <c r="A4" s="12">
        <v>0.0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F4" s="3"/>
      <c r="AI4" s="3"/>
      <c r="AJ4" s="3"/>
      <c r="AK4" s="15" t="s">
        <v>32</v>
      </c>
      <c r="AL4" s="16" t="str">
        <f>INDIRECT("F" &amp; COUNTA('財産目録'!F:F))</f>
        <v/>
      </c>
      <c r="AM4" s="3"/>
      <c r="AN4" s="3"/>
      <c r="AO4" s="3"/>
    </row>
    <row r="5" ht="30.0" customHeight="1">
      <c r="A5" s="12">
        <v>0.0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F5" s="17"/>
      <c r="AI5" s="3"/>
      <c r="AJ5" s="3"/>
      <c r="AK5" s="15" t="s">
        <v>33</v>
      </c>
      <c r="AL5" s="16" t="str">
        <f>INDIRECT("G" &amp; COUNTA('財産目録'!G:G))</f>
        <v/>
      </c>
      <c r="AM5" s="3"/>
      <c r="AN5" s="3"/>
      <c r="AO5" s="3"/>
    </row>
    <row r="6" ht="30.0" customHeight="1">
      <c r="A6" s="12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F6" s="18"/>
      <c r="AI6" s="18" t="s">
        <v>34</v>
      </c>
      <c r="AJ6" s="3"/>
      <c r="AK6" s="15"/>
      <c r="AL6" s="16"/>
      <c r="AM6" s="3"/>
      <c r="AN6" s="3"/>
      <c r="AO6" s="3"/>
    </row>
    <row r="7" ht="30.0" customHeight="1">
      <c r="A7" s="12">
        <v>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F7" s="18"/>
      <c r="AI7" s="11" t="s">
        <v>35</v>
      </c>
      <c r="AJ7" s="11"/>
      <c r="AK7" s="3"/>
      <c r="AL7" s="3"/>
      <c r="AM7" s="3"/>
      <c r="AN7" s="3"/>
      <c r="AO7" s="3"/>
    </row>
    <row r="8" ht="30.0" customHeight="1">
      <c r="A8" s="12">
        <v>0.0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F8" s="19"/>
      <c r="AI8" s="20" t="s">
        <v>36</v>
      </c>
      <c r="AJ8" s="9" t="s">
        <v>37</v>
      </c>
      <c r="AK8" s="8"/>
      <c r="AL8" s="8"/>
      <c r="AM8" s="3"/>
      <c r="AN8" s="11" t="s">
        <v>38</v>
      </c>
      <c r="AO8" s="11" t="s">
        <v>39</v>
      </c>
    </row>
    <row r="9" ht="30.0" customHeight="1">
      <c r="A9" s="12">
        <v>0.0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F9" s="21"/>
      <c r="AI9" s="22" t="s">
        <v>40</v>
      </c>
      <c r="AJ9" s="10" t="str">
        <f>INDIRECT("H" &amp; COUNTA('財産目録'!H:H))</f>
        <v/>
      </c>
      <c r="AK9" s="8"/>
      <c r="AL9" s="8"/>
      <c r="AM9" s="23"/>
      <c r="AN9" s="24">
        <v>1.0</v>
      </c>
      <c r="AO9" s="23"/>
    </row>
    <row r="10" ht="30.0" customHeight="1">
      <c r="A10" s="12">
        <v>0.0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F10" s="3"/>
      <c r="AI10" s="25" t="s">
        <v>41</v>
      </c>
      <c r="AJ10" s="10" t="str">
        <f>INDIRECT("I" &amp; COUNTA('財産目録'!I:I))</f>
        <v/>
      </c>
      <c r="AK10" s="8"/>
      <c r="AL10" s="8"/>
      <c r="AM10" s="8"/>
      <c r="AN10" s="9">
        <v>2.0</v>
      </c>
      <c r="AO10" s="8"/>
    </row>
    <row r="11" ht="30.0" customHeight="1">
      <c r="A11" s="12">
        <v>0.0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F11" s="3"/>
      <c r="AI11" s="3"/>
      <c r="AJ11" s="14"/>
      <c r="AK11" s="3"/>
      <c r="AL11" s="3"/>
      <c r="AM11" s="3"/>
      <c r="AN11" s="3"/>
      <c r="AO11" s="3"/>
    </row>
    <row r="12" ht="30.0" customHeight="1">
      <c r="A12" s="12">
        <v>0.0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F12" s="11"/>
      <c r="AI12" s="3"/>
      <c r="AJ12" s="3"/>
      <c r="AK12" s="3"/>
      <c r="AL12" s="3"/>
      <c r="AM12" s="3"/>
      <c r="AN12" s="3"/>
      <c r="AO12" s="3"/>
    </row>
    <row r="13" ht="30.0" customHeight="1">
      <c r="A13" s="12">
        <v>0.0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F13" s="14"/>
      <c r="AI13" s="9" t="s">
        <v>42</v>
      </c>
      <c r="AJ13" s="8"/>
      <c r="AK13" s="8"/>
      <c r="AL13" s="9" t="s">
        <v>43</v>
      </c>
      <c r="AM13" s="9" t="s">
        <v>44</v>
      </c>
      <c r="AN13" s="9" t="s">
        <v>38</v>
      </c>
      <c r="AO13" s="9" t="s">
        <v>39</v>
      </c>
    </row>
    <row r="14" ht="30.0" customHeight="1">
      <c r="A14" s="12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F14" s="11"/>
      <c r="AI14" s="10" t="str">
        <f>INDIRECT("J" &amp; COUNTA('財産目録'!J:J))</f>
        <v>三井住友銀行、中野支店、1234567、スズキジロウ</v>
      </c>
      <c r="AJ14" s="10"/>
      <c r="AK14" s="8"/>
      <c r="AL14" s="26">
        <f>INDIRECT("K" &amp; COUNTA('財産目録'!K:K))</f>
        <v>1000000</v>
      </c>
      <c r="AM14" s="27" t="s">
        <v>33</v>
      </c>
      <c r="AN14" s="9">
        <v>3.0</v>
      </c>
      <c r="AO14" s="8"/>
    </row>
    <row r="15" ht="30.0" customHeight="1">
      <c r="A15" s="12">
        <v>0.0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F15" s="11"/>
      <c r="AI15" s="9" t="s">
        <v>45</v>
      </c>
      <c r="AJ15" s="8"/>
      <c r="AK15" s="8"/>
      <c r="AL15" s="26" t="str">
        <f>INDIRECT("L" &amp; COUNTA('財産目録'!L:L))</f>
        <v/>
      </c>
      <c r="AM15" s="27" t="s">
        <v>33</v>
      </c>
      <c r="AN15" s="8"/>
      <c r="AO15" s="8"/>
    </row>
    <row r="16" ht="30.0" customHeight="1">
      <c r="A16" s="12">
        <v>0.0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F16" s="3"/>
      <c r="AI16" s="9" t="s">
        <v>46</v>
      </c>
      <c r="AJ16" s="8"/>
      <c r="AK16" s="8"/>
      <c r="AL16" s="26" t="str">
        <f>INDIRECT("M" &amp; COUNTA('財産目録'!M:M))</f>
        <v/>
      </c>
      <c r="AM16" s="8"/>
      <c r="AN16" s="8"/>
      <c r="AO16" s="8"/>
    </row>
    <row r="17" ht="30.0" customHeight="1">
      <c r="A17" s="12">
        <v>0.0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F17" s="11"/>
      <c r="AI17" s="3"/>
      <c r="AJ17" s="3"/>
      <c r="AK17" s="3"/>
      <c r="AL17" s="14"/>
      <c r="AM17" s="3"/>
      <c r="AN17" s="3"/>
      <c r="AO17" s="3"/>
    </row>
    <row r="18" ht="30.0" customHeight="1">
      <c r="A18" s="12">
        <v>0.0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F18" s="16"/>
      <c r="AI18" s="11" t="s">
        <v>47</v>
      </c>
      <c r="AJ18" s="3"/>
      <c r="AK18" s="3"/>
      <c r="AL18" s="3"/>
      <c r="AM18" s="3"/>
      <c r="AN18" s="3"/>
      <c r="AO18" s="3"/>
    </row>
    <row r="19" ht="30.0" customHeight="1">
      <c r="A19" s="12">
        <v>0.0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F19" s="3"/>
      <c r="AI19" s="10">
        <f>INDIRECT("N" &amp; COUNTA('財産目録'!N:N))</f>
        <v>0</v>
      </c>
      <c r="AJ19" s="11" t="s">
        <v>48</v>
      </c>
      <c r="AK19" s="3"/>
      <c r="AL19" s="3"/>
      <c r="AM19" s="3"/>
      <c r="AN19" s="3"/>
      <c r="AO19" s="3"/>
    </row>
    <row r="20" ht="30.0" customHeight="1">
      <c r="A20" s="12">
        <v>0.0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F20" s="11"/>
      <c r="AI20" s="16"/>
      <c r="AJ20" s="3"/>
      <c r="AK20" s="3"/>
      <c r="AL20" s="3"/>
      <c r="AM20" s="3"/>
      <c r="AN20" s="3"/>
      <c r="AO20" s="3"/>
    </row>
    <row r="21" ht="30.0" customHeight="1">
      <c r="A21" s="12">
        <v>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F21" s="3"/>
      <c r="AI21" s="11" t="s">
        <v>49</v>
      </c>
      <c r="AJ21" s="3"/>
      <c r="AK21" s="3"/>
      <c r="AL21" s="3"/>
      <c r="AM21" s="3"/>
      <c r="AN21" s="3"/>
      <c r="AO21" s="3"/>
    </row>
    <row r="22" ht="30.0" customHeight="1">
      <c r="A22" s="12">
        <v>0.0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F22" s="11"/>
      <c r="AI22" s="3"/>
      <c r="AJ22" s="3"/>
      <c r="AK22" s="3"/>
      <c r="AL22" s="3"/>
      <c r="AM22" s="3"/>
      <c r="AN22" s="3"/>
      <c r="AO22" s="3"/>
    </row>
    <row r="23" ht="30.0" customHeight="1">
      <c r="A23" s="12">
        <v>0.0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F23" s="11"/>
      <c r="AI23" s="9" t="s">
        <v>50</v>
      </c>
      <c r="AJ23" s="9" t="s">
        <v>51</v>
      </c>
      <c r="AK23" s="9" t="s">
        <v>38</v>
      </c>
      <c r="AL23" s="9" t="s">
        <v>39</v>
      </c>
      <c r="AM23" s="3"/>
      <c r="AN23" s="3"/>
      <c r="AO23" s="3"/>
    </row>
    <row r="24" ht="30.0" customHeight="1">
      <c r="A24" s="12">
        <v>0.0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F24" s="11"/>
      <c r="AI24" s="9" t="s">
        <v>52</v>
      </c>
      <c r="AJ24" s="26">
        <f>INDIRECT("P" &amp; COUNTA('財産目録'!P:P))</f>
        <v>0</v>
      </c>
      <c r="AK24" s="9">
        <v>3.0</v>
      </c>
      <c r="AL24" s="8"/>
      <c r="AM24" s="3"/>
      <c r="AN24" s="3"/>
      <c r="AO24" s="3"/>
    </row>
    <row r="25" ht="30.0" customHeight="1">
      <c r="A25" s="12">
        <v>0.0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F25" s="11"/>
      <c r="AI25" s="9" t="s">
        <v>53</v>
      </c>
      <c r="AJ25" s="26">
        <f>INDIRECT("Q" &amp; COUNTA('財産目録'!Q:Q))</f>
        <v>0</v>
      </c>
      <c r="AK25" s="9">
        <v>3.0</v>
      </c>
      <c r="AL25" s="8"/>
      <c r="AM25" s="3"/>
      <c r="AN25" s="3"/>
      <c r="AO25" s="3"/>
    </row>
    <row r="26" ht="30.0" customHeight="1">
      <c r="A26" s="12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F26" s="11"/>
      <c r="AI26" s="9" t="s">
        <v>54</v>
      </c>
      <c r="AJ26" s="26">
        <f>INDIRECT("R" &amp; COUNTA('財産目録'!R:R))</f>
        <v>0</v>
      </c>
      <c r="AK26" s="9">
        <v>3.0</v>
      </c>
      <c r="AL26" s="8"/>
      <c r="AM26" s="3"/>
      <c r="AN26" s="3"/>
      <c r="AO26" s="3"/>
    </row>
    <row r="27" ht="30.0" customHeight="1">
      <c r="A27" s="12">
        <v>0.0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F27" s="3"/>
      <c r="AI27" s="9" t="s">
        <v>55</v>
      </c>
      <c r="AJ27" s="26" t="str">
        <f>INDIRECT("M" &amp; COUNTA('財産目録'!M:M))</f>
        <v/>
      </c>
      <c r="AK27" s="9"/>
      <c r="AL27" s="8"/>
      <c r="AM27" s="3"/>
      <c r="AN27" s="3"/>
      <c r="AO27" s="3"/>
    </row>
    <row r="28" ht="30.0" customHeight="1">
      <c r="A28" s="12">
        <v>0.0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F28" s="18"/>
      <c r="AI28" s="3"/>
      <c r="AJ28" s="3"/>
      <c r="AK28" s="3"/>
      <c r="AL28" s="3"/>
      <c r="AM28" s="3"/>
      <c r="AN28" s="3"/>
      <c r="AO28" s="3"/>
    </row>
    <row r="29" ht="30.0" customHeight="1">
      <c r="A29" s="12">
        <v>0.0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F29" s="3"/>
      <c r="AI29" s="18" t="s">
        <v>56</v>
      </c>
      <c r="AJ29" s="3"/>
      <c r="AK29" s="3"/>
      <c r="AL29" s="3"/>
      <c r="AM29" s="3"/>
      <c r="AN29" s="3"/>
      <c r="AO29" s="3"/>
    </row>
    <row r="30" ht="30.0" customHeight="1">
      <c r="A30" s="12">
        <v>0.0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F30" s="11"/>
      <c r="AI30" s="3"/>
      <c r="AJ30" s="3"/>
      <c r="AK30" s="3"/>
      <c r="AL30" s="3"/>
      <c r="AM30" s="3"/>
      <c r="AN30" s="3"/>
      <c r="AO30" s="3"/>
    </row>
    <row r="31" ht="30.0" customHeight="1">
      <c r="A31" s="12">
        <v>0.0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F31" s="11"/>
      <c r="AI31" s="9" t="s">
        <v>50</v>
      </c>
      <c r="AJ31" s="9" t="s">
        <v>51</v>
      </c>
      <c r="AK31" s="9" t="s">
        <v>38</v>
      </c>
      <c r="AL31" s="9" t="s">
        <v>39</v>
      </c>
      <c r="AM31" s="3"/>
      <c r="AN31" s="3"/>
      <c r="AO31" s="3"/>
    </row>
    <row r="32" ht="30.0" customHeight="1">
      <c r="A32" s="12">
        <v>0.0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F32" s="11"/>
      <c r="AI32" s="9" t="s">
        <v>57</v>
      </c>
      <c r="AJ32" s="26">
        <f>INDIRECT("U" &amp; COUNTA('財産目録'!U:U))</f>
        <v>0</v>
      </c>
      <c r="AK32" s="9">
        <v>3.0</v>
      </c>
      <c r="AL32" s="8"/>
      <c r="AM32" s="3"/>
      <c r="AN32" s="3"/>
      <c r="AO32" s="3"/>
    </row>
    <row r="33" ht="30.0" customHeight="1">
      <c r="A33" s="12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F33" s="11"/>
      <c r="AI33" s="9" t="s">
        <v>58</v>
      </c>
      <c r="AJ33" s="26">
        <f>INDIRECT("V" &amp; COUNTA('財産目録'!V:V))</f>
        <v>0</v>
      </c>
      <c r="AK33" s="9">
        <v>3.0</v>
      </c>
      <c r="AL33" s="8"/>
      <c r="AM33" s="3"/>
      <c r="AN33" s="3"/>
      <c r="AO33" s="3"/>
    </row>
    <row r="34" ht="30.0" customHeight="1">
      <c r="A34" s="12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7"/>
      <c r="AF34" s="11"/>
      <c r="AI34" s="9" t="s">
        <v>59</v>
      </c>
      <c r="AJ34" s="26">
        <f>INDIRECT("W" &amp; COUNTA('財産目録'!W:W))</f>
        <v>0</v>
      </c>
      <c r="AK34" s="9">
        <v>3.0</v>
      </c>
      <c r="AL34" s="8"/>
      <c r="AM34" s="3"/>
      <c r="AN34" s="3"/>
      <c r="AO34" s="3"/>
    </row>
    <row r="35" ht="30.0" customHeight="1">
      <c r="A35" s="12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F35" s="11"/>
      <c r="AI35" s="9" t="s">
        <v>60</v>
      </c>
      <c r="AJ35" s="26">
        <f>INDIRECT("X" &amp; COUNTA('財産目録'!X:X))</f>
        <v>0</v>
      </c>
      <c r="AK35" s="9">
        <v>3.0</v>
      </c>
      <c r="AL35" s="8"/>
      <c r="AM35" s="3"/>
      <c r="AN35" s="3"/>
      <c r="AO35" s="3"/>
    </row>
    <row r="36" ht="30.0" customHeight="1">
      <c r="A36" s="12">
        <v>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F36" s="3"/>
      <c r="AI36" s="9" t="s">
        <v>55</v>
      </c>
      <c r="AJ36" s="26">
        <f>INDIRECT("Y" &amp; COUNTA('財産目録'!Y:Y))</f>
        <v>0</v>
      </c>
      <c r="AK36" s="8"/>
      <c r="AL36" s="8"/>
      <c r="AM36" s="3"/>
      <c r="AN36" s="3"/>
      <c r="AO36" s="3"/>
    </row>
    <row r="37" ht="30.0" customHeight="1">
      <c r="A37" s="12">
        <v>0.0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F37" s="28"/>
      <c r="AI37" s="3"/>
      <c r="AJ37" s="3"/>
      <c r="AK37" s="3"/>
      <c r="AL37" s="3"/>
      <c r="AM37" s="3"/>
      <c r="AN37" s="3"/>
      <c r="AO37" s="3"/>
    </row>
    <row r="38" ht="30.0" customHeight="1">
      <c r="A38" s="12">
        <v>0.0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F38" s="29"/>
      <c r="AI38" s="28" t="s">
        <v>61</v>
      </c>
      <c r="AJ38" s="3"/>
      <c r="AK38" s="3"/>
      <c r="AL38" s="3"/>
      <c r="AM38" s="3"/>
      <c r="AN38" s="3"/>
      <c r="AO38" s="3"/>
    </row>
    <row r="39" ht="30.0" customHeight="1">
      <c r="A39" s="12">
        <v>0.0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F39" s="3"/>
      <c r="AI39" s="30">
        <f>INDIRECT("Y" &amp; COUNTA('財産目録'!Y:Y))</f>
        <v>0</v>
      </c>
      <c r="AJ39" s="9" t="s">
        <v>48</v>
      </c>
      <c r="AK39" s="31" t="str">
        <f>'財産目録'!AC127</f>
        <v/>
      </c>
      <c r="AL39" s="11"/>
      <c r="AM39" s="3"/>
      <c r="AN39" s="3"/>
      <c r="AO39" s="3"/>
    </row>
    <row r="40">
      <c r="E40" s="32"/>
      <c r="J40" s="33" t="s">
        <v>62</v>
      </c>
      <c r="K40" s="33">
        <v>100000.0</v>
      </c>
      <c r="AI40" s="3"/>
      <c r="AJ40" s="3"/>
      <c r="AK40" s="3"/>
      <c r="AL40" s="3"/>
      <c r="AM40" s="3"/>
      <c r="AN40" s="3"/>
      <c r="AO40" s="3"/>
    </row>
    <row r="41">
      <c r="C41" s="33" t="s">
        <v>63</v>
      </c>
      <c r="D41" s="33" t="s">
        <v>64</v>
      </c>
      <c r="E41" s="32">
        <v>44165.0</v>
      </c>
      <c r="F41" s="33" t="s">
        <v>65</v>
      </c>
      <c r="G41" s="33" t="s">
        <v>66</v>
      </c>
      <c r="H41" s="33" t="s">
        <v>67</v>
      </c>
      <c r="I41" s="33" t="s">
        <v>67</v>
      </c>
      <c r="J41" s="33" t="s">
        <v>68</v>
      </c>
      <c r="K41" s="33">
        <v>1000000.0</v>
      </c>
      <c r="L41" s="33">
        <v>2000000.0</v>
      </c>
      <c r="M41" s="33">
        <v>3000000.0</v>
      </c>
      <c r="AG41" s="3"/>
      <c r="AH41" s="3"/>
      <c r="AI41" s="3"/>
      <c r="AJ41" s="3"/>
      <c r="AK41" s="3"/>
      <c r="AL41" s="3"/>
      <c r="AM41" s="3"/>
      <c r="AN41" s="3"/>
      <c r="AO41" s="3"/>
    </row>
    <row r="42">
      <c r="C42" s="33" t="s">
        <v>69</v>
      </c>
      <c r="D42" s="33" t="s">
        <v>69</v>
      </c>
      <c r="AH42" s="3"/>
      <c r="AI42" s="3"/>
      <c r="AJ42" s="3"/>
      <c r="AK42" s="3"/>
      <c r="AL42" s="3"/>
      <c r="AM42" s="3"/>
      <c r="AN42" s="3"/>
      <c r="AO42" s="3"/>
    </row>
    <row r="43">
      <c r="E43" s="32">
        <v>44176.0</v>
      </c>
    </row>
    <row r="69">
      <c r="C69" s="3"/>
    </row>
    <row r="70">
      <c r="C70" s="3"/>
    </row>
    <row r="111">
      <c r="A111" s="34"/>
      <c r="B111" s="35"/>
      <c r="C111" s="34"/>
      <c r="D111" s="3"/>
      <c r="E111" s="3"/>
    </row>
    <row r="112">
      <c r="A112" s="34"/>
      <c r="B112" s="35"/>
      <c r="C112" s="34"/>
      <c r="D112" s="3"/>
      <c r="E112" s="36"/>
    </row>
  </sheetData>
  <printOptions gridLines="1" horizontalCentered="1"/>
  <pageMargins bottom="0.75" footer="0.0" header="0.0" left="0.7" right="0.7" top="0.75"/>
  <pageSetup paperSize="9" cellComments="atEnd" orientation="portrait" pageOrder="overThenDown"/>
  <colBreaks count="5" manualBreakCount="5">
    <brk id="32" man="1"/>
    <brk id="5" man="1"/>
    <brk id="22" man="1"/>
    <brk id="41" man="1"/>
    <brk id="9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 t="s">
        <v>70</v>
      </c>
      <c r="B1" s="33" t="s">
        <v>71</v>
      </c>
    </row>
    <row r="2">
      <c r="B2" s="32">
        <v>44114.28533006944</v>
      </c>
    </row>
  </sheetData>
  <drawing r:id="rId1"/>
</worksheet>
</file>