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Irah/Desktop/"/>
    </mc:Choice>
  </mc:AlternateContent>
  <xr:revisionPtr revIDLastSave="0" documentId="8_{0D62A70C-7191-654F-B412-B3D28EA3F821}" xr6:coauthVersionLast="37" xr6:coauthVersionMax="37" xr10:uidLastSave="{00000000-0000-0000-0000-000000000000}"/>
  <bookViews>
    <workbookView xWindow="0" yWindow="460" windowWidth="25600" windowHeight="15540" xr2:uid="{00000000-000D-0000-FFFF-FFFF00000000}"/>
  </bookViews>
  <sheets>
    <sheet name="Sales" sheetId="1" r:id="rId1"/>
    <sheet name="Order Summary" sheetId="4" r:id="rId2"/>
    <sheet name="Report (Today)" sheetId="2" r:id="rId3"/>
    <sheet name="Product List" sheetId="3" r:id="rId4"/>
    <sheet name="Profit &amp; Loss" sheetId="5" r:id="rId5"/>
  </sheets>
  <definedNames>
    <definedName name="_xlnm._FilterDatabase" localSheetId="0" hidden="1">Sales!$B$1:$B$1019</definedName>
  </definedNames>
  <calcPr calcId="179021"/>
</workbook>
</file>

<file path=xl/calcChain.xml><?xml version="1.0" encoding="utf-8"?>
<calcChain xmlns="http://schemas.openxmlformats.org/spreadsheetml/2006/main">
  <c r="C8" i="5" l="1"/>
  <c r="C6" i="5"/>
  <c r="C5" i="5"/>
  <c r="F25" i="4"/>
  <c r="D24" i="4"/>
  <c r="F24" i="4" s="1"/>
  <c r="F23" i="4"/>
  <c r="D23" i="4"/>
  <c r="D22" i="4"/>
  <c r="F22" i="4" s="1"/>
  <c r="F21" i="4"/>
  <c r="D21" i="4"/>
  <c r="D20" i="4"/>
  <c r="F20" i="4" s="1"/>
  <c r="E19" i="4"/>
  <c r="D19" i="4"/>
  <c r="F19" i="4" s="1"/>
  <c r="F18" i="4"/>
  <c r="E18" i="4"/>
  <c r="D18" i="4"/>
  <c r="E17" i="4"/>
  <c r="F17" i="4" s="1"/>
  <c r="D17" i="4"/>
  <c r="E16" i="4"/>
  <c r="D16" i="4"/>
  <c r="F16" i="4" s="1"/>
  <c r="E15" i="4"/>
  <c r="D15" i="4"/>
  <c r="F15" i="4" s="1"/>
  <c r="F14" i="4"/>
  <c r="E14" i="4"/>
  <c r="D14" i="4"/>
  <c r="E13" i="4"/>
  <c r="F13" i="4" s="1"/>
  <c r="D13" i="4"/>
  <c r="E12" i="4"/>
  <c r="D12" i="4"/>
  <c r="F12" i="4" s="1"/>
  <c r="E11" i="4"/>
  <c r="D11" i="4"/>
  <c r="F11" i="4" s="1"/>
  <c r="F10" i="4"/>
  <c r="E10" i="4"/>
  <c r="D10" i="4"/>
  <c r="E9" i="4"/>
  <c r="F9" i="4" s="1"/>
  <c r="D9" i="4"/>
  <c r="E8" i="4"/>
  <c r="D8" i="4"/>
  <c r="F8" i="4" s="1"/>
  <c r="D6" i="4"/>
  <c r="D5" i="4"/>
  <c r="D4" i="4"/>
  <c r="L18" i="3"/>
  <c r="K18" i="3"/>
  <c r="K17" i="3"/>
  <c r="L17" i="3" s="1"/>
  <c r="L16" i="3"/>
  <c r="K16" i="3"/>
  <c r="K15" i="3"/>
  <c r="L15" i="3" s="1"/>
  <c r="L14" i="3"/>
  <c r="K14" i="3"/>
  <c r="K13" i="3"/>
  <c r="L13" i="3" s="1"/>
  <c r="H13" i="3"/>
  <c r="G13" i="3"/>
  <c r="D13" i="3"/>
  <c r="L12" i="3"/>
  <c r="K12" i="3"/>
  <c r="G12" i="3"/>
  <c r="H12" i="3" s="1"/>
  <c r="D12" i="3"/>
  <c r="K11" i="3"/>
  <c r="L11" i="3" s="1"/>
  <c r="H11" i="3"/>
  <c r="G11" i="3"/>
  <c r="D11" i="3"/>
  <c r="L10" i="3"/>
  <c r="K10" i="3"/>
  <c r="G10" i="3"/>
  <c r="H10" i="3" s="1"/>
  <c r="D10" i="3"/>
  <c r="K9" i="3"/>
  <c r="L9" i="3" s="1"/>
  <c r="H9" i="3"/>
  <c r="G9" i="3"/>
  <c r="D9" i="3"/>
  <c r="L8" i="3"/>
  <c r="K8" i="3"/>
  <c r="G8" i="3"/>
  <c r="H8" i="3" s="1"/>
  <c r="D8" i="3"/>
  <c r="K7" i="3"/>
  <c r="L7" i="3" s="1"/>
  <c r="H7" i="3"/>
  <c r="G7" i="3"/>
  <c r="D7" i="3"/>
  <c r="L6" i="3"/>
  <c r="K6" i="3"/>
  <c r="G6" i="3"/>
  <c r="H6" i="3" s="1"/>
  <c r="D6" i="3"/>
  <c r="K5" i="3"/>
  <c r="L5" i="3" s="1"/>
  <c r="H5" i="3"/>
  <c r="G5" i="3"/>
  <c r="D5" i="3"/>
  <c r="L4" i="3"/>
  <c r="K4" i="3"/>
  <c r="H4" i="3"/>
  <c r="D4" i="3"/>
  <c r="L3" i="3"/>
  <c r="K3" i="3"/>
  <c r="H3" i="3"/>
  <c r="G3" i="3"/>
  <c r="D3" i="3"/>
  <c r="L2" i="3"/>
  <c r="K2" i="3"/>
  <c r="H2" i="3"/>
  <c r="G2" i="3"/>
  <c r="E2" i="3"/>
  <c r="D2" i="3"/>
  <c r="C21" i="2"/>
  <c r="E13" i="3" s="1"/>
  <c r="C20" i="2"/>
  <c r="E12" i="3" s="1"/>
  <c r="C19" i="2"/>
  <c r="E11" i="3" s="1"/>
  <c r="C18" i="2"/>
  <c r="E10" i="3" s="1"/>
  <c r="C17" i="2"/>
  <c r="E9" i="3" s="1"/>
  <c r="C16" i="2"/>
  <c r="E8" i="3" s="1"/>
  <c r="C15" i="2"/>
  <c r="E7" i="3" s="1"/>
  <c r="C14" i="2"/>
  <c r="E6" i="3" s="1"/>
  <c r="C13" i="2"/>
  <c r="E5" i="3" s="1"/>
  <c r="C11" i="2"/>
  <c r="E3" i="3" s="1"/>
  <c r="C10" i="2"/>
  <c r="AA47" i="1"/>
  <c r="AB47" i="1" s="1"/>
  <c r="Y47" i="1"/>
  <c r="AA46" i="1"/>
  <c r="Y46" i="1"/>
  <c r="AB46" i="1" s="1"/>
  <c r="AA45" i="1"/>
  <c r="Y45" i="1"/>
  <c r="AB45" i="1" s="1"/>
  <c r="AB44" i="1"/>
  <c r="AA44" i="1"/>
  <c r="Y44" i="1"/>
  <c r="AA43" i="1"/>
  <c r="AB43" i="1" s="1"/>
  <c r="Y43" i="1"/>
  <c r="AA42" i="1"/>
  <c r="Y42" i="1"/>
  <c r="AB42" i="1" s="1"/>
  <c r="I42" i="1"/>
  <c r="C12" i="2" s="1"/>
  <c r="AA41" i="1"/>
  <c r="Y41" i="1"/>
  <c r="AB41" i="1" s="1"/>
  <c r="AA40" i="1"/>
  <c r="Y40" i="1"/>
  <c r="AB40" i="1" s="1"/>
  <c r="AB39" i="1"/>
  <c r="AA39" i="1"/>
  <c r="Y39" i="1"/>
  <c r="AA38" i="1"/>
  <c r="AB38" i="1" s="1"/>
  <c r="Y38" i="1"/>
  <c r="AA37" i="1"/>
  <c r="Y37" i="1"/>
  <c r="AB37" i="1" s="1"/>
  <c r="AA36" i="1"/>
  <c r="Y36" i="1"/>
  <c r="AB36" i="1" s="1"/>
  <c r="AB35" i="1"/>
  <c r="AA35" i="1"/>
  <c r="Y35" i="1"/>
  <c r="AA34" i="1"/>
  <c r="AB34" i="1" s="1"/>
  <c r="Y34" i="1"/>
  <c r="AA33" i="1"/>
  <c r="Y33" i="1"/>
  <c r="AB33" i="1" s="1"/>
  <c r="AA32" i="1"/>
  <c r="Y32" i="1"/>
  <c r="AB32" i="1" s="1"/>
  <c r="AB31" i="1"/>
  <c r="AA31" i="1"/>
  <c r="Y31" i="1"/>
  <c r="AA30" i="1"/>
  <c r="AB30" i="1" s="1"/>
  <c r="Y30" i="1"/>
  <c r="AA29" i="1"/>
  <c r="Y29" i="1"/>
  <c r="AB29" i="1" s="1"/>
  <c r="AA28" i="1"/>
  <c r="Y28" i="1"/>
  <c r="AB28" i="1" s="1"/>
  <c r="AB27" i="1"/>
  <c r="AA27" i="1"/>
  <c r="Y27" i="1"/>
  <c r="AA26" i="1"/>
  <c r="AB26" i="1" s="1"/>
  <c r="Y26" i="1"/>
  <c r="AA25" i="1"/>
  <c r="Y25" i="1"/>
  <c r="AB25" i="1" s="1"/>
  <c r="AA24" i="1"/>
  <c r="Y24" i="1"/>
  <c r="AB24" i="1" s="1"/>
  <c r="AB23" i="1"/>
  <c r="AA23" i="1"/>
  <c r="Y23" i="1"/>
  <c r="AA22" i="1"/>
  <c r="AB22" i="1" s="1"/>
  <c r="Y22" i="1"/>
  <c r="AA21" i="1"/>
  <c r="Y21" i="1"/>
  <c r="AB21" i="1" s="1"/>
  <c r="AA20" i="1"/>
  <c r="Y20" i="1"/>
  <c r="AB20" i="1" s="1"/>
  <c r="AB19" i="1"/>
  <c r="AA19" i="1"/>
  <c r="Y19" i="1"/>
  <c r="AA18" i="1"/>
  <c r="AB18" i="1" s="1"/>
  <c r="Y18" i="1"/>
  <c r="AA17" i="1"/>
  <c r="Y17" i="1"/>
  <c r="AB17" i="1" s="1"/>
  <c r="AA16" i="1"/>
  <c r="Y16" i="1"/>
  <c r="AB16" i="1" s="1"/>
  <c r="AB15" i="1"/>
  <c r="AA15" i="1"/>
  <c r="Y15" i="1"/>
  <c r="AA14" i="1"/>
  <c r="AB14" i="1" s="1"/>
  <c r="Y14" i="1"/>
  <c r="AA13" i="1"/>
  <c r="Y13" i="1"/>
  <c r="AB13" i="1" s="1"/>
  <c r="AA12" i="1"/>
  <c r="Y12" i="1"/>
  <c r="AB12" i="1" s="1"/>
  <c r="AB11" i="1"/>
  <c r="AA11" i="1"/>
  <c r="Y11" i="1"/>
  <c r="AA10" i="1"/>
  <c r="AB10" i="1" s="1"/>
  <c r="Y10" i="1"/>
  <c r="AA9" i="1"/>
  <c r="Y9" i="1"/>
  <c r="AB9" i="1" s="1"/>
  <c r="AA8" i="1"/>
  <c r="Y8" i="1"/>
  <c r="AB8" i="1" s="1"/>
  <c r="AB7" i="1"/>
  <c r="AA7" i="1"/>
  <c r="Y7" i="1"/>
  <c r="AA6" i="1"/>
  <c r="AB6" i="1" s="1"/>
  <c r="Y6" i="1"/>
  <c r="AA5" i="1"/>
  <c r="Y5" i="1"/>
  <c r="AB5" i="1" s="1"/>
  <c r="AA4" i="1"/>
  <c r="Y4" i="1"/>
  <c r="AB4" i="1" s="1"/>
  <c r="AB3" i="1"/>
  <c r="AA3" i="1"/>
  <c r="Y3" i="1"/>
  <c r="AA2" i="1"/>
  <c r="C5" i="2" s="1"/>
  <c r="Y2" i="1"/>
  <c r="I6" i="2" s="1"/>
  <c r="H6" i="2" s="1" a="1"/>
  <c r="H6" i="2" s="1"/>
  <c r="F5" i="2" l="1"/>
  <c r="E5" i="2" s="1"/>
  <c r="E4" i="3"/>
  <c r="F4" i="2"/>
  <c r="E4" i="2" s="1"/>
  <c r="F6" i="2"/>
  <c r="E6" i="2" s="1"/>
  <c r="F26" i="4"/>
  <c r="C2" i="5"/>
  <c r="AB2" i="1"/>
  <c r="C6" i="2" s="1"/>
  <c r="I5" i="2"/>
  <c r="H5" i="2" s="1" a="1"/>
  <c r="H5" i="2" s="1"/>
  <c r="C3" i="5"/>
  <c r="C17" i="5" s="1"/>
  <c r="C4" i="2"/>
  <c r="I4" i="2"/>
  <c r="H4" i="2" s="1" a="1"/>
  <c r="H4" i="2" s="1"/>
  <c r="C4" i="5" l="1"/>
  <c r="C18" i="5"/>
  <c r="C12" i="5" l="1"/>
  <c r="C14" i="5" s="1"/>
  <c r="C19" i="5" s="1"/>
  <c r="C16" i="5"/>
</calcChain>
</file>

<file path=xl/sharedStrings.xml><?xml version="1.0" encoding="utf-8"?>
<sst xmlns="http://schemas.openxmlformats.org/spreadsheetml/2006/main" count="190" uniqueCount="95">
  <si>
    <t>Description</t>
  </si>
  <si>
    <t>Entry</t>
  </si>
  <si>
    <t>Price per Unit</t>
  </si>
  <si>
    <t>Cost Per Unit</t>
  </si>
  <si>
    <t>Contribution</t>
  </si>
  <si>
    <t xml:space="preserve">Qty. Sales </t>
  </si>
  <si>
    <t>Date</t>
  </si>
  <si>
    <t>New Price</t>
  </si>
  <si>
    <t>New Cost</t>
  </si>
  <si>
    <t>New Contribution</t>
  </si>
  <si>
    <t>Time</t>
  </si>
  <si>
    <t>New Profit</t>
  </si>
  <si>
    <t>Name</t>
  </si>
  <si>
    <t>Contact #</t>
  </si>
  <si>
    <t>Address</t>
  </si>
  <si>
    <t>Skinless Chicken Longganisa</t>
  </si>
  <si>
    <t>SC</t>
  </si>
  <si>
    <t>HC</t>
  </si>
  <si>
    <t>WC</t>
  </si>
  <si>
    <t>W</t>
  </si>
  <si>
    <t>B</t>
  </si>
  <si>
    <t>BF</t>
  </si>
  <si>
    <t>D</t>
  </si>
  <si>
    <t>BB</t>
  </si>
  <si>
    <t>N</t>
  </si>
  <si>
    <t>T</t>
  </si>
  <si>
    <t>TF</t>
  </si>
  <si>
    <t>L</t>
  </si>
  <si>
    <t>AC</t>
  </si>
  <si>
    <t>PK</t>
  </si>
  <si>
    <t>PC</t>
  </si>
  <si>
    <t>SR</t>
  </si>
  <si>
    <t>LI</t>
  </si>
  <si>
    <t>DF</t>
  </si>
  <si>
    <t>Total Sales</t>
  </si>
  <si>
    <t>Status</t>
  </si>
  <si>
    <t>Total Cost</t>
  </si>
  <si>
    <t>Net Profit</t>
  </si>
  <si>
    <t>Hamonado Chicken Longganisa</t>
  </si>
  <si>
    <t>Paid</t>
  </si>
  <si>
    <t>Magnolia Fresh Whole Chicken</t>
  </si>
  <si>
    <t>Wings</t>
  </si>
  <si>
    <t>Breast</t>
  </si>
  <si>
    <t>Breast Fillet</t>
  </si>
  <si>
    <t>Drumstick</t>
  </si>
  <si>
    <t>Backbones</t>
  </si>
  <si>
    <t>Neck</t>
  </si>
  <si>
    <t>Thigh</t>
  </si>
  <si>
    <t>Thigh Fillet</t>
  </si>
  <si>
    <t>Legs</t>
  </si>
  <si>
    <t>Pork Adobo Cut</t>
  </si>
  <si>
    <t>Starting April 2, 2020</t>
  </si>
  <si>
    <t>Pork Kasim</t>
  </si>
  <si>
    <t>Pork Chop</t>
  </si>
  <si>
    <t>Spareribs</t>
  </si>
  <si>
    <t>Liempo</t>
  </si>
  <si>
    <t>Filter by Date</t>
  </si>
  <si>
    <t>Daily Summary</t>
  </si>
  <si>
    <t>Top Products</t>
  </si>
  <si>
    <t>Quantity</t>
  </si>
  <si>
    <t>Top Customer</t>
  </si>
  <si>
    <t>Sales</t>
  </si>
  <si>
    <t xml:space="preserve">Net Profit </t>
  </si>
  <si>
    <t>Product Summary</t>
  </si>
  <si>
    <t>Customer #</t>
  </si>
  <si>
    <t>Cell #</t>
  </si>
  <si>
    <t>Summary</t>
  </si>
  <si>
    <t>Qty</t>
  </si>
  <si>
    <t>Price</t>
  </si>
  <si>
    <t>Total</t>
  </si>
  <si>
    <t>Skinless Chicken</t>
  </si>
  <si>
    <t>Do not edit anything except "Name" field.</t>
  </si>
  <si>
    <t>Hamonado Chicken</t>
  </si>
  <si>
    <t>Type Name to proceed.</t>
  </si>
  <si>
    <t>Whole Chicken</t>
  </si>
  <si>
    <t>Backbone</t>
  </si>
  <si>
    <t>Adobo Cut</t>
  </si>
  <si>
    <t>Spare Ribs</t>
  </si>
  <si>
    <t>Delivery Fee</t>
  </si>
  <si>
    <t>Cost of Goods Sold</t>
  </si>
  <si>
    <t>Gross Profit</t>
  </si>
  <si>
    <t>Operating Expenses</t>
  </si>
  <si>
    <t xml:space="preserve">Marketing </t>
  </si>
  <si>
    <t>Logo and Product Label</t>
  </si>
  <si>
    <t>Delivery Costs</t>
  </si>
  <si>
    <t>Raul's Salary</t>
  </si>
  <si>
    <t>Lalamove Business top-up</t>
  </si>
  <si>
    <t xml:space="preserve">Rita's initial top-up in Lalamove </t>
  </si>
  <si>
    <t>Pretax Income</t>
  </si>
  <si>
    <t>Taxes</t>
  </si>
  <si>
    <t>Net Income</t>
  </si>
  <si>
    <t>Gross Margins</t>
  </si>
  <si>
    <t>COGS/Sales</t>
  </si>
  <si>
    <t>OPEX/Sales</t>
  </si>
  <si>
    <t>Return 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</si>
</sst>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[$₱]#,##0.00"/>
    <numFmt numFmtId="166" formatCode="0.0%"/>
    <numFmt numFmtId="167" formatCode="[$₱]#,##0"/>
  </numFmts>
  <fonts count="10" x14ac:knownFonts="1">
    <font>
      <sz val="10"/>
      <color rgb="FF000000"/>
      <name val="Arial"/>
    </font>
    <font>
      <b/>
      <sz val="10"/>
      <color rgb="FFFFFFFF"/>
      <name val="Muli"/>
    </font>
    <font>
      <sz val="10"/>
      <color theme="1"/>
      <name val="Muli"/>
    </font>
    <font>
      <b/>
      <sz val="10"/>
      <color theme="1"/>
      <name val="Muli"/>
    </font>
    <font>
      <b/>
      <sz val="10"/>
      <color rgb="FFFF0000"/>
      <name val="Muli"/>
    </font>
    <font>
      <sz val="10"/>
      <color rgb="FFFFFFFF"/>
      <name val="Muli"/>
    </font>
    <font>
      <sz val="10"/>
      <color theme="1"/>
      <name val="Arial"/>
    </font>
    <font>
      <b/>
      <sz val="10"/>
      <color rgb="FF000000"/>
      <name val="Muli"/>
    </font>
    <font>
      <sz val="10"/>
      <color rgb="FF000000"/>
      <name val="Muli"/>
    </font>
    <font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theme="7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5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/>
    <xf numFmtId="19" fontId="1" fillId="2" borderId="0" xfId="0" applyNumberFormat="1" applyFont="1" applyFill="1" applyAlignment="1">
      <alignment horizontal="center"/>
    </xf>
    <xf numFmtId="0" fontId="2" fillId="0" borderId="0" xfId="0" applyFon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1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6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right"/>
    </xf>
    <xf numFmtId="0" fontId="2" fillId="7" borderId="0" xfId="0" applyFont="1" applyFill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1" fillId="2" borderId="2" xfId="0" applyFont="1" applyFill="1" applyBorder="1" applyAlignment="1"/>
    <xf numFmtId="0" fontId="5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/>
    <xf numFmtId="165" fontId="2" fillId="0" borderId="2" xfId="0" applyNumberFormat="1" applyFont="1" applyBorder="1"/>
    <xf numFmtId="165" fontId="2" fillId="0" borderId="2" xfId="0" applyNumberFormat="1" applyFont="1" applyBorder="1" applyAlignment="1">
      <alignment horizontal="right"/>
    </xf>
    <xf numFmtId="0" fontId="2" fillId="8" borderId="3" xfId="0" applyFont="1" applyFill="1" applyBorder="1" applyAlignment="1">
      <alignment horizontal="center"/>
    </xf>
    <xf numFmtId="164" fontId="2" fillId="0" borderId="3" xfId="0" applyNumberFormat="1" applyFont="1" applyBorder="1" applyAlignment="1"/>
    <xf numFmtId="19" fontId="2" fillId="0" borderId="3" xfId="0" applyNumberFormat="1" applyFont="1" applyBorder="1" applyAlignment="1"/>
    <xf numFmtId="49" fontId="2" fillId="0" borderId="3" xfId="0" applyNumberFormat="1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2" borderId="2" xfId="0" applyFont="1" applyFill="1" applyBorder="1"/>
    <xf numFmtId="0" fontId="2" fillId="0" borderId="2" xfId="0" applyFont="1" applyBorder="1" applyAlignment="1"/>
    <xf numFmtId="165" fontId="2" fillId="0" borderId="3" xfId="0" applyNumberFormat="1" applyFont="1" applyBorder="1" applyAlignment="1">
      <alignment horizontal="right"/>
    </xf>
    <xf numFmtId="0" fontId="2" fillId="0" borderId="2" xfId="0" applyFont="1" applyBorder="1"/>
    <xf numFmtId="0" fontId="2" fillId="7" borderId="3" xfId="0" applyFont="1" applyFill="1" applyBorder="1" applyAlignment="1">
      <alignment horizontal="center"/>
    </xf>
    <xf numFmtId="165" fontId="2" fillId="0" borderId="3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9" fontId="2" fillId="0" borderId="0" xfId="0" applyNumberFormat="1" applyFont="1" applyAlignment="1"/>
    <xf numFmtId="0" fontId="2" fillId="0" borderId="3" xfId="0" applyFont="1" applyBorder="1"/>
    <xf numFmtId="0" fontId="2" fillId="0" borderId="3" xfId="0" applyFont="1" applyBorder="1" applyAlignment="1"/>
    <xf numFmtId="0" fontId="6" fillId="0" borderId="3" xfId="0" applyFont="1" applyBorder="1"/>
    <xf numFmtId="0" fontId="6" fillId="0" borderId="3" xfId="0" applyFont="1" applyBorder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/>
    <xf numFmtId="19" fontId="2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>
      <alignment horizontal="center"/>
    </xf>
    <xf numFmtId="164" fontId="2" fillId="0" borderId="0" xfId="0" applyNumberFormat="1" applyFont="1"/>
    <xf numFmtId="19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7" fillId="0" borderId="0" xfId="0" applyFont="1"/>
    <xf numFmtId="0" fontId="8" fillId="0" borderId="2" xfId="0" applyFont="1" applyBorder="1" applyAlignment="1"/>
    <xf numFmtId="0" fontId="8" fillId="0" borderId="0" xfId="0" applyFont="1"/>
    <xf numFmtId="0" fontId="5" fillId="9" borderId="0" xfId="0" applyFont="1" applyFill="1"/>
    <xf numFmtId="0" fontId="1" fillId="9" borderId="0" xfId="0" applyFont="1" applyFill="1"/>
    <xf numFmtId="0" fontId="8" fillId="0" borderId="2" xfId="0" applyFont="1" applyBorder="1" applyAlignment="1">
      <alignment horizontal="center"/>
    </xf>
    <xf numFmtId="0" fontId="8" fillId="0" borderId="0" xfId="0" applyFont="1" applyAlignment="1"/>
    <xf numFmtId="0" fontId="8" fillId="3" borderId="2" xfId="0" applyFont="1" applyFill="1" applyBorder="1" applyAlignment="1"/>
    <xf numFmtId="0" fontId="8" fillId="0" borderId="2" xfId="0" applyFont="1" applyBorder="1"/>
    <xf numFmtId="165" fontId="8" fillId="0" borderId="2" xfId="0" applyNumberFormat="1" applyFont="1" applyBorder="1"/>
    <xf numFmtId="165" fontId="8" fillId="0" borderId="2" xfId="0" applyNumberFormat="1" applyFont="1" applyBorder="1" applyAlignment="1"/>
    <xf numFmtId="0" fontId="8" fillId="5" borderId="2" xfId="0" applyFont="1" applyFill="1" applyBorder="1" applyAlignment="1"/>
    <xf numFmtId="0" fontId="7" fillId="0" borderId="2" xfId="0" applyFont="1" applyBorder="1" applyAlignment="1"/>
    <xf numFmtId="0" fontId="7" fillId="0" borderId="2" xfId="0" applyFont="1" applyBorder="1"/>
    <xf numFmtId="165" fontId="7" fillId="0" borderId="2" xfId="0" applyNumberFormat="1" applyFont="1" applyBorder="1"/>
    <xf numFmtId="0" fontId="2" fillId="11" borderId="7" xfId="0" applyFont="1" applyFill="1" applyBorder="1" applyAlignment="1"/>
    <xf numFmtId="167" fontId="2" fillId="0" borderId="9" xfId="0" applyNumberFormat="1" applyFont="1" applyBorder="1"/>
    <xf numFmtId="0" fontId="2" fillId="11" borderId="10" xfId="0" applyFont="1" applyFill="1" applyBorder="1" applyAlignment="1"/>
    <xf numFmtId="167" fontId="2" fillId="0" borderId="12" xfId="0" applyNumberFormat="1" applyFont="1" applyBorder="1"/>
    <xf numFmtId="167" fontId="2" fillId="0" borderId="9" xfId="0" applyNumberFormat="1" applyFont="1" applyBorder="1" applyAlignment="1"/>
    <xf numFmtId="0" fontId="2" fillId="12" borderId="13" xfId="0" applyFont="1" applyFill="1" applyBorder="1" applyAlignment="1"/>
    <xf numFmtId="167" fontId="2" fillId="0" borderId="14" xfId="0" applyNumberFormat="1" applyFont="1" applyBorder="1" applyAlignment="1"/>
    <xf numFmtId="167" fontId="2" fillId="0" borderId="12" xfId="0" applyNumberFormat="1" applyFont="1" applyBorder="1" applyAlignment="1"/>
    <xf numFmtId="0" fontId="3" fillId="11" borderId="4" xfId="0" applyFont="1" applyFill="1" applyBorder="1" applyAlignment="1"/>
    <xf numFmtId="167" fontId="3" fillId="0" borderId="6" xfId="0" applyNumberFormat="1" applyFont="1" applyBorder="1"/>
    <xf numFmtId="0" fontId="2" fillId="11" borderId="2" xfId="0" applyFont="1" applyFill="1" applyBorder="1" applyAlignment="1"/>
    <xf numFmtId="10" fontId="2" fillId="0" borderId="2" xfId="0" applyNumberFormat="1" applyFont="1" applyBorder="1"/>
    <xf numFmtId="0" fontId="3" fillId="11" borderId="2" xfId="0" applyFont="1" applyFill="1" applyBorder="1" applyAlignment="1"/>
    <xf numFmtId="49" fontId="2" fillId="0" borderId="0" xfId="0" applyNumberFormat="1" applyFont="1" applyAlignment="1"/>
    <xf numFmtId="0" fontId="0" fillId="0" borderId="0" xfId="0" applyFont="1" applyAlignment="1"/>
    <xf numFmtId="0" fontId="8" fillId="0" borderId="4" xfId="0" applyFont="1" applyBorder="1" applyAlignment="1">
      <alignment horizontal="left"/>
    </xf>
    <xf numFmtId="0" fontId="9" fillId="0" borderId="5" xfId="0" applyFont="1" applyBorder="1"/>
    <xf numFmtId="0" fontId="9" fillId="0" borderId="6" xfId="0" applyFont="1" applyBorder="1"/>
    <xf numFmtId="0" fontId="4" fillId="0" borderId="7" xfId="0" applyFont="1" applyBorder="1" applyAlignment="1"/>
    <xf numFmtId="0" fontId="9" fillId="0" borderId="8" xfId="0" applyFont="1" applyBorder="1"/>
    <xf numFmtId="0" fontId="9" fillId="0" borderId="9" xfId="0" applyFont="1" applyBorder="1"/>
    <xf numFmtId="0" fontId="4" fillId="0" borderId="10" xfId="0" applyFont="1" applyBorder="1" applyAlignment="1"/>
    <xf numFmtId="0" fontId="9" fillId="0" borderId="11" xfId="0" applyFont="1" applyBorder="1"/>
    <xf numFmtId="0" fontId="9" fillId="0" borderId="12" xfId="0" applyFont="1" applyBorder="1"/>
    <xf numFmtId="0" fontId="8" fillId="10" borderId="4" xfId="0" applyFont="1" applyFill="1" applyBorder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E0EE-AB46-8F73-AF3F1B3E7C9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3-E0EE-AB46-8F73-AF3F1B3E7C94}"/>
              </c:ext>
            </c:extLst>
          </c:dPt>
          <c:cat>
            <c:strRef>
              <c:f>'Report (Today)'!$B$5:$B$6</c:f>
              <c:strCache>
                <c:ptCount val="2"/>
                <c:pt idx="0">
                  <c:v>Total Cost</c:v>
                </c:pt>
                <c:pt idx="1">
                  <c:v>Net Profit </c:v>
                </c:pt>
              </c:strCache>
            </c:strRef>
          </c:cat>
          <c:val>
            <c:numRef>
              <c:f>'Report (Today)'!$C$5:$C$6</c:f>
              <c:numCache>
                <c:formatCode>[$₱]#,##0.00</c:formatCode>
                <c:ptCount val="2"/>
                <c:pt idx="0">
                  <c:v>50530</c:v>
                </c:pt>
                <c:pt idx="1">
                  <c:v>22946.5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EE-AB46-8F73-AF3F1B3E7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tx>
            <c:strRef>
              <c:f>'Report (Today)'!$C$9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72BE-E244-81DC-954598FAF4A5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72BE-E244-81DC-954598FAF4A5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72BE-E244-81DC-954598FAF4A5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72BE-E244-81DC-954598FAF4A5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72BE-E244-81DC-954598FAF4A5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72BE-E244-81DC-954598FAF4A5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</c:spPr>
            <c:extLst>
              <c:ext xmlns:c16="http://schemas.microsoft.com/office/drawing/2014/chart" uri="{C3380CC4-5D6E-409C-BE32-E72D297353CC}">
                <c16:uniqueId val="{0000000D-72BE-E244-81DC-954598FAF4A5}"/>
              </c:ext>
            </c:extLst>
          </c:dPt>
          <c:dPt>
            <c:idx val="7"/>
            <c:bubble3D val="0"/>
            <c:spPr>
              <a:solidFill>
                <a:srgbClr val="F07B72"/>
              </a:solidFill>
            </c:spPr>
            <c:extLst>
              <c:ext xmlns:c16="http://schemas.microsoft.com/office/drawing/2014/chart" uri="{C3380CC4-5D6E-409C-BE32-E72D297353CC}">
                <c16:uniqueId val="{0000000F-72BE-E244-81DC-954598FAF4A5}"/>
              </c:ext>
            </c:extLst>
          </c:dPt>
          <c:dPt>
            <c:idx val="8"/>
            <c:bubble3D val="0"/>
            <c:spPr>
              <a:solidFill>
                <a:srgbClr val="FCD04F"/>
              </a:solidFill>
            </c:spPr>
            <c:extLst>
              <c:ext xmlns:c16="http://schemas.microsoft.com/office/drawing/2014/chart" uri="{C3380CC4-5D6E-409C-BE32-E72D297353CC}">
                <c16:uniqueId val="{00000011-72BE-E244-81DC-954598FAF4A5}"/>
              </c:ext>
            </c:extLst>
          </c:dPt>
          <c:dPt>
            <c:idx val="9"/>
            <c:bubble3D val="0"/>
            <c:spPr>
              <a:solidFill>
                <a:srgbClr val="71C287"/>
              </a:solidFill>
            </c:spPr>
            <c:extLst>
              <c:ext xmlns:c16="http://schemas.microsoft.com/office/drawing/2014/chart" uri="{C3380CC4-5D6E-409C-BE32-E72D297353CC}">
                <c16:uniqueId val="{00000013-72BE-E244-81DC-954598FAF4A5}"/>
              </c:ext>
            </c:extLst>
          </c:dPt>
          <c:dPt>
            <c:idx val="10"/>
            <c:bubble3D val="0"/>
            <c:spPr>
              <a:solidFill>
                <a:srgbClr val="FF994D"/>
              </a:solidFill>
            </c:spPr>
            <c:extLst>
              <c:ext xmlns:c16="http://schemas.microsoft.com/office/drawing/2014/chart" uri="{C3380CC4-5D6E-409C-BE32-E72D297353CC}">
                <c16:uniqueId val="{00000015-72BE-E244-81DC-954598FAF4A5}"/>
              </c:ext>
            </c:extLst>
          </c:dPt>
          <c:dPt>
            <c:idx val="11"/>
            <c:bubble3D val="0"/>
            <c:spPr>
              <a:solidFill>
                <a:srgbClr val="7ED1D7"/>
              </a:solidFill>
            </c:spPr>
            <c:extLst>
              <c:ext xmlns:c16="http://schemas.microsoft.com/office/drawing/2014/chart" uri="{C3380CC4-5D6E-409C-BE32-E72D297353CC}">
                <c16:uniqueId val="{00000017-72BE-E244-81DC-954598FAF4A5}"/>
              </c:ext>
            </c:extLst>
          </c:dPt>
          <c:cat>
            <c:strRef>
              <c:f>'Report (Today)'!$B$10:$B$21</c:f>
              <c:strCache>
                <c:ptCount val="12"/>
                <c:pt idx="0">
                  <c:v>SC</c:v>
                </c:pt>
                <c:pt idx="1">
                  <c:v>HC</c:v>
                </c:pt>
                <c:pt idx="2">
                  <c:v>WC</c:v>
                </c:pt>
                <c:pt idx="3">
                  <c:v>W</c:v>
                </c:pt>
                <c:pt idx="4">
                  <c:v>B</c:v>
                </c:pt>
                <c:pt idx="5">
                  <c:v>BF</c:v>
                </c:pt>
                <c:pt idx="6">
                  <c:v>D</c:v>
                </c:pt>
                <c:pt idx="7">
                  <c:v>BB</c:v>
                </c:pt>
                <c:pt idx="8">
                  <c:v>N</c:v>
                </c:pt>
                <c:pt idx="9">
                  <c:v>T</c:v>
                </c:pt>
                <c:pt idx="10">
                  <c:v>TF</c:v>
                </c:pt>
                <c:pt idx="11">
                  <c:v>L</c:v>
                </c:pt>
              </c:strCache>
            </c:strRef>
          </c:cat>
          <c:val>
            <c:numRef>
              <c:f>'Report (Today)'!$C$10:$C$21</c:f>
              <c:numCache>
                <c:formatCode>General</c:formatCode>
                <c:ptCount val="12"/>
                <c:pt idx="0">
                  <c:v>54</c:v>
                </c:pt>
                <c:pt idx="1">
                  <c:v>39</c:v>
                </c:pt>
                <c:pt idx="2">
                  <c:v>75.900000000000006</c:v>
                </c:pt>
                <c:pt idx="3">
                  <c:v>29.900000000000002</c:v>
                </c:pt>
                <c:pt idx="4">
                  <c:v>21.2</c:v>
                </c:pt>
                <c:pt idx="5">
                  <c:v>29.900000000000006</c:v>
                </c:pt>
                <c:pt idx="6">
                  <c:v>18.399999999999999</c:v>
                </c:pt>
                <c:pt idx="7">
                  <c:v>4</c:v>
                </c:pt>
                <c:pt idx="8">
                  <c:v>2</c:v>
                </c:pt>
                <c:pt idx="9">
                  <c:v>37.5</c:v>
                </c:pt>
                <c:pt idx="10">
                  <c:v>34</c:v>
                </c:pt>
                <c:pt idx="11">
                  <c:v>47.2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2BE-E244-81DC-954598FAF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190500</xdr:rowOff>
    </xdr:from>
    <xdr:ext cx="4219575" cy="26098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428625</xdr:colOff>
      <xdr:row>7</xdr:row>
      <xdr:rowOff>190500</xdr:rowOff>
    </xdr:from>
    <xdr:ext cx="4219575" cy="26098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19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17" sqref="E17"/>
    </sheetView>
  </sheetViews>
  <sheetFormatPr baseColWidth="10" defaultColWidth="14.5" defaultRowHeight="15.75" customHeight="1" x14ac:dyDescent="0.15"/>
  <cols>
    <col min="1" max="1" width="7.1640625" customWidth="1"/>
    <col min="2" max="2" width="10.1640625" customWidth="1"/>
    <col min="3" max="3" width="12.6640625" customWidth="1"/>
    <col min="4" max="4" width="18.83203125" customWidth="1"/>
    <col min="6" max="6" width="23" customWidth="1"/>
    <col min="7" max="18" width="6" customWidth="1"/>
    <col min="19" max="23" width="6.5" customWidth="1"/>
    <col min="24" max="24" width="9.6640625" customWidth="1"/>
    <col min="25" max="25" width="12.1640625" customWidth="1"/>
    <col min="26" max="27" width="11.33203125" customWidth="1"/>
    <col min="28" max="28" width="11.5" customWidth="1"/>
  </cols>
  <sheetData>
    <row r="1" spans="1:32" ht="15.75" customHeight="1" x14ac:dyDescent="0.3">
      <c r="A1" s="2" t="s">
        <v>1</v>
      </c>
      <c r="B1" s="4" t="s">
        <v>6</v>
      </c>
      <c r="C1" s="6" t="s">
        <v>10</v>
      </c>
      <c r="D1" s="8" t="s">
        <v>12</v>
      </c>
      <c r="E1" s="2" t="s">
        <v>13</v>
      </c>
      <c r="F1" s="9" t="s">
        <v>14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4" t="s">
        <v>33</v>
      </c>
      <c r="Y1" s="15" t="s">
        <v>34</v>
      </c>
      <c r="Z1" s="16" t="s">
        <v>35</v>
      </c>
      <c r="AA1" s="17" t="s">
        <v>36</v>
      </c>
      <c r="AB1" s="17" t="s">
        <v>37</v>
      </c>
      <c r="AC1" s="19"/>
      <c r="AD1" s="19"/>
      <c r="AE1" s="19"/>
      <c r="AF1" s="19"/>
    </row>
    <row r="2" spans="1:32" ht="15.75" customHeight="1" x14ac:dyDescent="0.3">
      <c r="A2" s="12">
        <v>1</v>
      </c>
      <c r="B2" s="20">
        <v>43919</v>
      </c>
      <c r="C2" s="22">
        <v>0.5</v>
      </c>
      <c r="D2" s="23"/>
      <c r="E2" s="25"/>
      <c r="F2" s="26"/>
      <c r="G2" s="12">
        <v>4</v>
      </c>
      <c r="H2" s="12">
        <v>4</v>
      </c>
      <c r="I2" s="12">
        <v>2.6</v>
      </c>
      <c r="J2" s="12"/>
      <c r="K2" s="12"/>
      <c r="L2" s="12"/>
      <c r="M2" s="12"/>
      <c r="N2" s="12"/>
      <c r="O2" s="12"/>
      <c r="P2" s="12"/>
      <c r="Q2" s="12">
        <v>1.1000000000000001</v>
      </c>
      <c r="R2" s="12">
        <v>1</v>
      </c>
      <c r="S2" s="12"/>
      <c r="T2" s="12"/>
      <c r="U2" s="12"/>
      <c r="V2" s="12"/>
      <c r="W2" s="12"/>
      <c r="X2" s="12">
        <v>148</v>
      </c>
      <c r="Y2" s="28">
        <f>(G2*'Product List'!$B$2)+(H2*'Product List'!$B$3)+(I2*'Product List'!$B$4)+(J2*'Product List'!$B$5)+(K2*'Product List'!$B$6)+(L2*'Product List'!$B$7)+(M2*'Product List'!$B$8)+(N2*'Product List'!$B$9)+(O2*'Product List'!$B$10)+(P2*'Product List'!$B$11)+(Q2*'Product List'!$B$12)+(R2*'Product List'!$B$13)+X2</f>
        <v>1909</v>
      </c>
      <c r="Z2" s="29" t="s">
        <v>39</v>
      </c>
      <c r="AA2" s="30">
        <f>(G2*'Product List'!$C$2)+(H2*'Product List'!$C$3)+(I2*'Product List'!$C$4)+(J2*'Product List'!$C$5)+(K2*'Product List'!$C$6)+(L2*'Product List'!$C$7)+(M2*'Product List'!$C$8)+(N2*'Product List'!$C$9)+(O2*'Product List'!$C$10)+(P2*'Product List'!$C$11)+(Q2*'Product List'!$C$12)+(R2*'Product List'!$C$13)</f>
        <v>1221</v>
      </c>
      <c r="AB2" s="31">
        <f t="shared" ref="AB2:AB47" si="0">Y2-AA2</f>
        <v>688</v>
      </c>
      <c r="AC2" s="7"/>
      <c r="AD2" s="7"/>
      <c r="AE2" s="7"/>
      <c r="AF2" s="7"/>
    </row>
    <row r="3" spans="1:32" ht="15.75" customHeight="1" x14ac:dyDescent="0.3">
      <c r="A3" s="12">
        <v>2</v>
      </c>
      <c r="B3" s="20">
        <v>43919</v>
      </c>
      <c r="C3" s="22">
        <v>0.5</v>
      </c>
      <c r="D3" s="23"/>
      <c r="E3" s="25"/>
      <c r="F3" s="26"/>
      <c r="G3" s="12">
        <v>1</v>
      </c>
      <c r="H3" s="12">
        <v>1</v>
      </c>
      <c r="I3" s="12">
        <v>3.8</v>
      </c>
      <c r="J3" s="12"/>
      <c r="K3" s="12"/>
      <c r="L3" s="12"/>
      <c r="M3" s="12"/>
      <c r="N3" s="12"/>
      <c r="O3" s="12"/>
      <c r="P3" s="12"/>
      <c r="Q3" s="12">
        <v>1</v>
      </c>
      <c r="R3" s="12"/>
      <c r="S3" s="12"/>
      <c r="T3" s="12"/>
      <c r="U3" s="12"/>
      <c r="V3" s="12"/>
      <c r="W3" s="12"/>
      <c r="X3" s="12"/>
      <c r="Y3" s="28">
        <f>(G3*'Product List'!$B$2)+(H3*'Product List'!$B$3)+(I3*'Product List'!$B$4)+(J3*'Product List'!$B$5)+(K3*'Product List'!$B$6)+(L3*'Product List'!$B$7)+(M3*'Product List'!$B$8)+(N3*'Product List'!$B$9)+(O3*'Product List'!$B$10)+(P3*'Product List'!$B$11)+(Q3*'Product List'!$B$12)+(R3*'Product List'!$B$13)+X3</f>
        <v>973</v>
      </c>
      <c r="Z3" s="29" t="s">
        <v>39</v>
      </c>
      <c r="AA3" s="30">
        <f>(G3*'Product List'!$C$2)+(H3*'Product List'!$C$3)+(I3*'Product List'!$C$4)+(J3*'Product List'!$C$5)+(K3*'Product List'!$C$6)+(L3*'Product List'!$C$7)+(M3*'Product List'!$C$8)+(N3*'Product List'!$C$9)+(O3*'Product List'!$C$10)+(P3*'Product List'!$C$11)+(Q3*'Product List'!$C$12)+(R3*'Product List'!$C$13)</f>
        <v>780</v>
      </c>
      <c r="AB3" s="31">
        <f t="shared" si="0"/>
        <v>193</v>
      </c>
      <c r="AC3" s="7"/>
      <c r="AE3" s="7"/>
      <c r="AF3" s="7"/>
    </row>
    <row r="4" spans="1:32" ht="15.75" customHeight="1" x14ac:dyDescent="0.3">
      <c r="A4" s="12">
        <v>3</v>
      </c>
      <c r="B4" s="20">
        <v>43919</v>
      </c>
      <c r="C4" s="22">
        <v>0.625</v>
      </c>
      <c r="D4" s="23"/>
      <c r="E4" s="25"/>
      <c r="F4" s="26"/>
      <c r="G4" s="12">
        <v>2</v>
      </c>
      <c r="H4" s="12"/>
      <c r="I4" s="12"/>
      <c r="J4" s="12"/>
      <c r="K4" s="12"/>
      <c r="L4" s="12"/>
      <c r="M4" s="12"/>
      <c r="N4" s="12"/>
      <c r="O4" s="12"/>
      <c r="P4" s="12"/>
      <c r="Q4" s="12">
        <v>1.1000000000000001</v>
      </c>
      <c r="R4" s="12">
        <v>1</v>
      </c>
      <c r="S4" s="12"/>
      <c r="T4" s="12"/>
      <c r="U4" s="12"/>
      <c r="V4" s="12"/>
      <c r="W4" s="12"/>
      <c r="X4" s="12">
        <v>108</v>
      </c>
      <c r="Y4" s="28">
        <f>(G4*'Product List'!$B$2)+(H4*'Product List'!$B$3)+(I4*'Product List'!$B$4)+(J4*'Product List'!$B$5)+(K4*'Product List'!$B$6)+(L4*'Product List'!$B$7)+(M4*'Product List'!$B$8)+(N4*'Product List'!$B$9)+(O4*'Product List'!$B$10)+(P4*'Product List'!$B$11)+(Q4*'Product List'!$B$12)+(R4*'Product List'!$B$13)+X4</f>
        <v>738</v>
      </c>
      <c r="Z4" s="29" t="s">
        <v>39</v>
      </c>
      <c r="AA4" s="30">
        <f>(G4*'Product List'!$C$2)+(H4*'Product List'!$C$3)+(I4*'Product List'!$C$4)+(J4*'Product List'!$C$5)+(K4*'Product List'!$C$6)+(L4*'Product List'!$C$7)+(M4*'Product List'!$C$8)+(N4*'Product List'!$C$9)+(O4*'Product List'!$C$10)+(P4*'Product List'!$C$11)+(Q4*'Product List'!$C$12)+(R4*'Product List'!$C$13)</f>
        <v>477</v>
      </c>
      <c r="AB4" s="31">
        <f t="shared" si="0"/>
        <v>261</v>
      </c>
      <c r="AC4" s="7"/>
      <c r="AE4" s="7"/>
      <c r="AF4" s="7"/>
    </row>
    <row r="5" spans="1:32" ht="15.75" customHeight="1" x14ac:dyDescent="0.3">
      <c r="A5" s="12">
        <v>4</v>
      </c>
      <c r="B5" s="20">
        <v>43919</v>
      </c>
      <c r="C5" s="22">
        <v>0.5</v>
      </c>
      <c r="D5" s="23"/>
      <c r="E5" s="25"/>
      <c r="F5" s="26"/>
      <c r="G5" s="12"/>
      <c r="H5" s="12">
        <v>2</v>
      </c>
      <c r="I5" s="12">
        <v>2.7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>
        <v>130</v>
      </c>
      <c r="Y5" s="28">
        <f>(G5*'Product List'!$B$2)+(H5*'Product List'!$B$3)+(I5*'Product List'!$B$4)+(J5*'Product List'!$B$5)+(K5*'Product List'!$B$6)+(L5*'Product List'!$B$7)+(M5*'Product List'!$B$8)+(N5*'Product List'!$B$9)+(O5*'Product List'!$B$10)+(P5*'Product List'!$B$11)+(Q5*'Product List'!$B$12)+(R5*'Product List'!$B$13)+X5</f>
        <v>754.5</v>
      </c>
      <c r="Z5" s="29" t="s">
        <v>39</v>
      </c>
      <c r="AA5" s="30">
        <f>(G5*'Product List'!$C$2)+(H5*'Product List'!$C$3)+(I5*'Product List'!$C$4)+(J5*'Product List'!$C$5)+(K5*'Product List'!$C$6)+(L5*'Product List'!$C$7)+(M5*'Product List'!$C$8)+(N5*'Product List'!$C$9)+(O5*'Product List'!$C$10)+(P5*'Product List'!$C$11)+(Q5*'Product List'!$C$12)+(R5*'Product List'!$C$13)</f>
        <v>468</v>
      </c>
      <c r="AB5" s="31">
        <f t="shared" si="0"/>
        <v>286.5</v>
      </c>
      <c r="AC5" s="7"/>
      <c r="AE5" s="7"/>
      <c r="AF5" s="7"/>
    </row>
    <row r="6" spans="1:32" ht="15.75" customHeight="1" x14ac:dyDescent="0.3">
      <c r="A6" s="12">
        <v>5</v>
      </c>
      <c r="B6" s="20">
        <v>43919</v>
      </c>
      <c r="C6" s="22">
        <v>0.5</v>
      </c>
      <c r="D6" s="23"/>
      <c r="E6" s="25"/>
      <c r="F6" s="26"/>
      <c r="G6" s="12">
        <v>2</v>
      </c>
      <c r="H6" s="12">
        <v>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>
        <v>84</v>
      </c>
      <c r="Y6" s="28">
        <f>(G6*'Product List'!$B$2)+(H6*'Product List'!$B$3)+(I6*'Product List'!$B$4)+(J6*'Product List'!$B$5)+(K6*'Product List'!$B$6)+(L6*'Product List'!$B$7)+(M6*'Product List'!$B$8)+(N6*'Product List'!$B$9)+(O6*'Product List'!$B$10)+(P6*'Product List'!$B$11)+(Q6*'Product List'!$B$12)+(R6*'Product List'!$B$13)+X6</f>
        <v>604</v>
      </c>
      <c r="Z6" s="29" t="s">
        <v>39</v>
      </c>
      <c r="AA6" s="30">
        <f>(G6*'Product List'!$C$2)+(H6*'Product List'!$C$3)+(I6*'Product List'!$C$4)+(J6*'Product List'!$C$5)+(K6*'Product List'!$C$6)+(L6*'Product List'!$C$7)+(M6*'Product List'!$C$8)+(N6*'Product List'!$C$9)+(O6*'Product List'!$C$10)+(P6*'Product List'!$C$11)+(Q6*'Product List'!$C$12)+(R6*'Product List'!$C$13)</f>
        <v>288</v>
      </c>
      <c r="AB6" s="31">
        <f t="shared" si="0"/>
        <v>316</v>
      </c>
      <c r="AC6" s="7"/>
      <c r="AD6" s="7"/>
      <c r="AE6" s="7"/>
      <c r="AF6" s="7"/>
    </row>
    <row r="7" spans="1:32" ht="15.75" customHeight="1" x14ac:dyDescent="0.3">
      <c r="A7" s="12">
        <v>6</v>
      </c>
      <c r="B7" s="32">
        <v>43920</v>
      </c>
      <c r="C7" s="22">
        <v>0.5625</v>
      </c>
      <c r="D7" s="33"/>
      <c r="E7" s="10"/>
      <c r="F7" s="34"/>
      <c r="G7" s="12">
        <v>2</v>
      </c>
      <c r="H7" s="12">
        <v>2</v>
      </c>
      <c r="I7" s="12">
        <v>1.5</v>
      </c>
      <c r="J7" s="12">
        <v>2</v>
      </c>
      <c r="K7" s="24"/>
      <c r="L7" s="24"/>
      <c r="M7" s="24"/>
      <c r="N7" s="24"/>
      <c r="O7" s="24"/>
      <c r="P7" s="12">
        <v>2</v>
      </c>
      <c r="Q7" s="24"/>
      <c r="R7" s="24"/>
      <c r="S7" s="12"/>
      <c r="T7" s="12"/>
      <c r="U7" s="12"/>
      <c r="V7" s="12"/>
      <c r="W7" s="12"/>
      <c r="X7" s="12">
        <v>100</v>
      </c>
      <c r="Y7" s="28">
        <f>(G7*'Product List'!$B$2)+(H7*'Product List'!$B$3)+(I7*'Product List'!$B$4)+(J7*'Product List'!$B$5)+(K7*'Product List'!$B$6)+(L7*'Product List'!$B$7)+(M7*'Product List'!$B$8)+(N7*'Product List'!$B$9)+(O7*'Product List'!$B$10)+(P7*'Product List'!$B$11)+(Q7*'Product List'!$B$12)+(R7*'Product List'!$B$13)+X7</f>
        <v>1522.5</v>
      </c>
      <c r="Z7" s="29" t="s">
        <v>39</v>
      </c>
      <c r="AA7" s="30">
        <f>(G7*'Product List'!$C$2)+(H7*'Product List'!$C$3)+(I7*'Product List'!$C$4)+(J7*'Product List'!$C$5)+(K7*'Product List'!$C$6)+(L7*'Product List'!$C$7)+(M7*'Product List'!$C$8)+(N7*'Product List'!$C$9)+(O7*'Product List'!$C$10)+(P7*'Product List'!$C$11)+(Q7*'Product List'!$C$12)+(R7*'Product List'!$C$13)</f>
        <v>1108</v>
      </c>
      <c r="AB7" s="31">
        <f t="shared" si="0"/>
        <v>414.5</v>
      </c>
      <c r="AC7" s="7"/>
      <c r="AD7" s="7"/>
      <c r="AE7" s="7"/>
      <c r="AF7" s="7"/>
    </row>
    <row r="8" spans="1:32" ht="15.75" customHeight="1" x14ac:dyDescent="0.3">
      <c r="A8" s="12">
        <v>7</v>
      </c>
      <c r="B8" s="32">
        <v>43920</v>
      </c>
      <c r="C8" s="22">
        <v>0.56944444444444442</v>
      </c>
      <c r="D8" s="33"/>
      <c r="E8" s="10"/>
      <c r="F8" s="34"/>
      <c r="G8" s="12"/>
      <c r="H8" s="12"/>
      <c r="I8" s="12">
        <v>3.1</v>
      </c>
      <c r="J8" s="12"/>
      <c r="K8" s="24"/>
      <c r="L8" s="24"/>
      <c r="M8" s="12">
        <v>1.2</v>
      </c>
      <c r="N8" s="12">
        <v>1</v>
      </c>
      <c r="O8" s="12">
        <v>1</v>
      </c>
      <c r="P8" s="12"/>
      <c r="Q8" s="24"/>
      <c r="R8" s="24"/>
      <c r="S8" s="12"/>
      <c r="T8" s="12"/>
      <c r="U8" s="12"/>
      <c r="V8" s="12"/>
      <c r="W8" s="12"/>
      <c r="X8" s="12">
        <v>100</v>
      </c>
      <c r="Y8" s="28">
        <f>(G8*'Product List'!$B$2)+(H8*'Product List'!$B$3)+(I8*'Product List'!$B$4)+(J8*'Product List'!$B$5)+(K8*'Product List'!$B$6)+(L8*'Product List'!$B$7)+(M8*'Product List'!$B$8)+(N8*'Product List'!$B$9)+(O8*'Product List'!$B$10)+(P8*'Product List'!$B$11)+(Q8*'Product List'!$B$12)+(R8*'Product List'!$B$13)+X8</f>
        <v>942.5</v>
      </c>
      <c r="Z8" s="29" t="s">
        <v>39</v>
      </c>
      <c r="AA8" s="30">
        <f>(G8*'Product List'!$C$2)+(H8*'Product List'!$C$3)+(I8*'Product List'!$C$4)+(J8*'Product List'!$C$5)+(K8*'Product List'!$C$6)+(L8*'Product List'!$C$7)+(M8*'Product List'!$C$8)+(N8*'Product List'!$C$9)+(O8*'Product List'!$C$10)+(P8*'Product List'!$C$11)+(Q8*'Product List'!$C$12)+(R8*'Product List'!$C$13)</f>
        <v>708</v>
      </c>
      <c r="AB8" s="31">
        <f t="shared" si="0"/>
        <v>234.5</v>
      </c>
      <c r="AC8" s="7"/>
      <c r="AD8" s="7"/>
      <c r="AE8" s="7"/>
      <c r="AF8" s="7"/>
    </row>
    <row r="9" spans="1:32" ht="15.75" customHeight="1" x14ac:dyDescent="0.3">
      <c r="A9" s="12">
        <v>8</v>
      </c>
      <c r="B9" s="32">
        <v>43920</v>
      </c>
      <c r="C9" s="22">
        <v>0.57638888888888884</v>
      </c>
      <c r="D9" s="33"/>
      <c r="E9" s="10"/>
      <c r="F9" s="34"/>
      <c r="G9" s="12"/>
      <c r="H9" s="12"/>
      <c r="I9" s="12">
        <v>1.5</v>
      </c>
      <c r="J9" s="12">
        <v>2</v>
      </c>
      <c r="K9" s="24"/>
      <c r="L9" s="24"/>
      <c r="M9" s="12">
        <v>2</v>
      </c>
      <c r="N9" s="12"/>
      <c r="O9" s="12"/>
      <c r="P9" s="12">
        <v>1.2</v>
      </c>
      <c r="Q9" s="24"/>
      <c r="R9" s="24"/>
      <c r="S9" s="12"/>
      <c r="T9" s="12"/>
      <c r="U9" s="12"/>
      <c r="V9" s="12"/>
      <c r="W9" s="12"/>
      <c r="X9" s="12">
        <v>100</v>
      </c>
      <c r="Y9" s="28">
        <f>(G9*'Product List'!$B$2)+(H9*'Product List'!$B$3)+(I9*'Product List'!$B$4)+(J9*'Product List'!$B$5)+(K9*'Product List'!$B$6)+(L9*'Product List'!$B$7)+(M9*'Product List'!$B$8)+(N9*'Product List'!$B$9)+(O9*'Product List'!$B$10)+(P9*'Product List'!$B$11)+(Q9*'Product List'!$B$12)+(R9*'Product List'!$B$13)+X9</f>
        <v>1198.5</v>
      </c>
      <c r="Z9" s="29" t="s">
        <v>39</v>
      </c>
      <c r="AA9" s="30">
        <f>(G9*'Product List'!$C$2)+(H9*'Product List'!$C$3)+(I9*'Product List'!$C$4)+(J9*'Product List'!$C$5)+(K9*'Product List'!$C$6)+(L9*'Product List'!$C$7)+(M9*'Product List'!$C$8)+(N9*'Product List'!$C$9)+(O9*'Product List'!$C$10)+(P9*'Product List'!$C$11)+(Q9*'Product List'!$C$12)+(R9*'Product List'!$C$13)</f>
        <v>1002</v>
      </c>
      <c r="AB9" s="31">
        <f t="shared" si="0"/>
        <v>196.5</v>
      </c>
      <c r="AC9" s="7"/>
      <c r="AD9" s="7"/>
      <c r="AE9" s="7"/>
      <c r="AF9" s="7"/>
    </row>
    <row r="10" spans="1:32" ht="15.75" customHeight="1" x14ac:dyDescent="0.3">
      <c r="A10" s="12">
        <v>9</v>
      </c>
      <c r="B10" s="32">
        <v>43921</v>
      </c>
      <c r="C10" s="22">
        <v>0.5</v>
      </c>
      <c r="D10" s="33"/>
      <c r="E10" s="10"/>
      <c r="F10" s="34"/>
      <c r="G10" s="12"/>
      <c r="H10" s="12"/>
      <c r="I10" s="12"/>
      <c r="J10" s="12"/>
      <c r="K10" s="24"/>
      <c r="L10" s="24"/>
      <c r="M10" s="12"/>
      <c r="N10" s="12"/>
      <c r="O10" s="12"/>
      <c r="P10" s="12"/>
      <c r="Q10" s="12">
        <v>2</v>
      </c>
      <c r="R10" s="12">
        <v>1.1000000000000001</v>
      </c>
      <c r="S10" s="12"/>
      <c r="T10" s="12"/>
      <c r="U10" s="12"/>
      <c r="V10" s="12"/>
      <c r="W10" s="12"/>
      <c r="X10" s="12">
        <v>108</v>
      </c>
      <c r="Y10" s="28">
        <f>(G10*'Product List'!$B$2)+(H10*'Product List'!$B$3)+(I10*'Product List'!$B$4)+(J10*'Product List'!$B$5)+(K10*'Product List'!$B$6)+(L10*'Product List'!$B$7)+(M10*'Product List'!$B$8)+(N10*'Product List'!$B$9)+(O10*'Product List'!$B$10)+(P10*'Product List'!$B$11)+(Q10*'Product List'!$B$12)+(R10*'Product List'!$B$13)+X10</f>
        <v>673</v>
      </c>
      <c r="Z10" s="29" t="s">
        <v>39</v>
      </c>
      <c r="AA10" s="30">
        <f>(G10*'Product List'!$C$2)+(H10*'Product List'!$C$3)+(I10*'Product List'!$C$4)+(J10*'Product List'!$C$5)+(K10*'Product List'!$C$6)+(L10*'Product List'!$C$7)+(M10*'Product List'!$C$8)+(N10*'Product List'!$C$9)+(O10*'Product List'!$C$10)+(P10*'Product List'!$C$11)+(Q10*'Product List'!$C$12)+(R10*'Product List'!$C$13)</f>
        <v>508.5</v>
      </c>
      <c r="AB10" s="31">
        <f t="shared" si="0"/>
        <v>164.5</v>
      </c>
      <c r="AC10" s="7"/>
      <c r="AD10" s="7"/>
      <c r="AE10" s="7"/>
      <c r="AF10" s="7"/>
    </row>
    <row r="11" spans="1:32" ht="15.75" customHeight="1" x14ac:dyDescent="0.3">
      <c r="A11" s="12">
        <v>10</v>
      </c>
      <c r="B11" s="32">
        <v>43921</v>
      </c>
      <c r="C11" s="22">
        <v>0.5</v>
      </c>
      <c r="D11" s="33"/>
      <c r="E11" s="10"/>
      <c r="F11" s="34"/>
      <c r="G11" s="12"/>
      <c r="H11" s="12"/>
      <c r="I11" s="12"/>
      <c r="J11" s="12">
        <v>1</v>
      </c>
      <c r="K11" s="24"/>
      <c r="L11" s="24"/>
      <c r="M11" s="12">
        <v>1</v>
      </c>
      <c r="N11" s="12"/>
      <c r="O11" s="12">
        <v>1</v>
      </c>
      <c r="P11" s="12">
        <v>2.1</v>
      </c>
      <c r="Q11" s="12"/>
      <c r="R11" s="12">
        <v>1.1000000000000001</v>
      </c>
      <c r="S11" s="12"/>
      <c r="T11" s="12"/>
      <c r="U11" s="12"/>
      <c r="V11" s="12"/>
      <c r="W11" s="12"/>
      <c r="X11" s="12">
        <v>154</v>
      </c>
      <c r="Y11" s="28">
        <f>(G11*'Product List'!$B$2)+(H11*'Product List'!$B$3)+(I11*'Product List'!$B$4)+(J11*'Product List'!$B$5)+(K11*'Product List'!$B$6)+(L11*'Product List'!$B$7)+(M11*'Product List'!$B$8)+(N11*'Product List'!$B$9)+(O11*'Product List'!$B$10)+(P11*'Product List'!$B$11)+(Q11*'Product List'!$B$12)+(R11*'Product List'!$B$13)+X11</f>
        <v>1137</v>
      </c>
      <c r="Z11" s="29" t="s">
        <v>39</v>
      </c>
      <c r="AA11" s="30">
        <f>(G11*'Product List'!$C$2)+(H11*'Product List'!$C$3)+(I11*'Product List'!$C$4)+(J11*'Product List'!$C$5)+(K11*'Product List'!$C$6)+(L11*'Product List'!$C$7)+(M11*'Product List'!$C$8)+(N11*'Product List'!$C$9)+(O11*'Product List'!$C$10)+(P11*'Product List'!$C$11)+(Q11*'Product List'!$C$12)+(R11*'Product List'!$C$13)</f>
        <v>869.5</v>
      </c>
      <c r="AB11" s="31">
        <f t="shared" si="0"/>
        <v>267.5</v>
      </c>
      <c r="AC11" s="7"/>
      <c r="AD11" s="7"/>
      <c r="AE11" s="7"/>
      <c r="AF11" s="7"/>
    </row>
    <row r="12" spans="1:32" ht="15.75" customHeight="1" x14ac:dyDescent="0.3">
      <c r="A12" s="12">
        <v>11</v>
      </c>
      <c r="B12" s="32">
        <v>43921</v>
      </c>
      <c r="C12" s="22">
        <v>0.5</v>
      </c>
      <c r="D12" s="33"/>
      <c r="E12" s="10"/>
      <c r="F12" s="34"/>
      <c r="G12" s="12">
        <v>3</v>
      </c>
      <c r="H12" s="12"/>
      <c r="I12" s="12"/>
      <c r="J12" s="12">
        <v>3</v>
      </c>
      <c r="K12" s="24"/>
      <c r="L12" s="12">
        <v>2.8</v>
      </c>
      <c r="M12" s="12"/>
      <c r="N12" s="12"/>
      <c r="O12" s="12"/>
      <c r="P12" s="12"/>
      <c r="Q12" s="12"/>
      <c r="R12" s="12">
        <v>11.6</v>
      </c>
      <c r="S12" s="12"/>
      <c r="T12" s="12"/>
      <c r="U12" s="12"/>
      <c r="V12" s="12"/>
      <c r="W12" s="12"/>
      <c r="X12" s="12">
        <v>108</v>
      </c>
      <c r="Y12" s="28">
        <f>(G12*'Product List'!$B$2)+(H12*'Product List'!$B$3)+(I12*'Product List'!$B$4)+(J12*'Product List'!$B$5)+(K12*'Product List'!$B$6)+(L12*'Product List'!$B$7)+(M12*'Product List'!$B$8)+(N12*'Product List'!$B$9)+(O12*'Product List'!$B$10)+(P12*'Product List'!$B$11)+(Q12*'Product List'!$B$12)+(R12*'Product List'!$B$13)+X12</f>
        <v>3308</v>
      </c>
      <c r="Z12" s="29" t="s">
        <v>39</v>
      </c>
      <c r="AA12" s="30">
        <f>(G12*'Product List'!$C$2)+(H12*'Product List'!$C$3)+(I12*'Product List'!$C$4)+(J12*'Product List'!$C$5)+(K12*'Product List'!$C$6)+(L12*'Product List'!$C$7)+(M12*'Product List'!$C$8)+(N12*'Product List'!$C$9)+(O12*'Product List'!$C$10)+(P12*'Product List'!$C$11)+(Q12*'Product List'!$C$12)+(R12*'Product List'!$C$13)</f>
        <v>2766</v>
      </c>
      <c r="AB12" s="31">
        <f t="shared" si="0"/>
        <v>542</v>
      </c>
      <c r="AC12" s="7"/>
      <c r="AD12" s="7"/>
      <c r="AE12" s="7"/>
      <c r="AF12" s="7"/>
    </row>
    <row r="13" spans="1:32" ht="15.75" customHeight="1" x14ac:dyDescent="0.3">
      <c r="A13" s="12">
        <v>12</v>
      </c>
      <c r="B13" s="32">
        <v>43921</v>
      </c>
      <c r="C13" s="22">
        <v>0.5</v>
      </c>
      <c r="D13" s="33"/>
      <c r="E13" s="10"/>
      <c r="F13" s="34"/>
      <c r="G13" s="12"/>
      <c r="H13" s="12"/>
      <c r="I13" s="12"/>
      <c r="J13" s="12">
        <v>1</v>
      </c>
      <c r="K13" s="24"/>
      <c r="L13" s="12"/>
      <c r="M13" s="12"/>
      <c r="N13" s="12"/>
      <c r="O13" s="12"/>
      <c r="P13" s="12"/>
      <c r="Q13" s="12">
        <v>2</v>
      </c>
      <c r="R13" s="12"/>
      <c r="S13" s="12"/>
      <c r="T13" s="12"/>
      <c r="U13" s="12"/>
      <c r="V13" s="12"/>
      <c r="W13" s="12"/>
      <c r="X13" s="12">
        <v>116</v>
      </c>
      <c r="Y13" s="28">
        <f>(G13*'Product List'!$B$2)+(H13*'Product List'!$B$3)+(I13*'Product List'!$B$4)+(J13*'Product List'!$B$5)+(K13*'Product List'!$B$6)+(L13*'Product List'!$B$7)+(M13*'Product List'!$B$8)+(N13*'Product List'!$B$9)+(O13*'Product List'!$B$10)+(P13*'Product List'!$B$11)+(Q13*'Product List'!$B$12)+(R13*'Product List'!$B$13)+X13</f>
        <v>686</v>
      </c>
      <c r="Z13" s="29" t="s">
        <v>39</v>
      </c>
      <c r="AA13" s="30">
        <f>(G13*'Product List'!$C$2)+(H13*'Product List'!$C$3)+(I13*'Product List'!$C$4)+(J13*'Product List'!$C$5)+(K13*'Product List'!$C$6)+(L13*'Product List'!$C$7)+(M13*'Product List'!$C$8)+(N13*'Product List'!$C$9)+(O13*'Product List'!$C$10)+(P13*'Product List'!$C$11)+(Q13*'Product List'!$C$12)+(R13*'Product List'!$C$13)</f>
        <v>520</v>
      </c>
      <c r="AB13" s="31">
        <f t="shared" si="0"/>
        <v>166</v>
      </c>
      <c r="AC13" s="7"/>
      <c r="AD13" s="7"/>
      <c r="AE13" s="7"/>
      <c r="AF13" s="7"/>
    </row>
    <row r="14" spans="1:32" ht="15.75" customHeight="1" x14ac:dyDescent="0.3">
      <c r="A14" s="12">
        <v>13</v>
      </c>
      <c r="B14" s="32">
        <v>43921</v>
      </c>
      <c r="C14" s="22">
        <v>0.5</v>
      </c>
      <c r="D14" s="33"/>
      <c r="E14" s="10"/>
      <c r="F14" s="34"/>
      <c r="G14" s="12">
        <v>2</v>
      </c>
      <c r="H14" s="12">
        <v>2</v>
      </c>
      <c r="I14" s="12">
        <v>3.5</v>
      </c>
      <c r="J14" s="12">
        <v>2</v>
      </c>
      <c r="K14" s="24"/>
      <c r="L14" s="12">
        <v>2.7</v>
      </c>
      <c r="M14" s="12"/>
      <c r="N14" s="12"/>
      <c r="O14" s="12"/>
      <c r="P14" s="12"/>
      <c r="Q14" s="12"/>
      <c r="R14" s="12">
        <v>3.3</v>
      </c>
      <c r="S14" s="12"/>
      <c r="T14" s="12"/>
      <c r="U14" s="12"/>
      <c r="V14" s="12"/>
      <c r="W14" s="12"/>
      <c r="X14" s="12">
        <v>100</v>
      </c>
      <c r="Y14" s="28">
        <f>(G14*'Product List'!$B$2)+(H14*'Product List'!$B$3)+(I14*'Product List'!$B$4)+(J14*'Product List'!$B$5)+(K14*'Product List'!$B$6)+(L14*'Product List'!$B$7)+(M14*'Product List'!$B$8)+(N14*'Product List'!$B$9)+(O14*'Product List'!$B$10)+(P14*'Product List'!$B$11)+(Q14*'Product List'!$B$12)+(R14*'Product List'!$B$13)+X14</f>
        <v>2467.5</v>
      </c>
      <c r="Z14" s="29" t="s">
        <v>39</v>
      </c>
      <c r="AA14" s="30">
        <f>(G14*'Product List'!$C$2)+(H14*'Product List'!$C$3)+(I14*'Product List'!$C$4)+(J14*'Product List'!$C$5)+(K14*'Product List'!$C$6)+(L14*'Product List'!$C$7)+(M14*'Product List'!$C$8)+(N14*'Product List'!$C$9)+(O14*'Product List'!$C$10)+(P14*'Product List'!$C$11)+(Q14*'Product List'!$C$12)+(R14*'Product List'!$C$13)</f>
        <v>1959.5</v>
      </c>
      <c r="AB14" s="31">
        <f t="shared" si="0"/>
        <v>508</v>
      </c>
      <c r="AC14" s="7"/>
      <c r="AD14" s="7"/>
      <c r="AE14" s="7"/>
      <c r="AF14" s="7"/>
    </row>
    <row r="15" spans="1:32" ht="15.75" customHeight="1" x14ac:dyDescent="0.3">
      <c r="A15" s="12">
        <v>14</v>
      </c>
      <c r="B15" s="32">
        <v>43921</v>
      </c>
      <c r="C15" s="22">
        <v>0.52777777777777779</v>
      </c>
      <c r="D15" s="33"/>
      <c r="E15" s="10"/>
      <c r="F15" s="34"/>
      <c r="G15" s="12"/>
      <c r="H15" s="12">
        <v>1</v>
      </c>
      <c r="I15" s="12">
        <v>1.3</v>
      </c>
      <c r="J15" s="12">
        <v>1</v>
      </c>
      <c r="K15" s="24"/>
      <c r="L15" s="12"/>
      <c r="M15" s="12">
        <v>1</v>
      </c>
      <c r="N15" s="12"/>
      <c r="O15" s="12"/>
      <c r="P15" s="12">
        <v>1.3</v>
      </c>
      <c r="Q15" s="12"/>
      <c r="R15" s="12"/>
      <c r="S15" s="12"/>
      <c r="T15" s="12"/>
      <c r="U15" s="12"/>
      <c r="V15" s="12"/>
      <c r="W15" s="12"/>
      <c r="X15" s="12">
        <v>100</v>
      </c>
      <c r="Y15" s="28">
        <f>(G15*'Product List'!$B$2)+(H15*'Product List'!$B$3)+(I15*'Product List'!$B$4)+(J15*'Product List'!$B$5)+(K15*'Product List'!$B$6)+(L15*'Product List'!$B$7)+(M15*'Product List'!$B$8)+(N15*'Product List'!$B$9)+(O15*'Product List'!$B$10)+(P15*'Product List'!$B$11)+(Q15*'Product List'!$B$12)+(R15*'Product List'!$B$13)+X15</f>
        <v>979.5</v>
      </c>
      <c r="Z15" s="29" t="s">
        <v>39</v>
      </c>
      <c r="AA15" s="30">
        <f>(G15*'Product List'!$C$2)+(H15*'Product List'!$C$3)+(I15*'Product List'!$C$4)+(J15*'Product List'!$C$5)+(K15*'Product List'!$C$6)+(L15*'Product List'!$C$7)+(M15*'Product List'!$C$8)+(N15*'Product List'!$C$9)+(O15*'Product List'!$C$10)+(P15*'Product List'!$C$11)+(Q15*'Product List'!$C$12)+(R15*'Product List'!$C$13)</f>
        <v>751</v>
      </c>
      <c r="AB15" s="31">
        <f t="shared" si="0"/>
        <v>228.5</v>
      </c>
      <c r="AC15" s="7"/>
      <c r="AD15" s="7"/>
      <c r="AE15" s="7"/>
      <c r="AF15" s="7"/>
    </row>
    <row r="16" spans="1:32" ht="15.75" customHeight="1" x14ac:dyDescent="0.3">
      <c r="A16" s="12">
        <v>15</v>
      </c>
      <c r="B16" s="32">
        <v>43922</v>
      </c>
      <c r="C16" s="22">
        <v>0.53472222222222221</v>
      </c>
      <c r="D16" s="33"/>
      <c r="E16" s="10"/>
      <c r="F16" s="34"/>
      <c r="G16" s="12"/>
      <c r="H16" s="12"/>
      <c r="I16" s="12">
        <v>6.5</v>
      </c>
      <c r="J16" s="12"/>
      <c r="K16" s="12">
        <v>2</v>
      </c>
      <c r="L16" s="12"/>
      <c r="M16" s="12">
        <v>2</v>
      </c>
      <c r="N16" s="12"/>
      <c r="O16" s="12"/>
      <c r="P16" s="12">
        <v>3</v>
      </c>
      <c r="Q16" s="12"/>
      <c r="R16" s="12"/>
      <c r="S16" s="12"/>
      <c r="T16" s="12"/>
      <c r="U16" s="12"/>
      <c r="V16" s="12"/>
      <c r="W16" s="12"/>
      <c r="X16" s="12">
        <v>100</v>
      </c>
      <c r="Y16" s="28">
        <f>(G16*'Product List'!$B$2)+(H16*'Product List'!$B$3)+(I16*'Product List'!$B$4)+(J16*'Product List'!$B$5)+(K16*'Product List'!$B$6)+(L16*'Product List'!$B$7)+(M16*'Product List'!$B$8)+(N16*'Product List'!$B$9)+(O16*'Product List'!$B$10)+(P16*'Product List'!$B$11)+(Q16*'Product List'!$B$12)+(R16*'Product List'!$B$13)+X16</f>
        <v>2137.5</v>
      </c>
      <c r="Z16" s="29" t="s">
        <v>39</v>
      </c>
      <c r="AA16" s="30">
        <f>(G16*'Product List'!$C$2)+(H16*'Product List'!$C$3)+(I16*'Product List'!$C$4)+(J16*'Product List'!$C$5)+(K16*'Product List'!$C$6)+(L16*'Product List'!$C$7)+(M16*'Product List'!$C$8)+(N16*'Product List'!$C$9)+(O16*'Product List'!$C$10)+(P16*'Product List'!$C$11)+(Q16*'Product List'!$C$12)+(R16*'Product List'!$C$13)</f>
        <v>1830</v>
      </c>
      <c r="AB16" s="31">
        <f t="shared" si="0"/>
        <v>307.5</v>
      </c>
      <c r="AC16" s="7"/>
      <c r="AD16" s="7"/>
      <c r="AE16" s="7"/>
      <c r="AF16" s="7"/>
    </row>
    <row r="17" spans="1:32" ht="15.75" customHeight="1" x14ac:dyDescent="0.3">
      <c r="A17" s="12">
        <v>16</v>
      </c>
      <c r="B17" s="32">
        <v>43922</v>
      </c>
      <c r="C17" s="22">
        <v>0.53472222222222221</v>
      </c>
      <c r="D17" s="33"/>
      <c r="E17" s="10"/>
      <c r="F17" s="34"/>
      <c r="G17" s="12"/>
      <c r="H17" s="12"/>
      <c r="I17" s="12">
        <v>6.1</v>
      </c>
      <c r="J17" s="12"/>
      <c r="K17" s="12"/>
      <c r="L17" s="12"/>
      <c r="M17" s="12"/>
      <c r="N17" s="12"/>
      <c r="O17" s="12"/>
      <c r="P17" s="12"/>
      <c r="Q17" s="12">
        <v>4</v>
      </c>
      <c r="R17" s="12">
        <v>2.2000000000000002</v>
      </c>
      <c r="S17" s="12"/>
      <c r="T17" s="12"/>
      <c r="U17" s="12"/>
      <c r="V17" s="12"/>
      <c r="W17" s="12"/>
      <c r="X17" s="12">
        <v>100</v>
      </c>
      <c r="Y17" s="28">
        <f>(G17*'Product List'!$B$2)+(H17*'Product List'!$B$3)+(I17*'Product List'!$B$4)+(J17*'Product List'!$B$5)+(K17*'Product List'!$B$6)+(L17*'Product List'!$B$7)+(M17*'Product List'!$B$8)+(N17*'Product List'!$B$9)+(O17*'Product List'!$B$10)+(P17*'Product List'!$B$11)+(Q17*'Product List'!$B$12)+(R17*'Product List'!$B$13)+X17</f>
        <v>2053.5</v>
      </c>
      <c r="Z17" s="29" t="s">
        <v>39</v>
      </c>
      <c r="AA17" s="30">
        <f>(G17*'Product List'!$C$2)+(H17*'Product List'!$C$3)+(I17*'Product List'!$C$4)+(J17*'Product List'!$C$5)+(K17*'Product List'!$C$6)+(L17*'Product List'!$C$7)+(M17*'Product List'!$C$8)+(N17*'Product List'!$C$9)+(O17*'Product List'!$C$10)+(P17*'Product List'!$C$11)+(Q17*'Product List'!$C$12)+(R17*'Product List'!$C$13)</f>
        <v>1749</v>
      </c>
      <c r="AB17" s="31">
        <f t="shared" si="0"/>
        <v>304.5</v>
      </c>
      <c r="AC17" s="7"/>
      <c r="AD17" s="7"/>
      <c r="AE17" s="7"/>
      <c r="AF17" s="7"/>
    </row>
    <row r="18" spans="1:32" ht="15.75" customHeight="1" x14ac:dyDescent="0.3">
      <c r="A18" s="12">
        <v>17</v>
      </c>
      <c r="B18" s="32">
        <v>43922</v>
      </c>
      <c r="C18" s="22">
        <v>0.53472222222222221</v>
      </c>
      <c r="D18" s="33"/>
      <c r="E18" s="10"/>
      <c r="F18" s="34"/>
      <c r="G18" s="12">
        <v>2</v>
      </c>
      <c r="H18" s="12"/>
      <c r="I18" s="12"/>
      <c r="J18" s="12"/>
      <c r="K18" s="12"/>
      <c r="L18" s="12">
        <v>2.2999999999999998</v>
      </c>
      <c r="M18" s="12"/>
      <c r="N18" s="12"/>
      <c r="O18" s="12"/>
      <c r="P18" s="12">
        <v>3</v>
      </c>
      <c r="Q18" s="12"/>
      <c r="R18" s="12">
        <v>3.3</v>
      </c>
      <c r="S18" s="12"/>
      <c r="T18" s="12"/>
      <c r="U18" s="12"/>
      <c r="V18" s="12"/>
      <c r="W18" s="12"/>
      <c r="X18" s="12">
        <v>124</v>
      </c>
      <c r="Y18" s="28">
        <f>(G18*'Product List'!$B$2)+(H18*'Product List'!$B$3)+(I18*'Product List'!$B$4)+(J18*'Product List'!$B$5)+(K18*'Product List'!$B$6)+(L18*'Product List'!$B$7)+(M18*'Product List'!$B$8)+(N18*'Product List'!$B$9)+(O18*'Product List'!$B$10)+(P18*'Product List'!$B$11)+(Q18*'Product List'!$B$12)+(R18*'Product List'!$B$13)+X18</f>
        <v>1879</v>
      </c>
      <c r="Z18" s="29" t="s">
        <v>39</v>
      </c>
      <c r="AA18" s="30">
        <f>(G18*'Product List'!$C$2)+(H18*'Product List'!$C$3)+(I18*'Product List'!$C$4)+(J18*'Product List'!$C$5)+(K18*'Product List'!$C$6)+(L18*'Product List'!$C$7)+(M18*'Product List'!$C$8)+(N18*'Product List'!$C$9)+(O18*'Product List'!$C$10)+(P18*'Product List'!$C$11)+(Q18*'Product List'!$C$12)+(R18*'Product List'!$C$13)</f>
        <v>1483.5</v>
      </c>
      <c r="AB18" s="31">
        <f t="shared" si="0"/>
        <v>395.5</v>
      </c>
      <c r="AC18" s="7"/>
      <c r="AD18" s="7"/>
      <c r="AE18" s="7"/>
      <c r="AF18" s="7"/>
    </row>
    <row r="19" spans="1:32" ht="15.75" customHeight="1" x14ac:dyDescent="0.3">
      <c r="A19" s="12">
        <v>18</v>
      </c>
      <c r="B19" s="32">
        <v>43922</v>
      </c>
      <c r="C19" s="22">
        <v>0.54166666666666663</v>
      </c>
      <c r="D19" s="33"/>
      <c r="E19" s="10"/>
      <c r="F19" s="34"/>
      <c r="G19" s="12">
        <v>1</v>
      </c>
      <c r="H19" s="12"/>
      <c r="I19" s="12"/>
      <c r="J19" s="12"/>
      <c r="K19" s="12">
        <v>2.7</v>
      </c>
      <c r="L19" s="12">
        <v>1</v>
      </c>
      <c r="M19" s="12">
        <v>1.1000000000000001</v>
      </c>
      <c r="N19" s="12"/>
      <c r="O19" s="12"/>
      <c r="P19" s="12">
        <v>2</v>
      </c>
      <c r="Q19" s="12"/>
      <c r="R19" s="12"/>
      <c r="S19" s="12"/>
      <c r="T19" s="12"/>
      <c r="U19" s="12"/>
      <c r="V19" s="12"/>
      <c r="W19" s="12"/>
      <c r="X19" s="12">
        <v>100</v>
      </c>
      <c r="Y19" s="28">
        <f>(G19*'Product List'!$B$2)+(H19*'Product List'!$B$3)+(I19*'Product List'!$B$4)+(J19*'Product List'!$B$5)+(K19*'Product List'!$B$6)+(L19*'Product List'!$B$7)+(M19*'Product List'!$B$8)+(N19*'Product List'!$B$9)+(O19*'Product List'!$B$10)+(P19*'Product List'!$B$11)+(Q19*'Product List'!$B$12)+(R19*'Product List'!$B$13)+X19</f>
        <v>1355</v>
      </c>
      <c r="Z19" s="29" t="s">
        <v>39</v>
      </c>
      <c r="AA19" s="30">
        <f>(G19*'Product List'!$C$2)+(H19*'Product List'!$C$3)+(I19*'Product List'!$C$4)+(J19*'Product List'!$C$5)+(K19*'Product List'!$C$6)+(L19*'Product List'!$C$7)+(M19*'Product List'!$C$8)+(N19*'Product List'!$C$9)+(O19*'Product List'!$C$10)+(P19*'Product List'!$C$11)+(Q19*'Product List'!$C$12)+(R19*'Product List'!$C$13)</f>
        <v>1093.5</v>
      </c>
      <c r="AB19" s="31">
        <f t="shared" si="0"/>
        <v>261.5</v>
      </c>
      <c r="AC19" s="7"/>
      <c r="AD19" s="7"/>
      <c r="AE19" s="7"/>
      <c r="AF19" s="7"/>
    </row>
    <row r="20" spans="1:32" ht="15.75" customHeight="1" x14ac:dyDescent="0.3">
      <c r="A20" s="12">
        <v>19</v>
      </c>
      <c r="B20" s="32">
        <v>43922</v>
      </c>
      <c r="C20" s="22">
        <v>0.54166666666666663</v>
      </c>
      <c r="D20" s="33"/>
      <c r="E20" s="10"/>
      <c r="F20" s="34"/>
      <c r="G20" s="12">
        <v>1</v>
      </c>
      <c r="H20" s="12"/>
      <c r="I20" s="12">
        <v>1.6</v>
      </c>
      <c r="J20" s="12"/>
      <c r="K20" s="12">
        <v>1.1000000000000001</v>
      </c>
      <c r="L20" s="12"/>
      <c r="M20" s="12"/>
      <c r="N20" s="12"/>
      <c r="O20" s="12"/>
      <c r="P20" s="12">
        <v>2</v>
      </c>
      <c r="Q20" s="12">
        <v>2.2000000000000002</v>
      </c>
      <c r="R20" s="12">
        <v>2.1</v>
      </c>
      <c r="S20" s="12"/>
      <c r="T20" s="12"/>
      <c r="U20" s="12"/>
      <c r="V20" s="12"/>
      <c r="W20" s="12"/>
      <c r="X20" s="12">
        <v>100</v>
      </c>
      <c r="Y20" s="28">
        <f>(G20*'Product List'!$B$2)+(H20*'Product List'!$B$3)+(I20*'Product List'!$B$4)+(J20*'Product List'!$B$5)+(K20*'Product List'!$B$6)+(L20*'Product List'!$B$7)+(M20*'Product List'!$B$8)+(N20*'Product List'!$B$9)+(O20*'Product List'!$B$10)+(P20*'Product List'!$B$11)+(Q20*'Product List'!$B$12)+(R20*'Product List'!$B$13)+X20</f>
        <v>1715</v>
      </c>
      <c r="Z20" s="29" t="s">
        <v>39</v>
      </c>
      <c r="AA20" s="30">
        <f>(G20*'Product List'!$C$2)+(H20*'Product List'!$C$3)+(I20*'Product List'!$C$4)+(J20*'Product List'!$C$5)+(K20*'Product List'!$C$6)+(L20*'Product List'!$C$7)+(M20*'Product List'!$C$8)+(N20*'Product List'!$C$9)+(O20*'Product List'!$C$10)+(P20*'Product List'!$C$11)+(Q20*'Product List'!$C$12)+(R20*'Product List'!$C$13)</f>
        <v>1406.5</v>
      </c>
      <c r="AB20" s="31">
        <f t="shared" si="0"/>
        <v>308.5</v>
      </c>
      <c r="AC20" s="7"/>
      <c r="AD20" s="7"/>
      <c r="AE20" s="7"/>
      <c r="AF20" s="7"/>
    </row>
    <row r="21" spans="1:32" ht="15.75" customHeight="1" x14ac:dyDescent="0.3">
      <c r="A21" s="12">
        <v>20</v>
      </c>
      <c r="B21" s="32">
        <v>43923</v>
      </c>
      <c r="C21" s="22">
        <v>0.75</v>
      </c>
      <c r="D21" s="33"/>
      <c r="E21" s="25"/>
      <c r="F21" s="26"/>
      <c r="G21" s="12">
        <v>3</v>
      </c>
      <c r="H21" s="12"/>
      <c r="I21" s="12"/>
      <c r="J21" s="12">
        <v>1</v>
      </c>
      <c r="K21" s="12"/>
      <c r="L21" s="12">
        <v>2.4</v>
      </c>
      <c r="M21" s="12"/>
      <c r="N21" s="12"/>
      <c r="O21" s="12"/>
      <c r="P21" s="12">
        <v>1</v>
      </c>
      <c r="Q21" s="12"/>
      <c r="R21" s="12">
        <v>2.1</v>
      </c>
      <c r="S21" s="12"/>
      <c r="T21" s="12"/>
      <c r="U21" s="12"/>
      <c r="V21" s="12"/>
      <c r="W21" s="12"/>
      <c r="X21" s="12">
        <v>108</v>
      </c>
      <c r="Y21" s="28">
        <f>(G21*'Product List'!$B$2)+(H21*'Product List'!$B$3)+(I21*'Product List'!$B$4)+(J21*'Product List'!$B$5)+(K21*'Product List'!$B$6)+(L21*'Product List'!$B$7)+(M21*'Product List'!$B$8)+(N21*'Product List'!$B$9)+(O21*'Product List'!$B$10)+(P21*'Product List'!$B$11)+(Q21*'Product List'!$B$12)+(R21*'Product List'!$B$13)+X21</f>
        <v>1643</v>
      </c>
      <c r="Z21" s="29" t="s">
        <v>39</v>
      </c>
      <c r="AA21" s="30">
        <f>(G21*'Product List'!$C$2)+(H21*'Product List'!$C$3)+(I21*'Product List'!$C$4)+(J21*'Product List'!$C$5)+(K21*'Product List'!$C$6)+(L21*'Product List'!$C$7)+(M21*'Product List'!$C$8)+(N21*'Product List'!$C$9)+(O21*'Product List'!$C$10)+(P21*'Product List'!$C$11)+(Q21*'Product List'!$C$12)+(R21*'Product List'!$C$13)</f>
        <v>1251.5</v>
      </c>
      <c r="AB21" s="31">
        <f t="shared" si="0"/>
        <v>391.5</v>
      </c>
      <c r="AC21" s="7"/>
      <c r="AD21" s="7"/>
      <c r="AE21" s="7"/>
      <c r="AF21" s="7"/>
    </row>
    <row r="22" spans="1:32" ht="15.75" customHeight="1" x14ac:dyDescent="0.3">
      <c r="A22" s="47">
        <v>21</v>
      </c>
      <c r="B22" s="48">
        <v>43923</v>
      </c>
      <c r="C22" s="49">
        <v>0.75</v>
      </c>
      <c r="D22" s="50"/>
      <c r="E22" s="51"/>
      <c r="F22" s="52"/>
      <c r="G22" s="53">
        <v>1</v>
      </c>
      <c r="H22" s="53">
        <v>1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7">
        <f>(G22*'Product List'!$B$2)+(H22*'Product List'!$B$3)+(I22*'Product List'!$B$4)+(J22*'Product List'!$B$5)+(K22*'Product List'!$B$6)+(L22*'Product List'!$B$7)+(M22*'Product List'!$B$8)+(N22*'Product List'!$B$9)+(O22*'Product List'!$B$10)+(P22*'Product List'!$B$11)+(Q22*'Product List'!$B$12)+(R22*'Product List'!$B$13)+X22</f>
        <v>260</v>
      </c>
      <c r="Z22" s="59" t="s">
        <v>39</v>
      </c>
      <c r="AA22" s="60">
        <f>(G22*'Product List'!$C$2)+(H22*'Product List'!$C$3)+(I22*'Product List'!$C$4)+(J22*'Product List'!$C$5)+(K22*'Product List'!$C$6)+(L22*'Product List'!$C$7)+(M22*'Product List'!$C$8)+(N22*'Product List'!$C$9)+(O22*'Product List'!$C$10)+(P22*'Product List'!$C$11)+(Q22*'Product List'!$C$12)+(R22*'Product List'!$C$13)</f>
        <v>144</v>
      </c>
      <c r="AB22" s="61">
        <f t="shared" si="0"/>
        <v>116</v>
      </c>
      <c r="AC22" s="7"/>
      <c r="AD22" s="7"/>
      <c r="AE22" s="7"/>
      <c r="AF22" s="7"/>
    </row>
    <row r="23" spans="1:32" ht="15.75" customHeight="1" x14ac:dyDescent="0.3">
      <c r="A23" s="12">
        <v>21</v>
      </c>
      <c r="B23" s="32">
        <v>43924</v>
      </c>
      <c r="C23" s="62">
        <v>0.5</v>
      </c>
      <c r="D23" s="33"/>
      <c r="E23" s="10"/>
      <c r="F23" s="34"/>
      <c r="G23" s="12"/>
      <c r="H23" s="12"/>
      <c r="I23" s="12">
        <v>5.0999999999999996</v>
      </c>
      <c r="J23" s="12">
        <v>2</v>
      </c>
      <c r="K23" s="24"/>
      <c r="L23" s="12">
        <v>1</v>
      </c>
      <c r="M23" s="12">
        <v>2</v>
      </c>
      <c r="N23" s="24"/>
      <c r="O23" s="24"/>
      <c r="P23" s="24"/>
      <c r="Q23" s="12">
        <v>4.4000000000000004</v>
      </c>
      <c r="R23" s="24"/>
      <c r="S23" s="12"/>
      <c r="T23" s="12"/>
      <c r="U23" s="12"/>
      <c r="V23" s="12"/>
      <c r="W23" s="12"/>
      <c r="X23" s="12">
        <v>132</v>
      </c>
      <c r="Y23" s="28">
        <f>(G23*'Product List'!$F$2)+(H23*'Product List'!$F$3)+(I23*'Product List'!$F$4)+(J23*'Product List'!$F$5)+(K23*'Product List'!$F$6)+(L23*'Product List'!$F$7)+(M23*'Product List'!$F$8)+(N23*'Product List'!$F$9)+(O23*'Product List'!$F$10)+(P23*'Product List'!$F$11)+(Q23*'Product List'!$F$12)+(R23*'Product List'!$F$13)+X23</f>
        <v>2651.5</v>
      </c>
      <c r="Z23" s="29" t="s">
        <v>39</v>
      </c>
      <c r="AA23" s="30">
        <f>(G23*'Product List'!$G$2)+(H23*'Product List'!$G$3)+(I23*'Product List'!$G$4)+(J23*'Product List'!$G$5)+(K23*'Product List'!$G$6)+(L23*'Product List'!$G$7)+(M23*'Product List'!$G$8)+(N23*'Product List'!$G$9)+(O23*'Product List'!$G$10)+(P23*'Product List'!$G$11)+(Q23*'Product List'!$G$12)+(R23*'Product List'!$G$13)</f>
        <v>2214</v>
      </c>
      <c r="AB23" s="31">
        <f t="shared" si="0"/>
        <v>437.5</v>
      </c>
      <c r="AC23" s="7"/>
      <c r="AD23" s="7"/>
      <c r="AE23" s="7"/>
      <c r="AF23" s="7"/>
    </row>
    <row r="24" spans="1:32" ht="15.75" customHeight="1" x14ac:dyDescent="0.3">
      <c r="A24" s="12">
        <v>22</v>
      </c>
      <c r="B24" s="32">
        <v>43924</v>
      </c>
      <c r="C24" s="62">
        <v>0.5</v>
      </c>
      <c r="D24" s="33"/>
      <c r="E24" s="10"/>
      <c r="F24" s="34"/>
      <c r="G24" s="12">
        <v>2</v>
      </c>
      <c r="H24" s="12"/>
      <c r="I24" s="12">
        <v>5.2</v>
      </c>
      <c r="J24" s="12">
        <v>1</v>
      </c>
      <c r="K24" s="24"/>
      <c r="L24" s="12"/>
      <c r="M24" s="12"/>
      <c r="N24" s="24"/>
      <c r="O24" s="24"/>
      <c r="P24" s="24"/>
      <c r="Q24" s="12">
        <v>2</v>
      </c>
      <c r="R24" s="24"/>
      <c r="S24" s="12"/>
      <c r="T24" s="12"/>
      <c r="U24" s="12"/>
      <c r="V24" s="12"/>
      <c r="W24" s="12"/>
      <c r="X24" s="12">
        <v>162</v>
      </c>
      <c r="Y24" s="28">
        <f>(G24*'Product List'!$F$2)+(H24*'Product List'!$F$3)+(I24*'Product List'!$F$4)+(J24*'Product List'!$F$5)+(K24*'Product List'!$F$6)+(L24*'Product List'!$F$7)+(M24*'Product List'!$F$8)+(N24*'Product List'!$F$9)+(O24*'Product List'!$F$10)+(P24*'Product List'!$F$11)+(Q24*'Product List'!$F$12)+(R24*'Product List'!$F$13)+X24</f>
        <v>1756</v>
      </c>
      <c r="Z24" s="29" t="s">
        <v>39</v>
      </c>
      <c r="AA24" s="30">
        <f>(G24*'Product List'!$G$2)+(H24*'Product List'!$G$3)+(I24*'Product List'!$G$4)+(J24*'Product List'!$G$5)+(K24*'Product List'!$G$6)+(L24*'Product List'!$G$7)+(M24*'Product List'!$G$8)+(N24*'Product List'!$G$9)+(O24*'Product List'!$G$10)+(P24*'Product List'!$G$11)+(Q24*'Product List'!$G$12)+(R24*'Product List'!$G$13)</f>
        <v>1288</v>
      </c>
      <c r="AB24" s="31">
        <f t="shared" si="0"/>
        <v>468</v>
      </c>
      <c r="AC24" s="7"/>
      <c r="AD24" s="7"/>
      <c r="AE24" s="7"/>
      <c r="AF24" s="7"/>
    </row>
    <row r="25" spans="1:32" ht="15.75" customHeight="1" x14ac:dyDescent="0.3">
      <c r="A25" s="12">
        <v>23</v>
      </c>
      <c r="B25" s="32">
        <v>43924</v>
      </c>
      <c r="C25" s="62">
        <v>0.5</v>
      </c>
      <c r="D25" s="33"/>
      <c r="E25" s="10"/>
      <c r="F25" s="34"/>
      <c r="G25" s="12"/>
      <c r="H25" s="12"/>
      <c r="I25" s="12"/>
      <c r="J25" s="12"/>
      <c r="K25" s="24"/>
      <c r="L25" s="12">
        <v>4</v>
      </c>
      <c r="M25" s="12"/>
      <c r="N25" s="24"/>
      <c r="O25" s="24"/>
      <c r="P25" s="24"/>
      <c r="Q25" s="12"/>
      <c r="R25" s="24"/>
      <c r="S25" s="12"/>
      <c r="T25" s="12"/>
      <c r="U25" s="12"/>
      <c r="V25" s="12"/>
      <c r="W25" s="12"/>
      <c r="X25" s="12">
        <v>116</v>
      </c>
      <c r="Y25" s="28">
        <f>(G25*'Product List'!$F$2)+(H25*'Product List'!$F$3)+(I25*'Product List'!$F$4)+(J25*'Product List'!$F$5)+(K25*'Product List'!$F$6)+(L25*'Product List'!$F$7)+(M25*'Product List'!$F$8)+(N25*'Product List'!$F$9)+(O25*'Product List'!$F$10)+(P25*'Product List'!$F$11)+(Q25*'Product List'!$F$12)+(R25*'Product List'!$F$13)+X25</f>
        <v>916</v>
      </c>
      <c r="Z25" s="29" t="s">
        <v>39</v>
      </c>
      <c r="AA25" s="30">
        <f>(G25*'Product List'!$G$2)+(H25*'Product List'!$G$3)+(I25*'Product List'!$G$4)+(J25*'Product List'!$G$5)+(K25*'Product List'!$G$6)+(L25*'Product List'!$G$7)+(M25*'Product List'!$G$8)+(N25*'Product List'!$G$9)+(O25*'Product List'!$G$10)+(P25*'Product List'!$G$11)+(Q25*'Product List'!$G$12)+(R25*'Product List'!$G$13)</f>
        <v>720</v>
      </c>
      <c r="AB25" s="31">
        <f t="shared" si="0"/>
        <v>196</v>
      </c>
      <c r="AC25" s="7"/>
      <c r="AD25" s="7"/>
      <c r="AE25" s="7"/>
      <c r="AF25" s="7"/>
    </row>
    <row r="26" spans="1:32" ht="15.75" customHeight="1" x14ac:dyDescent="0.3">
      <c r="A26" s="12">
        <v>24</v>
      </c>
      <c r="B26" s="32">
        <v>43924</v>
      </c>
      <c r="C26" s="62">
        <v>0.5</v>
      </c>
      <c r="D26" s="33"/>
      <c r="E26" s="10"/>
      <c r="F26" s="34"/>
      <c r="G26" s="12">
        <v>2</v>
      </c>
      <c r="H26" s="12"/>
      <c r="I26" s="12"/>
      <c r="J26" s="12"/>
      <c r="K26" s="24"/>
      <c r="L26" s="12"/>
      <c r="M26" s="12"/>
      <c r="N26" s="24"/>
      <c r="O26" s="24"/>
      <c r="P26" s="24"/>
      <c r="Q26" s="12"/>
      <c r="R26" s="12">
        <v>2.2000000000000002</v>
      </c>
      <c r="S26" s="12"/>
      <c r="T26" s="12"/>
      <c r="U26" s="12"/>
      <c r="V26" s="12"/>
      <c r="W26" s="12"/>
      <c r="X26" s="12">
        <v>108</v>
      </c>
      <c r="Y26" s="28">
        <f>(G26*'Product List'!$F$2)+(H26*'Product List'!$F$3)+(I26*'Product List'!$F$4)+(J26*'Product List'!$F$5)+(K26*'Product List'!$F$6)+(L26*'Product List'!$F$7)+(M26*'Product List'!$F$8)+(N26*'Product List'!$F$9)+(O26*'Product List'!$F$10)+(P26*'Product List'!$F$11)+(Q26*'Product List'!$F$12)+(R26*'Product List'!$F$13)+X26</f>
        <v>720</v>
      </c>
      <c r="Z26" s="29" t="s">
        <v>39</v>
      </c>
      <c r="AA26" s="30">
        <f>(G26*'Product List'!$G$2)+(H26*'Product List'!$G$3)+(I26*'Product List'!$G$4)+(J26*'Product List'!$G$5)+(K26*'Product List'!$G$6)+(L26*'Product List'!$G$7)+(M26*'Product List'!$G$8)+(N26*'Product List'!$G$9)+(O26*'Product List'!$G$10)+(P26*'Product List'!$G$11)+(Q26*'Product List'!$G$12)+(R26*'Product List'!$G$13)</f>
        <v>441</v>
      </c>
      <c r="AB26" s="31">
        <f t="shared" si="0"/>
        <v>279</v>
      </c>
      <c r="AC26" s="7"/>
      <c r="AD26" s="7"/>
      <c r="AE26" s="7"/>
      <c r="AF26" s="7"/>
    </row>
    <row r="27" spans="1:32" ht="15.75" customHeight="1" x14ac:dyDescent="0.3">
      <c r="A27" s="12">
        <v>25</v>
      </c>
      <c r="B27" s="32">
        <v>43924</v>
      </c>
      <c r="C27" s="62">
        <v>0.5</v>
      </c>
      <c r="D27" s="33"/>
      <c r="E27" s="10"/>
      <c r="F27" s="34"/>
      <c r="G27" s="12"/>
      <c r="H27" s="12"/>
      <c r="I27" s="12"/>
      <c r="J27" s="12">
        <v>1.6</v>
      </c>
      <c r="K27" s="24"/>
      <c r="L27" s="12">
        <v>1</v>
      </c>
      <c r="M27" s="12">
        <v>1</v>
      </c>
      <c r="N27" s="24"/>
      <c r="O27" s="24"/>
      <c r="P27" s="12">
        <v>1</v>
      </c>
      <c r="Q27" s="12">
        <v>1</v>
      </c>
      <c r="R27" s="12">
        <v>1.5</v>
      </c>
      <c r="S27" s="12"/>
      <c r="T27" s="12"/>
      <c r="U27" s="12"/>
      <c r="V27" s="12"/>
      <c r="W27" s="12"/>
      <c r="X27" s="12">
        <v>218</v>
      </c>
      <c r="Y27" s="28">
        <f>(G27*'Product List'!$F$2)+(H27*'Product List'!$F$3)+(I27*'Product List'!$F$4)+(J27*'Product List'!$F$5)+(K27*'Product List'!$F$6)+(L27*'Product List'!$F$7)+(M27*'Product List'!$F$8)+(N27*'Product List'!$F$9)+(O27*'Product List'!$F$10)+(P27*'Product List'!$F$11)+(Q27*'Product List'!$F$12)+(R27*'Product List'!$F$13)+X27</f>
        <v>1496</v>
      </c>
      <c r="Z27" s="29" t="s">
        <v>39</v>
      </c>
      <c r="AA27" s="30">
        <f>(G27*'Product List'!$G$2)+(H27*'Product List'!$G$3)+(I27*'Product List'!$G$4)+(J27*'Product List'!$G$5)+(K27*'Product List'!$G$6)+(L27*'Product List'!$G$7)+(M27*'Product List'!$G$8)+(N27*'Product List'!$G$9)+(O27*'Product List'!$G$10)+(P27*'Product List'!$G$11)+(Q27*'Product List'!$G$12)+(R27*'Product List'!$G$13)</f>
        <v>1133.5</v>
      </c>
      <c r="AB27" s="31">
        <f t="shared" si="0"/>
        <v>362.5</v>
      </c>
      <c r="AC27" s="7"/>
      <c r="AD27" s="7"/>
      <c r="AE27" s="7"/>
      <c r="AF27" s="7"/>
    </row>
    <row r="28" spans="1:32" ht="15.75" customHeight="1" x14ac:dyDescent="0.3">
      <c r="A28" s="12">
        <v>26</v>
      </c>
      <c r="B28" s="32">
        <v>43924</v>
      </c>
      <c r="C28" s="62">
        <v>0.5</v>
      </c>
      <c r="D28" s="33"/>
      <c r="E28" s="10"/>
      <c r="F28" s="34"/>
      <c r="G28" s="12"/>
      <c r="H28" s="12">
        <v>5</v>
      </c>
      <c r="I28" s="12"/>
      <c r="J28" s="12"/>
      <c r="K28" s="24"/>
      <c r="L28" s="12"/>
      <c r="M28" s="12"/>
      <c r="N28" s="12">
        <v>3</v>
      </c>
      <c r="O28" s="24"/>
      <c r="P28" s="12">
        <v>3.2</v>
      </c>
      <c r="Q28" s="12"/>
      <c r="R28" s="12"/>
      <c r="S28" s="24"/>
      <c r="T28" s="24"/>
      <c r="U28" s="24"/>
      <c r="V28" s="24"/>
      <c r="W28" s="24"/>
      <c r="X28" s="24"/>
      <c r="Y28" s="28">
        <f>(G28*'Product List'!$F$2)+(H28*'Product List'!$F$3)+(I28*'Product List'!$F$4)+(J28*'Product List'!$F$5)+(K28*'Product List'!$F$6)+(L28*'Product List'!$F$7)+(M28*'Product List'!$F$8)+(N28*'Product List'!$F$9)+(O28*'Product List'!$F$10)+(P28*'Product List'!$F$11)+(Q28*'Product List'!$F$12)+(R28*'Product List'!$F$13)+X28</f>
        <v>1586</v>
      </c>
      <c r="Z28" s="29" t="s">
        <v>39</v>
      </c>
      <c r="AA28" s="30">
        <f>(G28*'Product List'!$G$2)+(H28*'Product List'!$G$3)+(I28*'Product List'!$G$4)+(J28*'Product List'!$G$5)+(K28*'Product List'!$G$6)+(L28*'Product List'!$G$7)+(M28*'Product List'!$G$8)+(N28*'Product List'!$G$9)+(O28*'Product List'!$G$10)+(P28*'Product List'!$G$11)+(Q28*'Product List'!$G$12)+(R28*'Product List'!$G$13)</f>
        <v>1112</v>
      </c>
      <c r="AB28" s="31">
        <f t="shared" si="0"/>
        <v>474</v>
      </c>
      <c r="AC28" s="7"/>
      <c r="AD28" s="7"/>
      <c r="AE28" s="7"/>
      <c r="AF28" s="7"/>
    </row>
    <row r="29" spans="1:32" ht="15.75" customHeight="1" x14ac:dyDescent="0.3">
      <c r="A29" s="12">
        <v>27</v>
      </c>
      <c r="B29" s="32">
        <v>43924</v>
      </c>
      <c r="C29" s="62">
        <v>0.5</v>
      </c>
      <c r="D29" s="33"/>
      <c r="E29" s="10"/>
      <c r="F29" s="34"/>
      <c r="G29" s="12"/>
      <c r="H29" s="12"/>
      <c r="I29" s="12"/>
      <c r="J29" s="12">
        <v>3</v>
      </c>
      <c r="K29" s="12">
        <v>3.1</v>
      </c>
      <c r="L29" s="12">
        <v>3.1</v>
      </c>
      <c r="M29" s="12"/>
      <c r="N29" s="12"/>
      <c r="O29" s="24"/>
      <c r="P29" s="12">
        <v>3.1</v>
      </c>
      <c r="Q29" s="12">
        <v>3</v>
      </c>
      <c r="R29" s="12"/>
      <c r="S29" s="12"/>
      <c r="T29" s="12"/>
      <c r="U29" s="12"/>
      <c r="V29" s="12"/>
      <c r="W29" s="12"/>
      <c r="X29" s="12">
        <v>138</v>
      </c>
      <c r="Y29" s="28">
        <f>(G29*'Product List'!$F$2)+(H29*'Product List'!$F$3)+(I29*'Product List'!$F$4)+(J29*'Product List'!$F$5)+(K29*'Product List'!$F$6)+(L29*'Product List'!$F$7)+(M29*'Product List'!$F$8)+(N29*'Product List'!$F$9)+(O29*'Product List'!$F$10)+(P29*'Product List'!$F$11)+(Q29*'Product List'!$F$12)+(R29*'Product List'!$F$13)+X29</f>
        <v>2921</v>
      </c>
      <c r="Z29" s="29" t="s">
        <v>39</v>
      </c>
      <c r="AA29" s="30">
        <f>(G29*'Product List'!$G$2)+(H29*'Product List'!$G$3)+(I29*'Product List'!$G$4)+(J29*'Product List'!$G$5)+(K29*'Product List'!$G$6)+(L29*'Product List'!$G$7)+(M29*'Product List'!$G$8)+(N29*'Product List'!$G$9)+(O29*'Product List'!$G$10)+(P29*'Product List'!$G$11)+(Q29*'Product List'!$G$12)+(R29*'Product List'!$G$13)</f>
        <v>2477</v>
      </c>
      <c r="AB29" s="31">
        <f t="shared" si="0"/>
        <v>444</v>
      </c>
      <c r="AC29" s="7"/>
      <c r="AD29" s="7"/>
      <c r="AE29" s="7"/>
      <c r="AF29" s="7"/>
    </row>
    <row r="30" spans="1:32" ht="15.75" customHeight="1" x14ac:dyDescent="0.3">
      <c r="A30" s="12">
        <v>28</v>
      </c>
      <c r="B30" s="32">
        <v>43924</v>
      </c>
      <c r="C30" s="62">
        <v>0.71527777777777779</v>
      </c>
      <c r="D30" s="33"/>
      <c r="E30" s="10"/>
      <c r="F30" s="34"/>
      <c r="G30" s="12">
        <v>6</v>
      </c>
      <c r="H30" s="12">
        <v>6</v>
      </c>
      <c r="I30" s="12">
        <v>7.5</v>
      </c>
      <c r="J30" s="12">
        <v>2</v>
      </c>
      <c r="K30" s="12">
        <v>4</v>
      </c>
      <c r="L30" s="12"/>
      <c r="M30" s="12"/>
      <c r="N30" s="12"/>
      <c r="O30" s="24"/>
      <c r="P30" s="12"/>
      <c r="Q30" s="12">
        <v>2</v>
      </c>
      <c r="R30" s="12"/>
      <c r="S30" s="12"/>
      <c r="T30" s="12"/>
      <c r="U30" s="12"/>
      <c r="V30" s="12"/>
      <c r="W30" s="12"/>
      <c r="X30" s="12">
        <v>138</v>
      </c>
      <c r="Y30" s="28">
        <f>(G30*'Product List'!$F$2)+(H30*'Product List'!$F$3)+(I30*'Product List'!$F$4)+(J30*'Product List'!$F$5)+(K30*'Product List'!$F$6)+(L30*'Product List'!$F$7)+(M30*'Product List'!$F$8)+(N30*'Product List'!$F$9)+(O30*'Product List'!$F$10)+(P30*'Product List'!$F$11)+(Q30*'Product List'!$F$12)+(R30*'Product List'!$F$13)+X30</f>
        <v>4145.5</v>
      </c>
      <c r="Z30" s="29" t="s">
        <v>39</v>
      </c>
      <c r="AA30" s="30">
        <f>(G30*'Product List'!$G$2)+(H30*'Product List'!$G$3)+(I30*'Product List'!$G$4)+(J30*'Product List'!$G$5)+(K30*'Product List'!$G$6)+(L30*'Product List'!$G$7)+(M30*'Product List'!$G$8)+(N30*'Product List'!$G$9)+(O30*'Product List'!$G$10)+(P30*'Product List'!$G$11)+(Q30*'Product List'!$G$12)+(R30*'Product List'!$G$13)</f>
        <v>2964</v>
      </c>
      <c r="AB30" s="31">
        <f t="shared" si="0"/>
        <v>1181.5</v>
      </c>
      <c r="AC30" s="7"/>
      <c r="AD30" s="7"/>
      <c r="AE30" s="7"/>
      <c r="AF30" s="7"/>
    </row>
    <row r="31" spans="1:32" ht="15.75" customHeight="1" x14ac:dyDescent="0.3">
      <c r="A31" s="53">
        <v>29</v>
      </c>
      <c r="B31" s="48">
        <v>43924</v>
      </c>
      <c r="C31" s="49">
        <v>0.70833333333333337</v>
      </c>
      <c r="D31" s="50"/>
      <c r="E31" s="63"/>
      <c r="F31" s="64"/>
      <c r="G31" s="53">
        <v>2</v>
      </c>
      <c r="H31" s="53">
        <v>2</v>
      </c>
      <c r="I31" s="65"/>
      <c r="J31" s="66">
        <v>2</v>
      </c>
      <c r="K31" s="66">
        <v>2</v>
      </c>
      <c r="L31" s="65"/>
      <c r="M31" s="66">
        <v>3</v>
      </c>
      <c r="N31" s="65"/>
      <c r="O31" s="65"/>
      <c r="P31" s="66">
        <v>5</v>
      </c>
      <c r="Q31" s="65"/>
      <c r="R31" s="65"/>
      <c r="S31" s="53">
        <v>3</v>
      </c>
      <c r="T31" s="54"/>
      <c r="U31" s="53">
        <v>3</v>
      </c>
      <c r="V31" s="53">
        <v>3</v>
      </c>
      <c r="W31" s="53"/>
      <c r="X31" s="54"/>
      <c r="Y31" s="57">
        <f>(G31*'Product List'!$F$2)+(H31*'Product List'!$F$3)+(I31*'Product List'!$F$4)+(J31*'Product List'!$F$5)+(K31*'Product List'!$F$6)+(L31*'Product List'!$F$7)+(M31*'Product List'!$F$8)+(N31*'Product List'!$F$9)+(O31*'Product List'!$F$10)+(P31*'Product List'!$F$11)+(Q31*'Product List'!$F$12)+(R31*'Product List'!$F$13)+(S31*'Product List'!$I$14)+(T31*'Product List'!$I$14)+(U31*'Product List'!$I$14)+(V31*'Product List'!$I$14)+(W31*'Product List'!$I$14)+X31</f>
        <v>4615</v>
      </c>
      <c r="Z31" s="59" t="s">
        <v>39</v>
      </c>
      <c r="AA31" s="60">
        <f>(G31*'Product List'!$G$2)+(H31*'Product List'!$G$3)+(I31*'Product List'!$G$4)+(J31*'Product List'!$G$5)+(K31*'Product List'!$G$6)+(L31*'Product List'!$G$7)+(M31*'Product List'!$G$8)+(N31*'Product List'!$G$9)+(O31*'Product List'!$G$10)+(P31*'Product List'!$G$11)+(Q31*'Product List'!$G$12)+(R31*'Product List'!$G$13)</f>
        <v>2133</v>
      </c>
      <c r="AB31" s="61">
        <f t="shared" si="0"/>
        <v>2482</v>
      </c>
      <c r="AC31" s="7"/>
      <c r="AD31" s="7"/>
      <c r="AE31" s="7"/>
      <c r="AF31" s="7"/>
    </row>
    <row r="32" spans="1:32" ht="15.75" customHeight="1" x14ac:dyDescent="0.3">
      <c r="A32" s="67">
        <v>30</v>
      </c>
      <c r="B32" s="68">
        <v>43925</v>
      </c>
      <c r="C32" s="69">
        <v>0.5</v>
      </c>
      <c r="D32" s="70"/>
      <c r="E32" s="71"/>
      <c r="F32" s="72"/>
      <c r="G32" s="67">
        <v>1</v>
      </c>
      <c r="H32" s="67">
        <v>1</v>
      </c>
      <c r="I32" s="67">
        <v>1.4</v>
      </c>
      <c r="J32" s="73"/>
      <c r="K32" s="73"/>
      <c r="L32" s="73"/>
      <c r="M32" s="73"/>
      <c r="N32" s="73"/>
      <c r="O32" s="73"/>
      <c r="P32" s="73"/>
      <c r="Q32" s="73"/>
      <c r="R32" s="67">
        <v>2</v>
      </c>
      <c r="S32" s="73"/>
      <c r="T32" s="73"/>
      <c r="U32" s="73"/>
      <c r="V32" s="73"/>
      <c r="W32" s="73"/>
      <c r="X32" s="67">
        <v>146</v>
      </c>
      <c r="Y32" s="74">
        <f>(G32*'Product List'!$I$2)+(H32*'Product List'!$I$3)+(I32*'Product List'!$I$4)+(J32*'Product List'!$I$5)+(K32*'Product List'!$I$6)+(L32*'Product List'!$I$7)+(M32*'Product List'!$I$8)+(N32*'Product List'!$I$9)+(O32*'Product List'!$I$10)+(P32*'Product List'!$I$11)+(Q32*'Product List'!$I$12)+(R32*'Product List'!$I$13)+(S32*'Product List'!$I$14)+(T32*'Product List'!$I$15)+(U32*'Product List'!$I$16)+(V32*'Product List'!$I$17)+(W32*'Product List'!$I$18)+X32</f>
        <v>929</v>
      </c>
      <c r="Z32" s="29" t="s">
        <v>39</v>
      </c>
      <c r="AA32" s="75">
        <f>(G32*'Product List'!$J$2)+(H32*'Product List'!$J$3)+(I32*'Product List'!$J$4)+(J32*'Product List'!$J$5)+(K32*'Product List'!$J$6)+(L32*'Product List'!$J$7)+(M32*'Product List'!$J$8)+(N32*'Product List'!$J$9)+(O32*'Product List'!$J$10)+(P32*'Product List'!$J$11)+(Q32*'Product List'!$J$12)+(R32*'Product List'!$J$13)</f>
        <v>582</v>
      </c>
      <c r="AB32" s="76">
        <f t="shared" si="0"/>
        <v>347</v>
      </c>
      <c r="AC32" s="19"/>
      <c r="AD32" s="19"/>
      <c r="AE32" s="19"/>
      <c r="AF32" s="19"/>
    </row>
    <row r="33" spans="1:32" ht="15.75" customHeight="1" x14ac:dyDescent="0.3">
      <c r="A33" s="12">
        <v>31</v>
      </c>
      <c r="B33" s="32">
        <v>43925</v>
      </c>
      <c r="C33" s="62">
        <v>0.5</v>
      </c>
      <c r="D33" s="33"/>
      <c r="E33" s="10"/>
      <c r="F33" s="34"/>
      <c r="G33" s="24"/>
      <c r="H33" s="24"/>
      <c r="I33" s="12"/>
      <c r="J33" s="24"/>
      <c r="K33" s="24"/>
      <c r="L33" s="24"/>
      <c r="M33" s="24"/>
      <c r="N33" s="24"/>
      <c r="O33" s="24"/>
      <c r="P33" s="24"/>
      <c r="Q33" s="12">
        <v>3.2</v>
      </c>
      <c r="R33" s="24"/>
      <c r="S33" s="24"/>
      <c r="T33" s="24"/>
      <c r="U33" s="24"/>
      <c r="V33" s="24"/>
      <c r="W33" s="24"/>
      <c r="X33" s="12">
        <v>100</v>
      </c>
      <c r="Y33" s="74">
        <f>(G33*'Product List'!$I$2)+(H33*'Product List'!$I$3)+(I33*'Product List'!$I$4)+(J33*'Product List'!$I$5)+(K33*'Product List'!$I$6)+(L33*'Product List'!$I$7)+(M33*'Product List'!$I$8)+(N33*'Product List'!$I$9)+(O33*'Product List'!$I$10)+(P33*'Product List'!$I$11)+(Q33*'Product List'!$I$12)+(R33*'Product List'!$I$13)+(S33*'Product List'!$I$14)+(T33*'Product List'!$I$15)+(U33*'Product List'!$I$16)+(V33*'Product List'!$I$17)+(W33*'Product List'!$I$18)+X33</f>
        <v>836</v>
      </c>
      <c r="Z33" s="29" t="s">
        <v>39</v>
      </c>
      <c r="AA33" s="75">
        <f>(G33*'Product List'!$J$2)+(H33*'Product List'!$J$3)+(I33*'Product List'!$J$4)+(J33*'Product List'!$J$5)+(K33*'Product List'!$J$6)+(L33*'Product List'!$J$7)+(M33*'Product List'!$J$8)+(N33*'Product List'!$J$9)+(O33*'Product List'!$J$10)+(P33*'Product List'!$J$11)+(Q33*'Product List'!$J$12)+(R33*'Product List'!$J$13)</f>
        <v>576</v>
      </c>
      <c r="AB33" s="31">
        <f t="shared" si="0"/>
        <v>260</v>
      </c>
      <c r="AC33" s="7"/>
      <c r="AD33" s="7"/>
      <c r="AE33" s="7"/>
      <c r="AF33" s="7"/>
    </row>
    <row r="34" spans="1:32" ht="15.75" customHeight="1" x14ac:dyDescent="0.3">
      <c r="A34" s="12">
        <v>32</v>
      </c>
      <c r="B34" s="32">
        <v>43925</v>
      </c>
      <c r="C34" s="62">
        <v>0.375</v>
      </c>
      <c r="D34" s="33"/>
      <c r="E34" s="10"/>
      <c r="F34" s="34"/>
      <c r="G34" s="12">
        <v>1</v>
      </c>
      <c r="H34" s="24"/>
      <c r="I34" s="12">
        <v>3</v>
      </c>
      <c r="J34" s="24"/>
      <c r="K34" s="24"/>
      <c r="L34" s="12">
        <v>2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12">
        <v>116</v>
      </c>
      <c r="Y34" s="74">
        <f>(G34*'Product List'!$I$2)+(H34*'Product List'!$I$3)+(I34*'Product List'!$I$4)+(J34*'Product List'!$I$5)+(K34*'Product List'!$I$6)+(L34*'Product List'!$I$7)+(M34*'Product List'!$I$8)+(N34*'Product List'!$I$9)+(O34*'Product List'!$I$10)+(P34*'Product List'!$I$11)+(Q34*'Product List'!$I$12)+(R34*'Product List'!$I$13)+(S34*'Product List'!$I$14)+(T34*'Product List'!$I$15)+(U34*'Product List'!$I$16)+(V34*'Product List'!$I$17)+(W34*'Product List'!$I$18)+X34</f>
        <v>1121</v>
      </c>
      <c r="Z34" s="29" t="s">
        <v>39</v>
      </c>
      <c r="AA34" s="75">
        <f>(G34*'Product List'!$J$2)+(H34*'Product List'!$J$3)+(I34*'Product List'!$J$4)+(J34*'Product List'!$J$5)+(K34*'Product List'!$J$6)+(L34*'Product List'!$J$7)+(M34*'Product List'!$J$8)+(N34*'Product List'!$J$9)+(O34*'Product List'!$J$10)+(P34*'Product List'!$J$11)+(Q34*'Product List'!$J$12)+(R34*'Product List'!$J$13)</f>
        <v>792</v>
      </c>
      <c r="AB34" s="31">
        <f t="shared" si="0"/>
        <v>329</v>
      </c>
      <c r="AC34" s="7"/>
      <c r="AD34" s="7"/>
      <c r="AE34" s="7"/>
      <c r="AF34" s="7"/>
    </row>
    <row r="35" spans="1:32" ht="15.75" customHeight="1" x14ac:dyDescent="0.3">
      <c r="A35" s="12">
        <v>33</v>
      </c>
      <c r="B35" s="32">
        <v>43925</v>
      </c>
      <c r="C35" s="62">
        <v>0.375</v>
      </c>
      <c r="D35" s="33"/>
      <c r="E35" s="10"/>
      <c r="F35" s="34"/>
      <c r="G35" s="12">
        <v>2</v>
      </c>
      <c r="H35" s="24"/>
      <c r="I35" s="12">
        <v>2</v>
      </c>
      <c r="J35" s="24"/>
      <c r="K35" s="12">
        <v>1.1000000000000001</v>
      </c>
      <c r="L35" s="24"/>
      <c r="M35" s="24"/>
      <c r="N35" s="24"/>
      <c r="O35" s="24"/>
      <c r="P35" s="12">
        <v>1.1000000000000001</v>
      </c>
      <c r="Q35" s="24"/>
      <c r="R35" s="24"/>
      <c r="S35" s="24"/>
      <c r="T35" s="24"/>
      <c r="U35" s="24"/>
      <c r="V35" s="24"/>
      <c r="W35" s="24"/>
      <c r="X35" s="12">
        <v>116</v>
      </c>
      <c r="Y35" s="74">
        <f>(G35*'Product List'!$I$2)+(H35*'Product List'!$I$3)+(I35*'Product List'!$I$4)+(J35*'Product List'!$I$5)+(K35*'Product List'!$I$6)+(L35*'Product List'!$I$7)+(M35*'Product List'!$I$8)+(N35*'Product List'!$I$9)+(O35*'Product List'!$I$10)+(P35*'Product List'!$I$11)+(Q35*'Product List'!$I$12)+(R35*'Product List'!$I$13)+(S35*'Product List'!$I$14)+(T35*'Product List'!$I$15)+(U35*'Product List'!$I$16)+(V35*'Product List'!$I$17)+(W35*'Product List'!$I$18)+X35</f>
        <v>1029</v>
      </c>
      <c r="Z35" s="29" t="s">
        <v>39</v>
      </c>
      <c r="AA35" s="75">
        <f>(G35*'Product List'!$J$2)+(H35*'Product List'!$J$3)+(I35*'Product List'!$J$4)+(J35*'Product List'!$J$5)+(K35*'Product List'!$J$6)+(L35*'Product List'!$J$7)+(M35*'Product List'!$J$8)+(N35*'Product List'!$J$9)+(O35*'Product List'!$J$10)+(P35*'Product List'!$J$11)+(Q35*'Product List'!$J$12)+(R35*'Product List'!$J$13)</f>
        <v>703</v>
      </c>
      <c r="AB35" s="31">
        <f t="shared" si="0"/>
        <v>326</v>
      </c>
      <c r="AC35" s="7"/>
      <c r="AD35" s="7"/>
      <c r="AE35" s="7"/>
      <c r="AF35" s="7"/>
    </row>
    <row r="36" spans="1:32" ht="15.75" customHeight="1" x14ac:dyDescent="0.3">
      <c r="A36" s="12">
        <v>34</v>
      </c>
      <c r="B36" s="32">
        <v>43925</v>
      </c>
      <c r="C36" s="62">
        <v>0.375</v>
      </c>
      <c r="D36" s="33"/>
      <c r="E36" s="10"/>
      <c r="F36" s="34"/>
      <c r="G36" s="24"/>
      <c r="H36" s="24"/>
      <c r="I36" s="12">
        <v>4.5</v>
      </c>
      <c r="J36" s="24"/>
      <c r="K36" s="24"/>
      <c r="L36" s="24"/>
      <c r="M36" s="24"/>
      <c r="N36" s="24"/>
      <c r="O36" s="24"/>
      <c r="P36" s="24"/>
      <c r="Q36" s="24"/>
      <c r="R36" s="12">
        <v>1.9</v>
      </c>
      <c r="S36" s="24"/>
      <c r="T36" s="24"/>
      <c r="U36" s="24"/>
      <c r="V36" s="24"/>
      <c r="W36" s="24"/>
      <c r="X36" s="12">
        <v>100</v>
      </c>
      <c r="Y36" s="74">
        <f>(G36*'Product List'!$I$2)+(H36*'Product List'!$I$3)+(I36*'Product List'!$I$4)+(J36*'Product List'!$I$5)+(K36*'Product List'!$I$6)+(L36*'Product List'!$I$7)+(M36*'Product List'!$I$8)+(N36*'Product List'!$I$9)+(O36*'Product List'!$I$10)+(P36*'Product List'!$I$11)+(Q36*'Product List'!$I$12)+(R36*'Product List'!$I$13)+(S36*'Product List'!$I$14)+(T36*'Product List'!$I$15)+(U36*'Product List'!$I$16)+(V36*'Product List'!$I$17)+(W36*'Product List'!$I$18)+X36</f>
        <v>1056.5</v>
      </c>
      <c r="Z36" s="29" t="s">
        <v>39</v>
      </c>
      <c r="AA36" s="75">
        <f>(G36*'Product List'!$J$2)+(H36*'Product List'!$J$3)+(I36*'Product List'!$J$4)+(J36*'Product List'!$J$5)+(K36*'Product List'!$J$6)+(L36*'Product List'!$J$7)+(M36*'Product List'!$J$8)+(N36*'Product List'!$J$9)+(O36*'Product List'!$J$10)+(P36*'Product List'!$J$11)+(Q36*'Product List'!$J$12)+(R36*'Product List'!$J$13)</f>
        <v>796.5</v>
      </c>
      <c r="AB36" s="31">
        <f t="shared" si="0"/>
        <v>260</v>
      </c>
      <c r="AC36" s="7"/>
      <c r="AD36" s="7"/>
      <c r="AE36" s="7"/>
      <c r="AF36" s="7"/>
    </row>
    <row r="37" spans="1:32" ht="15.75" customHeight="1" x14ac:dyDescent="0.3">
      <c r="A37" s="12">
        <v>35</v>
      </c>
      <c r="B37" s="32">
        <v>43925</v>
      </c>
      <c r="C37" s="62">
        <v>0.375</v>
      </c>
      <c r="D37" s="33"/>
      <c r="E37" s="10"/>
      <c r="F37" s="34"/>
      <c r="G37" s="24"/>
      <c r="H37" s="24"/>
      <c r="I37" s="24"/>
      <c r="J37" s="24"/>
      <c r="K37" s="12">
        <v>3</v>
      </c>
      <c r="L37" s="24"/>
      <c r="M37" s="24"/>
      <c r="N37" s="24"/>
      <c r="O37" s="24"/>
      <c r="P37" s="12">
        <v>3</v>
      </c>
      <c r="Q37" s="24"/>
      <c r="R37" s="24"/>
      <c r="S37" s="24"/>
      <c r="T37" s="24"/>
      <c r="U37" s="24"/>
      <c r="V37" s="24"/>
      <c r="W37" s="24"/>
      <c r="X37" s="12">
        <v>108</v>
      </c>
      <c r="Y37" s="74">
        <f>(G37*'Product List'!$I$2)+(H37*'Product List'!$I$3)+(I37*'Product List'!$I$4)+(J37*'Product List'!$I$5)+(K37*'Product List'!$I$6)+(L37*'Product List'!$I$7)+(M37*'Product List'!$I$8)+(N37*'Product List'!$I$9)+(O37*'Product List'!$I$10)+(P37*'Product List'!$I$11)+(Q37*'Product List'!$I$12)+(R37*'Product List'!$I$13)+(S37*'Product List'!$I$14)+(T37*'Product List'!$I$15)+(U37*'Product List'!$I$16)+(V37*'Product List'!$I$17)+(W37*'Product List'!$I$18)+X37</f>
        <v>1098</v>
      </c>
      <c r="Z37" s="29" t="s">
        <v>39</v>
      </c>
      <c r="AA37" s="75">
        <f>(G37*'Product List'!$J$2)+(H37*'Product List'!$J$3)+(I37*'Product List'!$J$4)+(J37*'Product List'!$J$5)+(K37*'Product List'!$J$6)+(L37*'Product List'!$J$7)+(M37*'Product List'!$J$8)+(N37*'Product List'!$J$9)+(O37*'Product List'!$J$10)+(P37*'Product List'!$J$11)+(Q37*'Product List'!$J$12)+(R37*'Product List'!$J$13)</f>
        <v>870</v>
      </c>
      <c r="AB37" s="31">
        <f t="shared" si="0"/>
        <v>228</v>
      </c>
      <c r="AC37" s="7"/>
      <c r="AD37" s="7"/>
      <c r="AE37" s="7"/>
      <c r="AF37" s="7"/>
    </row>
    <row r="38" spans="1:32" ht="15.75" customHeight="1" x14ac:dyDescent="0.3">
      <c r="A38" s="12">
        <v>36</v>
      </c>
      <c r="B38" s="32">
        <v>43925</v>
      </c>
      <c r="C38" s="62">
        <v>0.375</v>
      </c>
      <c r="D38" s="33"/>
      <c r="E38" s="10"/>
      <c r="F38" s="34"/>
      <c r="G38" s="12">
        <v>2</v>
      </c>
      <c r="H38" s="12">
        <v>2</v>
      </c>
      <c r="I38" s="12">
        <v>1.7</v>
      </c>
      <c r="J38" s="24"/>
      <c r="K38" s="12">
        <v>1</v>
      </c>
      <c r="L38" s="24"/>
      <c r="M38" s="12">
        <v>1.1000000000000001</v>
      </c>
      <c r="N38" s="24"/>
      <c r="O38" s="24"/>
      <c r="P38" s="24"/>
      <c r="Q38" s="24"/>
      <c r="R38" s="12">
        <v>1</v>
      </c>
      <c r="S38" s="12">
        <v>1</v>
      </c>
      <c r="T38" s="12"/>
      <c r="U38" s="12">
        <v>2</v>
      </c>
      <c r="V38" s="24"/>
      <c r="W38" s="24"/>
      <c r="X38" s="12">
        <v>132</v>
      </c>
      <c r="Y38" s="74">
        <f>(G38*'Product List'!$I$2)+(H38*'Product List'!$I$3)+(I38*'Product List'!$I$4)+(J38*'Product List'!$I$5)+(K38*'Product List'!$I$6)+(L38*'Product List'!$I$7)+(M38*'Product List'!$I$8)+(N38*'Product List'!$I$9)+(O38*'Product List'!$I$10)+(P38*'Product List'!$I$11)+(Q38*'Product List'!$I$12)+(R38*'Product List'!$I$13)+(S38*'Product List'!$I$14)+(T38*'Product List'!$I$15)+(U38*'Product List'!$I$16)+(V38*'Product List'!$I$17)+(W38*'Product List'!$I$18)+X38</f>
        <v>2070.5</v>
      </c>
      <c r="Z38" s="29" t="s">
        <v>39</v>
      </c>
      <c r="AA38" s="75">
        <f>(G38*'Product List'!$J$2)+(H38*'Product List'!$J$3)+(I38*'Product List'!$J$4)+(J38*'Product List'!$J$5)+(K38*'Product List'!$J$6)+(L38*'Product List'!$J$7)+(M38*'Product List'!$J$8)+(N38*'Product List'!$J$9)+(O38*'Product List'!$J$10)+(P38*'Product List'!$J$11)+(Q38*'Product List'!$J$12)+(R38*'Product List'!$J$13)</f>
        <v>927.5</v>
      </c>
      <c r="AB38" s="31">
        <f t="shared" si="0"/>
        <v>1143</v>
      </c>
      <c r="AC38" s="7"/>
      <c r="AD38" s="7"/>
      <c r="AE38" s="7"/>
      <c r="AF38" s="7"/>
    </row>
    <row r="39" spans="1:32" ht="15.75" customHeight="1" x14ac:dyDescent="0.3">
      <c r="A39" s="12">
        <v>37</v>
      </c>
      <c r="B39" s="32">
        <v>43925</v>
      </c>
      <c r="C39" s="62">
        <v>0.5</v>
      </c>
      <c r="D39" s="33"/>
      <c r="E39" s="10"/>
      <c r="F39" s="34"/>
      <c r="G39" s="12">
        <v>5</v>
      </c>
      <c r="H39" s="12">
        <v>5</v>
      </c>
      <c r="I39" s="24"/>
      <c r="J39" s="24"/>
      <c r="K39" s="24"/>
      <c r="L39" s="12">
        <v>1.3</v>
      </c>
      <c r="M39" s="12">
        <v>1</v>
      </c>
      <c r="N39" s="24"/>
      <c r="O39" s="24"/>
      <c r="P39" s="24"/>
      <c r="Q39" s="24"/>
      <c r="R39" s="24"/>
      <c r="S39" s="24"/>
      <c r="T39" s="24"/>
      <c r="U39" s="12">
        <v>2</v>
      </c>
      <c r="V39" s="24"/>
      <c r="W39" s="24"/>
      <c r="X39" s="12">
        <v>108</v>
      </c>
      <c r="Y39" s="74">
        <f>(G39*'Product List'!$I$2)+(H39*'Product List'!$I$3)+(I39*'Product List'!$I$4)+(J39*'Product List'!$I$5)+(K39*'Product List'!$I$6)+(L39*'Product List'!$I$7)+(M39*'Product List'!$I$8)+(N39*'Product List'!$I$9)+(O39*'Product List'!$I$10)+(P39*'Product List'!$I$11)+(Q39*'Product List'!$I$12)+(R39*'Product List'!$I$13)+(S39*'Product List'!$I$14)+(T39*'Product List'!$I$15)+(U39*'Product List'!$I$16)+(V39*'Product List'!$I$17)+(W39*'Product List'!$I$18)+X39</f>
        <v>2314</v>
      </c>
      <c r="Z39" s="29" t="s">
        <v>39</v>
      </c>
      <c r="AA39" s="75">
        <f>(G39*'Product List'!$J$2)+(H39*'Product List'!$J$3)+(I39*'Product List'!$J$4)+(J39*'Product List'!$J$5)+(K39*'Product List'!$J$6)+(L39*'Product List'!$J$7)+(M39*'Product List'!$J$8)+(N39*'Product List'!$J$9)+(O39*'Product List'!$J$10)+(P39*'Product List'!$J$11)+(Q39*'Product List'!$J$12)+(R39*'Product List'!$J$13)</f>
        <v>1109</v>
      </c>
      <c r="AB39" s="31">
        <f t="shared" si="0"/>
        <v>1205</v>
      </c>
      <c r="AC39" s="7"/>
      <c r="AD39" s="7"/>
      <c r="AE39" s="7"/>
      <c r="AF39" s="7"/>
    </row>
    <row r="40" spans="1:32" ht="15.75" customHeight="1" x14ac:dyDescent="0.3">
      <c r="A40" s="12">
        <v>38</v>
      </c>
      <c r="B40" s="32">
        <v>43925</v>
      </c>
      <c r="C40" s="62">
        <v>0.5</v>
      </c>
      <c r="D40" s="33"/>
      <c r="E40" s="10"/>
      <c r="F40" s="34"/>
      <c r="G40" s="12">
        <v>1</v>
      </c>
      <c r="H40" s="24"/>
      <c r="I40" s="24"/>
      <c r="J40" s="12">
        <v>1</v>
      </c>
      <c r="K40" s="12">
        <v>1.2</v>
      </c>
      <c r="L40" s="24"/>
      <c r="M40" s="24"/>
      <c r="N40" s="24"/>
      <c r="O40" s="24"/>
      <c r="P40" s="12">
        <v>1</v>
      </c>
      <c r="Q40" s="24"/>
      <c r="R40" s="24"/>
      <c r="S40" s="24"/>
      <c r="T40" s="24"/>
      <c r="U40" s="12">
        <v>1</v>
      </c>
      <c r="V40" s="24"/>
      <c r="W40" s="24"/>
      <c r="X40" s="12">
        <v>100</v>
      </c>
      <c r="Y40" s="74">
        <f>(G40*'Product List'!$I$2)+(H40*'Product List'!$I$3)+(I40*'Product List'!$I$4)+(J40*'Product List'!$I$5)+(K40*'Product List'!$I$6)+(L40*'Product List'!$I$7)+(M40*'Product List'!$I$8)+(N40*'Product List'!$I$9)+(O40*'Product List'!$I$10)+(P40*'Product List'!$I$11)+(Q40*'Product List'!$I$12)+(R40*'Product List'!$I$13)+(S40*'Product List'!$I$14)+(T40*'Product List'!$I$15)+(U40*'Product List'!$I$16)+(V40*'Product List'!$I$17)+(W40*'Product List'!$I$18)+X40</f>
        <v>995</v>
      </c>
      <c r="Z40" s="29" t="s">
        <v>39</v>
      </c>
      <c r="AA40" s="75">
        <f>(G40*'Product List'!$J$2)+(H40*'Product List'!$J$3)+(I40*'Product List'!$J$4)+(J40*'Product List'!$J$5)+(K40*'Product List'!$J$6)+(L40*'Product List'!$J$7)+(M40*'Product List'!$J$8)+(N40*'Product List'!$J$9)+(O40*'Product List'!$J$10)+(P40*'Product List'!$J$11)+(Q40*'Product List'!$J$12)+(R40*'Product List'!$J$13)</f>
        <v>548</v>
      </c>
      <c r="AB40" s="31">
        <f t="shared" si="0"/>
        <v>447</v>
      </c>
      <c r="AC40" s="7"/>
      <c r="AD40" s="7"/>
      <c r="AE40" s="7"/>
      <c r="AF40" s="7"/>
    </row>
    <row r="41" spans="1:32" ht="15.75" customHeight="1" x14ac:dyDescent="0.3">
      <c r="A41" s="12">
        <v>39</v>
      </c>
      <c r="B41" s="32">
        <v>43925</v>
      </c>
      <c r="C41" s="62">
        <v>0.5</v>
      </c>
      <c r="D41" s="33"/>
      <c r="E41" s="10"/>
      <c r="F41" s="34"/>
      <c r="G41" s="24"/>
      <c r="H41" s="24"/>
      <c r="I41" s="12">
        <v>3</v>
      </c>
      <c r="J41" s="24"/>
      <c r="K41" s="24"/>
      <c r="L41" s="24"/>
      <c r="M41" s="24"/>
      <c r="N41" s="24"/>
      <c r="O41" s="24"/>
      <c r="P41" s="12">
        <v>1.5</v>
      </c>
      <c r="Q41" s="24"/>
      <c r="R41" s="12">
        <v>1.5</v>
      </c>
      <c r="S41" s="12">
        <v>1</v>
      </c>
      <c r="T41" s="12">
        <v>1</v>
      </c>
      <c r="U41" s="12">
        <v>1</v>
      </c>
      <c r="V41" s="24"/>
      <c r="W41" s="12">
        <v>1</v>
      </c>
      <c r="X41" s="12">
        <v>108</v>
      </c>
      <c r="Y41" s="74">
        <f>(G41*'Product List'!$I$2)+(H41*'Product List'!$I$3)+(I41*'Product List'!$I$4)+(J41*'Product List'!$I$5)+(K41*'Product List'!$I$6)+(L41*'Product List'!$I$7)+(M41*'Product List'!$I$8)+(N41*'Product List'!$I$9)+(O41*'Product List'!$I$10)+(P41*'Product List'!$I$11)+(Q41*'Product List'!$I$12)+(R41*'Product List'!$I$13)+(S41*'Product List'!$I$14)+(T41*'Product List'!$I$15)+(U41*'Product List'!$I$16)+(V41*'Product List'!$I$17)+(W41*'Product List'!$I$18)+X41</f>
        <v>2028</v>
      </c>
      <c r="Z41" s="29" t="s">
        <v>39</v>
      </c>
      <c r="AA41" s="75">
        <f>(G41*'Product List'!$J$2)+(H41*'Product List'!$J$3)+(I41*'Product List'!$J$4)+(J41*'Product List'!$J$5)+(K41*'Product List'!$J$6)+(L41*'Product List'!$J$7)+(M41*'Product List'!$J$8)+(N41*'Product List'!$J$9)+(O41*'Product List'!$J$10)+(P41*'Product List'!$J$11)+(Q41*'Product List'!$J$12)+(R41*'Product List'!$J$13)</f>
        <v>802.5</v>
      </c>
      <c r="AB41" s="31">
        <f t="shared" si="0"/>
        <v>1225.5</v>
      </c>
      <c r="AC41" s="7"/>
      <c r="AD41" s="7"/>
      <c r="AE41" s="7"/>
      <c r="AF41" s="7"/>
    </row>
    <row r="42" spans="1:32" ht="15.75" customHeight="1" x14ac:dyDescent="0.3">
      <c r="A42" s="12">
        <v>40</v>
      </c>
      <c r="B42" s="32">
        <v>43925</v>
      </c>
      <c r="C42" s="62">
        <v>0.625</v>
      </c>
      <c r="D42" s="33"/>
      <c r="E42" s="10"/>
      <c r="F42" s="34"/>
      <c r="G42" s="12">
        <v>2</v>
      </c>
      <c r="H42" s="12">
        <v>1</v>
      </c>
      <c r="I42" s="12">
        <f>1.8+4.7+1.8</f>
        <v>8.3000000000000007</v>
      </c>
      <c r="J42" s="12">
        <v>3</v>
      </c>
      <c r="K42" s="24"/>
      <c r="L42" s="24"/>
      <c r="M42" s="24"/>
      <c r="N42" s="24"/>
      <c r="O42" s="24"/>
      <c r="P42" s="24"/>
      <c r="Q42" s="24"/>
      <c r="R42" s="12">
        <v>6.2</v>
      </c>
      <c r="S42" s="12">
        <v>2</v>
      </c>
      <c r="T42" s="12">
        <v>1</v>
      </c>
      <c r="U42" s="12">
        <v>2</v>
      </c>
      <c r="V42" s="24"/>
      <c r="W42" s="24"/>
      <c r="X42" s="12">
        <v>108</v>
      </c>
      <c r="Y42" s="74">
        <f>(G42*'Product List'!$I$2)+(H42*'Product List'!$I$3)+(I42*'Product List'!$I$4)+(J42*'Product List'!$I$5)+(K42*'Product List'!$I$6)+(L42*'Product List'!$I$7)+(M42*'Product List'!$I$8)+(N42*'Product List'!$I$9)+(O42*'Product List'!$I$10)+(P42*'Product List'!$I$11)+(Q42*'Product List'!$I$12)+(R42*'Product List'!$I$13)+(S42*'Product List'!$I$14)+(T42*'Product List'!$I$15)+(U42*'Product List'!$I$16)+(V42*'Product List'!$I$17)+(W42*'Product List'!$I$18)+X42</f>
        <v>4358.5</v>
      </c>
      <c r="Z42" s="29" t="s">
        <v>39</v>
      </c>
      <c r="AA42" s="75">
        <f>(G42*'Product List'!$J$2)+(H42*'Product List'!$J$3)+(I42*'Product List'!$J$4)+(J42*'Product List'!$J$5)+(K42*'Product List'!$J$6)+(L42*'Product List'!$J$7)+(M42*'Product List'!$J$8)+(N42*'Product List'!$J$9)+(O42*'Product List'!$J$10)+(P42*'Product List'!$J$11)+(Q42*'Product List'!$J$12)+(R42*'Product List'!$J$13)</f>
        <v>2529</v>
      </c>
      <c r="AB42" s="31">
        <f t="shared" si="0"/>
        <v>1829.5</v>
      </c>
      <c r="AC42" s="7"/>
      <c r="AD42" s="7"/>
      <c r="AE42" s="7"/>
      <c r="AF42" s="7"/>
    </row>
    <row r="43" spans="1:32" ht="15.75" customHeight="1" x14ac:dyDescent="0.3">
      <c r="A43" s="12">
        <v>41</v>
      </c>
      <c r="B43" s="32">
        <v>43925</v>
      </c>
      <c r="C43" s="62">
        <v>0.5</v>
      </c>
      <c r="D43" s="33"/>
      <c r="E43" s="10"/>
      <c r="F43" s="3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12">
        <v>5</v>
      </c>
      <c r="R43" s="24"/>
      <c r="S43" s="24"/>
      <c r="T43" s="24"/>
      <c r="U43" s="24"/>
      <c r="V43" s="24"/>
      <c r="W43" s="24"/>
      <c r="X43" s="12">
        <v>132</v>
      </c>
      <c r="Y43" s="74">
        <f>(G43*'Product List'!$I$2)+(H43*'Product List'!$I$3)+(I43*'Product List'!$I$4)+(J43*'Product List'!$I$5)+(K43*'Product List'!$I$6)+(L43*'Product List'!$I$7)+(M43*'Product List'!$I$8)+(N43*'Product List'!$I$9)+(O43*'Product List'!$I$10)+(P43*'Product List'!$I$11)+(Q43*'Product List'!$I$12)+(R43*'Product List'!$I$13)+(S43*'Product List'!$I$14)+(T43*'Product List'!$I$15)+(U43*'Product List'!$I$16)+(V43*'Product List'!$I$17)+(W43*'Product List'!$I$18)+X43</f>
        <v>1282</v>
      </c>
      <c r="Z43" s="29" t="s">
        <v>39</v>
      </c>
      <c r="AA43" s="75">
        <f>(G43*'Product List'!$J$2)+(H43*'Product List'!$J$3)+(I43*'Product List'!$J$4)+(J43*'Product List'!$J$5)+(K43*'Product List'!$J$6)+(L43*'Product List'!$J$7)+(M43*'Product List'!$J$8)+(N43*'Product List'!$J$9)+(O43*'Product List'!$J$10)+(P43*'Product List'!$J$11)+(Q43*'Product List'!$J$12)+(R43*'Product List'!$J$13)</f>
        <v>900</v>
      </c>
      <c r="AB43" s="31">
        <f t="shared" si="0"/>
        <v>382</v>
      </c>
      <c r="AC43" s="7"/>
      <c r="AD43" s="7"/>
      <c r="AE43" s="7"/>
      <c r="AF43" s="7"/>
    </row>
    <row r="44" spans="1:32" ht="15.75" customHeight="1" x14ac:dyDescent="0.3">
      <c r="A44" s="12">
        <v>42</v>
      </c>
      <c r="B44" s="32">
        <v>43925</v>
      </c>
      <c r="C44" s="62">
        <v>0.58333333333333337</v>
      </c>
      <c r="D44" s="33"/>
      <c r="E44" s="7"/>
      <c r="F44" s="77"/>
      <c r="G44" s="12">
        <v>2</v>
      </c>
      <c r="H44" s="24"/>
      <c r="I44" s="24"/>
      <c r="J44" s="24"/>
      <c r="K44" s="24"/>
      <c r="L44" s="12">
        <v>2.2000000000000002</v>
      </c>
      <c r="M44" s="24"/>
      <c r="N44" s="24"/>
      <c r="O44" s="24"/>
      <c r="P44" s="24"/>
      <c r="Q44" s="24"/>
      <c r="R44" s="12">
        <v>2.1</v>
      </c>
      <c r="S44" s="12">
        <v>2</v>
      </c>
      <c r="T44" s="24"/>
      <c r="U44" s="12">
        <v>1</v>
      </c>
      <c r="V44" s="24"/>
      <c r="W44" s="24"/>
      <c r="X44" s="12">
        <v>108</v>
      </c>
      <c r="Y44" s="74">
        <f>(G44*'Product List'!$I$2)+(H44*'Product List'!$I$3)+(I44*'Product List'!$I$4)+(J44*'Product List'!$I$5)+(K44*'Product List'!$I$6)+(L44*'Product List'!$I$7)+(M44*'Product List'!$I$8)+(N44*'Product List'!$I$9)+(O44*'Product List'!$I$10)+(P44*'Product List'!$I$11)+(Q44*'Product List'!$I$12)+(R44*'Product List'!$I$13)+(S44*'Product List'!$I$14)+(T44*'Product List'!$I$15)+(U44*'Product List'!$I$16)+(V44*'Product List'!$I$17)+(W44*'Product List'!$I$18)+X44</f>
        <v>1863</v>
      </c>
      <c r="Z44" s="29" t="s">
        <v>39</v>
      </c>
      <c r="AA44" s="75">
        <f>(G44*'Product List'!$J$2)+(H44*'Product List'!$J$3)+(I44*'Product List'!$J$4)+(J44*'Product List'!$J$5)+(K44*'Product List'!$J$6)+(L44*'Product List'!$J$7)+(M44*'Product List'!$J$8)+(N44*'Product List'!$J$9)+(O44*'Product List'!$J$10)+(P44*'Product List'!$J$11)+(Q44*'Product List'!$J$12)+(R44*'Product List'!$J$13)</f>
        <v>823.5</v>
      </c>
      <c r="AB44" s="31">
        <f t="shared" si="0"/>
        <v>1039.5</v>
      </c>
      <c r="AC44" s="7"/>
      <c r="AD44" s="7"/>
      <c r="AE44" s="7"/>
      <c r="AF44" s="7"/>
    </row>
    <row r="45" spans="1:32" ht="15.75" customHeight="1" x14ac:dyDescent="0.3">
      <c r="A45" s="12">
        <v>43</v>
      </c>
      <c r="B45" s="32">
        <v>43925</v>
      </c>
      <c r="C45" s="62">
        <v>0.58333333333333337</v>
      </c>
      <c r="D45" s="33"/>
      <c r="E45" s="10"/>
      <c r="F45" s="34"/>
      <c r="G45" s="24"/>
      <c r="H45" s="24"/>
      <c r="I45" s="24"/>
      <c r="J45" s="24"/>
      <c r="K45" s="24"/>
      <c r="L45" s="12">
        <v>3</v>
      </c>
      <c r="M45" s="12">
        <v>2</v>
      </c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12">
        <v>92</v>
      </c>
      <c r="Y45" s="74">
        <f>(G45*'Product List'!$I$2)+(H45*'Product List'!$I$3)+(I45*'Product List'!$I$4)+(J45*'Product List'!$I$5)+(K45*'Product List'!$I$6)+(L45*'Product List'!$I$7)+(M45*'Product List'!$I$8)+(N45*'Product List'!$I$9)+(O45*'Product List'!$I$10)+(P45*'Product List'!$I$11)+(Q45*'Product List'!$I$12)+(R45*'Product List'!$I$13)+(S45*'Product List'!$I$14)+(T45*'Product List'!$I$15)+(U45*'Product List'!$I$16)+(V45*'Product List'!$I$17)+(W45*'Product List'!$I$18)+X45</f>
        <v>1092</v>
      </c>
      <c r="Z45" s="29" t="s">
        <v>39</v>
      </c>
      <c r="AA45" s="75">
        <f>(G45*'Product List'!$J$2)+(H45*'Product List'!$J$3)+(I45*'Product List'!$J$4)+(J45*'Product List'!$J$5)+(K45*'Product List'!$J$6)+(L45*'Product List'!$J$7)+(M45*'Product List'!$J$8)+(N45*'Product List'!$J$9)+(O45*'Product List'!$J$10)+(P45*'Product List'!$J$11)+(Q45*'Product List'!$J$12)+(R45*'Product List'!$J$13)</f>
        <v>850</v>
      </c>
      <c r="AB45" s="31">
        <f t="shared" si="0"/>
        <v>242</v>
      </c>
      <c r="AC45" s="7"/>
      <c r="AD45" s="7"/>
      <c r="AE45" s="7"/>
      <c r="AF45" s="7"/>
    </row>
    <row r="46" spans="1:32" ht="15.75" customHeight="1" x14ac:dyDescent="0.3">
      <c r="A46" s="12">
        <v>44</v>
      </c>
      <c r="B46" s="32">
        <v>43925</v>
      </c>
      <c r="C46" s="62">
        <v>0.58333333333333337</v>
      </c>
      <c r="D46" s="33"/>
      <c r="E46" s="10"/>
      <c r="F46" s="34"/>
      <c r="G46" s="24"/>
      <c r="H46" s="24"/>
      <c r="I46" s="24"/>
      <c r="J46" s="12">
        <v>1.3</v>
      </c>
      <c r="K46" s="24"/>
      <c r="L46" s="12">
        <v>1.1000000000000001</v>
      </c>
      <c r="M46" s="24"/>
      <c r="N46" s="24"/>
      <c r="O46" s="24"/>
      <c r="P46" s="12">
        <v>1</v>
      </c>
      <c r="Q46" s="24"/>
      <c r="R46" s="24"/>
      <c r="S46" s="12">
        <v>1</v>
      </c>
      <c r="T46" s="24"/>
      <c r="U46" s="24"/>
      <c r="V46" s="24"/>
      <c r="W46" s="24"/>
      <c r="X46" s="12">
        <v>88</v>
      </c>
      <c r="Y46" s="74">
        <f>(G46*'Product List'!$I$2)+(H46*'Product List'!$I$3)+(I46*'Product List'!$I$4)+(J46*'Product List'!$I$5)+(K46*'Product List'!$I$6)+(L46*'Product List'!$I$7)+(M46*'Product List'!$I$8)+(N46*'Product List'!$I$9)+(O46*'Product List'!$I$10)+(P46*'Product List'!$I$11)+(Q46*'Product List'!$I$12)+(R46*'Product List'!$I$13)+(S46*'Product List'!$I$14)+(T46*'Product List'!$I$15)+(U46*'Product List'!$I$16)+(V46*'Product List'!$I$17)+(W46*'Product List'!$I$18)+X46</f>
        <v>969</v>
      </c>
      <c r="Z46" s="29" t="s">
        <v>39</v>
      </c>
      <c r="AA46" s="75">
        <f>(G46*'Product List'!$J$2)+(H46*'Product List'!$J$3)+(I46*'Product List'!$J$4)+(J46*'Product List'!$J$5)+(K46*'Product List'!$J$6)+(L46*'Product List'!$J$7)+(M46*'Product List'!$J$8)+(N46*'Product List'!$J$9)+(O46*'Product List'!$J$10)+(P46*'Product List'!$J$11)+(Q46*'Product List'!$J$12)+(R46*'Product List'!$J$13)</f>
        <v>566</v>
      </c>
      <c r="AB46" s="31">
        <f t="shared" si="0"/>
        <v>403</v>
      </c>
      <c r="AC46" s="7"/>
      <c r="AD46" s="7"/>
      <c r="AE46" s="7"/>
      <c r="AF46" s="7"/>
    </row>
    <row r="47" spans="1:32" ht="18" x14ac:dyDescent="0.3">
      <c r="A47" s="12">
        <v>45</v>
      </c>
      <c r="B47" s="32">
        <v>43925</v>
      </c>
      <c r="C47" s="62">
        <v>0.58333333333333337</v>
      </c>
      <c r="D47" s="33"/>
      <c r="E47" s="7"/>
      <c r="F47" s="77"/>
      <c r="G47" s="12">
        <v>2</v>
      </c>
      <c r="H47" s="12">
        <v>2</v>
      </c>
      <c r="I47" s="24"/>
      <c r="J47" s="24"/>
      <c r="K47" s="24"/>
      <c r="L47" s="24"/>
      <c r="M47" s="24"/>
      <c r="N47" s="24"/>
      <c r="O47" s="24"/>
      <c r="P47" s="78"/>
      <c r="Q47" s="24"/>
      <c r="R47" s="24"/>
      <c r="S47" s="24"/>
      <c r="T47" s="24"/>
      <c r="U47" s="24"/>
      <c r="V47" s="24"/>
      <c r="W47" s="24"/>
      <c r="X47" s="12">
        <v>172</v>
      </c>
      <c r="Y47" s="74">
        <f>(G47*'Product List'!$I$2)+(H47*'Product List'!$I$3)+(I47*'Product List'!$I$4)+(J47*'Product List'!$I$5)+(K47*'Product List'!$I$6)+(L47*'Product List'!$I$7)+(M47*'Product List'!$I$8)+(N47*'Product List'!$I$9)+(O47*'Product List'!$I$10)+(P47*'Product List'!$I$11)+(Q47*'Product List'!$I$12)+(R47*'Product List'!$I$13)+(S47*'Product List'!$I$14)+(T47*'Product List'!$I$15)+(U47*'Product List'!$I$16)+(V47*'Product List'!$I$17)+(W47*'Product List'!$I$18)+X47</f>
        <v>692</v>
      </c>
      <c r="Z47" s="29" t="s">
        <v>39</v>
      </c>
      <c r="AA47" s="75">
        <f>(G47*'Product List'!$J$2)+(H47*'Product List'!$J$3)+(I47*'Product List'!$J$4)+(J47*'Product List'!$J$5)+(K47*'Product List'!$J$6)+(L47*'Product List'!$J$7)+(M47*'Product List'!$J$8)+(N47*'Product List'!$J$9)+(O47*'Product List'!$J$10)+(P47*'Product List'!$J$11)+(Q47*'Product List'!$J$12)+(R47*'Product List'!$J$13)</f>
        <v>288</v>
      </c>
      <c r="AB47" s="31">
        <f t="shared" si="0"/>
        <v>404</v>
      </c>
      <c r="AC47" s="7"/>
      <c r="AD47" s="7"/>
      <c r="AE47" s="7"/>
      <c r="AF47" s="7"/>
    </row>
    <row r="48" spans="1:32" ht="18" x14ac:dyDescent="0.3">
      <c r="A48" s="24"/>
      <c r="B48" s="79"/>
      <c r="C48" s="80"/>
      <c r="D48" s="81"/>
      <c r="E48" s="7"/>
      <c r="F48" s="77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82"/>
      <c r="Z48" s="24"/>
      <c r="AA48" s="83"/>
      <c r="AB48" s="83"/>
      <c r="AC48" s="7"/>
      <c r="AD48" s="7"/>
      <c r="AE48" s="7"/>
      <c r="AF48" s="7"/>
    </row>
    <row r="49" spans="1:32" ht="18" x14ac:dyDescent="0.3">
      <c r="A49" s="24"/>
      <c r="B49" s="79"/>
      <c r="C49" s="80"/>
      <c r="D49" s="81"/>
      <c r="E49" s="7"/>
      <c r="F49" s="77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82"/>
      <c r="Z49" s="24"/>
      <c r="AA49" s="83"/>
      <c r="AB49" s="83"/>
      <c r="AC49" s="7"/>
      <c r="AD49" s="7"/>
      <c r="AE49" s="7"/>
      <c r="AF49" s="7"/>
    </row>
    <row r="50" spans="1:32" ht="18" x14ac:dyDescent="0.3">
      <c r="A50" s="24"/>
      <c r="B50" s="79"/>
      <c r="C50" s="80"/>
      <c r="D50" s="81"/>
      <c r="E50" s="7"/>
      <c r="F50" s="77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82"/>
      <c r="Z50" s="24"/>
      <c r="AA50" s="83"/>
      <c r="AB50" s="83"/>
      <c r="AC50" s="7"/>
      <c r="AD50" s="7"/>
      <c r="AE50" s="7"/>
      <c r="AF50" s="7"/>
    </row>
    <row r="51" spans="1:32" ht="18" x14ac:dyDescent="0.3">
      <c r="A51" s="24"/>
      <c r="B51" s="79"/>
      <c r="C51" s="80"/>
      <c r="D51" s="81"/>
      <c r="E51" s="7"/>
      <c r="F51" s="77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82"/>
      <c r="Z51" s="24"/>
      <c r="AA51" s="83"/>
      <c r="AB51" s="83"/>
      <c r="AC51" s="7"/>
      <c r="AD51" s="7"/>
      <c r="AE51" s="7"/>
      <c r="AF51" s="7"/>
    </row>
    <row r="52" spans="1:32" ht="18" x14ac:dyDescent="0.3">
      <c r="A52" s="24"/>
      <c r="B52" s="79"/>
      <c r="C52" s="80"/>
      <c r="D52" s="81"/>
      <c r="E52" s="7"/>
      <c r="F52" s="77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82"/>
      <c r="Z52" s="24"/>
      <c r="AA52" s="83"/>
      <c r="AB52" s="83"/>
      <c r="AC52" s="7"/>
      <c r="AD52" s="7"/>
      <c r="AE52" s="7"/>
      <c r="AF52" s="7"/>
    </row>
    <row r="53" spans="1:32" ht="18" x14ac:dyDescent="0.3">
      <c r="A53" s="24"/>
      <c r="B53" s="79"/>
      <c r="C53" s="80"/>
      <c r="D53" s="81"/>
      <c r="E53" s="7"/>
      <c r="F53" s="77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82"/>
      <c r="Z53" s="24"/>
      <c r="AA53" s="83"/>
      <c r="AB53" s="83"/>
      <c r="AC53" s="7"/>
      <c r="AD53" s="7"/>
      <c r="AE53" s="7"/>
      <c r="AF53" s="7"/>
    </row>
    <row r="54" spans="1:32" ht="18" x14ac:dyDescent="0.3">
      <c r="A54" s="24"/>
      <c r="B54" s="79"/>
      <c r="C54" s="80"/>
      <c r="D54" s="81"/>
      <c r="E54" s="7"/>
      <c r="F54" s="77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82"/>
      <c r="Z54" s="24"/>
      <c r="AA54" s="83"/>
      <c r="AB54" s="83"/>
      <c r="AC54" s="7"/>
      <c r="AD54" s="7"/>
      <c r="AE54" s="7"/>
      <c r="AF54" s="7"/>
    </row>
    <row r="55" spans="1:32" ht="18" x14ac:dyDescent="0.3">
      <c r="A55" s="24"/>
      <c r="B55" s="79"/>
      <c r="C55" s="80"/>
      <c r="D55" s="81"/>
      <c r="E55" s="7"/>
      <c r="F55" s="77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82"/>
      <c r="Z55" s="24"/>
      <c r="AA55" s="83"/>
      <c r="AB55" s="83"/>
      <c r="AC55" s="7"/>
      <c r="AD55" s="7"/>
      <c r="AE55" s="7"/>
      <c r="AF55" s="7"/>
    </row>
    <row r="56" spans="1:32" ht="18" x14ac:dyDescent="0.3">
      <c r="A56" s="24"/>
      <c r="B56" s="79"/>
      <c r="C56" s="80"/>
      <c r="D56" s="81"/>
      <c r="E56" s="7"/>
      <c r="F56" s="77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82"/>
      <c r="Z56" s="24"/>
      <c r="AA56" s="83"/>
      <c r="AB56" s="83"/>
      <c r="AC56" s="7"/>
      <c r="AD56" s="7"/>
      <c r="AE56" s="7"/>
      <c r="AF56" s="7"/>
    </row>
    <row r="57" spans="1:32" ht="18" x14ac:dyDescent="0.3">
      <c r="A57" s="24"/>
      <c r="B57" s="79"/>
      <c r="C57" s="80"/>
      <c r="D57" s="81"/>
      <c r="E57" s="7"/>
      <c r="F57" s="77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82"/>
      <c r="Z57" s="24"/>
      <c r="AA57" s="83"/>
      <c r="AB57" s="83"/>
      <c r="AC57" s="7"/>
      <c r="AD57" s="7"/>
      <c r="AE57" s="7"/>
      <c r="AF57" s="7"/>
    </row>
    <row r="58" spans="1:32" ht="18" x14ac:dyDescent="0.3">
      <c r="A58" s="24"/>
      <c r="B58" s="79"/>
      <c r="C58" s="80"/>
      <c r="D58" s="81"/>
      <c r="E58" s="7"/>
      <c r="F58" s="77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82"/>
      <c r="Z58" s="24"/>
      <c r="AA58" s="83"/>
      <c r="AB58" s="83"/>
      <c r="AC58" s="7"/>
      <c r="AD58" s="7"/>
      <c r="AE58" s="7"/>
      <c r="AF58" s="7"/>
    </row>
    <row r="59" spans="1:32" ht="18" x14ac:dyDescent="0.3">
      <c r="A59" s="24"/>
      <c r="B59" s="79"/>
      <c r="C59" s="80"/>
      <c r="D59" s="81"/>
      <c r="E59" s="7"/>
      <c r="F59" s="77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82"/>
      <c r="Z59" s="24"/>
      <c r="AA59" s="83"/>
      <c r="AB59" s="83"/>
      <c r="AC59" s="7"/>
      <c r="AD59" s="7"/>
      <c r="AE59" s="7"/>
      <c r="AF59" s="7"/>
    </row>
    <row r="60" spans="1:32" ht="18" x14ac:dyDescent="0.3">
      <c r="A60" s="24"/>
      <c r="B60" s="79"/>
      <c r="C60" s="80"/>
      <c r="D60" s="81"/>
      <c r="E60" s="7"/>
      <c r="F60" s="77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82"/>
      <c r="Z60" s="24"/>
      <c r="AA60" s="83"/>
      <c r="AB60" s="83"/>
      <c r="AC60" s="7"/>
      <c r="AD60" s="7"/>
      <c r="AE60" s="7"/>
      <c r="AF60" s="7"/>
    </row>
    <row r="61" spans="1:32" ht="18" x14ac:dyDescent="0.3">
      <c r="A61" s="24"/>
      <c r="B61" s="79"/>
      <c r="C61" s="80"/>
      <c r="D61" s="81"/>
      <c r="E61" s="7"/>
      <c r="F61" s="77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82"/>
      <c r="Z61" s="24"/>
      <c r="AA61" s="83"/>
      <c r="AB61" s="83"/>
      <c r="AC61" s="7"/>
      <c r="AD61" s="7"/>
      <c r="AE61" s="7"/>
      <c r="AF61" s="7"/>
    </row>
    <row r="62" spans="1:32" ht="18" x14ac:dyDescent="0.3">
      <c r="A62" s="24"/>
      <c r="B62" s="79"/>
      <c r="C62" s="80"/>
      <c r="D62" s="81"/>
      <c r="E62" s="7"/>
      <c r="F62" s="77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82"/>
      <c r="Z62" s="24"/>
      <c r="AA62" s="83"/>
      <c r="AB62" s="83"/>
      <c r="AC62" s="7"/>
      <c r="AD62" s="7"/>
      <c r="AE62" s="7"/>
      <c r="AF62" s="7"/>
    </row>
    <row r="63" spans="1:32" ht="18" x14ac:dyDescent="0.3">
      <c r="A63" s="24"/>
      <c r="B63" s="79"/>
      <c r="C63" s="80"/>
      <c r="D63" s="81"/>
      <c r="E63" s="7"/>
      <c r="F63" s="77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82"/>
      <c r="Z63" s="24"/>
      <c r="AA63" s="83"/>
      <c r="AB63" s="83"/>
      <c r="AC63" s="7"/>
      <c r="AD63" s="7"/>
      <c r="AE63" s="7"/>
      <c r="AF63" s="7"/>
    </row>
    <row r="64" spans="1:32" ht="18" x14ac:dyDescent="0.3">
      <c r="A64" s="24"/>
      <c r="B64" s="79"/>
      <c r="C64" s="80"/>
      <c r="D64" s="81"/>
      <c r="E64" s="7"/>
      <c r="F64" s="77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82"/>
      <c r="Z64" s="24"/>
      <c r="AA64" s="83"/>
      <c r="AB64" s="83"/>
      <c r="AC64" s="7"/>
      <c r="AD64" s="7"/>
      <c r="AE64" s="7"/>
      <c r="AF64" s="7"/>
    </row>
    <row r="65" spans="1:32" ht="18" x14ac:dyDescent="0.3">
      <c r="A65" s="24"/>
      <c r="B65" s="79"/>
      <c r="C65" s="80"/>
      <c r="D65" s="81"/>
      <c r="E65" s="7"/>
      <c r="F65" s="77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82"/>
      <c r="Z65" s="24"/>
      <c r="AA65" s="83"/>
      <c r="AB65" s="83"/>
      <c r="AC65" s="7"/>
      <c r="AD65" s="7"/>
      <c r="AE65" s="7"/>
      <c r="AF65" s="7"/>
    </row>
    <row r="66" spans="1:32" ht="18" x14ac:dyDescent="0.3">
      <c r="A66" s="24"/>
      <c r="B66" s="79"/>
      <c r="C66" s="80"/>
      <c r="D66" s="81"/>
      <c r="E66" s="7"/>
      <c r="F66" s="77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82"/>
      <c r="Z66" s="24"/>
      <c r="AA66" s="83"/>
      <c r="AB66" s="83"/>
      <c r="AC66" s="7"/>
      <c r="AD66" s="7"/>
      <c r="AE66" s="7"/>
      <c r="AF66" s="7"/>
    </row>
    <row r="67" spans="1:32" ht="18" x14ac:dyDescent="0.3">
      <c r="A67" s="24"/>
      <c r="B67" s="79"/>
      <c r="C67" s="80"/>
      <c r="D67" s="81"/>
      <c r="E67" s="7"/>
      <c r="F67" s="77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82"/>
      <c r="Z67" s="24"/>
      <c r="AA67" s="83"/>
      <c r="AB67" s="83"/>
      <c r="AC67" s="7"/>
      <c r="AD67" s="7"/>
      <c r="AE67" s="7"/>
      <c r="AF67" s="7"/>
    </row>
    <row r="68" spans="1:32" ht="18" x14ac:dyDescent="0.3">
      <c r="A68" s="24"/>
      <c r="B68" s="79"/>
      <c r="C68" s="80"/>
      <c r="D68" s="81"/>
      <c r="E68" s="7"/>
      <c r="F68" s="77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82"/>
      <c r="Z68" s="24"/>
      <c r="AA68" s="83"/>
      <c r="AB68" s="83"/>
      <c r="AC68" s="7"/>
      <c r="AD68" s="7"/>
      <c r="AE68" s="7"/>
      <c r="AF68" s="7"/>
    </row>
    <row r="69" spans="1:32" ht="18" x14ac:dyDescent="0.3">
      <c r="A69" s="24"/>
      <c r="B69" s="79"/>
      <c r="C69" s="80"/>
      <c r="D69" s="81"/>
      <c r="E69" s="7"/>
      <c r="F69" s="77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82"/>
      <c r="Z69" s="24"/>
      <c r="AA69" s="83"/>
      <c r="AB69" s="83"/>
      <c r="AC69" s="7"/>
      <c r="AD69" s="7"/>
      <c r="AE69" s="7"/>
      <c r="AF69" s="7"/>
    </row>
    <row r="70" spans="1:32" ht="18" x14ac:dyDescent="0.3">
      <c r="A70" s="24"/>
      <c r="B70" s="79"/>
      <c r="C70" s="80"/>
      <c r="D70" s="81"/>
      <c r="E70" s="7"/>
      <c r="F70" s="77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82"/>
      <c r="Z70" s="24"/>
      <c r="AA70" s="83"/>
      <c r="AB70" s="83"/>
      <c r="AC70" s="7"/>
      <c r="AD70" s="7"/>
      <c r="AE70" s="7"/>
      <c r="AF70" s="7"/>
    </row>
    <row r="71" spans="1:32" ht="18" x14ac:dyDescent="0.3">
      <c r="A71" s="24"/>
      <c r="B71" s="79"/>
      <c r="C71" s="80"/>
      <c r="D71" s="81"/>
      <c r="E71" s="7"/>
      <c r="F71" s="77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82"/>
      <c r="Z71" s="24"/>
      <c r="AA71" s="83"/>
      <c r="AB71" s="83"/>
      <c r="AC71" s="7"/>
      <c r="AD71" s="7"/>
      <c r="AE71" s="7"/>
      <c r="AF71" s="7"/>
    </row>
    <row r="72" spans="1:32" ht="18" x14ac:dyDescent="0.3">
      <c r="A72" s="24"/>
      <c r="B72" s="79"/>
      <c r="C72" s="80"/>
      <c r="D72" s="81"/>
      <c r="E72" s="7"/>
      <c r="F72" s="77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82"/>
      <c r="Z72" s="24"/>
      <c r="AA72" s="83"/>
      <c r="AB72" s="83"/>
      <c r="AC72" s="7"/>
      <c r="AD72" s="7"/>
      <c r="AE72" s="7"/>
      <c r="AF72" s="7"/>
    </row>
    <row r="73" spans="1:32" ht="18" x14ac:dyDescent="0.3">
      <c r="A73" s="24"/>
      <c r="B73" s="79"/>
      <c r="C73" s="80"/>
      <c r="D73" s="81"/>
      <c r="E73" s="7"/>
      <c r="F73" s="77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82"/>
      <c r="Z73" s="24"/>
      <c r="AA73" s="83"/>
      <c r="AB73" s="83"/>
      <c r="AC73" s="7"/>
      <c r="AD73" s="7"/>
      <c r="AE73" s="7"/>
      <c r="AF73" s="7"/>
    </row>
    <row r="74" spans="1:32" ht="18" x14ac:dyDescent="0.3">
      <c r="A74" s="24"/>
      <c r="B74" s="79"/>
      <c r="C74" s="80"/>
      <c r="D74" s="81"/>
      <c r="E74" s="7"/>
      <c r="F74" s="77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82"/>
      <c r="Z74" s="24"/>
      <c r="AA74" s="83"/>
      <c r="AB74" s="83"/>
      <c r="AC74" s="7"/>
      <c r="AD74" s="7"/>
      <c r="AE74" s="7"/>
      <c r="AF74" s="7"/>
    </row>
    <row r="75" spans="1:32" ht="18" x14ac:dyDescent="0.3">
      <c r="A75" s="24"/>
      <c r="B75" s="79"/>
      <c r="C75" s="80"/>
      <c r="D75" s="81"/>
      <c r="E75" s="7"/>
      <c r="F75" s="77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82"/>
      <c r="Z75" s="24"/>
      <c r="AA75" s="83"/>
      <c r="AB75" s="83"/>
      <c r="AC75" s="7"/>
      <c r="AD75" s="7"/>
      <c r="AE75" s="7"/>
      <c r="AF75" s="7"/>
    </row>
    <row r="76" spans="1:32" ht="18" x14ac:dyDescent="0.3">
      <c r="A76" s="24"/>
      <c r="B76" s="79"/>
      <c r="C76" s="80"/>
      <c r="D76" s="81"/>
      <c r="E76" s="7"/>
      <c r="F76" s="77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82"/>
      <c r="Z76" s="24"/>
      <c r="AA76" s="83"/>
      <c r="AB76" s="83"/>
      <c r="AC76" s="7"/>
      <c r="AD76" s="7"/>
      <c r="AE76" s="7"/>
      <c r="AF76" s="7"/>
    </row>
    <row r="77" spans="1:32" ht="18" x14ac:dyDescent="0.3">
      <c r="A77" s="24"/>
      <c r="B77" s="79"/>
      <c r="C77" s="80"/>
      <c r="D77" s="81"/>
      <c r="E77" s="7"/>
      <c r="F77" s="77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82"/>
      <c r="Z77" s="24"/>
      <c r="AA77" s="83"/>
      <c r="AB77" s="83"/>
      <c r="AC77" s="7"/>
      <c r="AD77" s="7"/>
      <c r="AE77" s="7"/>
      <c r="AF77" s="7"/>
    </row>
    <row r="78" spans="1:32" ht="18" x14ac:dyDescent="0.3">
      <c r="A78" s="24"/>
      <c r="B78" s="79"/>
      <c r="C78" s="80"/>
      <c r="D78" s="81"/>
      <c r="E78" s="7"/>
      <c r="F78" s="77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82"/>
      <c r="Z78" s="24"/>
      <c r="AA78" s="83"/>
      <c r="AB78" s="83"/>
      <c r="AC78" s="7"/>
      <c r="AD78" s="7"/>
      <c r="AE78" s="7"/>
      <c r="AF78" s="7"/>
    </row>
    <row r="79" spans="1:32" ht="18" x14ac:dyDescent="0.3">
      <c r="A79" s="24"/>
      <c r="B79" s="79"/>
      <c r="C79" s="80"/>
      <c r="D79" s="81"/>
      <c r="E79" s="7"/>
      <c r="F79" s="77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82"/>
      <c r="Z79" s="24"/>
      <c r="AA79" s="83"/>
      <c r="AB79" s="83"/>
      <c r="AC79" s="7"/>
      <c r="AD79" s="7"/>
      <c r="AE79" s="7"/>
      <c r="AF79" s="7"/>
    </row>
    <row r="80" spans="1:32" ht="18" x14ac:dyDescent="0.3">
      <c r="A80" s="24"/>
      <c r="B80" s="79"/>
      <c r="C80" s="80"/>
      <c r="D80" s="81"/>
      <c r="E80" s="7"/>
      <c r="F80" s="77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82"/>
      <c r="Z80" s="24"/>
      <c r="AA80" s="83"/>
      <c r="AB80" s="83"/>
      <c r="AC80" s="7"/>
      <c r="AD80" s="7"/>
      <c r="AE80" s="7"/>
      <c r="AF80" s="7"/>
    </row>
    <row r="81" spans="1:32" ht="18" x14ac:dyDescent="0.3">
      <c r="A81" s="24"/>
      <c r="B81" s="79"/>
      <c r="C81" s="80"/>
      <c r="D81" s="81"/>
      <c r="E81" s="7"/>
      <c r="F81" s="77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82"/>
      <c r="Z81" s="24"/>
      <c r="AA81" s="83"/>
      <c r="AB81" s="83"/>
      <c r="AC81" s="7"/>
      <c r="AD81" s="7"/>
      <c r="AE81" s="7"/>
      <c r="AF81" s="7"/>
    </row>
    <row r="82" spans="1:32" ht="18" x14ac:dyDescent="0.3">
      <c r="A82" s="24"/>
      <c r="B82" s="79"/>
      <c r="C82" s="80"/>
      <c r="D82" s="81"/>
      <c r="E82" s="7"/>
      <c r="F82" s="77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82"/>
      <c r="Z82" s="24"/>
      <c r="AA82" s="83"/>
      <c r="AB82" s="83"/>
      <c r="AC82" s="7"/>
      <c r="AD82" s="7"/>
      <c r="AE82" s="7"/>
      <c r="AF82" s="7"/>
    </row>
    <row r="83" spans="1:32" ht="18" x14ac:dyDescent="0.3">
      <c r="A83" s="24"/>
      <c r="B83" s="79"/>
      <c r="C83" s="80"/>
      <c r="D83" s="81"/>
      <c r="E83" s="7"/>
      <c r="F83" s="77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82"/>
      <c r="Z83" s="24"/>
      <c r="AA83" s="83"/>
      <c r="AB83" s="83"/>
      <c r="AC83" s="7"/>
      <c r="AD83" s="7"/>
      <c r="AE83" s="7"/>
      <c r="AF83" s="7"/>
    </row>
    <row r="84" spans="1:32" ht="18" x14ac:dyDescent="0.3">
      <c r="A84" s="24"/>
      <c r="B84" s="79"/>
      <c r="C84" s="80"/>
      <c r="D84" s="81"/>
      <c r="E84" s="7"/>
      <c r="F84" s="77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82"/>
      <c r="Z84" s="24"/>
      <c r="AA84" s="83"/>
      <c r="AB84" s="83"/>
      <c r="AC84" s="7"/>
      <c r="AD84" s="7"/>
      <c r="AE84" s="7"/>
      <c r="AF84" s="7"/>
    </row>
    <row r="85" spans="1:32" ht="18" x14ac:dyDescent="0.3">
      <c r="A85" s="24"/>
      <c r="B85" s="79"/>
      <c r="C85" s="80"/>
      <c r="D85" s="81"/>
      <c r="E85" s="7"/>
      <c r="F85" s="77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82"/>
      <c r="Z85" s="24"/>
      <c r="AA85" s="83"/>
      <c r="AB85" s="83"/>
      <c r="AC85" s="7"/>
      <c r="AD85" s="7"/>
      <c r="AE85" s="7"/>
      <c r="AF85" s="7"/>
    </row>
    <row r="86" spans="1:32" ht="18" x14ac:dyDescent="0.3">
      <c r="A86" s="24"/>
      <c r="B86" s="79"/>
      <c r="C86" s="80"/>
      <c r="D86" s="81"/>
      <c r="E86" s="7"/>
      <c r="F86" s="77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82"/>
      <c r="Z86" s="24"/>
      <c r="AA86" s="83"/>
      <c r="AB86" s="83"/>
      <c r="AC86" s="7"/>
      <c r="AD86" s="7"/>
      <c r="AE86" s="7"/>
      <c r="AF86" s="7"/>
    </row>
    <row r="87" spans="1:32" ht="18" x14ac:dyDescent="0.3">
      <c r="A87" s="24"/>
      <c r="B87" s="79"/>
      <c r="C87" s="80"/>
      <c r="D87" s="81"/>
      <c r="E87" s="7"/>
      <c r="F87" s="77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82"/>
      <c r="Z87" s="24"/>
      <c r="AA87" s="83"/>
      <c r="AB87" s="83"/>
      <c r="AC87" s="7"/>
      <c r="AD87" s="7"/>
      <c r="AE87" s="7"/>
      <c r="AF87" s="7"/>
    </row>
    <row r="88" spans="1:32" ht="18" x14ac:dyDescent="0.3">
      <c r="A88" s="24"/>
      <c r="B88" s="79"/>
      <c r="C88" s="80"/>
      <c r="D88" s="81"/>
      <c r="E88" s="7"/>
      <c r="F88" s="77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82"/>
      <c r="Z88" s="24"/>
      <c r="AA88" s="83"/>
      <c r="AB88" s="83"/>
      <c r="AC88" s="7"/>
      <c r="AD88" s="7"/>
      <c r="AE88" s="7"/>
      <c r="AF88" s="7"/>
    </row>
    <row r="89" spans="1:32" ht="18" x14ac:dyDescent="0.3">
      <c r="A89" s="24"/>
      <c r="B89" s="79"/>
      <c r="C89" s="80"/>
      <c r="D89" s="81"/>
      <c r="E89" s="7"/>
      <c r="F89" s="77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82"/>
      <c r="Z89" s="24"/>
      <c r="AA89" s="83"/>
      <c r="AB89" s="83"/>
      <c r="AC89" s="7"/>
      <c r="AD89" s="7"/>
      <c r="AE89" s="7"/>
      <c r="AF89" s="7"/>
    </row>
    <row r="90" spans="1:32" ht="18" x14ac:dyDescent="0.3">
      <c r="A90" s="24"/>
      <c r="B90" s="79"/>
      <c r="C90" s="80"/>
      <c r="D90" s="81"/>
      <c r="E90" s="7"/>
      <c r="F90" s="77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82"/>
      <c r="Z90" s="24"/>
      <c r="AA90" s="83"/>
      <c r="AB90" s="83"/>
      <c r="AC90" s="7"/>
      <c r="AD90" s="7"/>
      <c r="AE90" s="7"/>
      <c r="AF90" s="7"/>
    </row>
    <row r="91" spans="1:32" ht="18" x14ac:dyDescent="0.3">
      <c r="A91" s="24"/>
      <c r="B91" s="79"/>
      <c r="C91" s="80"/>
      <c r="D91" s="81"/>
      <c r="E91" s="7"/>
      <c r="F91" s="77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82"/>
      <c r="Z91" s="24"/>
      <c r="AA91" s="83"/>
      <c r="AB91" s="83"/>
      <c r="AC91" s="7"/>
      <c r="AD91" s="7"/>
      <c r="AE91" s="7"/>
      <c r="AF91" s="7"/>
    </row>
    <row r="92" spans="1:32" ht="18" x14ac:dyDescent="0.3">
      <c r="A92" s="24"/>
      <c r="B92" s="79"/>
      <c r="C92" s="80"/>
      <c r="D92" s="81"/>
      <c r="E92" s="7"/>
      <c r="F92" s="77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82"/>
      <c r="Z92" s="24"/>
      <c r="AA92" s="83"/>
      <c r="AB92" s="83"/>
      <c r="AC92" s="7"/>
      <c r="AD92" s="7"/>
      <c r="AE92" s="7"/>
      <c r="AF92" s="7"/>
    </row>
    <row r="93" spans="1:32" ht="18" x14ac:dyDescent="0.3">
      <c r="A93" s="24"/>
      <c r="B93" s="79"/>
      <c r="C93" s="80"/>
      <c r="D93" s="81"/>
      <c r="E93" s="7"/>
      <c r="F93" s="77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82"/>
      <c r="Z93" s="24"/>
      <c r="AA93" s="83"/>
      <c r="AB93" s="83"/>
      <c r="AC93" s="7"/>
      <c r="AD93" s="7"/>
      <c r="AE93" s="7"/>
      <c r="AF93" s="7"/>
    </row>
    <row r="94" spans="1:32" ht="18" x14ac:dyDescent="0.3">
      <c r="A94" s="24"/>
      <c r="B94" s="79"/>
      <c r="C94" s="80"/>
      <c r="D94" s="81"/>
      <c r="E94" s="7"/>
      <c r="F94" s="77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82"/>
      <c r="Z94" s="24"/>
      <c r="AA94" s="83"/>
      <c r="AB94" s="83"/>
      <c r="AC94" s="7"/>
      <c r="AD94" s="7"/>
      <c r="AE94" s="7"/>
      <c r="AF94" s="7"/>
    </row>
    <row r="95" spans="1:32" ht="18" x14ac:dyDescent="0.3">
      <c r="A95" s="24"/>
      <c r="B95" s="79"/>
      <c r="C95" s="80"/>
      <c r="D95" s="81"/>
      <c r="E95" s="7"/>
      <c r="F95" s="77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82"/>
      <c r="Z95" s="24"/>
      <c r="AA95" s="83"/>
      <c r="AB95" s="83"/>
      <c r="AC95" s="7"/>
      <c r="AD95" s="7"/>
      <c r="AE95" s="7"/>
      <c r="AF95" s="7"/>
    </row>
    <row r="96" spans="1:32" ht="18" x14ac:dyDescent="0.3">
      <c r="A96" s="24"/>
      <c r="B96" s="79"/>
      <c r="C96" s="80"/>
      <c r="D96" s="81"/>
      <c r="E96" s="7"/>
      <c r="F96" s="77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82"/>
      <c r="Z96" s="24"/>
      <c r="AA96" s="83"/>
      <c r="AB96" s="83"/>
      <c r="AC96" s="7"/>
      <c r="AD96" s="7"/>
      <c r="AE96" s="7"/>
      <c r="AF96" s="7"/>
    </row>
    <row r="97" spans="1:32" ht="18" x14ac:dyDescent="0.3">
      <c r="A97" s="24"/>
      <c r="B97" s="79"/>
      <c r="C97" s="80"/>
      <c r="D97" s="81"/>
      <c r="E97" s="7"/>
      <c r="F97" s="77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82"/>
      <c r="Z97" s="24"/>
      <c r="AA97" s="83"/>
      <c r="AB97" s="83"/>
      <c r="AC97" s="7"/>
      <c r="AD97" s="7"/>
      <c r="AE97" s="7"/>
      <c r="AF97" s="7"/>
    </row>
    <row r="98" spans="1:32" ht="18" x14ac:dyDescent="0.3">
      <c r="A98" s="24"/>
      <c r="B98" s="79"/>
      <c r="C98" s="80"/>
      <c r="D98" s="81"/>
      <c r="E98" s="7"/>
      <c r="F98" s="77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82"/>
      <c r="Z98" s="24"/>
      <c r="AA98" s="83"/>
      <c r="AB98" s="83"/>
      <c r="AC98" s="7"/>
      <c r="AD98" s="7"/>
      <c r="AE98" s="7"/>
      <c r="AF98" s="7"/>
    </row>
    <row r="99" spans="1:32" ht="18" x14ac:dyDescent="0.3">
      <c r="A99" s="24"/>
      <c r="B99" s="79"/>
      <c r="C99" s="80"/>
      <c r="D99" s="81"/>
      <c r="E99" s="7"/>
      <c r="F99" s="77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82"/>
      <c r="Z99" s="24"/>
      <c r="AA99" s="83"/>
      <c r="AB99" s="83"/>
      <c r="AC99" s="7"/>
      <c r="AD99" s="7"/>
      <c r="AE99" s="7"/>
      <c r="AF99" s="7"/>
    </row>
    <row r="100" spans="1:32" ht="18" x14ac:dyDescent="0.3">
      <c r="A100" s="24"/>
      <c r="B100" s="79"/>
      <c r="C100" s="80"/>
      <c r="D100" s="81"/>
      <c r="E100" s="7"/>
      <c r="F100" s="77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82"/>
      <c r="Z100" s="24"/>
      <c r="AA100" s="83"/>
      <c r="AB100" s="83"/>
      <c r="AC100" s="7"/>
      <c r="AD100" s="7"/>
      <c r="AE100" s="7"/>
      <c r="AF100" s="7"/>
    </row>
    <row r="101" spans="1:32" ht="18" x14ac:dyDescent="0.3">
      <c r="A101" s="24"/>
      <c r="B101" s="79"/>
      <c r="C101" s="80"/>
      <c r="D101" s="81"/>
      <c r="E101" s="7"/>
      <c r="F101" s="77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82"/>
      <c r="Z101" s="24"/>
      <c r="AA101" s="83"/>
      <c r="AB101" s="83"/>
      <c r="AC101" s="7"/>
      <c r="AD101" s="7"/>
      <c r="AE101" s="7"/>
      <c r="AF101" s="7"/>
    </row>
    <row r="102" spans="1:32" ht="18" x14ac:dyDescent="0.3">
      <c r="A102" s="24"/>
      <c r="B102" s="79"/>
      <c r="C102" s="80"/>
      <c r="D102" s="81"/>
      <c r="E102" s="7"/>
      <c r="F102" s="77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82"/>
      <c r="Z102" s="24"/>
      <c r="AA102" s="83"/>
      <c r="AB102" s="83"/>
      <c r="AC102" s="7"/>
      <c r="AD102" s="7"/>
      <c r="AE102" s="7"/>
      <c r="AF102" s="7"/>
    </row>
    <row r="103" spans="1:32" ht="18" x14ac:dyDescent="0.3">
      <c r="A103" s="24"/>
      <c r="B103" s="79"/>
      <c r="C103" s="80"/>
      <c r="D103" s="81"/>
      <c r="E103" s="7"/>
      <c r="F103" s="77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82"/>
      <c r="Z103" s="24"/>
      <c r="AA103" s="83"/>
      <c r="AB103" s="83"/>
      <c r="AC103" s="7"/>
      <c r="AD103" s="7"/>
      <c r="AE103" s="7"/>
      <c r="AF103" s="7"/>
    </row>
    <row r="104" spans="1:32" ht="18" x14ac:dyDescent="0.3">
      <c r="A104" s="24"/>
      <c r="B104" s="79"/>
      <c r="C104" s="80"/>
      <c r="D104" s="81"/>
      <c r="E104" s="7"/>
      <c r="F104" s="77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82"/>
      <c r="Z104" s="24"/>
      <c r="AA104" s="83"/>
      <c r="AB104" s="83"/>
      <c r="AC104" s="7"/>
      <c r="AD104" s="7"/>
      <c r="AE104" s="7"/>
      <c r="AF104" s="7"/>
    </row>
    <row r="105" spans="1:32" ht="18" x14ac:dyDescent="0.3">
      <c r="A105" s="24"/>
      <c r="B105" s="79"/>
      <c r="C105" s="80"/>
      <c r="D105" s="81"/>
      <c r="E105" s="7"/>
      <c r="F105" s="77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82"/>
      <c r="Z105" s="24"/>
      <c r="AA105" s="83"/>
      <c r="AB105" s="83"/>
      <c r="AC105" s="7"/>
      <c r="AD105" s="7"/>
      <c r="AE105" s="7"/>
      <c r="AF105" s="7"/>
    </row>
    <row r="106" spans="1:32" ht="18" x14ac:dyDescent="0.3">
      <c r="A106" s="24"/>
      <c r="B106" s="79"/>
      <c r="C106" s="80"/>
      <c r="D106" s="81"/>
      <c r="E106" s="7"/>
      <c r="F106" s="77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82"/>
      <c r="Z106" s="24"/>
      <c r="AA106" s="83"/>
      <c r="AB106" s="83"/>
      <c r="AC106" s="7"/>
      <c r="AD106" s="7"/>
      <c r="AE106" s="7"/>
      <c r="AF106" s="7"/>
    </row>
    <row r="107" spans="1:32" ht="18" x14ac:dyDescent="0.3">
      <c r="A107" s="24"/>
      <c r="B107" s="79"/>
      <c r="C107" s="80"/>
      <c r="D107" s="81"/>
      <c r="E107" s="7"/>
      <c r="F107" s="77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82"/>
      <c r="Z107" s="24"/>
      <c r="AA107" s="83"/>
      <c r="AB107" s="83"/>
      <c r="AC107" s="7"/>
      <c r="AD107" s="7"/>
      <c r="AE107" s="7"/>
      <c r="AF107" s="7"/>
    </row>
    <row r="108" spans="1:32" ht="18" x14ac:dyDescent="0.3">
      <c r="A108" s="24"/>
      <c r="B108" s="79"/>
      <c r="C108" s="80"/>
      <c r="D108" s="81"/>
      <c r="E108" s="7"/>
      <c r="F108" s="77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82"/>
      <c r="Z108" s="24"/>
      <c r="AA108" s="83"/>
      <c r="AB108" s="83"/>
      <c r="AC108" s="7"/>
      <c r="AD108" s="7"/>
      <c r="AE108" s="7"/>
      <c r="AF108" s="7"/>
    </row>
    <row r="109" spans="1:32" ht="18" x14ac:dyDescent="0.3">
      <c r="A109" s="24"/>
      <c r="B109" s="79"/>
      <c r="C109" s="80"/>
      <c r="D109" s="81"/>
      <c r="E109" s="7"/>
      <c r="F109" s="77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82"/>
      <c r="Z109" s="24"/>
      <c r="AA109" s="83"/>
      <c r="AB109" s="83"/>
      <c r="AC109" s="7"/>
      <c r="AD109" s="7"/>
      <c r="AE109" s="7"/>
      <c r="AF109" s="7"/>
    </row>
    <row r="110" spans="1:32" ht="18" x14ac:dyDescent="0.3">
      <c r="A110" s="24"/>
      <c r="B110" s="79"/>
      <c r="C110" s="80"/>
      <c r="D110" s="81"/>
      <c r="E110" s="7"/>
      <c r="F110" s="77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82"/>
      <c r="Z110" s="24"/>
      <c r="AA110" s="83"/>
      <c r="AB110" s="83"/>
      <c r="AC110" s="7"/>
      <c r="AD110" s="7"/>
      <c r="AE110" s="7"/>
      <c r="AF110" s="7"/>
    </row>
    <row r="111" spans="1:32" ht="18" x14ac:dyDescent="0.3">
      <c r="A111" s="24"/>
      <c r="B111" s="79"/>
      <c r="C111" s="80"/>
      <c r="D111" s="81"/>
      <c r="E111" s="7"/>
      <c r="F111" s="77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82"/>
      <c r="Z111" s="24"/>
      <c r="AA111" s="83"/>
      <c r="AB111" s="83"/>
      <c r="AC111" s="7"/>
      <c r="AD111" s="7"/>
      <c r="AE111" s="7"/>
      <c r="AF111" s="7"/>
    </row>
    <row r="112" spans="1:32" ht="18" x14ac:dyDescent="0.3">
      <c r="A112" s="24"/>
      <c r="B112" s="79"/>
      <c r="C112" s="80"/>
      <c r="D112" s="81"/>
      <c r="E112" s="7"/>
      <c r="F112" s="77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82"/>
      <c r="Z112" s="24"/>
      <c r="AA112" s="83"/>
      <c r="AB112" s="83"/>
      <c r="AC112" s="7"/>
      <c r="AD112" s="7"/>
      <c r="AE112" s="7"/>
      <c r="AF112" s="7"/>
    </row>
    <row r="113" spans="1:32" ht="18" x14ac:dyDescent="0.3">
      <c r="A113" s="24"/>
      <c r="B113" s="79"/>
      <c r="C113" s="80"/>
      <c r="D113" s="81"/>
      <c r="E113" s="7"/>
      <c r="F113" s="77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82"/>
      <c r="Z113" s="24"/>
      <c r="AA113" s="83"/>
      <c r="AB113" s="83"/>
      <c r="AC113" s="7"/>
      <c r="AD113" s="7"/>
      <c r="AE113" s="7"/>
      <c r="AF113" s="7"/>
    </row>
    <row r="114" spans="1:32" ht="18" x14ac:dyDescent="0.3">
      <c r="A114" s="24"/>
      <c r="B114" s="79"/>
      <c r="C114" s="80"/>
      <c r="D114" s="81"/>
      <c r="E114" s="7"/>
      <c r="F114" s="77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82"/>
      <c r="Z114" s="24"/>
      <c r="AA114" s="83"/>
      <c r="AB114" s="83"/>
      <c r="AC114" s="7"/>
      <c r="AD114" s="7"/>
      <c r="AE114" s="7"/>
      <c r="AF114" s="7"/>
    </row>
    <row r="115" spans="1:32" ht="18" x14ac:dyDescent="0.3">
      <c r="A115" s="24"/>
      <c r="B115" s="79"/>
      <c r="C115" s="80"/>
      <c r="D115" s="81"/>
      <c r="E115" s="7"/>
      <c r="F115" s="77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82"/>
      <c r="Z115" s="24"/>
      <c r="AA115" s="83"/>
      <c r="AB115" s="83"/>
      <c r="AC115" s="7"/>
      <c r="AD115" s="7"/>
      <c r="AE115" s="7"/>
      <c r="AF115" s="7"/>
    </row>
    <row r="116" spans="1:32" ht="18" x14ac:dyDescent="0.3">
      <c r="A116" s="24"/>
      <c r="B116" s="79"/>
      <c r="C116" s="80"/>
      <c r="D116" s="81"/>
      <c r="E116" s="7"/>
      <c r="F116" s="77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82"/>
      <c r="Z116" s="24"/>
      <c r="AA116" s="83"/>
      <c r="AB116" s="83"/>
      <c r="AC116" s="7"/>
      <c r="AD116" s="7"/>
      <c r="AE116" s="7"/>
      <c r="AF116" s="7"/>
    </row>
    <row r="117" spans="1:32" ht="18" x14ac:dyDescent="0.3">
      <c r="A117" s="24"/>
      <c r="B117" s="79"/>
      <c r="C117" s="80"/>
      <c r="D117" s="81"/>
      <c r="E117" s="7"/>
      <c r="F117" s="77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82"/>
      <c r="Z117" s="24"/>
      <c r="AA117" s="83"/>
      <c r="AB117" s="83"/>
      <c r="AC117" s="7"/>
      <c r="AD117" s="7"/>
      <c r="AE117" s="7"/>
      <c r="AF117" s="7"/>
    </row>
    <row r="118" spans="1:32" ht="18" x14ac:dyDescent="0.3">
      <c r="A118" s="24"/>
      <c r="B118" s="79"/>
      <c r="C118" s="80"/>
      <c r="D118" s="81"/>
      <c r="E118" s="7"/>
      <c r="F118" s="77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82"/>
      <c r="Z118" s="24"/>
      <c r="AA118" s="83"/>
      <c r="AB118" s="83"/>
      <c r="AC118" s="7"/>
      <c r="AD118" s="7"/>
      <c r="AE118" s="7"/>
      <c r="AF118" s="7"/>
    </row>
    <row r="119" spans="1:32" ht="18" x14ac:dyDescent="0.3">
      <c r="A119" s="24"/>
      <c r="B119" s="79"/>
      <c r="C119" s="80"/>
      <c r="D119" s="81"/>
      <c r="E119" s="7"/>
      <c r="F119" s="77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82"/>
      <c r="Z119" s="24"/>
      <c r="AA119" s="83"/>
      <c r="AB119" s="83"/>
      <c r="AC119" s="7"/>
      <c r="AD119" s="7"/>
      <c r="AE119" s="7"/>
      <c r="AF119" s="7"/>
    </row>
    <row r="120" spans="1:32" ht="18" x14ac:dyDescent="0.3">
      <c r="A120" s="24"/>
      <c r="B120" s="79"/>
      <c r="C120" s="80"/>
      <c r="D120" s="81"/>
      <c r="E120" s="7"/>
      <c r="F120" s="77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82"/>
      <c r="Z120" s="24"/>
      <c r="AA120" s="83"/>
      <c r="AB120" s="83"/>
      <c r="AC120" s="7"/>
      <c r="AD120" s="7"/>
      <c r="AE120" s="7"/>
      <c r="AF120" s="7"/>
    </row>
    <row r="121" spans="1:32" ht="18" x14ac:dyDescent="0.3">
      <c r="A121" s="24"/>
      <c r="B121" s="79"/>
      <c r="C121" s="80"/>
      <c r="D121" s="81"/>
      <c r="E121" s="7"/>
      <c r="F121" s="77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82"/>
      <c r="Z121" s="24"/>
      <c r="AA121" s="83"/>
      <c r="AB121" s="83"/>
      <c r="AC121" s="7"/>
      <c r="AD121" s="7"/>
      <c r="AE121" s="7"/>
      <c r="AF121" s="7"/>
    </row>
    <row r="122" spans="1:32" ht="18" x14ac:dyDescent="0.3">
      <c r="A122" s="24"/>
      <c r="B122" s="79"/>
      <c r="C122" s="80"/>
      <c r="D122" s="81"/>
      <c r="E122" s="7"/>
      <c r="F122" s="77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82"/>
      <c r="Z122" s="24"/>
      <c r="AA122" s="83"/>
      <c r="AB122" s="83"/>
      <c r="AC122" s="7"/>
      <c r="AD122" s="7"/>
      <c r="AE122" s="7"/>
      <c r="AF122" s="7"/>
    </row>
    <row r="123" spans="1:32" ht="18" x14ac:dyDescent="0.3">
      <c r="A123" s="24"/>
      <c r="B123" s="79"/>
      <c r="C123" s="80"/>
      <c r="D123" s="81"/>
      <c r="E123" s="7"/>
      <c r="F123" s="77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82"/>
      <c r="Z123" s="24"/>
      <c r="AA123" s="83"/>
      <c r="AB123" s="83"/>
      <c r="AC123" s="7"/>
      <c r="AD123" s="7"/>
      <c r="AE123" s="7"/>
      <c r="AF123" s="7"/>
    </row>
    <row r="124" spans="1:32" ht="18" x14ac:dyDescent="0.3">
      <c r="A124" s="24"/>
      <c r="B124" s="79"/>
      <c r="C124" s="80"/>
      <c r="D124" s="81"/>
      <c r="E124" s="7"/>
      <c r="F124" s="77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82"/>
      <c r="Z124" s="24"/>
      <c r="AA124" s="83"/>
      <c r="AB124" s="83"/>
      <c r="AC124" s="7"/>
      <c r="AD124" s="7"/>
      <c r="AE124" s="7"/>
      <c r="AF124" s="7"/>
    </row>
    <row r="125" spans="1:32" ht="18" x14ac:dyDescent="0.3">
      <c r="A125" s="24"/>
      <c r="B125" s="79"/>
      <c r="C125" s="80"/>
      <c r="D125" s="81"/>
      <c r="E125" s="7"/>
      <c r="F125" s="77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82"/>
      <c r="Z125" s="24"/>
      <c r="AA125" s="83"/>
      <c r="AB125" s="83"/>
      <c r="AC125" s="7"/>
      <c r="AD125" s="7"/>
      <c r="AE125" s="7"/>
      <c r="AF125" s="7"/>
    </row>
    <row r="126" spans="1:32" ht="18" x14ac:dyDescent="0.3">
      <c r="A126" s="24"/>
      <c r="B126" s="79"/>
      <c r="C126" s="80"/>
      <c r="D126" s="81"/>
      <c r="E126" s="7"/>
      <c r="F126" s="77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82"/>
      <c r="Z126" s="24"/>
      <c r="AA126" s="83"/>
      <c r="AB126" s="83"/>
      <c r="AC126" s="7"/>
      <c r="AD126" s="7"/>
      <c r="AE126" s="7"/>
      <c r="AF126" s="7"/>
    </row>
    <row r="127" spans="1:32" ht="18" x14ac:dyDescent="0.3">
      <c r="A127" s="24"/>
      <c r="B127" s="79"/>
      <c r="C127" s="80"/>
      <c r="D127" s="81"/>
      <c r="E127" s="7"/>
      <c r="F127" s="77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82"/>
      <c r="Z127" s="24"/>
      <c r="AA127" s="83"/>
      <c r="AB127" s="83"/>
      <c r="AC127" s="7"/>
      <c r="AD127" s="7"/>
      <c r="AE127" s="7"/>
      <c r="AF127" s="7"/>
    </row>
    <row r="128" spans="1:32" ht="18" x14ac:dyDescent="0.3">
      <c r="A128" s="24"/>
      <c r="B128" s="79"/>
      <c r="C128" s="80"/>
      <c r="D128" s="81"/>
      <c r="E128" s="7"/>
      <c r="F128" s="77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82"/>
      <c r="Z128" s="24"/>
      <c r="AA128" s="83"/>
      <c r="AB128" s="83"/>
      <c r="AC128" s="7"/>
      <c r="AD128" s="7"/>
      <c r="AE128" s="7"/>
      <c r="AF128" s="7"/>
    </row>
    <row r="129" spans="1:32" ht="18" x14ac:dyDescent="0.3">
      <c r="A129" s="24"/>
      <c r="B129" s="79"/>
      <c r="C129" s="80"/>
      <c r="D129" s="81"/>
      <c r="E129" s="7"/>
      <c r="F129" s="77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82"/>
      <c r="Z129" s="24"/>
      <c r="AA129" s="83"/>
      <c r="AB129" s="83"/>
      <c r="AC129" s="7"/>
      <c r="AD129" s="7"/>
      <c r="AE129" s="7"/>
      <c r="AF129" s="7"/>
    </row>
    <row r="130" spans="1:32" ht="18" x14ac:dyDescent="0.3">
      <c r="A130" s="24"/>
      <c r="B130" s="79"/>
      <c r="C130" s="80"/>
      <c r="D130" s="81"/>
      <c r="E130" s="7"/>
      <c r="F130" s="77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82"/>
      <c r="Z130" s="24"/>
      <c r="AA130" s="83"/>
      <c r="AB130" s="83"/>
      <c r="AC130" s="7"/>
      <c r="AD130" s="7"/>
      <c r="AE130" s="7"/>
      <c r="AF130" s="7"/>
    </row>
    <row r="131" spans="1:32" ht="18" x14ac:dyDescent="0.3">
      <c r="A131" s="24"/>
      <c r="B131" s="79"/>
      <c r="C131" s="80"/>
      <c r="D131" s="81"/>
      <c r="E131" s="7"/>
      <c r="F131" s="77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82"/>
      <c r="Z131" s="24"/>
      <c r="AA131" s="83"/>
      <c r="AB131" s="83"/>
      <c r="AC131" s="7"/>
      <c r="AD131" s="7"/>
      <c r="AE131" s="7"/>
      <c r="AF131" s="7"/>
    </row>
    <row r="132" spans="1:32" ht="18" x14ac:dyDescent="0.3">
      <c r="A132" s="24"/>
      <c r="B132" s="79"/>
      <c r="C132" s="80"/>
      <c r="D132" s="81"/>
      <c r="E132" s="7"/>
      <c r="F132" s="77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82"/>
      <c r="Z132" s="24"/>
      <c r="AA132" s="83"/>
      <c r="AB132" s="83"/>
      <c r="AC132" s="7"/>
      <c r="AD132" s="7"/>
      <c r="AE132" s="7"/>
      <c r="AF132" s="7"/>
    </row>
    <row r="133" spans="1:32" ht="18" x14ac:dyDescent="0.3">
      <c r="A133" s="24"/>
      <c r="B133" s="79"/>
      <c r="C133" s="80"/>
      <c r="D133" s="81"/>
      <c r="E133" s="7"/>
      <c r="F133" s="77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82"/>
      <c r="Z133" s="24"/>
      <c r="AA133" s="83"/>
      <c r="AB133" s="83"/>
      <c r="AC133" s="7"/>
      <c r="AD133" s="7"/>
      <c r="AE133" s="7"/>
      <c r="AF133" s="7"/>
    </row>
    <row r="134" spans="1:32" ht="18" x14ac:dyDescent="0.3">
      <c r="A134" s="24"/>
      <c r="B134" s="79"/>
      <c r="C134" s="80"/>
      <c r="D134" s="81"/>
      <c r="E134" s="7"/>
      <c r="F134" s="77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82"/>
      <c r="Z134" s="24"/>
      <c r="AA134" s="83"/>
      <c r="AB134" s="83"/>
      <c r="AC134" s="7"/>
      <c r="AD134" s="7"/>
      <c r="AE134" s="7"/>
      <c r="AF134" s="7"/>
    </row>
    <row r="135" spans="1:32" ht="18" x14ac:dyDescent="0.3">
      <c r="A135" s="24"/>
      <c r="B135" s="79"/>
      <c r="C135" s="80"/>
      <c r="D135" s="81"/>
      <c r="E135" s="7"/>
      <c r="F135" s="77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82"/>
      <c r="Z135" s="24"/>
      <c r="AA135" s="83"/>
      <c r="AB135" s="83"/>
      <c r="AC135" s="7"/>
      <c r="AD135" s="7"/>
      <c r="AE135" s="7"/>
      <c r="AF135" s="7"/>
    </row>
    <row r="136" spans="1:32" ht="18" x14ac:dyDescent="0.3">
      <c r="A136" s="24"/>
      <c r="B136" s="79"/>
      <c r="C136" s="80"/>
      <c r="D136" s="81"/>
      <c r="E136" s="7"/>
      <c r="F136" s="77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82"/>
      <c r="Z136" s="24"/>
      <c r="AA136" s="83"/>
      <c r="AB136" s="83"/>
      <c r="AC136" s="7"/>
      <c r="AD136" s="7"/>
      <c r="AE136" s="7"/>
      <c r="AF136" s="7"/>
    </row>
    <row r="137" spans="1:32" ht="18" x14ac:dyDescent="0.3">
      <c r="A137" s="24"/>
      <c r="B137" s="79"/>
      <c r="C137" s="80"/>
      <c r="D137" s="81"/>
      <c r="E137" s="7"/>
      <c r="F137" s="77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82"/>
      <c r="Z137" s="24"/>
      <c r="AA137" s="83"/>
      <c r="AB137" s="83"/>
      <c r="AC137" s="7"/>
      <c r="AD137" s="7"/>
      <c r="AE137" s="7"/>
      <c r="AF137" s="7"/>
    </row>
    <row r="138" spans="1:32" ht="18" x14ac:dyDescent="0.3">
      <c r="A138" s="24"/>
      <c r="B138" s="79"/>
      <c r="C138" s="80"/>
      <c r="D138" s="81"/>
      <c r="E138" s="7"/>
      <c r="F138" s="77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82"/>
      <c r="Z138" s="24"/>
      <c r="AA138" s="83"/>
      <c r="AB138" s="83"/>
      <c r="AC138" s="7"/>
      <c r="AD138" s="7"/>
      <c r="AE138" s="7"/>
      <c r="AF138" s="7"/>
    </row>
    <row r="139" spans="1:32" ht="18" x14ac:dyDescent="0.3">
      <c r="A139" s="24"/>
      <c r="B139" s="79"/>
      <c r="C139" s="80"/>
      <c r="D139" s="81"/>
      <c r="E139" s="7"/>
      <c r="F139" s="77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82"/>
      <c r="Z139" s="24"/>
      <c r="AA139" s="83"/>
      <c r="AB139" s="83"/>
      <c r="AC139" s="7"/>
      <c r="AD139" s="7"/>
      <c r="AE139" s="7"/>
      <c r="AF139" s="7"/>
    </row>
    <row r="140" spans="1:32" ht="18" x14ac:dyDescent="0.3">
      <c r="A140" s="24"/>
      <c r="B140" s="79"/>
      <c r="C140" s="80"/>
      <c r="D140" s="81"/>
      <c r="E140" s="7"/>
      <c r="F140" s="77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82"/>
      <c r="Z140" s="24"/>
      <c r="AA140" s="83"/>
      <c r="AB140" s="83"/>
      <c r="AC140" s="7"/>
      <c r="AD140" s="7"/>
      <c r="AE140" s="7"/>
      <c r="AF140" s="7"/>
    </row>
    <row r="141" spans="1:32" ht="18" x14ac:dyDescent="0.3">
      <c r="A141" s="24"/>
      <c r="B141" s="79"/>
      <c r="C141" s="80"/>
      <c r="D141" s="81"/>
      <c r="E141" s="7"/>
      <c r="F141" s="77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82"/>
      <c r="Z141" s="24"/>
      <c r="AA141" s="83"/>
      <c r="AB141" s="83"/>
      <c r="AC141" s="7"/>
      <c r="AD141" s="7"/>
      <c r="AE141" s="7"/>
      <c r="AF141" s="7"/>
    </row>
    <row r="142" spans="1:32" ht="18" x14ac:dyDescent="0.3">
      <c r="A142" s="24"/>
      <c r="B142" s="79"/>
      <c r="C142" s="80"/>
      <c r="D142" s="81"/>
      <c r="E142" s="7"/>
      <c r="F142" s="77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82"/>
      <c r="Z142" s="24"/>
      <c r="AA142" s="83"/>
      <c r="AB142" s="83"/>
      <c r="AC142" s="7"/>
      <c r="AD142" s="7"/>
      <c r="AE142" s="7"/>
      <c r="AF142" s="7"/>
    </row>
    <row r="143" spans="1:32" ht="18" x14ac:dyDescent="0.3">
      <c r="A143" s="24"/>
      <c r="B143" s="79"/>
      <c r="C143" s="80"/>
      <c r="D143" s="81"/>
      <c r="E143" s="7"/>
      <c r="F143" s="77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82"/>
      <c r="Z143" s="24"/>
      <c r="AA143" s="83"/>
      <c r="AB143" s="83"/>
      <c r="AC143" s="7"/>
      <c r="AD143" s="7"/>
      <c r="AE143" s="7"/>
      <c r="AF143" s="7"/>
    </row>
    <row r="144" spans="1:32" ht="18" x14ac:dyDescent="0.3">
      <c r="A144" s="24"/>
      <c r="B144" s="79"/>
      <c r="C144" s="80"/>
      <c r="D144" s="81"/>
      <c r="E144" s="7"/>
      <c r="F144" s="77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82"/>
      <c r="Z144" s="24"/>
      <c r="AA144" s="83"/>
      <c r="AB144" s="83"/>
      <c r="AC144" s="7"/>
      <c r="AD144" s="7"/>
      <c r="AE144" s="7"/>
      <c r="AF144" s="7"/>
    </row>
    <row r="145" spans="1:32" ht="18" x14ac:dyDescent="0.3">
      <c r="A145" s="24"/>
      <c r="B145" s="79"/>
      <c r="C145" s="80"/>
      <c r="D145" s="81"/>
      <c r="E145" s="7"/>
      <c r="F145" s="77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82"/>
      <c r="Z145" s="24"/>
      <c r="AA145" s="83"/>
      <c r="AB145" s="83"/>
      <c r="AC145" s="7"/>
      <c r="AD145" s="7"/>
      <c r="AE145" s="7"/>
      <c r="AF145" s="7"/>
    </row>
    <row r="146" spans="1:32" ht="18" x14ac:dyDescent="0.3">
      <c r="A146" s="24"/>
      <c r="B146" s="79"/>
      <c r="C146" s="80"/>
      <c r="D146" s="81"/>
      <c r="E146" s="7"/>
      <c r="F146" s="77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82"/>
      <c r="Z146" s="24"/>
      <c r="AA146" s="83"/>
      <c r="AB146" s="83"/>
      <c r="AC146" s="7"/>
      <c r="AD146" s="7"/>
      <c r="AE146" s="7"/>
      <c r="AF146" s="7"/>
    </row>
    <row r="147" spans="1:32" ht="18" x14ac:dyDescent="0.3">
      <c r="A147" s="24"/>
      <c r="B147" s="79"/>
      <c r="C147" s="80"/>
      <c r="D147" s="81"/>
      <c r="E147" s="7"/>
      <c r="F147" s="77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82"/>
      <c r="Z147" s="24"/>
      <c r="AA147" s="83"/>
      <c r="AB147" s="83"/>
      <c r="AC147" s="7"/>
      <c r="AD147" s="7"/>
      <c r="AE147" s="7"/>
      <c r="AF147" s="7"/>
    </row>
    <row r="148" spans="1:32" ht="18" x14ac:dyDescent="0.3">
      <c r="A148" s="24"/>
      <c r="B148" s="79"/>
      <c r="C148" s="80"/>
      <c r="D148" s="81"/>
      <c r="E148" s="7"/>
      <c r="F148" s="77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82"/>
      <c r="Z148" s="24"/>
      <c r="AA148" s="83"/>
      <c r="AB148" s="83"/>
      <c r="AC148" s="7"/>
      <c r="AD148" s="7"/>
      <c r="AE148" s="7"/>
      <c r="AF148" s="7"/>
    </row>
    <row r="149" spans="1:32" ht="18" x14ac:dyDescent="0.3">
      <c r="A149" s="24"/>
      <c r="B149" s="79"/>
      <c r="C149" s="80"/>
      <c r="D149" s="81"/>
      <c r="E149" s="7"/>
      <c r="F149" s="77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82"/>
      <c r="Z149" s="24"/>
      <c r="AA149" s="83"/>
      <c r="AB149" s="83"/>
      <c r="AC149" s="7"/>
      <c r="AD149" s="7"/>
      <c r="AE149" s="7"/>
      <c r="AF149" s="7"/>
    </row>
    <row r="150" spans="1:32" ht="18" x14ac:dyDescent="0.3">
      <c r="A150" s="24"/>
      <c r="B150" s="79"/>
      <c r="C150" s="80"/>
      <c r="D150" s="81"/>
      <c r="E150" s="7"/>
      <c r="F150" s="77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82"/>
      <c r="Z150" s="24"/>
      <c r="AA150" s="83"/>
      <c r="AB150" s="83"/>
      <c r="AC150" s="7"/>
      <c r="AD150" s="7"/>
      <c r="AE150" s="7"/>
      <c r="AF150" s="7"/>
    </row>
    <row r="151" spans="1:32" ht="18" x14ac:dyDescent="0.3">
      <c r="A151" s="24"/>
      <c r="B151" s="79"/>
      <c r="C151" s="80"/>
      <c r="D151" s="81"/>
      <c r="E151" s="7"/>
      <c r="F151" s="77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82"/>
      <c r="Z151" s="24"/>
      <c r="AA151" s="83"/>
      <c r="AB151" s="83"/>
      <c r="AC151" s="7"/>
      <c r="AD151" s="7"/>
      <c r="AE151" s="7"/>
      <c r="AF151" s="7"/>
    </row>
    <row r="152" spans="1:32" ht="18" x14ac:dyDescent="0.3">
      <c r="A152" s="24"/>
      <c r="B152" s="79"/>
      <c r="C152" s="80"/>
      <c r="D152" s="81"/>
      <c r="E152" s="7"/>
      <c r="F152" s="77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82"/>
      <c r="Z152" s="24"/>
      <c r="AA152" s="83"/>
      <c r="AB152" s="83"/>
      <c r="AC152" s="7"/>
      <c r="AD152" s="7"/>
      <c r="AE152" s="7"/>
      <c r="AF152" s="7"/>
    </row>
    <row r="153" spans="1:32" ht="18" x14ac:dyDescent="0.3">
      <c r="A153" s="24"/>
      <c r="B153" s="79"/>
      <c r="C153" s="80"/>
      <c r="D153" s="81"/>
      <c r="E153" s="7"/>
      <c r="F153" s="77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82"/>
      <c r="Z153" s="24"/>
      <c r="AA153" s="83"/>
      <c r="AB153" s="83"/>
      <c r="AC153" s="7"/>
      <c r="AD153" s="7"/>
      <c r="AE153" s="7"/>
      <c r="AF153" s="7"/>
    </row>
    <row r="154" spans="1:32" ht="18" x14ac:dyDescent="0.3">
      <c r="A154" s="24"/>
      <c r="B154" s="79"/>
      <c r="C154" s="80"/>
      <c r="D154" s="81"/>
      <c r="E154" s="7"/>
      <c r="F154" s="77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82"/>
      <c r="Z154" s="24"/>
      <c r="AA154" s="83"/>
      <c r="AB154" s="83"/>
      <c r="AC154" s="7"/>
      <c r="AD154" s="7"/>
      <c r="AE154" s="7"/>
      <c r="AF154" s="7"/>
    </row>
    <row r="155" spans="1:32" ht="18" x14ac:dyDescent="0.3">
      <c r="A155" s="24"/>
      <c r="B155" s="79"/>
      <c r="C155" s="80"/>
      <c r="D155" s="81"/>
      <c r="E155" s="7"/>
      <c r="F155" s="77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82"/>
      <c r="Z155" s="24"/>
      <c r="AA155" s="83"/>
      <c r="AB155" s="83"/>
      <c r="AC155" s="7"/>
      <c r="AD155" s="7"/>
      <c r="AE155" s="7"/>
      <c r="AF155" s="7"/>
    </row>
    <row r="156" spans="1:32" ht="18" x14ac:dyDescent="0.3">
      <c r="A156" s="24"/>
      <c r="B156" s="79"/>
      <c r="C156" s="80"/>
      <c r="D156" s="81"/>
      <c r="E156" s="7"/>
      <c r="F156" s="77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82"/>
      <c r="Z156" s="24"/>
      <c r="AA156" s="83"/>
      <c r="AB156" s="83"/>
      <c r="AC156" s="7"/>
      <c r="AD156" s="7"/>
      <c r="AE156" s="7"/>
      <c r="AF156" s="7"/>
    </row>
    <row r="157" spans="1:32" ht="18" x14ac:dyDescent="0.3">
      <c r="A157" s="24"/>
      <c r="B157" s="79"/>
      <c r="C157" s="80"/>
      <c r="D157" s="81"/>
      <c r="E157" s="7"/>
      <c r="F157" s="77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82"/>
      <c r="Z157" s="24"/>
      <c r="AA157" s="83"/>
      <c r="AB157" s="83"/>
      <c r="AC157" s="7"/>
      <c r="AD157" s="7"/>
      <c r="AE157" s="7"/>
      <c r="AF157" s="7"/>
    </row>
    <row r="158" spans="1:32" ht="18" x14ac:dyDescent="0.3">
      <c r="A158" s="24"/>
      <c r="B158" s="79"/>
      <c r="C158" s="80"/>
      <c r="D158" s="81"/>
      <c r="E158" s="7"/>
      <c r="F158" s="77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82"/>
      <c r="Z158" s="24"/>
      <c r="AA158" s="83"/>
      <c r="AB158" s="83"/>
      <c r="AC158" s="7"/>
      <c r="AD158" s="7"/>
      <c r="AE158" s="7"/>
      <c r="AF158" s="7"/>
    </row>
    <row r="159" spans="1:32" ht="18" x14ac:dyDescent="0.3">
      <c r="A159" s="24"/>
      <c r="B159" s="79"/>
      <c r="C159" s="80"/>
      <c r="D159" s="81"/>
      <c r="E159" s="7"/>
      <c r="F159" s="77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82"/>
      <c r="Z159" s="24"/>
      <c r="AA159" s="83"/>
      <c r="AB159" s="83"/>
      <c r="AC159" s="7"/>
      <c r="AD159" s="7"/>
      <c r="AE159" s="7"/>
      <c r="AF159" s="7"/>
    </row>
    <row r="160" spans="1:32" ht="18" x14ac:dyDescent="0.3">
      <c r="A160" s="24"/>
      <c r="B160" s="79"/>
      <c r="C160" s="80"/>
      <c r="D160" s="81"/>
      <c r="E160" s="7"/>
      <c r="F160" s="77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82"/>
      <c r="Z160" s="24"/>
      <c r="AA160" s="83"/>
      <c r="AB160" s="83"/>
      <c r="AC160" s="7"/>
      <c r="AD160" s="7"/>
      <c r="AE160" s="7"/>
      <c r="AF160" s="7"/>
    </row>
    <row r="161" spans="1:32" ht="18" x14ac:dyDescent="0.3">
      <c r="A161" s="24"/>
      <c r="B161" s="79"/>
      <c r="C161" s="80"/>
      <c r="D161" s="81"/>
      <c r="E161" s="7"/>
      <c r="F161" s="77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82"/>
      <c r="Z161" s="24"/>
      <c r="AA161" s="83"/>
      <c r="AB161" s="83"/>
      <c r="AC161" s="7"/>
      <c r="AD161" s="7"/>
      <c r="AE161" s="7"/>
      <c r="AF161" s="7"/>
    </row>
    <row r="162" spans="1:32" ht="18" x14ac:dyDescent="0.3">
      <c r="A162" s="24"/>
      <c r="B162" s="79"/>
      <c r="C162" s="80"/>
      <c r="D162" s="81"/>
      <c r="E162" s="7"/>
      <c r="F162" s="77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82"/>
      <c r="Z162" s="24"/>
      <c r="AA162" s="83"/>
      <c r="AB162" s="83"/>
      <c r="AC162" s="7"/>
      <c r="AD162" s="7"/>
      <c r="AE162" s="7"/>
      <c r="AF162" s="7"/>
    </row>
    <row r="163" spans="1:32" ht="18" x14ac:dyDescent="0.3">
      <c r="A163" s="24"/>
      <c r="B163" s="79"/>
      <c r="C163" s="80"/>
      <c r="D163" s="81"/>
      <c r="E163" s="7"/>
      <c r="F163" s="77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82"/>
      <c r="Z163" s="24"/>
      <c r="AA163" s="83"/>
      <c r="AB163" s="83"/>
      <c r="AC163" s="7"/>
      <c r="AD163" s="7"/>
      <c r="AE163" s="7"/>
      <c r="AF163" s="7"/>
    </row>
    <row r="164" spans="1:32" ht="18" x14ac:dyDescent="0.3">
      <c r="A164" s="24"/>
      <c r="B164" s="79"/>
      <c r="C164" s="80"/>
      <c r="D164" s="81"/>
      <c r="E164" s="7"/>
      <c r="F164" s="77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82"/>
      <c r="Z164" s="24"/>
      <c r="AA164" s="83"/>
      <c r="AB164" s="83"/>
      <c r="AC164" s="7"/>
      <c r="AD164" s="7"/>
      <c r="AE164" s="7"/>
      <c r="AF164" s="7"/>
    </row>
    <row r="165" spans="1:32" ht="18" x14ac:dyDescent="0.3">
      <c r="A165" s="24"/>
      <c r="B165" s="79"/>
      <c r="C165" s="80"/>
      <c r="D165" s="81"/>
      <c r="E165" s="7"/>
      <c r="F165" s="77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82"/>
      <c r="Z165" s="24"/>
      <c r="AA165" s="83"/>
      <c r="AB165" s="83"/>
      <c r="AC165" s="7"/>
      <c r="AD165" s="7"/>
      <c r="AE165" s="7"/>
      <c r="AF165" s="7"/>
    </row>
    <row r="166" spans="1:32" ht="18" x14ac:dyDescent="0.3">
      <c r="A166" s="24"/>
      <c r="B166" s="79"/>
      <c r="C166" s="80"/>
      <c r="D166" s="81"/>
      <c r="E166" s="7"/>
      <c r="F166" s="77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82"/>
      <c r="Z166" s="24"/>
      <c r="AA166" s="83"/>
      <c r="AB166" s="83"/>
      <c r="AC166" s="7"/>
      <c r="AD166" s="7"/>
      <c r="AE166" s="7"/>
      <c r="AF166" s="7"/>
    </row>
    <row r="167" spans="1:32" ht="18" x14ac:dyDescent="0.3">
      <c r="A167" s="24"/>
      <c r="B167" s="79"/>
      <c r="C167" s="80"/>
      <c r="D167" s="81"/>
      <c r="E167" s="7"/>
      <c r="F167" s="77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82"/>
      <c r="Z167" s="24"/>
      <c r="AA167" s="83"/>
      <c r="AB167" s="83"/>
      <c r="AC167" s="7"/>
      <c r="AD167" s="7"/>
      <c r="AE167" s="7"/>
      <c r="AF167" s="7"/>
    </row>
    <row r="168" spans="1:32" ht="18" x14ac:dyDescent="0.3">
      <c r="A168" s="24"/>
      <c r="B168" s="79"/>
      <c r="C168" s="80"/>
      <c r="D168" s="81"/>
      <c r="E168" s="7"/>
      <c r="F168" s="77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82"/>
      <c r="Z168" s="24"/>
      <c r="AA168" s="83"/>
      <c r="AB168" s="83"/>
      <c r="AC168" s="7"/>
      <c r="AD168" s="7"/>
      <c r="AE168" s="7"/>
      <c r="AF168" s="7"/>
    </row>
    <row r="169" spans="1:32" ht="18" x14ac:dyDescent="0.3">
      <c r="A169" s="24"/>
      <c r="B169" s="79"/>
      <c r="C169" s="80"/>
      <c r="D169" s="81"/>
      <c r="E169" s="7"/>
      <c r="F169" s="77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82"/>
      <c r="Z169" s="24"/>
      <c r="AA169" s="83"/>
      <c r="AB169" s="83"/>
      <c r="AC169" s="7"/>
      <c r="AD169" s="7"/>
      <c r="AE169" s="7"/>
      <c r="AF169" s="7"/>
    </row>
    <row r="170" spans="1:32" ht="18" x14ac:dyDescent="0.3">
      <c r="A170" s="24"/>
      <c r="B170" s="79"/>
      <c r="C170" s="80"/>
      <c r="D170" s="81"/>
      <c r="E170" s="7"/>
      <c r="F170" s="77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82"/>
      <c r="Z170" s="24"/>
      <c r="AA170" s="83"/>
      <c r="AB170" s="83"/>
      <c r="AC170" s="7"/>
      <c r="AD170" s="7"/>
      <c r="AE170" s="7"/>
      <c r="AF170" s="7"/>
    </row>
    <row r="171" spans="1:32" ht="18" x14ac:dyDescent="0.3">
      <c r="A171" s="24"/>
      <c r="B171" s="79"/>
      <c r="C171" s="80"/>
      <c r="D171" s="81"/>
      <c r="E171" s="7"/>
      <c r="F171" s="77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82"/>
      <c r="Z171" s="24"/>
      <c r="AA171" s="83"/>
      <c r="AB171" s="83"/>
      <c r="AC171" s="7"/>
      <c r="AD171" s="7"/>
      <c r="AE171" s="7"/>
      <c r="AF171" s="7"/>
    </row>
    <row r="172" spans="1:32" ht="18" x14ac:dyDescent="0.3">
      <c r="A172" s="24"/>
      <c r="B172" s="79"/>
      <c r="C172" s="80"/>
      <c r="D172" s="81"/>
      <c r="E172" s="7"/>
      <c r="F172" s="77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82"/>
      <c r="Z172" s="24"/>
      <c r="AA172" s="83"/>
      <c r="AB172" s="83"/>
      <c r="AC172" s="7"/>
      <c r="AD172" s="7"/>
      <c r="AE172" s="7"/>
      <c r="AF172" s="7"/>
    </row>
    <row r="173" spans="1:32" ht="18" x14ac:dyDescent="0.3">
      <c r="A173" s="24"/>
      <c r="B173" s="79"/>
      <c r="C173" s="80"/>
      <c r="D173" s="81"/>
      <c r="E173" s="7"/>
      <c r="F173" s="77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82"/>
      <c r="Z173" s="24"/>
      <c r="AA173" s="83"/>
      <c r="AB173" s="83"/>
      <c r="AC173" s="7"/>
      <c r="AD173" s="7"/>
      <c r="AE173" s="7"/>
      <c r="AF173" s="7"/>
    </row>
    <row r="174" spans="1:32" ht="18" x14ac:dyDescent="0.3">
      <c r="A174" s="24"/>
      <c r="B174" s="79"/>
      <c r="C174" s="80"/>
      <c r="D174" s="81"/>
      <c r="E174" s="7"/>
      <c r="F174" s="77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82"/>
      <c r="Z174" s="24"/>
      <c r="AA174" s="83"/>
      <c r="AB174" s="83"/>
      <c r="AC174" s="7"/>
      <c r="AD174" s="7"/>
      <c r="AE174" s="7"/>
      <c r="AF174" s="7"/>
    </row>
    <row r="175" spans="1:32" ht="18" x14ac:dyDescent="0.3">
      <c r="A175" s="24"/>
      <c r="B175" s="79"/>
      <c r="C175" s="80"/>
      <c r="D175" s="81"/>
      <c r="E175" s="7"/>
      <c r="F175" s="77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82"/>
      <c r="Z175" s="24"/>
      <c r="AA175" s="83"/>
      <c r="AB175" s="83"/>
      <c r="AC175" s="7"/>
      <c r="AD175" s="7"/>
      <c r="AE175" s="7"/>
      <c r="AF175" s="7"/>
    </row>
    <row r="176" spans="1:32" ht="18" x14ac:dyDescent="0.3">
      <c r="A176" s="24"/>
      <c r="B176" s="79"/>
      <c r="C176" s="80"/>
      <c r="D176" s="81"/>
      <c r="E176" s="7"/>
      <c r="F176" s="77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82"/>
      <c r="Z176" s="24"/>
      <c r="AA176" s="83"/>
      <c r="AB176" s="83"/>
      <c r="AC176" s="7"/>
      <c r="AD176" s="7"/>
      <c r="AE176" s="7"/>
      <c r="AF176" s="7"/>
    </row>
    <row r="177" spans="1:32" ht="18" x14ac:dyDescent="0.3">
      <c r="A177" s="24"/>
      <c r="B177" s="79"/>
      <c r="C177" s="80"/>
      <c r="D177" s="81"/>
      <c r="E177" s="7"/>
      <c r="F177" s="77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82"/>
      <c r="Z177" s="24"/>
      <c r="AA177" s="83"/>
      <c r="AB177" s="83"/>
      <c r="AC177" s="7"/>
      <c r="AD177" s="7"/>
      <c r="AE177" s="7"/>
      <c r="AF177" s="7"/>
    </row>
    <row r="178" spans="1:32" ht="18" x14ac:dyDescent="0.3">
      <c r="A178" s="24"/>
      <c r="B178" s="79"/>
      <c r="C178" s="80"/>
      <c r="D178" s="81"/>
      <c r="E178" s="7"/>
      <c r="F178" s="77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82"/>
      <c r="Z178" s="24"/>
      <c r="AA178" s="83"/>
      <c r="AB178" s="83"/>
      <c r="AC178" s="7"/>
      <c r="AD178" s="7"/>
      <c r="AE178" s="7"/>
      <c r="AF178" s="7"/>
    </row>
    <row r="179" spans="1:32" ht="18" x14ac:dyDescent="0.3">
      <c r="A179" s="24"/>
      <c r="B179" s="79"/>
      <c r="C179" s="80"/>
      <c r="D179" s="81"/>
      <c r="E179" s="7"/>
      <c r="F179" s="77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82"/>
      <c r="Z179" s="24"/>
      <c r="AA179" s="83"/>
      <c r="AB179" s="83"/>
      <c r="AC179" s="7"/>
      <c r="AD179" s="7"/>
      <c r="AE179" s="7"/>
      <c r="AF179" s="7"/>
    </row>
    <row r="180" spans="1:32" ht="18" x14ac:dyDescent="0.3">
      <c r="A180" s="24"/>
      <c r="B180" s="79"/>
      <c r="C180" s="80"/>
      <c r="D180" s="81"/>
      <c r="E180" s="7"/>
      <c r="F180" s="77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82"/>
      <c r="Z180" s="24"/>
      <c r="AA180" s="83"/>
      <c r="AB180" s="83"/>
      <c r="AC180" s="7"/>
      <c r="AD180" s="7"/>
      <c r="AE180" s="7"/>
      <c r="AF180" s="7"/>
    </row>
    <row r="181" spans="1:32" ht="18" x14ac:dyDescent="0.3">
      <c r="A181" s="24"/>
      <c r="B181" s="79"/>
      <c r="C181" s="80"/>
      <c r="D181" s="81"/>
      <c r="E181" s="7"/>
      <c r="F181" s="77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82"/>
      <c r="Z181" s="24"/>
      <c r="AA181" s="83"/>
      <c r="AB181" s="83"/>
      <c r="AC181" s="7"/>
      <c r="AD181" s="7"/>
      <c r="AE181" s="7"/>
      <c r="AF181" s="7"/>
    </row>
    <row r="182" spans="1:32" ht="18" x14ac:dyDescent="0.3">
      <c r="A182" s="24"/>
      <c r="B182" s="79"/>
      <c r="C182" s="80"/>
      <c r="D182" s="81"/>
      <c r="E182" s="7"/>
      <c r="F182" s="77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82"/>
      <c r="Z182" s="24"/>
      <c r="AA182" s="83"/>
      <c r="AB182" s="83"/>
      <c r="AC182" s="7"/>
      <c r="AD182" s="7"/>
      <c r="AE182" s="7"/>
      <c r="AF182" s="7"/>
    </row>
    <row r="183" spans="1:32" ht="18" x14ac:dyDescent="0.3">
      <c r="A183" s="24"/>
      <c r="B183" s="79"/>
      <c r="C183" s="80"/>
      <c r="D183" s="81"/>
      <c r="E183" s="7"/>
      <c r="F183" s="77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82"/>
      <c r="Z183" s="24"/>
      <c r="AA183" s="83"/>
      <c r="AB183" s="83"/>
      <c r="AC183" s="7"/>
      <c r="AD183" s="7"/>
      <c r="AE183" s="7"/>
      <c r="AF183" s="7"/>
    </row>
    <row r="184" spans="1:32" ht="18" x14ac:dyDescent="0.3">
      <c r="A184" s="24"/>
      <c r="B184" s="79"/>
      <c r="C184" s="80"/>
      <c r="D184" s="81"/>
      <c r="E184" s="7"/>
      <c r="F184" s="77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82"/>
      <c r="Z184" s="24"/>
      <c r="AA184" s="83"/>
      <c r="AB184" s="83"/>
      <c r="AC184" s="7"/>
      <c r="AD184" s="7"/>
      <c r="AE184" s="7"/>
      <c r="AF184" s="7"/>
    </row>
    <row r="185" spans="1:32" ht="18" x14ac:dyDescent="0.3">
      <c r="A185" s="24"/>
      <c r="B185" s="79"/>
      <c r="C185" s="80"/>
      <c r="D185" s="81"/>
      <c r="E185" s="7"/>
      <c r="F185" s="77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82"/>
      <c r="Z185" s="24"/>
      <c r="AA185" s="83"/>
      <c r="AB185" s="83"/>
      <c r="AC185" s="7"/>
      <c r="AD185" s="7"/>
      <c r="AE185" s="7"/>
      <c r="AF185" s="7"/>
    </row>
    <row r="186" spans="1:32" ht="18" x14ac:dyDescent="0.3">
      <c r="A186" s="24"/>
      <c r="B186" s="79"/>
      <c r="C186" s="80"/>
      <c r="D186" s="81"/>
      <c r="E186" s="7"/>
      <c r="F186" s="77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82"/>
      <c r="Z186" s="24"/>
      <c r="AA186" s="83"/>
      <c r="AB186" s="83"/>
      <c r="AC186" s="7"/>
      <c r="AD186" s="7"/>
      <c r="AE186" s="7"/>
      <c r="AF186" s="7"/>
    </row>
    <row r="187" spans="1:32" ht="18" x14ac:dyDescent="0.3">
      <c r="A187" s="24"/>
      <c r="B187" s="79"/>
      <c r="C187" s="80"/>
      <c r="D187" s="81"/>
      <c r="E187" s="7"/>
      <c r="F187" s="77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82"/>
      <c r="Z187" s="24"/>
      <c r="AA187" s="83"/>
      <c r="AB187" s="83"/>
      <c r="AC187" s="7"/>
      <c r="AD187" s="7"/>
      <c r="AE187" s="7"/>
      <c r="AF187" s="7"/>
    </row>
    <row r="188" spans="1:32" ht="18" x14ac:dyDescent="0.3">
      <c r="A188" s="24"/>
      <c r="B188" s="79"/>
      <c r="C188" s="80"/>
      <c r="D188" s="81"/>
      <c r="E188" s="7"/>
      <c r="F188" s="77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82"/>
      <c r="Z188" s="24"/>
      <c r="AA188" s="83"/>
      <c r="AB188" s="83"/>
      <c r="AC188" s="7"/>
      <c r="AD188" s="7"/>
      <c r="AE188" s="7"/>
      <c r="AF188" s="7"/>
    </row>
    <row r="189" spans="1:32" ht="18" x14ac:dyDescent="0.3">
      <c r="A189" s="24"/>
      <c r="B189" s="79"/>
      <c r="C189" s="80"/>
      <c r="D189" s="81"/>
      <c r="E189" s="7"/>
      <c r="F189" s="77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82"/>
      <c r="Z189" s="24"/>
      <c r="AA189" s="83"/>
      <c r="AB189" s="83"/>
      <c r="AC189" s="7"/>
      <c r="AD189" s="7"/>
      <c r="AE189" s="7"/>
      <c r="AF189" s="7"/>
    </row>
    <row r="190" spans="1:32" ht="18" x14ac:dyDescent="0.3">
      <c r="A190" s="24"/>
      <c r="B190" s="79"/>
      <c r="C190" s="80"/>
      <c r="D190" s="81"/>
      <c r="E190" s="7"/>
      <c r="F190" s="77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82"/>
      <c r="Z190" s="24"/>
      <c r="AA190" s="83"/>
      <c r="AB190" s="83"/>
      <c r="AC190" s="7"/>
      <c r="AD190" s="7"/>
      <c r="AE190" s="7"/>
      <c r="AF190" s="7"/>
    </row>
    <row r="191" spans="1:32" ht="18" x14ac:dyDescent="0.3">
      <c r="A191" s="24"/>
      <c r="B191" s="79"/>
      <c r="C191" s="80"/>
      <c r="D191" s="81"/>
      <c r="E191" s="7"/>
      <c r="F191" s="77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82"/>
      <c r="Z191" s="24"/>
      <c r="AA191" s="83"/>
      <c r="AB191" s="83"/>
      <c r="AC191" s="7"/>
      <c r="AD191" s="7"/>
      <c r="AE191" s="7"/>
      <c r="AF191" s="7"/>
    </row>
    <row r="192" spans="1:32" ht="18" x14ac:dyDescent="0.3">
      <c r="A192" s="24"/>
      <c r="B192" s="79"/>
      <c r="C192" s="80"/>
      <c r="D192" s="81"/>
      <c r="E192" s="7"/>
      <c r="F192" s="77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82"/>
      <c r="Z192" s="24"/>
      <c r="AA192" s="83"/>
      <c r="AB192" s="83"/>
      <c r="AC192" s="7"/>
      <c r="AD192" s="7"/>
      <c r="AE192" s="7"/>
      <c r="AF192" s="7"/>
    </row>
    <row r="193" spans="1:32" ht="18" x14ac:dyDescent="0.3">
      <c r="A193" s="24"/>
      <c r="B193" s="79"/>
      <c r="C193" s="80"/>
      <c r="D193" s="81"/>
      <c r="E193" s="7"/>
      <c r="F193" s="77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82"/>
      <c r="Z193" s="24"/>
      <c r="AA193" s="83"/>
      <c r="AB193" s="83"/>
      <c r="AC193" s="7"/>
      <c r="AD193" s="7"/>
      <c r="AE193" s="7"/>
      <c r="AF193" s="7"/>
    </row>
    <row r="194" spans="1:32" ht="18" x14ac:dyDescent="0.3">
      <c r="A194" s="24"/>
      <c r="B194" s="79"/>
      <c r="C194" s="80"/>
      <c r="D194" s="81"/>
      <c r="E194" s="7"/>
      <c r="F194" s="77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82"/>
      <c r="Z194" s="24"/>
      <c r="AA194" s="83"/>
      <c r="AB194" s="83"/>
      <c r="AC194" s="7"/>
      <c r="AD194" s="7"/>
      <c r="AE194" s="7"/>
      <c r="AF194" s="7"/>
    </row>
    <row r="195" spans="1:32" ht="18" x14ac:dyDescent="0.3">
      <c r="A195" s="24"/>
      <c r="B195" s="79"/>
      <c r="C195" s="80"/>
      <c r="D195" s="81"/>
      <c r="E195" s="7"/>
      <c r="F195" s="77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82"/>
      <c r="Z195" s="24"/>
      <c r="AA195" s="83"/>
      <c r="AB195" s="83"/>
      <c r="AC195" s="7"/>
      <c r="AD195" s="7"/>
      <c r="AE195" s="7"/>
      <c r="AF195" s="7"/>
    </row>
    <row r="196" spans="1:32" ht="18" x14ac:dyDescent="0.3">
      <c r="A196" s="24"/>
      <c r="B196" s="79"/>
      <c r="C196" s="80"/>
      <c r="D196" s="81"/>
      <c r="E196" s="7"/>
      <c r="F196" s="77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82"/>
      <c r="Z196" s="24"/>
      <c r="AA196" s="83"/>
      <c r="AB196" s="83"/>
      <c r="AC196" s="7"/>
      <c r="AD196" s="7"/>
      <c r="AE196" s="7"/>
      <c r="AF196" s="7"/>
    </row>
    <row r="197" spans="1:32" ht="18" x14ac:dyDescent="0.3">
      <c r="A197" s="24"/>
      <c r="B197" s="79"/>
      <c r="C197" s="80"/>
      <c r="D197" s="81"/>
      <c r="E197" s="7"/>
      <c r="F197" s="77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82"/>
      <c r="Z197" s="24"/>
      <c r="AA197" s="83"/>
      <c r="AB197" s="83"/>
      <c r="AC197" s="7"/>
      <c r="AD197" s="7"/>
      <c r="AE197" s="7"/>
      <c r="AF197" s="7"/>
    </row>
    <row r="198" spans="1:32" ht="18" x14ac:dyDescent="0.3">
      <c r="A198" s="24"/>
      <c r="B198" s="79"/>
      <c r="C198" s="80"/>
      <c r="D198" s="81"/>
      <c r="E198" s="7"/>
      <c r="F198" s="77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82"/>
      <c r="Z198" s="24"/>
      <c r="AA198" s="83"/>
      <c r="AB198" s="83"/>
      <c r="AC198" s="7"/>
      <c r="AD198" s="7"/>
      <c r="AE198" s="7"/>
      <c r="AF198" s="7"/>
    </row>
    <row r="199" spans="1:32" ht="18" x14ac:dyDescent="0.3">
      <c r="A199" s="24"/>
      <c r="B199" s="79"/>
      <c r="C199" s="80"/>
      <c r="D199" s="81"/>
      <c r="E199" s="7"/>
      <c r="F199" s="77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82"/>
      <c r="Z199" s="24"/>
      <c r="AA199" s="83"/>
      <c r="AB199" s="83"/>
      <c r="AC199" s="7"/>
      <c r="AD199" s="7"/>
      <c r="AE199" s="7"/>
      <c r="AF199" s="7"/>
    </row>
    <row r="200" spans="1:32" ht="18" x14ac:dyDescent="0.3">
      <c r="A200" s="24"/>
      <c r="B200" s="79"/>
      <c r="C200" s="80"/>
      <c r="D200" s="81"/>
      <c r="E200" s="7"/>
      <c r="F200" s="77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82"/>
      <c r="Z200" s="24"/>
      <c r="AA200" s="83"/>
      <c r="AB200" s="83"/>
      <c r="AC200" s="7"/>
      <c r="AD200" s="7"/>
      <c r="AE200" s="7"/>
      <c r="AF200" s="7"/>
    </row>
    <row r="201" spans="1:32" ht="18" x14ac:dyDescent="0.3">
      <c r="A201" s="24"/>
      <c r="B201" s="79"/>
      <c r="C201" s="80"/>
      <c r="D201" s="81"/>
      <c r="E201" s="7"/>
      <c r="F201" s="77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82"/>
      <c r="Z201" s="24"/>
      <c r="AA201" s="83"/>
      <c r="AB201" s="83"/>
      <c r="AC201" s="7"/>
      <c r="AD201" s="7"/>
      <c r="AE201" s="7"/>
      <c r="AF201" s="7"/>
    </row>
    <row r="202" spans="1:32" ht="18" x14ac:dyDescent="0.3">
      <c r="A202" s="24"/>
      <c r="B202" s="79"/>
      <c r="C202" s="80"/>
      <c r="D202" s="81"/>
      <c r="E202" s="7"/>
      <c r="F202" s="77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82"/>
      <c r="Z202" s="24"/>
      <c r="AA202" s="83"/>
      <c r="AB202" s="83"/>
      <c r="AC202" s="7"/>
      <c r="AD202" s="7"/>
      <c r="AE202" s="7"/>
      <c r="AF202" s="7"/>
    </row>
    <row r="203" spans="1:32" ht="18" x14ac:dyDescent="0.3">
      <c r="A203" s="24"/>
      <c r="B203" s="79"/>
      <c r="C203" s="80"/>
      <c r="D203" s="81"/>
      <c r="E203" s="7"/>
      <c r="F203" s="77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82"/>
      <c r="Z203" s="24"/>
      <c r="AA203" s="83"/>
      <c r="AB203" s="83"/>
      <c r="AC203" s="7"/>
      <c r="AD203" s="7"/>
      <c r="AE203" s="7"/>
      <c r="AF203" s="7"/>
    </row>
    <row r="204" spans="1:32" ht="18" x14ac:dyDescent="0.3">
      <c r="A204" s="24"/>
      <c r="B204" s="79"/>
      <c r="C204" s="80"/>
      <c r="D204" s="81"/>
      <c r="E204" s="7"/>
      <c r="F204" s="77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82"/>
      <c r="Z204" s="24"/>
      <c r="AA204" s="83"/>
      <c r="AB204" s="83"/>
      <c r="AC204" s="7"/>
      <c r="AD204" s="7"/>
      <c r="AE204" s="7"/>
      <c r="AF204" s="7"/>
    </row>
    <row r="205" spans="1:32" ht="18" x14ac:dyDescent="0.3">
      <c r="A205" s="24"/>
      <c r="B205" s="79"/>
      <c r="C205" s="80"/>
      <c r="D205" s="81"/>
      <c r="E205" s="7"/>
      <c r="F205" s="77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82"/>
      <c r="Z205" s="24"/>
      <c r="AA205" s="83"/>
      <c r="AB205" s="83"/>
      <c r="AC205" s="7"/>
      <c r="AD205" s="7"/>
      <c r="AE205" s="7"/>
      <c r="AF205" s="7"/>
    </row>
    <row r="206" spans="1:32" ht="18" x14ac:dyDescent="0.3">
      <c r="A206" s="24"/>
      <c r="B206" s="79"/>
      <c r="C206" s="80"/>
      <c r="D206" s="81"/>
      <c r="E206" s="7"/>
      <c r="F206" s="77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82"/>
      <c r="Z206" s="24"/>
      <c r="AA206" s="83"/>
      <c r="AB206" s="83"/>
      <c r="AC206" s="7"/>
      <c r="AD206" s="7"/>
      <c r="AE206" s="7"/>
      <c r="AF206" s="7"/>
    </row>
    <row r="207" spans="1:32" ht="18" x14ac:dyDescent="0.3">
      <c r="A207" s="24"/>
      <c r="B207" s="79"/>
      <c r="C207" s="80"/>
      <c r="D207" s="81"/>
      <c r="E207" s="7"/>
      <c r="F207" s="77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82"/>
      <c r="Z207" s="24"/>
      <c r="AA207" s="83"/>
      <c r="AB207" s="83"/>
      <c r="AC207" s="7"/>
      <c r="AD207" s="7"/>
      <c r="AE207" s="7"/>
      <c r="AF207" s="7"/>
    </row>
    <row r="208" spans="1:32" ht="18" x14ac:dyDescent="0.3">
      <c r="A208" s="24"/>
      <c r="B208" s="79"/>
      <c r="C208" s="80"/>
      <c r="D208" s="81"/>
      <c r="E208" s="7"/>
      <c r="F208" s="77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82"/>
      <c r="Z208" s="24"/>
      <c r="AA208" s="83"/>
      <c r="AB208" s="83"/>
      <c r="AC208" s="7"/>
      <c r="AD208" s="7"/>
      <c r="AE208" s="7"/>
      <c r="AF208" s="7"/>
    </row>
    <row r="209" spans="1:32" ht="18" x14ac:dyDescent="0.3">
      <c r="A209" s="24"/>
      <c r="B209" s="79"/>
      <c r="C209" s="80"/>
      <c r="D209" s="81"/>
      <c r="E209" s="7"/>
      <c r="F209" s="77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82"/>
      <c r="Z209" s="24"/>
      <c r="AA209" s="83"/>
      <c r="AB209" s="83"/>
      <c r="AC209" s="7"/>
      <c r="AD209" s="7"/>
      <c r="AE209" s="7"/>
      <c r="AF209" s="7"/>
    </row>
    <row r="210" spans="1:32" ht="18" x14ac:dyDescent="0.3">
      <c r="A210" s="24"/>
      <c r="B210" s="79"/>
      <c r="C210" s="80"/>
      <c r="D210" s="81"/>
      <c r="E210" s="7"/>
      <c r="F210" s="77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82"/>
      <c r="Z210" s="24"/>
      <c r="AA210" s="83"/>
      <c r="AB210" s="83"/>
      <c r="AC210" s="7"/>
      <c r="AD210" s="7"/>
      <c r="AE210" s="7"/>
      <c r="AF210" s="7"/>
    </row>
    <row r="211" spans="1:32" ht="18" x14ac:dyDescent="0.3">
      <c r="A211" s="24"/>
      <c r="B211" s="79"/>
      <c r="C211" s="80"/>
      <c r="D211" s="81"/>
      <c r="E211" s="7"/>
      <c r="F211" s="77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82"/>
      <c r="Z211" s="24"/>
      <c r="AA211" s="83"/>
      <c r="AB211" s="83"/>
      <c r="AC211" s="7"/>
      <c r="AD211" s="7"/>
      <c r="AE211" s="7"/>
      <c r="AF211" s="7"/>
    </row>
    <row r="212" spans="1:32" ht="18" x14ac:dyDescent="0.3">
      <c r="A212" s="24"/>
      <c r="B212" s="79"/>
      <c r="C212" s="80"/>
      <c r="D212" s="81"/>
      <c r="E212" s="7"/>
      <c r="F212" s="77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82"/>
      <c r="Z212" s="24"/>
      <c r="AA212" s="83"/>
      <c r="AB212" s="83"/>
      <c r="AC212" s="7"/>
      <c r="AD212" s="7"/>
      <c r="AE212" s="7"/>
      <c r="AF212" s="7"/>
    </row>
    <row r="213" spans="1:32" ht="18" x14ac:dyDescent="0.3">
      <c r="A213" s="24"/>
      <c r="B213" s="79"/>
      <c r="C213" s="80"/>
      <c r="D213" s="81"/>
      <c r="E213" s="7"/>
      <c r="F213" s="77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82"/>
      <c r="Z213" s="24"/>
      <c r="AA213" s="83"/>
      <c r="AB213" s="83"/>
      <c r="AC213" s="7"/>
      <c r="AD213" s="7"/>
      <c r="AE213" s="7"/>
      <c r="AF213" s="7"/>
    </row>
    <row r="214" spans="1:32" ht="18" x14ac:dyDescent="0.3">
      <c r="A214" s="24"/>
      <c r="B214" s="79"/>
      <c r="C214" s="80"/>
      <c r="D214" s="81"/>
      <c r="E214" s="7"/>
      <c r="F214" s="77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82"/>
      <c r="Z214" s="24"/>
      <c r="AA214" s="83"/>
      <c r="AB214" s="83"/>
      <c r="AC214" s="7"/>
      <c r="AD214" s="7"/>
      <c r="AE214" s="7"/>
      <c r="AF214" s="7"/>
    </row>
    <row r="215" spans="1:32" ht="18" x14ac:dyDescent="0.3">
      <c r="A215" s="24"/>
      <c r="B215" s="79"/>
      <c r="C215" s="80"/>
      <c r="D215" s="81"/>
      <c r="E215" s="7"/>
      <c r="F215" s="77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82"/>
      <c r="Z215" s="24"/>
      <c r="AA215" s="83"/>
      <c r="AB215" s="83"/>
      <c r="AC215" s="7"/>
      <c r="AD215" s="7"/>
      <c r="AE215" s="7"/>
      <c r="AF215" s="7"/>
    </row>
    <row r="216" spans="1:32" ht="18" x14ac:dyDescent="0.3">
      <c r="A216" s="24"/>
      <c r="B216" s="79"/>
      <c r="C216" s="80"/>
      <c r="D216" s="81"/>
      <c r="E216" s="7"/>
      <c r="F216" s="77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82"/>
      <c r="Z216" s="24"/>
      <c r="AA216" s="83"/>
      <c r="AB216" s="83"/>
      <c r="AC216" s="7"/>
      <c r="AD216" s="7"/>
      <c r="AE216" s="7"/>
      <c r="AF216" s="7"/>
    </row>
    <row r="217" spans="1:32" ht="18" x14ac:dyDescent="0.3">
      <c r="A217" s="24"/>
      <c r="B217" s="79"/>
      <c r="C217" s="80"/>
      <c r="D217" s="81"/>
      <c r="E217" s="7"/>
      <c r="F217" s="77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82"/>
      <c r="Z217" s="24"/>
      <c r="AA217" s="83"/>
      <c r="AB217" s="83"/>
      <c r="AC217" s="7"/>
      <c r="AD217" s="7"/>
      <c r="AE217" s="7"/>
      <c r="AF217" s="7"/>
    </row>
    <row r="218" spans="1:32" ht="18" x14ac:dyDescent="0.3">
      <c r="A218" s="24"/>
      <c r="B218" s="79"/>
      <c r="C218" s="80"/>
      <c r="D218" s="81"/>
      <c r="E218" s="7"/>
      <c r="F218" s="77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82"/>
      <c r="Z218" s="24"/>
      <c r="AA218" s="83"/>
      <c r="AB218" s="83"/>
      <c r="AC218" s="7"/>
      <c r="AD218" s="7"/>
      <c r="AE218" s="7"/>
      <c r="AF218" s="7"/>
    </row>
    <row r="219" spans="1:32" ht="18" x14ac:dyDescent="0.3">
      <c r="A219" s="24"/>
      <c r="B219" s="79"/>
      <c r="C219" s="80"/>
      <c r="D219" s="81"/>
      <c r="E219" s="7"/>
      <c r="F219" s="77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82"/>
      <c r="Z219" s="24"/>
      <c r="AA219" s="83"/>
      <c r="AB219" s="83"/>
      <c r="AC219" s="7"/>
      <c r="AD219" s="7"/>
      <c r="AE219" s="7"/>
      <c r="AF219" s="7"/>
    </row>
    <row r="220" spans="1:32" ht="18" x14ac:dyDescent="0.3">
      <c r="A220" s="24"/>
      <c r="B220" s="79"/>
      <c r="C220" s="80"/>
      <c r="D220" s="81"/>
      <c r="E220" s="7"/>
      <c r="F220" s="77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82"/>
      <c r="Z220" s="24"/>
      <c r="AA220" s="83"/>
      <c r="AB220" s="83"/>
      <c r="AC220" s="7"/>
      <c r="AD220" s="7"/>
      <c r="AE220" s="7"/>
      <c r="AF220" s="7"/>
    </row>
    <row r="221" spans="1:32" ht="18" x14ac:dyDescent="0.3">
      <c r="A221" s="24"/>
      <c r="B221" s="79"/>
      <c r="C221" s="80"/>
      <c r="D221" s="81"/>
      <c r="E221" s="7"/>
      <c r="F221" s="77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82"/>
      <c r="Z221" s="24"/>
      <c r="AA221" s="83"/>
      <c r="AB221" s="83"/>
      <c r="AC221" s="7"/>
      <c r="AD221" s="7"/>
      <c r="AE221" s="7"/>
      <c r="AF221" s="7"/>
    </row>
    <row r="222" spans="1:32" ht="18" x14ac:dyDescent="0.3">
      <c r="A222" s="24"/>
      <c r="B222" s="79"/>
      <c r="C222" s="80"/>
      <c r="D222" s="81"/>
      <c r="E222" s="7"/>
      <c r="F222" s="77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82"/>
      <c r="Z222" s="24"/>
      <c r="AA222" s="83"/>
      <c r="AB222" s="83"/>
      <c r="AC222" s="7"/>
      <c r="AD222" s="7"/>
      <c r="AE222" s="7"/>
      <c r="AF222" s="7"/>
    </row>
    <row r="223" spans="1:32" ht="18" x14ac:dyDescent="0.3">
      <c r="A223" s="24"/>
      <c r="B223" s="79"/>
      <c r="C223" s="80"/>
      <c r="D223" s="81"/>
      <c r="E223" s="7"/>
      <c r="F223" s="77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82"/>
      <c r="Z223" s="24"/>
      <c r="AA223" s="83"/>
      <c r="AB223" s="83"/>
      <c r="AC223" s="7"/>
      <c r="AD223" s="7"/>
      <c r="AE223" s="7"/>
      <c r="AF223" s="7"/>
    </row>
    <row r="224" spans="1:32" ht="18" x14ac:dyDescent="0.3">
      <c r="A224" s="24"/>
      <c r="B224" s="79"/>
      <c r="C224" s="80"/>
      <c r="D224" s="81"/>
      <c r="E224" s="7"/>
      <c r="F224" s="77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82"/>
      <c r="Z224" s="24"/>
      <c r="AA224" s="83"/>
      <c r="AB224" s="83"/>
      <c r="AC224" s="7"/>
      <c r="AD224" s="7"/>
      <c r="AE224" s="7"/>
      <c r="AF224" s="7"/>
    </row>
    <row r="225" spans="1:32" ht="18" x14ac:dyDescent="0.3">
      <c r="A225" s="24"/>
      <c r="B225" s="79"/>
      <c r="C225" s="80"/>
      <c r="D225" s="81"/>
      <c r="E225" s="7"/>
      <c r="F225" s="77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82"/>
      <c r="Z225" s="24"/>
      <c r="AA225" s="83"/>
      <c r="AB225" s="83"/>
      <c r="AC225" s="7"/>
      <c r="AD225" s="7"/>
      <c r="AE225" s="7"/>
      <c r="AF225" s="7"/>
    </row>
    <row r="226" spans="1:32" ht="18" x14ac:dyDescent="0.3">
      <c r="A226" s="24"/>
      <c r="B226" s="79"/>
      <c r="C226" s="80"/>
      <c r="D226" s="81"/>
      <c r="E226" s="7"/>
      <c r="F226" s="77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82"/>
      <c r="Z226" s="24"/>
      <c r="AA226" s="83"/>
      <c r="AB226" s="83"/>
      <c r="AC226" s="7"/>
      <c r="AD226" s="7"/>
      <c r="AE226" s="7"/>
      <c r="AF226" s="7"/>
    </row>
    <row r="227" spans="1:32" ht="18" x14ac:dyDescent="0.3">
      <c r="A227" s="24"/>
      <c r="B227" s="79"/>
      <c r="C227" s="80"/>
      <c r="D227" s="81"/>
      <c r="E227" s="7"/>
      <c r="F227" s="77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82"/>
      <c r="Z227" s="24"/>
      <c r="AA227" s="83"/>
      <c r="AB227" s="83"/>
      <c r="AC227" s="7"/>
      <c r="AD227" s="7"/>
      <c r="AE227" s="7"/>
      <c r="AF227" s="7"/>
    </row>
    <row r="228" spans="1:32" ht="18" x14ac:dyDescent="0.3">
      <c r="A228" s="24"/>
      <c r="B228" s="79"/>
      <c r="C228" s="80"/>
      <c r="D228" s="81"/>
      <c r="E228" s="7"/>
      <c r="F228" s="77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82"/>
      <c r="Z228" s="24"/>
      <c r="AA228" s="83"/>
      <c r="AB228" s="83"/>
      <c r="AC228" s="7"/>
      <c r="AD228" s="7"/>
      <c r="AE228" s="7"/>
      <c r="AF228" s="7"/>
    </row>
    <row r="229" spans="1:32" ht="18" x14ac:dyDescent="0.3">
      <c r="A229" s="24"/>
      <c r="B229" s="79"/>
      <c r="C229" s="80"/>
      <c r="D229" s="81"/>
      <c r="E229" s="7"/>
      <c r="F229" s="77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82"/>
      <c r="Z229" s="24"/>
      <c r="AA229" s="83"/>
      <c r="AB229" s="83"/>
      <c r="AC229" s="7"/>
      <c r="AD229" s="7"/>
      <c r="AE229" s="7"/>
      <c r="AF229" s="7"/>
    </row>
    <row r="230" spans="1:32" ht="18" x14ac:dyDescent="0.3">
      <c r="A230" s="24"/>
      <c r="B230" s="79"/>
      <c r="C230" s="80"/>
      <c r="D230" s="81"/>
      <c r="E230" s="7"/>
      <c r="F230" s="77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82"/>
      <c r="Z230" s="24"/>
      <c r="AA230" s="83"/>
      <c r="AB230" s="83"/>
      <c r="AC230" s="7"/>
      <c r="AD230" s="7"/>
      <c r="AE230" s="7"/>
      <c r="AF230" s="7"/>
    </row>
    <row r="231" spans="1:32" ht="18" x14ac:dyDescent="0.3">
      <c r="A231" s="24"/>
      <c r="B231" s="79"/>
      <c r="C231" s="80"/>
      <c r="D231" s="81"/>
      <c r="E231" s="7"/>
      <c r="F231" s="77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82"/>
      <c r="Z231" s="24"/>
      <c r="AA231" s="83"/>
      <c r="AB231" s="83"/>
      <c r="AC231" s="7"/>
      <c r="AD231" s="7"/>
      <c r="AE231" s="7"/>
      <c r="AF231" s="7"/>
    </row>
    <row r="232" spans="1:32" ht="18" x14ac:dyDescent="0.3">
      <c r="A232" s="24"/>
      <c r="B232" s="79"/>
      <c r="C232" s="80"/>
      <c r="D232" s="81"/>
      <c r="E232" s="7"/>
      <c r="F232" s="77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82"/>
      <c r="Z232" s="24"/>
      <c r="AA232" s="83"/>
      <c r="AB232" s="83"/>
      <c r="AC232" s="7"/>
      <c r="AD232" s="7"/>
      <c r="AE232" s="7"/>
      <c r="AF232" s="7"/>
    </row>
    <row r="233" spans="1:32" ht="18" x14ac:dyDescent="0.3">
      <c r="A233" s="24"/>
      <c r="B233" s="79"/>
      <c r="C233" s="80"/>
      <c r="D233" s="81"/>
      <c r="E233" s="7"/>
      <c r="F233" s="77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82"/>
      <c r="Z233" s="24"/>
      <c r="AA233" s="83"/>
      <c r="AB233" s="83"/>
      <c r="AC233" s="7"/>
      <c r="AD233" s="7"/>
      <c r="AE233" s="7"/>
      <c r="AF233" s="7"/>
    </row>
    <row r="234" spans="1:32" ht="18" x14ac:dyDescent="0.3">
      <c r="A234" s="24"/>
      <c r="B234" s="79"/>
      <c r="C234" s="80"/>
      <c r="D234" s="81"/>
      <c r="E234" s="7"/>
      <c r="F234" s="77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82"/>
      <c r="Z234" s="24"/>
      <c r="AA234" s="83"/>
      <c r="AB234" s="83"/>
      <c r="AC234" s="7"/>
      <c r="AD234" s="7"/>
      <c r="AE234" s="7"/>
      <c r="AF234" s="7"/>
    </row>
    <row r="235" spans="1:32" ht="18" x14ac:dyDescent="0.3">
      <c r="A235" s="24"/>
      <c r="B235" s="79"/>
      <c r="C235" s="80"/>
      <c r="D235" s="81"/>
      <c r="E235" s="7"/>
      <c r="F235" s="77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82"/>
      <c r="Z235" s="24"/>
      <c r="AA235" s="83"/>
      <c r="AB235" s="83"/>
      <c r="AC235" s="7"/>
      <c r="AD235" s="7"/>
      <c r="AE235" s="7"/>
      <c r="AF235" s="7"/>
    </row>
    <row r="236" spans="1:32" ht="18" x14ac:dyDescent="0.3">
      <c r="A236" s="24"/>
      <c r="B236" s="79"/>
      <c r="C236" s="80"/>
      <c r="D236" s="81"/>
      <c r="E236" s="7"/>
      <c r="F236" s="77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82"/>
      <c r="Z236" s="24"/>
      <c r="AA236" s="83"/>
      <c r="AB236" s="83"/>
      <c r="AC236" s="7"/>
      <c r="AD236" s="7"/>
      <c r="AE236" s="7"/>
      <c r="AF236" s="7"/>
    </row>
    <row r="237" spans="1:32" ht="18" x14ac:dyDescent="0.3">
      <c r="A237" s="24"/>
      <c r="B237" s="79"/>
      <c r="C237" s="80"/>
      <c r="D237" s="81"/>
      <c r="E237" s="7"/>
      <c r="F237" s="77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82"/>
      <c r="Z237" s="24"/>
      <c r="AA237" s="83"/>
      <c r="AB237" s="83"/>
      <c r="AC237" s="7"/>
      <c r="AD237" s="7"/>
      <c r="AE237" s="7"/>
      <c r="AF237" s="7"/>
    </row>
    <row r="238" spans="1:32" ht="18" x14ac:dyDescent="0.3">
      <c r="A238" s="24"/>
      <c r="B238" s="79"/>
      <c r="C238" s="80"/>
      <c r="D238" s="81"/>
      <c r="E238" s="7"/>
      <c r="F238" s="77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82"/>
      <c r="Z238" s="24"/>
      <c r="AA238" s="83"/>
      <c r="AB238" s="83"/>
      <c r="AC238" s="7"/>
      <c r="AD238" s="7"/>
      <c r="AE238" s="7"/>
      <c r="AF238" s="7"/>
    </row>
    <row r="239" spans="1:32" ht="18" x14ac:dyDescent="0.3">
      <c r="A239" s="24"/>
      <c r="B239" s="79"/>
      <c r="C239" s="80"/>
      <c r="D239" s="81"/>
      <c r="E239" s="7"/>
      <c r="F239" s="77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82"/>
      <c r="Z239" s="24"/>
      <c r="AA239" s="83"/>
      <c r="AB239" s="83"/>
      <c r="AC239" s="7"/>
      <c r="AD239" s="7"/>
      <c r="AE239" s="7"/>
      <c r="AF239" s="7"/>
    </row>
    <row r="240" spans="1:32" ht="18" x14ac:dyDescent="0.3">
      <c r="A240" s="24"/>
      <c r="B240" s="79"/>
      <c r="C240" s="80"/>
      <c r="D240" s="81"/>
      <c r="E240" s="7"/>
      <c r="F240" s="77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82"/>
      <c r="Z240" s="24"/>
      <c r="AA240" s="83"/>
      <c r="AB240" s="83"/>
      <c r="AC240" s="7"/>
      <c r="AD240" s="7"/>
      <c r="AE240" s="7"/>
      <c r="AF240" s="7"/>
    </row>
    <row r="241" spans="1:32" ht="18" x14ac:dyDescent="0.3">
      <c r="A241" s="24"/>
      <c r="B241" s="79"/>
      <c r="C241" s="80"/>
      <c r="D241" s="81"/>
      <c r="E241" s="7"/>
      <c r="F241" s="77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82"/>
      <c r="Z241" s="24"/>
      <c r="AA241" s="83"/>
      <c r="AB241" s="83"/>
      <c r="AC241" s="7"/>
      <c r="AD241" s="7"/>
      <c r="AE241" s="7"/>
      <c r="AF241" s="7"/>
    </row>
    <row r="242" spans="1:32" ht="18" x14ac:dyDescent="0.3">
      <c r="A242" s="24"/>
      <c r="B242" s="79"/>
      <c r="C242" s="80"/>
      <c r="D242" s="81"/>
      <c r="E242" s="7"/>
      <c r="F242" s="77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82"/>
      <c r="Z242" s="24"/>
      <c r="AA242" s="83"/>
      <c r="AB242" s="83"/>
      <c r="AC242" s="7"/>
      <c r="AD242" s="7"/>
      <c r="AE242" s="7"/>
      <c r="AF242" s="7"/>
    </row>
    <row r="243" spans="1:32" ht="18" x14ac:dyDescent="0.3">
      <c r="A243" s="24"/>
      <c r="B243" s="79"/>
      <c r="C243" s="80"/>
      <c r="D243" s="81"/>
      <c r="E243" s="7"/>
      <c r="F243" s="77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82"/>
      <c r="Z243" s="24"/>
      <c r="AA243" s="83"/>
      <c r="AB243" s="83"/>
      <c r="AC243" s="7"/>
      <c r="AD243" s="7"/>
      <c r="AE243" s="7"/>
      <c r="AF243" s="7"/>
    </row>
    <row r="244" spans="1:32" ht="18" x14ac:dyDescent="0.3">
      <c r="A244" s="24"/>
      <c r="B244" s="79"/>
      <c r="C244" s="80"/>
      <c r="D244" s="81"/>
      <c r="E244" s="7"/>
      <c r="F244" s="77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82"/>
      <c r="Z244" s="24"/>
      <c r="AA244" s="83"/>
      <c r="AB244" s="83"/>
      <c r="AC244" s="7"/>
      <c r="AD244" s="7"/>
      <c r="AE244" s="7"/>
      <c r="AF244" s="7"/>
    </row>
    <row r="245" spans="1:32" ht="18" x14ac:dyDescent="0.3">
      <c r="A245" s="24"/>
      <c r="B245" s="79"/>
      <c r="C245" s="80"/>
      <c r="D245" s="81"/>
      <c r="E245" s="7"/>
      <c r="F245" s="77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82"/>
      <c r="Z245" s="24"/>
      <c r="AA245" s="83"/>
      <c r="AB245" s="83"/>
      <c r="AC245" s="7"/>
      <c r="AD245" s="7"/>
      <c r="AE245" s="7"/>
      <c r="AF245" s="7"/>
    </row>
    <row r="246" spans="1:32" ht="18" x14ac:dyDescent="0.3">
      <c r="A246" s="24"/>
      <c r="B246" s="79"/>
      <c r="C246" s="80"/>
      <c r="D246" s="81"/>
      <c r="E246" s="7"/>
      <c r="F246" s="77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82"/>
      <c r="Z246" s="24"/>
      <c r="AA246" s="83"/>
      <c r="AB246" s="83"/>
      <c r="AC246" s="7"/>
      <c r="AD246" s="7"/>
      <c r="AE246" s="7"/>
      <c r="AF246" s="7"/>
    </row>
    <row r="247" spans="1:32" ht="18" x14ac:dyDescent="0.3">
      <c r="A247" s="24"/>
      <c r="B247" s="79"/>
      <c r="C247" s="80"/>
      <c r="D247" s="81"/>
      <c r="E247" s="7"/>
      <c r="F247" s="77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82"/>
      <c r="Z247" s="24"/>
      <c r="AA247" s="83"/>
      <c r="AB247" s="83"/>
      <c r="AC247" s="7"/>
      <c r="AD247" s="7"/>
      <c r="AE247" s="7"/>
      <c r="AF247" s="7"/>
    </row>
    <row r="248" spans="1:32" ht="18" x14ac:dyDescent="0.3">
      <c r="A248" s="24"/>
      <c r="B248" s="79"/>
      <c r="C248" s="80"/>
      <c r="D248" s="81"/>
      <c r="E248" s="7"/>
      <c r="F248" s="77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82"/>
      <c r="Z248" s="24"/>
      <c r="AA248" s="83"/>
      <c r="AB248" s="83"/>
      <c r="AC248" s="7"/>
      <c r="AD248" s="7"/>
      <c r="AE248" s="7"/>
      <c r="AF248" s="7"/>
    </row>
    <row r="249" spans="1:32" ht="18" x14ac:dyDescent="0.3">
      <c r="A249" s="24"/>
      <c r="B249" s="79"/>
      <c r="C249" s="80"/>
      <c r="D249" s="81"/>
      <c r="E249" s="7"/>
      <c r="F249" s="77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82"/>
      <c r="Z249" s="24"/>
      <c r="AA249" s="83"/>
      <c r="AB249" s="83"/>
      <c r="AC249" s="7"/>
      <c r="AD249" s="7"/>
      <c r="AE249" s="7"/>
      <c r="AF249" s="7"/>
    </row>
    <row r="250" spans="1:32" ht="18" x14ac:dyDescent="0.3">
      <c r="A250" s="24"/>
      <c r="B250" s="79"/>
      <c r="C250" s="80"/>
      <c r="D250" s="81"/>
      <c r="E250" s="7"/>
      <c r="F250" s="77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82"/>
      <c r="Z250" s="24"/>
      <c r="AA250" s="83"/>
      <c r="AB250" s="83"/>
      <c r="AC250" s="7"/>
      <c r="AD250" s="7"/>
      <c r="AE250" s="7"/>
      <c r="AF250" s="7"/>
    </row>
    <row r="251" spans="1:32" ht="18" x14ac:dyDescent="0.3">
      <c r="A251" s="24"/>
      <c r="B251" s="79"/>
      <c r="C251" s="80"/>
      <c r="D251" s="81"/>
      <c r="E251" s="7"/>
      <c r="F251" s="77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82"/>
      <c r="Z251" s="24"/>
      <c r="AA251" s="83"/>
      <c r="AB251" s="83"/>
      <c r="AC251" s="7"/>
      <c r="AD251" s="7"/>
      <c r="AE251" s="7"/>
      <c r="AF251" s="7"/>
    </row>
    <row r="252" spans="1:32" ht="18" x14ac:dyDescent="0.3">
      <c r="A252" s="24"/>
      <c r="B252" s="79"/>
      <c r="C252" s="80"/>
      <c r="D252" s="81"/>
      <c r="E252" s="7"/>
      <c r="F252" s="77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82"/>
      <c r="Z252" s="24"/>
      <c r="AA252" s="83"/>
      <c r="AB252" s="83"/>
      <c r="AC252" s="7"/>
      <c r="AD252" s="7"/>
      <c r="AE252" s="7"/>
      <c r="AF252" s="7"/>
    </row>
    <row r="253" spans="1:32" ht="18" x14ac:dyDescent="0.3">
      <c r="A253" s="24"/>
      <c r="B253" s="79"/>
      <c r="C253" s="80"/>
      <c r="D253" s="81"/>
      <c r="E253" s="7"/>
      <c r="F253" s="77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82"/>
      <c r="Z253" s="24"/>
      <c r="AA253" s="83"/>
      <c r="AB253" s="83"/>
      <c r="AC253" s="7"/>
      <c r="AD253" s="7"/>
      <c r="AE253" s="7"/>
      <c r="AF253" s="7"/>
    </row>
    <row r="254" spans="1:32" ht="18" x14ac:dyDescent="0.3">
      <c r="A254" s="24"/>
      <c r="B254" s="79"/>
      <c r="C254" s="80"/>
      <c r="D254" s="81"/>
      <c r="E254" s="7"/>
      <c r="F254" s="77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82"/>
      <c r="Z254" s="24"/>
      <c r="AA254" s="83"/>
      <c r="AB254" s="83"/>
      <c r="AC254" s="7"/>
      <c r="AD254" s="7"/>
      <c r="AE254" s="7"/>
      <c r="AF254" s="7"/>
    </row>
    <row r="255" spans="1:32" ht="18" x14ac:dyDescent="0.3">
      <c r="A255" s="24"/>
      <c r="B255" s="79"/>
      <c r="C255" s="80"/>
      <c r="D255" s="81"/>
      <c r="E255" s="7"/>
      <c r="F255" s="77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82"/>
      <c r="Z255" s="24"/>
      <c r="AA255" s="83"/>
      <c r="AB255" s="83"/>
      <c r="AC255" s="7"/>
      <c r="AD255" s="7"/>
      <c r="AE255" s="7"/>
      <c r="AF255" s="7"/>
    </row>
    <row r="256" spans="1:32" ht="18" x14ac:dyDescent="0.3">
      <c r="A256" s="24"/>
      <c r="B256" s="79"/>
      <c r="C256" s="80"/>
      <c r="D256" s="81"/>
      <c r="E256" s="7"/>
      <c r="F256" s="77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82"/>
      <c r="Z256" s="24"/>
      <c r="AA256" s="83"/>
      <c r="AB256" s="83"/>
      <c r="AC256" s="7"/>
      <c r="AD256" s="7"/>
      <c r="AE256" s="7"/>
      <c r="AF256" s="7"/>
    </row>
    <row r="257" spans="1:32" ht="18" x14ac:dyDescent="0.3">
      <c r="A257" s="24"/>
      <c r="B257" s="79"/>
      <c r="C257" s="80"/>
      <c r="D257" s="81"/>
      <c r="E257" s="7"/>
      <c r="F257" s="77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82"/>
      <c r="Z257" s="24"/>
      <c r="AA257" s="83"/>
      <c r="AB257" s="83"/>
      <c r="AC257" s="7"/>
      <c r="AD257" s="7"/>
      <c r="AE257" s="7"/>
      <c r="AF257" s="7"/>
    </row>
    <row r="258" spans="1:32" ht="18" x14ac:dyDescent="0.3">
      <c r="A258" s="24"/>
      <c r="B258" s="79"/>
      <c r="C258" s="80"/>
      <c r="D258" s="81"/>
      <c r="E258" s="7"/>
      <c r="F258" s="77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82"/>
      <c r="Z258" s="24"/>
      <c r="AA258" s="83"/>
      <c r="AB258" s="83"/>
      <c r="AC258" s="7"/>
      <c r="AD258" s="7"/>
      <c r="AE258" s="7"/>
      <c r="AF258" s="7"/>
    </row>
    <row r="259" spans="1:32" ht="18" x14ac:dyDescent="0.3">
      <c r="A259" s="24"/>
      <c r="B259" s="79"/>
      <c r="C259" s="80"/>
      <c r="D259" s="81"/>
      <c r="E259" s="7"/>
      <c r="F259" s="77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82"/>
      <c r="Z259" s="24"/>
      <c r="AA259" s="83"/>
      <c r="AB259" s="83"/>
      <c r="AC259" s="7"/>
      <c r="AD259" s="7"/>
      <c r="AE259" s="7"/>
      <c r="AF259" s="7"/>
    </row>
    <row r="260" spans="1:32" ht="18" x14ac:dyDescent="0.3">
      <c r="A260" s="24"/>
      <c r="B260" s="79"/>
      <c r="C260" s="80"/>
      <c r="D260" s="81"/>
      <c r="E260" s="7"/>
      <c r="F260" s="77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82"/>
      <c r="Z260" s="24"/>
      <c r="AA260" s="83"/>
      <c r="AB260" s="83"/>
      <c r="AC260" s="7"/>
      <c r="AD260" s="7"/>
      <c r="AE260" s="7"/>
      <c r="AF260" s="7"/>
    </row>
    <row r="261" spans="1:32" ht="18" x14ac:dyDescent="0.3">
      <c r="A261" s="24"/>
      <c r="B261" s="79"/>
      <c r="C261" s="80"/>
      <c r="D261" s="81"/>
      <c r="E261" s="7"/>
      <c r="F261" s="77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82"/>
      <c r="Z261" s="24"/>
      <c r="AA261" s="83"/>
      <c r="AB261" s="83"/>
      <c r="AC261" s="7"/>
      <c r="AD261" s="7"/>
      <c r="AE261" s="7"/>
      <c r="AF261" s="7"/>
    </row>
    <row r="262" spans="1:32" ht="18" x14ac:dyDescent="0.3">
      <c r="A262" s="24"/>
      <c r="B262" s="79"/>
      <c r="C262" s="80"/>
      <c r="D262" s="81"/>
      <c r="E262" s="7"/>
      <c r="F262" s="77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82"/>
      <c r="Z262" s="24"/>
      <c r="AA262" s="83"/>
      <c r="AB262" s="83"/>
      <c r="AC262" s="7"/>
      <c r="AD262" s="7"/>
      <c r="AE262" s="7"/>
      <c r="AF262" s="7"/>
    </row>
    <row r="263" spans="1:32" ht="18" x14ac:dyDescent="0.3">
      <c r="A263" s="24"/>
      <c r="B263" s="79"/>
      <c r="C263" s="80"/>
      <c r="D263" s="81"/>
      <c r="E263" s="7"/>
      <c r="F263" s="77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82"/>
      <c r="Z263" s="24"/>
      <c r="AA263" s="83"/>
      <c r="AB263" s="83"/>
      <c r="AC263" s="7"/>
      <c r="AD263" s="7"/>
      <c r="AE263" s="7"/>
      <c r="AF263" s="7"/>
    </row>
    <row r="264" spans="1:32" ht="18" x14ac:dyDescent="0.3">
      <c r="A264" s="24"/>
      <c r="B264" s="79"/>
      <c r="C264" s="80"/>
      <c r="D264" s="81"/>
      <c r="E264" s="7"/>
      <c r="F264" s="77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82"/>
      <c r="Z264" s="24"/>
      <c r="AA264" s="83"/>
      <c r="AB264" s="83"/>
      <c r="AC264" s="7"/>
      <c r="AD264" s="7"/>
      <c r="AE264" s="7"/>
      <c r="AF264" s="7"/>
    </row>
    <row r="265" spans="1:32" ht="18" x14ac:dyDescent="0.3">
      <c r="A265" s="24"/>
      <c r="B265" s="79"/>
      <c r="C265" s="80"/>
      <c r="D265" s="81"/>
      <c r="E265" s="7"/>
      <c r="F265" s="77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82"/>
      <c r="Z265" s="24"/>
      <c r="AA265" s="83"/>
      <c r="AB265" s="83"/>
      <c r="AC265" s="7"/>
      <c r="AD265" s="7"/>
      <c r="AE265" s="7"/>
      <c r="AF265" s="7"/>
    </row>
    <row r="266" spans="1:32" ht="18" x14ac:dyDescent="0.3">
      <c r="A266" s="24"/>
      <c r="B266" s="79"/>
      <c r="C266" s="80"/>
      <c r="D266" s="81"/>
      <c r="E266" s="7"/>
      <c r="F266" s="77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82"/>
      <c r="Z266" s="24"/>
      <c r="AA266" s="83"/>
      <c r="AB266" s="83"/>
      <c r="AC266" s="7"/>
      <c r="AD266" s="7"/>
      <c r="AE266" s="7"/>
      <c r="AF266" s="7"/>
    </row>
    <row r="267" spans="1:32" ht="18" x14ac:dyDescent="0.3">
      <c r="A267" s="24"/>
      <c r="B267" s="79"/>
      <c r="C267" s="80"/>
      <c r="D267" s="81"/>
      <c r="E267" s="7"/>
      <c r="F267" s="77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82"/>
      <c r="Z267" s="24"/>
      <c r="AA267" s="83"/>
      <c r="AB267" s="83"/>
      <c r="AC267" s="7"/>
      <c r="AD267" s="7"/>
      <c r="AE267" s="7"/>
      <c r="AF267" s="7"/>
    </row>
    <row r="268" spans="1:32" ht="18" x14ac:dyDescent="0.3">
      <c r="A268" s="24"/>
      <c r="B268" s="79"/>
      <c r="C268" s="80"/>
      <c r="D268" s="81"/>
      <c r="E268" s="7"/>
      <c r="F268" s="77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82"/>
      <c r="Z268" s="24"/>
      <c r="AA268" s="83"/>
      <c r="AB268" s="83"/>
      <c r="AC268" s="7"/>
      <c r="AD268" s="7"/>
      <c r="AE268" s="7"/>
      <c r="AF268" s="7"/>
    </row>
    <row r="269" spans="1:32" ht="18" x14ac:dyDescent="0.3">
      <c r="A269" s="24"/>
      <c r="B269" s="79"/>
      <c r="C269" s="80"/>
      <c r="D269" s="81"/>
      <c r="E269" s="7"/>
      <c r="F269" s="77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82"/>
      <c r="Z269" s="24"/>
      <c r="AA269" s="83"/>
      <c r="AB269" s="83"/>
      <c r="AC269" s="7"/>
      <c r="AD269" s="7"/>
      <c r="AE269" s="7"/>
      <c r="AF269" s="7"/>
    </row>
    <row r="270" spans="1:32" ht="18" x14ac:dyDescent="0.3">
      <c r="A270" s="24"/>
      <c r="B270" s="79"/>
      <c r="C270" s="80"/>
      <c r="D270" s="81"/>
      <c r="E270" s="7"/>
      <c r="F270" s="77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82"/>
      <c r="Z270" s="24"/>
      <c r="AA270" s="83"/>
      <c r="AB270" s="83"/>
      <c r="AC270" s="7"/>
      <c r="AD270" s="7"/>
      <c r="AE270" s="7"/>
      <c r="AF270" s="7"/>
    </row>
    <row r="271" spans="1:32" ht="18" x14ac:dyDescent="0.3">
      <c r="A271" s="24"/>
      <c r="B271" s="79"/>
      <c r="C271" s="80"/>
      <c r="D271" s="81"/>
      <c r="E271" s="7"/>
      <c r="F271" s="77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82"/>
      <c r="Z271" s="24"/>
      <c r="AA271" s="83"/>
      <c r="AB271" s="83"/>
      <c r="AC271" s="7"/>
      <c r="AD271" s="7"/>
      <c r="AE271" s="7"/>
      <c r="AF271" s="7"/>
    </row>
    <row r="272" spans="1:32" ht="18" x14ac:dyDescent="0.3">
      <c r="A272" s="24"/>
      <c r="B272" s="79"/>
      <c r="C272" s="80"/>
      <c r="D272" s="81"/>
      <c r="E272" s="7"/>
      <c r="F272" s="77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82"/>
      <c r="Z272" s="24"/>
      <c r="AA272" s="83"/>
      <c r="AB272" s="83"/>
      <c r="AC272" s="7"/>
      <c r="AD272" s="7"/>
      <c r="AE272" s="7"/>
      <c r="AF272" s="7"/>
    </row>
    <row r="273" spans="1:32" ht="18" x14ac:dyDescent="0.3">
      <c r="A273" s="24"/>
      <c r="B273" s="79"/>
      <c r="C273" s="80"/>
      <c r="D273" s="81"/>
      <c r="E273" s="7"/>
      <c r="F273" s="77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82"/>
      <c r="Z273" s="24"/>
      <c r="AA273" s="83"/>
      <c r="AB273" s="83"/>
      <c r="AC273" s="7"/>
      <c r="AD273" s="7"/>
      <c r="AE273" s="7"/>
      <c r="AF273" s="7"/>
    </row>
    <row r="274" spans="1:32" ht="18" x14ac:dyDescent="0.3">
      <c r="A274" s="24"/>
      <c r="B274" s="79"/>
      <c r="C274" s="80"/>
      <c r="D274" s="81"/>
      <c r="E274" s="7"/>
      <c r="F274" s="77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82"/>
      <c r="Z274" s="24"/>
      <c r="AA274" s="83"/>
      <c r="AB274" s="83"/>
      <c r="AC274" s="7"/>
      <c r="AD274" s="7"/>
      <c r="AE274" s="7"/>
      <c r="AF274" s="7"/>
    </row>
    <row r="275" spans="1:32" ht="18" x14ac:dyDescent="0.3">
      <c r="A275" s="24"/>
      <c r="B275" s="79"/>
      <c r="C275" s="80"/>
      <c r="D275" s="81"/>
      <c r="E275" s="7"/>
      <c r="F275" s="77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82"/>
      <c r="Z275" s="24"/>
      <c r="AA275" s="83"/>
      <c r="AB275" s="83"/>
      <c r="AC275" s="7"/>
      <c r="AD275" s="7"/>
      <c r="AE275" s="7"/>
      <c r="AF275" s="7"/>
    </row>
    <row r="276" spans="1:32" ht="18" x14ac:dyDescent="0.3">
      <c r="A276" s="24"/>
      <c r="B276" s="79"/>
      <c r="C276" s="80"/>
      <c r="D276" s="81"/>
      <c r="E276" s="7"/>
      <c r="F276" s="77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82"/>
      <c r="Z276" s="24"/>
      <c r="AA276" s="83"/>
      <c r="AB276" s="83"/>
      <c r="AC276" s="7"/>
      <c r="AD276" s="7"/>
      <c r="AE276" s="7"/>
      <c r="AF276" s="7"/>
    </row>
    <row r="277" spans="1:32" ht="18" x14ac:dyDescent="0.3">
      <c r="A277" s="24"/>
      <c r="B277" s="79"/>
      <c r="C277" s="80"/>
      <c r="D277" s="81"/>
      <c r="E277" s="7"/>
      <c r="F277" s="77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82"/>
      <c r="Z277" s="24"/>
      <c r="AA277" s="83"/>
      <c r="AB277" s="83"/>
      <c r="AC277" s="7"/>
      <c r="AD277" s="7"/>
      <c r="AE277" s="7"/>
      <c r="AF277" s="7"/>
    </row>
    <row r="278" spans="1:32" ht="18" x14ac:dyDescent="0.3">
      <c r="A278" s="24"/>
      <c r="B278" s="79"/>
      <c r="C278" s="80"/>
      <c r="D278" s="81"/>
      <c r="E278" s="7"/>
      <c r="F278" s="77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82"/>
      <c r="Z278" s="24"/>
      <c r="AA278" s="83"/>
      <c r="AB278" s="83"/>
      <c r="AC278" s="7"/>
      <c r="AD278" s="7"/>
      <c r="AE278" s="7"/>
      <c r="AF278" s="7"/>
    </row>
    <row r="279" spans="1:32" ht="18" x14ac:dyDescent="0.3">
      <c r="A279" s="24"/>
      <c r="B279" s="79"/>
      <c r="C279" s="80"/>
      <c r="D279" s="81"/>
      <c r="E279" s="7"/>
      <c r="F279" s="77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82"/>
      <c r="Z279" s="24"/>
      <c r="AA279" s="83"/>
      <c r="AB279" s="83"/>
      <c r="AC279" s="7"/>
      <c r="AD279" s="7"/>
      <c r="AE279" s="7"/>
      <c r="AF279" s="7"/>
    </row>
    <row r="280" spans="1:32" ht="18" x14ac:dyDescent="0.3">
      <c r="A280" s="24"/>
      <c r="B280" s="79"/>
      <c r="C280" s="80"/>
      <c r="D280" s="81"/>
      <c r="E280" s="7"/>
      <c r="F280" s="77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82"/>
      <c r="Z280" s="24"/>
      <c r="AA280" s="83"/>
      <c r="AB280" s="83"/>
      <c r="AC280" s="7"/>
      <c r="AD280" s="7"/>
      <c r="AE280" s="7"/>
      <c r="AF280" s="7"/>
    </row>
    <row r="281" spans="1:32" ht="18" x14ac:dyDescent="0.3">
      <c r="A281" s="24"/>
      <c r="B281" s="79"/>
      <c r="C281" s="80"/>
      <c r="D281" s="81"/>
      <c r="E281" s="7"/>
      <c r="F281" s="77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82"/>
      <c r="Z281" s="24"/>
      <c r="AA281" s="83"/>
      <c r="AB281" s="83"/>
      <c r="AC281" s="7"/>
      <c r="AD281" s="7"/>
      <c r="AE281" s="7"/>
      <c r="AF281" s="7"/>
    </row>
    <row r="282" spans="1:32" ht="18" x14ac:dyDescent="0.3">
      <c r="A282" s="24"/>
      <c r="B282" s="79"/>
      <c r="C282" s="80"/>
      <c r="D282" s="81"/>
      <c r="E282" s="7"/>
      <c r="F282" s="77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82"/>
      <c r="Z282" s="24"/>
      <c r="AA282" s="83"/>
      <c r="AB282" s="83"/>
      <c r="AC282" s="7"/>
      <c r="AD282" s="7"/>
      <c r="AE282" s="7"/>
      <c r="AF282" s="7"/>
    </row>
    <row r="283" spans="1:32" ht="18" x14ac:dyDescent="0.3">
      <c r="A283" s="24"/>
      <c r="B283" s="79"/>
      <c r="C283" s="80"/>
      <c r="D283" s="81"/>
      <c r="E283" s="7"/>
      <c r="F283" s="77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82"/>
      <c r="Z283" s="24"/>
      <c r="AA283" s="83"/>
      <c r="AB283" s="83"/>
      <c r="AC283" s="7"/>
      <c r="AD283" s="7"/>
      <c r="AE283" s="7"/>
      <c r="AF283" s="7"/>
    </row>
    <row r="284" spans="1:32" ht="18" x14ac:dyDescent="0.3">
      <c r="A284" s="24"/>
      <c r="B284" s="79"/>
      <c r="C284" s="80"/>
      <c r="D284" s="81"/>
      <c r="E284" s="7"/>
      <c r="F284" s="77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82"/>
      <c r="Z284" s="24"/>
      <c r="AA284" s="83"/>
      <c r="AB284" s="83"/>
      <c r="AC284" s="7"/>
      <c r="AD284" s="7"/>
      <c r="AE284" s="7"/>
      <c r="AF284" s="7"/>
    </row>
    <row r="285" spans="1:32" ht="18" x14ac:dyDescent="0.3">
      <c r="A285" s="24"/>
      <c r="B285" s="79"/>
      <c r="C285" s="80"/>
      <c r="D285" s="81"/>
      <c r="E285" s="7"/>
      <c r="F285" s="77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82"/>
      <c r="Z285" s="24"/>
      <c r="AA285" s="83"/>
      <c r="AB285" s="83"/>
      <c r="AC285" s="7"/>
      <c r="AD285" s="7"/>
      <c r="AE285" s="7"/>
      <c r="AF285" s="7"/>
    </row>
    <row r="286" spans="1:32" ht="18" x14ac:dyDescent="0.3">
      <c r="A286" s="24"/>
      <c r="B286" s="79"/>
      <c r="C286" s="80"/>
      <c r="D286" s="81"/>
      <c r="E286" s="7"/>
      <c r="F286" s="77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82"/>
      <c r="Z286" s="24"/>
      <c r="AA286" s="83"/>
      <c r="AB286" s="83"/>
      <c r="AC286" s="7"/>
      <c r="AD286" s="7"/>
      <c r="AE286" s="7"/>
      <c r="AF286" s="7"/>
    </row>
    <row r="287" spans="1:32" ht="18" x14ac:dyDescent="0.3">
      <c r="A287" s="24"/>
      <c r="B287" s="79"/>
      <c r="C287" s="80"/>
      <c r="D287" s="81"/>
      <c r="E287" s="7"/>
      <c r="F287" s="77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82"/>
      <c r="Z287" s="24"/>
      <c r="AA287" s="83"/>
      <c r="AB287" s="83"/>
      <c r="AC287" s="7"/>
      <c r="AD287" s="7"/>
      <c r="AE287" s="7"/>
      <c r="AF287" s="7"/>
    </row>
    <row r="288" spans="1:32" ht="18" x14ac:dyDescent="0.3">
      <c r="A288" s="24"/>
      <c r="B288" s="79"/>
      <c r="C288" s="80"/>
      <c r="D288" s="81"/>
      <c r="E288" s="7"/>
      <c r="F288" s="77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82"/>
      <c r="Z288" s="24"/>
      <c r="AA288" s="83"/>
      <c r="AB288" s="83"/>
      <c r="AC288" s="7"/>
      <c r="AD288" s="7"/>
      <c r="AE288" s="7"/>
      <c r="AF288" s="7"/>
    </row>
    <row r="289" spans="1:32" ht="18" x14ac:dyDescent="0.3">
      <c r="A289" s="24"/>
      <c r="B289" s="79"/>
      <c r="C289" s="80"/>
      <c r="D289" s="81"/>
      <c r="E289" s="7"/>
      <c r="F289" s="77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82"/>
      <c r="Z289" s="24"/>
      <c r="AA289" s="83"/>
      <c r="AB289" s="83"/>
      <c r="AC289" s="7"/>
      <c r="AD289" s="7"/>
      <c r="AE289" s="7"/>
      <c r="AF289" s="7"/>
    </row>
    <row r="290" spans="1:32" ht="18" x14ac:dyDescent="0.3">
      <c r="A290" s="24"/>
      <c r="B290" s="79"/>
      <c r="C290" s="80"/>
      <c r="D290" s="81"/>
      <c r="E290" s="7"/>
      <c r="F290" s="77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82"/>
      <c r="Z290" s="24"/>
      <c r="AA290" s="83"/>
      <c r="AB290" s="83"/>
      <c r="AC290" s="7"/>
      <c r="AD290" s="7"/>
      <c r="AE290" s="7"/>
      <c r="AF290" s="7"/>
    </row>
    <row r="291" spans="1:32" ht="18" x14ac:dyDescent="0.3">
      <c r="A291" s="24"/>
      <c r="B291" s="79"/>
      <c r="C291" s="80"/>
      <c r="D291" s="81"/>
      <c r="E291" s="7"/>
      <c r="F291" s="77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82"/>
      <c r="Z291" s="24"/>
      <c r="AA291" s="83"/>
      <c r="AB291" s="83"/>
      <c r="AC291" s="7"/>
      <c r="AD291" s="7"/>
      <c r="AE291" s="7"/>
      <c r="AF291" s="7"/>
    </row>
    <row r="292" spans="1:32" ht="18" x14ac:dyDescent="0.3">
      <c r="A292" s="24"/>
      <c r="B292" s="79"/>
      <c r="C292" s="80"/>
      <c r="D292" s="81"/>
      <c r="E292" s="7"/>
      <c r="F292" s="77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82"/>
      <c r="Z292" s="24"/>
      <c r="AA292" s="83"/>
      <c r="AB292" s="83"/>
      <c r="AC292" s="7"/>
      <c r="AD292" s="7"/>
      <c r="AE292" s="7"/>
      <c r="AF292" s="7"/>
    </row>
    <row r="293" spans="1:32" ht="18" x14ac:dyDescent="0.3">
      <c r="A293" s="24"/>
      <c r="B293" s="79"/>
      <c r="C293" s="80"/>
      <c r="D293" s="81"/>
      <c r="E293" s="7"/>
      <c r="F293" s="77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82"/>
      <c r="Z293" s="24"/>
      <c r="AA293" s="83"/>
      <c r="AB293" s="83"/>
      <c r="AC293" s="7"/>
      <c r="AD293" s="7"/>
      <c r="AE293" s="7"/>
      <c r="AF293" s="7"/>
    </row>
    <row r="294" spans="1:32" ht="18" x14ac:dyDescent="0.3">
      <c r="A294" s="24"/>
      <c r="B294" s="79"/>
      <c r="C294" s="80"/>
      <c r="D294" s="81"/>
      <c r="E294" s="7"/>
      <c r="F294" s="77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82"/>
      <c r="Z294" s="24"/>
      <c r="AA294" s="83"/>
      <c r="AB294" s="83"/>
      <c r="AC294" s="7"/>
      <c r="AD294" s="7"/>
      <c r="AE294" s="7"/>
      <c r="AF294" s="7"/>
    </row>
    <row r="295" spans="1:32" ht="18" x14ac:dyDescent="0.3">
      <c r="A295" s="24"/>
      <c r="B295" s="79"/>
      <c r="C295" s="80"/>
      <c r="D295" s="81"/>
      <c r="E295" s="7"/>
      <c r="F295" s="77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82"/>
      <c r="Z295" s="24"/>
      <c r="AA295" s="83"/>
      <c r="AB295" s="83"/>
      <c r="AC295" s="7"/>
      <c r="AD295" s="7"/>
      <c r="AE295" s="7"/>
      <c r="AF295" s="7"/>
    </row>
    <row r="296" spans="1:32" ht="18" x14ac:dyDescent="0.3">
      <c r="A296" s="24"/>
      <c r="B296" s="79"/>
      <c r="C296" s="80"/>
      <c r="D296" s="81"/>
      <c r="E296" s="7"/>
      <c r="F296" s="77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82"/>
      <c r="Z296" s="24"/>
      <c r="AA296" s="83"/>
      <c r="AB296" s="83"/>
      <c r="AC296" s="7"/>
      <c r="AD296" s="7"/>
      <c r="AE296" s="7"/>
      <c r="AF296" s="7"/>
    </row>
    <row r="297" spans="1:32" ht="18" x14ac:dyDescent="0.3">
      <c r="A297" s="24"/>
      <c r="B297" s="79"/>
      <c r="C297" s="80"/>
      <c r="D297" s="81"/>
      <c r="E297" s="7"/>
      <c r="F297" s="77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82"/>
      <c r="Z297" s="24"/>
      <c r="AA297" s="83"/>
      <c r="AB297" s="83"/>
      <c r="AC297" s="7"/>
      <c r="AD297" s="7"/>
      <c r="AE297" s="7"/>
      <c r="AF297" s="7"/>
    </row>
    <row r="298" spans="1:32" ht="18" x14ac:dyDescent="0.3">
      <c r="A298" s="24"/>
      <c r="B298" s="79"/>
      <c r="C298" s="80"/>
      <c r="D298" s="81"/>
      <c r="E298" s="7"/>
      <c r="F298" s="77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82"/>
      <c r="Z298" s="24"/>
      <c r="AA298" s="83"/>
      <c r="AB298" s="83"/>
      <c r="AC298" s="7"/>
      <c r="AD298" s="7"/>
      <c r="AE298" s="7"/>
      <c r="AF298" s="7"/>
    </row>
    <row r="299" spans="1:32" ht="18" x14ac:dyDescent="0.3">
      <c r="A299" s="24"/>
      <c r="B299" s="79"/>
      <c r="C299" s="80"/>
      <c r="D299" s="81"/>
      <c r="E299" s="7"/>
      <c r="F299" s="77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82"/>
      <c r="Z299" s="24"/>
      <c r="AA299" s="83"/>
      <c r="AB299" s="83"/>
      <c r="AC299" s="7"/>
      <c r="AD299" s="7"/>
      <c r="AE299" s="7"/>
      <c r="AF299" s="7"/>
    </row>
    <row r="300" spans="1:32" ht="18" x14ac:dyDescent="0.3">
      <c r="A300" s="24"/>
      <c r="B300" s="79"/>
      <c r="C300" s="80"/>
      <c r="D300" s="81"/>
      <c r="E300" s="7"/>
      <c r="F300" s="77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82"/>
      <c r="Z300" s="24"/>
      <c r="AA300" s="83"/>
      <c r="AB300" s="83"/>
      <c r="AC300" s="7"/>
      <c r="AD300" s="7"/>
      <c r="AE300" s="7"/>
      <c r="AF300" s="7"/>
    </row>
    <row r="301" spans="1:32" ht="18" x14ac:dyDescent="0.3">
      <c r="A301" s="24"/>
      <c r="B301" s="79"/>
      <c r="C301" s="80"/>
      <c r="D301" s="81"/>
      <c r="E301" s="7"/>
      <c r="F301" s="77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82"/>
      <c r="Z301" s="24"/>
      <c r="AA301" s="83"/>
      <c r="AB301" s="83"/>
      <c r="AC301" s="7"/>
      <c r="AD301" s="7"/>
      <c r="AE301" s="7"/>
      <c r="AF301" s="7"/>
    </row>
    <row r="302" spans="1:32" ht="18" x14ac:dyDescent="0.3">
      <c r="A302" s="24"/>
      <c r="B302" s="79"/>
      <c r="C302" s="80"/>
      <c r="D302" s="81"/>
      <c r="E302" s="7"/>
      <c r="F302" s="77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82"/>
      <c r="Z302" s="24"/>
      <c r="AA302" s="83"/>
      <c r="AB302" s="83"/>
      <c r="AC302" s="7"/>
      <c r="AD302" s="7"/>
      <c r="AE302" s="7"/>
      <c r="AF302" s="7"/>
    </row>
    <row r="303" spans="1:32" ht="18" x14ac:dyDescent="0.3">
      <c r="A303" s="24"/>
      <c r="B303" s="79"/>
      <c r="C303" s="80"/>
      <c r="D303" s="81"/>
      <c r="E303" s="7"/>
      <c r="F303" s="77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82"/>
      <c r="Z303" s="24"/>
      <c r="AA303" s="83"/>
      <c r="AB303" s="83"/>
      <c r="AC303" s="7"/>
      <c r="AD303" s="7"/>
      <c r="AE303" s="7"/>
      <c r="AF303" s="7"/>
    </row>
    <row r="304" spans="1:32" ht="18" x14ac:dyDescent="0.3">
      <c r="A304" s="24"/>
      <c r="B304" s="79"/>
      <c r="C304" s="80"/>
      <c r="D304" s="81"/>
      <c r="E304" s="7"/>
      <c r="F304" s="77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82"/>
      <c r="Z304" s="24"/>
      <c r="AA304" s="83"/>
      <c r="AB304" s="83"/>
      <c r="AC304" s="7"/>
      <c r="AD304" s="7"/>
      <c r="AE304" s="7"/>
      <c r="AF304" s="7"/>
    </row>
    <row r="305" spans="1:32" ht="18" x14ac:dyDescent="0.3">
      <c r="A305" s="24"/>
      <c r="B305" s="79"/>
      <c r="C305" s="80"/>
      <c r="D305" s="81"/>
      <c r="E305" s="7"/>
      <c r="F305" s="77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82"/>
      <c r="Z305" s="24"/>
      <c r="AA305" s="83"/>
      <c r="AB305" s="83"/>
      <c r="AC305" s="7"/>
      <c r="AD305" s="7"/>
      <c r="AE305" s="7"/>
      <c r="AF305" s="7"/>
    </row>
    <row r="306" spans="1:32" ht="18" x14ac:dyDescent="0.3">
      <c r="A306" s="24"/>
      <c r="B306" s="79"/>
      <c r="C306" s="80"/>
      <c r="D306" s="81"/>
      <c r="E306" s="7"/>
      <c r="F306" s="77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82"/>
      <c r="Z306" s="24"/>
      <c r="AA306" s="83"/>
      <c r="AB306" s="83"/>
      <c r="AC306" s="7"/>
      <c r="AD306" s="7"/>
      <c r="AE306" s="7"/>
      <c r="AF306" s="7"/>
    </row>
    <row r="307" spans="1:32" ht="18" x14ac:dyDescent="0.3">
      <c r="A307" s="24"/>
      <c r="B307" s="79"/>
      <c r="C307" s="80"/>
      <c r="D307" s="81"/>
      <c r="E307" s="7"/>
      <c r="F307" s="77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82"/>
      <c r="Z307" s="24"/>
      <c r="AA307" s="83"/>
      <c r="AB307" s="83"/>
      <c r="AC307" s="7"/>
      <c r="AD307" s="7"/>
      <c r="AE307" s="7"/>
      <c r="AF307" s="7"/>
    </row>
    <row r="308" spans="1:32" ht="18" x14ac:dyDescent="0.3">
      <c r="A308" s="24"/>
      <c r="B308" s="79"/>
      <c r="C308" s="80"/>
      <c r="D308" s="81"/>
      <c r="E308" s="7"/>
      <c r="F308" s="77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82"/>
      <c r="Z308" s="24"/>
      <c r="AA308" s="83"/>
      <c r="AB308" s="83"/>
      <c r="AC308" s="7"/>
      <c r="AD308" s="7"/>
      <c r="AE308" s="7"/>
      <c r="AF308" s="7"/>
    </row>
    <row r="309" spans="1:32" ht="18" x14ac:dyDescent="0.3">
      <c r="A309" s="24"/>
      <c r="B309" s="79"/>
      <c r="C309" s="80"/>
      <c r="D309" s="81"/>
      <c r="E309" s="7"/>
      <c r="F309" s="77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82"/>
      <c r="Z309" s="24"/>
      <c r="AA309" s="83"/>
      <c r="AB309" s="83"/>
      <c r="AC309" s="7"/>
      <c r="AD309" s="7"/>
      <c r="AE309" s="7"/>
      <c r="AF309" s="7"/>
    </row>
    <row r="310" spans="1:32" ht="18" x14ac:dyDescent="0.3">
      <c r="A310" s="24"/>
      <c r="B310" s="79"/>
      <c r="C310" s="80"/>
      <c r="D310" s="81"/>
      <c r="E310" s="7"/>
      <c r="F310" s="77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82"/>
      <c r="Z310" s="24"/>
      <c r="AA310" s="83"/>
      <c r="AB310" s="83"/>
      <c r="AC310" s="7"/>
      <c r="AD310" s="7"/>
      <c r="AE310" s="7"/>
      <c r="AF310" s="7"/>
    </row>
    <row r="311" spans="1:32" ht="18" x14ac:dyDescent="0.3">
      <c r="A311" s="24"/>
      <c r="B311" s="79"/>
      <c r="C311" s="80"/>
      <c r="D311" s="81"/>
      <c r="E311" s="7"/>
      <c r="F311" s="77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82"/>
      <c r="Z311" s="24"/>
      <c r="AA311" s="83"/>
      <c r="AB311" s="83"/>
      <c r="AC311" s="7"/>
      <c r="AD311" s="7"/>
      <c r="AE311" s="7"/>
      <c r="AF311" s="7"/>
    </row>
    <row r="312" spans="1:32" ht="18" x14ac:dyDescent="0.3">
      <c r="A312" s="24"/>
      <c r="B312" s="79"/>
      <c r="C312" s="80"/>
      <c r="D312" s="81"/>
      <c r="E312" s="7"/>
      <c r="F312" s="77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82"/>
      <c r="Z312" s="24"/>
      <c r="AA312" s="83"/>
      <c r="AB312" s="83"/>
      <c r="AC312" s="7"/>
      <c r="AD312" s="7"/>
      <c r="AE312" s="7"/>
      <c r="AF312" s="7"/>
    </row>
    <row r="313" spans="1:32" ht="18" x14ac:dyDescent="0.3">
      <c r="A313" s="24"/>
      <c r="B313" s="79"/>
      <c r="C313" s="80"/>
      <c r="D313" s="81"/>
      <c r="E313" s="7"/>
      <c r="F313" s="77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82"/>
      <c r="Z313" s="24"/>
      <c r="AA313" s="83"/>
      <c r="AB313" s="83"/>
      <c r="AC313" s="7"/>
      <c r="AD313" s="7"/>
      <c r="AE313" s="7"/>
      <c r="AF313" s="7"/>
    </row>
    <row r="314" spans="1:32" ht="18" x14ac:dyDescent="0.3">
      <c r="A314" s="24"/>
      <c r="B314" s="79"/>
      <c r="C314" s="80"/>
      <c r="D314" s="81"/>
      <c r="E314" s="7"/>
      <c r="F314" s="77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82"/>
      <c r="Z314" s="24"/>
      <c r="AA314" s="83"/>
      <c r="AB314" s="83"/>
      <c r="AC314" s="7"/>
      <c r="AD314" s="7"/>
      <c r="AE314" s="7"/>
      <c r="AF314" s="7"/>
    </row>
    <row r="315" spans="1:32" ht="18" x14ac:dyDescent="0.3">
      <c r="A315" s="24"/>
      <c r="B315" s="79"/>
      <c r="C315" s="80"/>
      <c r="D315" s="81"/>
      <c r="E315" s="7"/>
      <c r="F315" s="77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82"/>
      <c r="Z315" s="24"/>
      <c r="AA315" s="83"/>
      <c r="AB315" s="83"/>
      <c r="AC315" s="7"/>
      <c r="AD315" s="7"/>
      <c r="AE315" s="7"/>
      <c r="AF315" s="7"/>
    </row>
    <row r="316" spans="1:32" ht="18" x14ac:dyDescent="0.3">
      <c r="A316" s="24"/>
      <c r="B316" s="79"/>
      <c r="C316" s="80"/>
      <c r="D316" s="81"/>
      <c r="E316" s="7"/>
      <c r="F316" s="77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82"/>
      <c r="Z316" s="24"/>
      <c r="AA316" s="83"/>
      <c r="AB316" s="83"/>
      <c r="AC316" s="7"/>
      <c r="AD316" s="7"/>
      <c r="AE316" s="7"/>
      <c r="AF316" s="7"/>
    </row>
    <row r="317" spans="1:32" ht="18" x14ac:dyDescent="0.3">
      <c r="A317" s="24"/>
      <c r="B317" s="79"/>
      <c r="C317" s="80"/>
      <c r="D317" s="81"/>
      <c r="E317" s="7"/>
      <c r="F317" s="77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82"/>
      <c r="Z317" s="24"/>
      <c r="AA317" s="83"/>
      <c r="AB317" s="83"/>
      <c r="AC317" s="7"/>
      <c r="AD317" s="7"/>
      <c r="AE317" s="7"/>
      <c r="AF317" s="7"/>
    </row>
    <row r="318" spans="1:32" ht="18" x14ac:dyDescent="0.3">
      <c r="A318" s="24"/>
      <c r="B318" s="79"/>
      <c r="C318" s="80"/>
      <c r="D318" s="81"/>
      <c r="E318" s="7"/>
      <c r="F318" s="77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82"/>
      <c r="Z318" s="24"/>
      <c r="AA318" s="83"/>
      <c r="AB318" s="83"/>
      <c r="AC318" s="7"/>
      <c r="AD318" s="7"/>
      <c r="AE318" s="7"/>
      <c r="AF318" s="7"/>
    </row>
    <row r="319" spans="1:32" ht="18" x14ac:dyDescent="0.3">
      <c r="A319" s="24"/>
      <c r="B319" s="79"/>
      <c r="C319" s="80"/>
      <c r="D319" s="81"/>
      <c r="E319" s="7"/>
      <c r="F319" s="77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82"/>
      <c r="Z319" s="24"/>
      <c r="AA319" s="83"/>
      <c r="AB319" s="83"/>
      <c r="AC319" s="7"/>
      <c r="AD319" s="7"/>
      <c r="AE319" s="7"/>
      <c r="AF319" s="7"/>
    </row>
    <row r="320" spans="1:32" ht="18" x14ac:dyDescent="0.3">
      <c r="A320" s="24"/>
      <c r="B320" s="79"/>
      <c r="C320" s="80"/>
      <c r="D320" s="81"/>
      <c r="E320" s="7"/>
      <c r="F320" s="77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82"/>
      <c r="Z320" s="24"/>
      <c r="AA320" s="83"/>
      <c r="AB320" s="83"/>
      <c r="AC320" s="7"/>
      <c r="AD320" s="7"/>
      <c r="AE320" s="7"/>
      <c r="AF320" s="7"/>
    </row>
    <row r="321" spans="1:32" ht="18" x14ac:dyDescent="0.3">
      <c r="A321" s="24"/>
      <c r="B321" s="79"/>
      <c r="C321" s="80"/>
      <c r="D321" s="81"/>
      <c r="E321" s="7"/>
      <c r="F321" s="77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82"/>
      <c r="Z321" s="24"/>
      <c r="AA321" s="83"/>
      <c r="AB321" s="83"/>
      <c r="AC321" s="7"/>
      <c r="AD321" s="7"/>
      <c r="AE321" s="7"/>
      <c r="AF321" s="7"/>
    </row>
    <row r="322" spans="1:32" ht="18" x14ac:dyDescent="0.3">
      <c r="A322" s="24"/>
      <c r="B322" s="79"/>
      <c r="C322" s="80"/>
      <c r="D322" s="81"/>
      <c r="E322" s="7"/>
      <c r="F322" s="77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82"/>
      <c r="Z322" s="24"/>
      <c r="AA322" s="83"/>
      <c r="AB322" s="83"/>
      <c r="AC322" s="7"/>
      <c r="AD322" s="7"/>
      <c r="AE322" s="7"/>
      <c r="AF322" s="7"/>
    </row>
    <row r="323" spans="1:32" ht="18" x14ac:dyDescent="0.3">
      <c r="A323" s="24"/>
      <c r="B323" s="79"/>
      <c r="C323" s="80"/>
      <c r="D323" s="81"/>
      <c r="E323" s="7"/>
      <c r="F323" s="77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82"/>
      <c r="Z323" s="24"/>
      <c r="AA323" s="83"/>
      <c r="AB323" s="83"/>
      <c r="AC323" s="7"/>
      <c r="AD323" s="7"/>
      <c r="AE323" s="7"/>
      <c r="AF323" s="7"/>
    </row>
    <row r="324" spans="1:32" ht="18" x14ac:dyDescent="0.3">
      <c r="A324" s="24"/>
      <c r="B324" s="79"/>
      <c r="C324" s="80"/>
      <c r="D324" s="81"/>
      <c r="E324" s="7"/>
      <c r="F324" s="77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82"/>
      <c r="Z324" s="24"/>
      <c r="AA324" s="83"/>
      <c r="AB324" s="83"/>
      <c r="AC324" s="7"/>
      <c r="AD324" s="7"/>
      <c r="AE324" s="7"/>
      <c r="AF324" s="7"/>
    </row>
    <row r="325" spans="1:32" ht="18" x14ac:dyDescent="0.3">
      <c r="A325" s="24"/>
      <c r="B325" s="79"/>
      <c r="C325" s="80"/>
      <c r="D325" s="81"/>
      <c r="E325" s="7"/>
      <c r="F325" s="77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82"/>
      <c r="Z325" s="24"/>
      <c r="AA325" s="83"/>
      <c r="AB325" s="83"/>
      <c r="AC325" s="7"/>
      <c r="AD325" s="7"/>
      <c r="AE325" s="7"/>
      <c r="AF325" s="7"/>
    </row>
    <row r="326" spans="1:32" ht="18" x14ac:dyDescent="0.3">
      <c r="A326" s="24"/>
      <c r="B326" s="79"/>
      <c r="C326" s="80"/>
      <c r="D326" s="81"/>
      <c r="E326" s="7"/>
      <c r="F326" s="77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82"/>
      <c r="Z326" s="24"/>
      <c r="AA326" s="83"/>
      <c r="AB326" s="83"/>
      <c r="AC326" s="7"/>
      <c r="AD326" s="7"/>
      <c r="AE326" s="7"/>
      <c r="AF326" s="7"/>
    </row>
    <row r="327" spans="1:32" ht="18" x14ac:dyDescent="0.3">
      <c r="A327" s="24"/>
      <c r="B327" s="79"/>
      <c r="C327" s="80"/>
      <c r="D327" s="81"/>
      <c r="E327" s="7"/>
      <c r="F327" s="77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82"/>
      <c r="Z327" s="24"/>
      <c r="AA327" s="83"/>
      <c r="AB327" s="83"/>
      <c r="AC327" s="7"/>
      <c r="AD327" s="7"/>
      <c r="AE327" s="7"/>
      <c r="AF327" s="7"/>
    </row>
    <row r="328" spans="1:32" ht="18" x14ac:dyDescent="0.3">
      <c r="A328" s="24"/>
      <c r="B328" s="79"/>
      <c r="C328" s="80"/>
      <c r="D328" s="81"/>
      <c r="E328" s="7"/>
      <c r="F328" s="77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82"/>
      <c r="Z328" s="24"/>
      <c r="AA328" s="83"/>
      <c r="AB328" s="83"/>
      <c r="AC328" s="7"/>
      <c r="AD328" s="7"/>
      <c r="AE328" s="7"/>
      <c r="AF328" s="7"/>
    </row>
    <row r="329" spans="1:32" ht="18" x14ac:dyDescent="0.3">
      <c r="A329" s="24"/>
      <c r="B329" s="79"/>
      <c r="C329" s="80"/>
      <c r="D329" s="81"/>
      <c r="E329" s="7"/>
      <c r="F329" s="77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82"/>
      <c r="Z329" s="24"/>
      <c r="AA329" s="83"/>
      <c r="AB329" s="83"/>
      <c r="AC329" s="7"/>
      <c r="AD329" s="7"/>
      <c r="AE329" s="7"/>
      <c r="AF329" s="7"/>
    </row>
    <row r="330" spans="1:32" ht="18" x14ac:dyDescent="0.3">
      <c r="A330" s="24"/>
      <c r="B330" s="79"/>
      <c r="C330" s="80"/>
      <c r="D330" s="81"/>
      <c r="E330" s="7"/>
      <c r="F330" s="77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82"/>
      <c r="Z330" s="24"/>
      <c r="AA330" s="83"/>
      <c r="AB330" s="83"/>
      <c r="AC330" s="7"/>
      <c r="AD330" s="7"/>
      <c r="AE330" s="7"/>
      <c r="AF330" s="7"/>
    </row>
    <row r="331" spans="1:32" ht="18" x14ac:dyDescent="0.3">
      <c r="A331" s="24"/>
      <c r="B331" s="79"/>
      <c r="C331" s="80"/>
      <c r="D331" s="81"/>
      <c r="E331" s="7"/>
      <c r="F331" s="77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82"/>
      <c r="Z331" s="24"/>
      <c r="AA331" s="83"/>
      <c r="AB331" s="83"/>
      <c r="AC331" s="7"/>
      <c r="AD331" s="7"/>
      <c r="AE331" s="7"/>
      <c r="AF331" s="7"/>
    </row>
    <row r="332" spans="1:32" ht="18" x14ac:dyDescent="0.3">
      <c r="A332" s="24"/>
      <c r="B332" s="79"/>
      <c r="C332" s="80"/>
      <c r="D332" s="81"/>
      <c r="E332" s="7"/>
      <c r="F332" s="77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82"/>
      <c r="Z332" s="24"/>
      <c r="AA332" s="83"/>
      <c r="AB332" s="83"/>
      <c r="AC332" s="7"/>
      <c r="AD332" s="7"/>
      <c r="AE332" s="7"/>
      <c r="AF332" s="7"/>
    </row>
    <row r="333" spans="1:32" ht="18" x14ac:dyDescent="0.3">
      <c r="A333" s="24"/>
      <c r="B333" s="79"/>
      <c r="C333" s="80"/>
      <c r="D333" s="81"/>
      <c r="E333" s="7"/>
      <c r="F333" s="77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82"/>
      <c r="Z333" s="24"/>
      <c r="AA333" s="83"/>
      <c r="AB333" s="83"/>
      <c r="AC333" s="7"/>
      <c r="AD333" s="7"/>
      <c r="AE333" s="7"/>
      <c r="AF333" s="7"/>
    </row>
    <row r="334" spans="1:32" ht="18" x14ac:dyDescent="0.3">
      <c r="A334" s="24"/>
      <c r="B334" s="79"/>
      <c r="C334" s="80"/>
      <c r="D334" s="81"/>
      <c r="E334" s="7"/>
      <c r="F334" s="77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82"/>
      <c r="Z334" s="24"/>
      <c r="AA334" s="83"/>
      <c r="AB334" s="83"/>
      <c r="AC334" s="7"/>
      <c r="AD334" s="7"/>
      <c r="AE334" s="7"/>
      <c r="AF334" s="7"/>
    </row>
    <row r="335" spans="1:32" ht="18" x14ac:dyDescent="0.3">
      <c r="A335" s="24"/>
      <c r="B335" s="79"/>
      <c r="C335" s="80"/>
      <c r="D335" s="81"/>
      <c r="E335" s="7"/>
      <c r="F335" s="77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82"/>
      <c r="Z335" s="24"/>
      <c r="AA335" s="83"/>
      <c r="AB335" s="83"/>
      <c r="AC335" s="7"/>
      <c r="AD335" s="7"/>
      <c r="AE335" s="7"/>
      <c r="AF335" s="7"/>
    </row>
    <row r="336" spans="1:32" ht="18" x14ac:dyDescent="0.3">
      <c r="A336" s="24"/>
      <c r="B336" s="79"/>
      <c r="C336" s="80"/>
      <c r="D336" s="81"/>
      <c r="E336" s="7"/>
      <c r="F336" s="77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82"/>
      <c r="Z336" s="24"/>
      <c r="AA336" s="83"/>
      <c r="AB336" s="83"/>
      <c r="AC336" s="7"/>
      <c r="AD336" s="7"/>
      <c r="AE336" s="7"/>
      <c r="AF336" s="7"/>
    </row>
    <row r="337" spans="1:32" ht="18" x14ac:dyDescent="0.3">
      <c r="A337" s="24"/>
      <c r="B337" s="79"/>
      <c r="C337" s="80"/>
      <c r="D337" s="81"/>
      <c r="E337" s="7"/>
      <c r="F337" s="77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82"/>
      <c r="Z337" s="24"/>
      <c r="AA337" s="83"/>
      <c r="AB337" s="83"/>
      <c r="AC337" s="7"/>
      <c r="AD337" s="7"/>
      <c r="AE337" s="7"/>
      <c r="AF337" s="7"/>
    </row>
    <row r="338" spans="1:32" ht="18" x14ac:dyDescent="0.3">
      <c r="A338" s="24"/>
      <c r="B338" s="79"/>
      <c r="C338" s="80"/>
      <c r="D338" s="81"/>
      <c r="E338" s="7"/>
      <c r="F338" s="77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82"/>
      <c r="Z338" s="24"/>
      <c r="AA338" s="83"/>
      <c r="AB338" s="83"/>
      <c r="AC338" s="7"/>
      <c r="AD338" s="7"/>
      <c r="AE338" s="7"/>
      <c r="AF338" s="7"/>
    </row>
    <row r="339" spans="1:32" ht="18" x14ac:dyDescent="0.3">
      <c r="A339" s="24"/>
      <c r="B339" s="79"/>
      <c r="C339" s="80"/>
      <c r="D339" s="81"/>
      <c r="E339" s="7"/>
      <c r="F339" s="77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82"/>
      <c r="Z339" s="24"/>
      <c r="AA339" s="83"/>
      <c r="AB339" s="83"/>
      <c r="AC339" s="7"/>
      <c r="AD339" s="7"/>
      <c r="AE339" s="7"/>
      <c r="AF339" s="7"/>
    </row>
    <row r="340" spans="1:32" ht="18" x14ac:dyDescent="0.3">
      <c r="A340" s="24"/>
      <c r="B340" s="79"/>
      <c r="C340" s="80"/>
      <c r="D340" s="81"/>
      <c r="E340" s="7"/>
      <c r="F340" s="77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82"/>
      <c r="Z340" s="24"/>
      <c r="AA340" s="83"/>
      <c r="AB340" s="83"/>
      <c r="AC340" s="7"/>
      <c r="AD340" s="7"/>
      <c r="AE340" s="7"/>
      <c r="AF340" s="7"/>
    </row>
    <row r="341" spans="1:32" ht="18" x14ac:dyDescent="0.3">
      <c r="A341" s="24"/>
      <c r="B341" s="79"/>
      <c r="C341" s="80"/>
      <c r="D341" s="81"/>
      <c r="E341" s="7"/>
      <c r="F341" s="77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82"/>
      <c r="Z341" s="24"/>
      <c r="AA341" s="83"/>
      <c r="AB341" s="83"/>
      <c r="AC341" s="7"/>
      <c r="AD341" s="7"/>
      <c r="AE341" s="7"/>
      <c r="AF341" s="7"/>
    </row>
    <row r="342" spans="1:32" ht="18" x14ac:dyDescent="0.3">
      <c r="A342" s="24"/>
      <c r="B342" s="79"/>
      <c r="C342" s="80"/>
      <c r="D342" s="81"/>
      <c r="E342" s="7"/>
      <c r="F342" s="77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82"/>
      <c r="Z342" s="24"/>
      <c r="AA342" s="83"/>
      <c r="AB342" s="83"/>
      <c r="AC342" s="7"/>
      <c r="AD342" s="7"/>
      <c r="AE342" s="7"/>
      <c r="AF342" s="7"/>
    </row>
    <row r="343" spans="1:32" ht="18" x14ac:dyDescent="0.3">
      <c r="A343" s="24"/>
      <c r="B343" s="79"/>
      <c r="C343" s="80"/>
      <c r="D343" s="81"/>
      <c r="E343" s="7"/>
      <c r="F343" s="77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82"/>
      <c r="Z343" s="24"/>
      <c r="AA343" s="83"/>
      <c r="AB343" s="83"/>
      <c r="AC343" s="7"/>
      <c r="AD343" s="7"/>
      <c r="AE343" s="7"/>
      <c r="AF343" s="7"/>
    </row>
    <row r="344" spans="1:32" ht="18" x14ac:dyDescent="0.3">
      <c r="A344" s="24"/>
      <c r="B344" s="79"/>
      <c r="C344" s="80"/>
      <c r="D344" s="81"/>
      <c r="E344" s="7"/>
      <c r="F344" s="77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82"/>
      <c r="Z344" s="24"/>
      <c r="AA344" s="83"/>
      <c r="AB344" s="83"/>
      <c r="AC344" s="7"/>
      <c r="AD344" s="7"/>
      <c r="AE344" s="7"/>
      <c r="AF344" s="7"/>
    </row>
    <row r="345" spans="1:32" ht="18" x14ac:dyDescent="0.3">
      <c r="A345" s="24"/>
      <c r="B345" s="79"/>
      <c r="C345" s="80"/>
      <c r="D345" s="81"/>
      <c r="E345" s="7"/>
      <c r="F345" s="77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82"/>
      <c r="Z345" s="24"/>
      <c r="AA345" s="83"/>
      <c r="AB345" s="83"/>
      <c r="AC345" s="7"/>
      <c r="AD345" s="7"/>
      <c r="AE345" s="7"/>
      <c r="AF345" s="7"/>
    </row>
    <row r="346" spans="1:32" ht="18" x14ac:dyDescent="0.3">
      <c r="A346" s="24"/>
      <c r="B346" s="79"/>
      <c r="C346" s="80"/>
      <c r="D346" s="81"/>
      <c r="E346" s="7"/>
      <c r="F346" s="77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82"/>
      <c r="Z346" s="24"/>
      <c r="AA346" s="83"/>
      <c r="AB346" s="83"/>
      <c r="AC346" s="7"/>
      <c r="AD346" s="7"/>
      <c r="AE346" s="7"/>
      <c r="AF346" s="7"/>
    </row>
    <row r="347" spans="1:32" ht="18" x14ac:dyDescent="0.3">
      <c r="A347" s="24"/>
      <c r="B347" s="79"/>
      <c r="C347" s="80"/>
      <c r="D347" s="81"/>
      <c r="E347" s="7"/>
      <c r="F347" s="77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82"/>
      <c r="Z347" s="24"/>
      <c r="AA347" s="83"/>
      <c r="AB347" s="83"/>
      <c r="AC347" s="7"/>
      <c r="AD347" s="7"/>
      <c r="AE347" s="7"/>
      <c r="AF347" s="7"/>
    </row>
    <row r="348" spans="1:32" ht="18" x14ac:dyDescent="0.3">
      <c r="A348" s="24"/>
      <c r="B348" s="79"/>
      <c r="C348" s="80"/>
      <c r="D348" s="81"/>
      <c r="E348" s="7"/>
      <c r="F348" s="77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82"/>
      <c r="Z348" s="24"/>
      <c r="AA348" s="83"/>
      <c r="AB348" s="83"/>
      <c r="AC348" s="7"/>
      <c r="AD348" s="7"/>
      <c r="AE348" s="7"/>
      <c r="AF348" s="7"/>
    </row>
    <row r="349" spans="1:32" ht="18" x14ac:dyDescent="0.3">
      <c r="A349" s="24"/>
      <c r="B349" s="79"/>
      <c r="C349" s="80"/>
      <c r="D349" s="81"/>
      <c r="E349" s="7"/>
      <c r="F349" s="77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82"/>
      <c r="Z349" s="24"/>
      <c r="AA349" s="83"/>
      <c r="AB349" s="83"/>
      <c r="AC349" s="7"/>
      <c r="AD349" s="7"/>
      <c r="AE349" s="7"/>
      <c r="AF349" s="7"/>
    </row>
    <row r="350" spans="1:32" ht="18" x14ac:dyDescent="0.3">
      <c r="A350" s="24"/>
      <c r="B350" s="79"/>
      <c r="C350" s="80"/>
      <c r="D350" s="81"/>
      <c r="E350" s="7"/>
      <c r="F350" s="77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82"/>
      <c r="Z350" s="24"/>
      <c r="AA350" s="83"/>
      <c r="AB350" s="83"/>
      <c r="AC350" s="7"/>
      <c r="AD350" s="7"/>
      <c r="AE350" s="7"/>
      <c r="AF350" s="7"/>
    </row>
    <row r="351" spans="1:32" ht="18" x14ac:dyDescent="0.3">
      <c r="A351" s="24"/>
      <c r="B351" s="79"/>
      <c r="C351" s="80"/>
      <c r="D351" s="81"/>
      <c r="E351" s="7"/>
      <c r="F351" s="77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82"/>
      <c r="Z351" s="24"/>
      <c r="AA351" s="83"/>
      <c r="AB351" s="83"/>
      <c r="AC351" s="7"/>
      <c r="AD351" s="7"/>
      <c r="AE351" s="7"/>
      <c r="AF351" s="7"/>
    </row>
    <row r="352" spans="1:32" ht="18" x14ac:dyDescent="0.3">
      <c r="A352" s="24"/>
      <c r="B352" s="79"/>
      <c r="C352" s="80"/>
      <c r="D352" s="81"/>
      <c r="E352" s="7"/>
      <c r="F352" s="77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82"/>
      <c r="Z352" s="24"/>
      <c r="AA352" s="83"/>
      <c r="AB352" s="83"/>
      <c r="AC352" s="7"/>
      <c r="AD352" s="7"/>
      <c r="AE352" s="7"/>
      <c r="AF352" s="7"/>
    </row>
    <row r="353" spans="1:32" ht="18" x14ac:dyDescent="0.3">
      <c r="A353" s="24"/>
      <c r="B353" s="79"/>
      <c r="C353" s="80"/>
      <c r="D353" s="81"/>
      <c r="E353" s="7"/>
      <c r="F353" s="77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82"/>
      <c r="Z353" s="24"/>
      <c r="AA353" s="83"/>
      <c r="AB353" s="83"/>
      <c r="AC353" s="7"/>
      <c r="AD353" s="7"/>
      <c r="AE353" s="7"/>
      <c r="AF353" s="7"/>
    </row>
    <row r="354" spans="1:32" ht="18" x14ac:dyDescent="0.3">
      <c r="A354" s="24"/>
      <c r="B354" s="79"/>
      <c r="C354" s="80"/>
      <c r="D354" s="81"/>
      <c r="E354" s="7"/>
      <c r="F354" s="77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82"/>
      <c r="Z354" s="24"/>
      <c r="AA354" s="83"/>
      <c r="AB354" s="83"/>
      <c r="AC354" s="7"/>
      <c r="AD354" s="7"/>
      <c r="AE354" s="7"/>
      <c r="AF354" s="7"/>
    </row>
    <row r="355" spans="1:32" ht="18" x14ac:dyDescent="0.3">
      <c r="A355" s="24"/>
      <c r="B355" s="79"/>
      <c r="C355" s="80"/>
      <c r="D355" s="81"/>
      <c r="E355" s="7"/>
      <c r="F355" s="77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82"/>
      <c r="Z355" s="24"/>
      <c r="AA355" s="83"/>
      <c r="AB355" s="83"/>
      <c r="AC355" s="7"/>
      <c r="AD355" s="7"/>
      <c r="AE355" s="7"/>
      <c r="AF355" s="7"/>
    </row>
    <row r="356" spans="1:32" ht="18" x14ac:dyDescent="0.3">
      <c r="A356" s="24"/>
      <c r="B356" s="79"/>
      <c r="C356" s="80"/>
      <c r="D356" s="81"/>
      <c r="E356" s="7"/>
      <c r="F356" s="77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82"/>
      <c r="Z356" s="24"/>
      <c r="AA356" s="83"/>
      <c r="AB356" s="83"/>
      <c r="AC356" s="7"/>
      <c r="AD356" s="7"/>
      <c r="AE356" s="7"/>
      <c r="AF356" s="7"/>
    </row>
    <row r="357" spans="1:32" ht="18" x14ac:dyDescent="0.3">
      <c r="A357" s="24"/>
      <c r="B357" s="79"/>
      <c r="C357" s="80"/>
      <c r="D357" s="81"/>
      <c r="E357" s="7"/>
      <c r="F357" s="77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82"/>
      <c r="Z357" s="24"/>
      <c r="AA357" s="83"/>
      <c r="AB357" s="83"/>
      <c r="AC357" s="7"/>
      <c r="AD357" s="7"/>
      <c r="AE357" s="7"/>
      <c r="AF357" s="7"/>
    </row>
    <row r="358" spans="1:32" ht="18" x14ac:dyDescent="0.3">
      <c r="A358" s="24"/>
      <c r="B358" s="79"/>
      <c r="C358" s="80"/>
      <c r="D358" s="81"/>
      <c r="E358" s="7"/>
      <c r="F358" s="77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82"/>
      <c r="Z358" s="24"/>
      <c r="AA358" s="83"/>
      <c r="AB358" s="83"/>
      <c r="AC358" s="7"/>
      <c r="AD358" s="7"/>
      <c r="AE358" s="7"/>
      <c r="AF358" s="7"/>
    </row>
    <row r="359" spans="1:32" ht="18" x14ac:dyDescent="0.3">
      <c r="A359" s="24"/>
      <c r="B359" s="79"/>
      <c r="C359" s="80"/>
      <c r="D359" s="81"/>
      <c r="E359" s="7"/>
      <c r="F359" s="77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82"/>
      <c r="Z359" s="24"/>
      <c r="AA359" s="83"/>
      <c r="AB359" s="83"/>
      <c r="AC359" s="7"/>
      <c r="AD359" s="7"/>
      <c r="AE359" s="7"/>
      <c r="AF359" s="7"/>
    </row>
    <row r="360" spans="1:32" ht="18" x14ac:dyDescent="0.3">
      <c r="A360" s="24"/>
      <c r="B360" s="79"/>
      <c r="C360" s="80"/>
      <c r="D360" s="81"/>
      <c r="E360" s="7"/>
      <c r="F360" s="77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82"/>
      <c r="Z360" s="24"/>
      <c r="AA360" s="83"/>
      <c r="AB360" s="83"/>
      <c r="AC360" s="7"/>
      <c r="AD360" s="7"/>
      <c r="AE360" s="7"/>
      <c r="AF360" s="7"/>
    </row>
    <row r="361" spans="1:32" ht="18" x14ac:dyDescent="0.3">
      <c r="A361" s="24"/>
      <c r="B361" s="79"/>
      <c r="C361" s="80"/>
      <c r="D361" s="81"/>
      <c r="E361" s="7"/>
      <c r="F361" s="77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82"/>
      <c r="Z361" s="24"/>
      <c r="AA361" s="83"/>
      <c r="AB361" s="83"/>
      <c r="AC361" s="7"/>
      <c r="AD361" s="7"/>
      <c r="AE361" s="7"/>
      <c r="AF361" s="7"/>
    </row>
    <row r="362" spans="1:32" ht="18" x14ac:dyDescent="0.3">
      <c r="A362" s="24"/>
      <c r="B362" s="79"/>
      <c r="C362" s="80"/>
      <c r="D362" s="81"/>
      <c r="E362" s="7"/>
      <c r="F362" s="77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82"/>
      <c r="Z362" s="24"/>
      <c r="AA362" s="83"/>
      <c r="AB362" s="83"/>
      <c r="AC362" s="7"/>
      <c r="AD362" s="7"/>
      <c r="AE362" s="7"/>
      <c r="AF362" s="7"/>
    </row>
    <row r="363" spans="1:32" ht="18" x14ac:dyDescent="0.3">
      <c r="A363" s="24"/>
      <c r="B363" s="79"/>
      <c r="C363" s="80"/>
      <c r="D363" s="81"/>
      <c r="E363" s="7"/>
      <c r="F363" s="77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82"/>
      <c r="Z363" s="24"/>
      <c r="AA363" s="83"/>
      <c r="AB363" s="83"/>
      <c r="AC363" s="7"/>
      <c r="AD363" s="7"/>
      <c r="AE363" s="7"/>
      <c r="AF363" s="7"/>
    </row>
    <row r="364" spans="1:32" ht="18" x14ac:dyDescent="0.3">
      <c r="A364" s="24"/>
      <c r="B364" s="79"/>
      <c r="C364" s="80"/>
      <c r="D364" s="81"/>
      <c r="E364" s="7"/>
      <c r="F364" s="77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82"/>
      <c r="Z364" s="24"/>
      <c r="AA364" s="83"/>
      <c r="AB364" s="83"/>
      <c r="AC364" s="7"/>
      <c r="AD364" s="7"/>
      <c r="AE364" s="7"/>
      <c r="AF364" s="7"/>
    </row>
    <row r="365" spans="1:32" ht="18" x14ac:dyDescent="0.3">
      <c r="A365" s="24"/>
      <c r="B365" s="79"/>
      <c r="C365" s="80"/>
      <c r="D365" s="81"/>
      <c r="E365" s="7"/>
      <c r="F365" s="77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82"/>
      <c r="Z365" s="24"/>
      <c r="AA365" s="83"/>
      <c r="AB365" s="83"/>
      <c r="AC365" s="7"/>
      <c r="AD365" s="7"/>
      <c r="AE365" s="7"/>
      <c r="AF365" s="7"/>
    </row>
    <row r="366" spans="1:32" ht="18" x14ac:dyDescent="0.3">
      <c r="A366" s="24"/>
      <c r="B366" s="79"/>
      <c r="C366" s="80"/>
      <c r="D366" s="81"/>
      <c r="E366" s="7"/>
      <c r="F366" s="77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82"/>
      <c r="Z366" s="24"/>
      <c r="AA366" s="83"/>
      <c r="AB366" s="83"/>
      <c r="AC366" s="7"/>
      <c r="AD366" s="7"/>
      <c r="AE366" s="7"/>
      <c r="AF366" s="7"/>
    </row>
    <row r="367" spans="1:32" ht="18" x14ac:dyDescent="0.3">
      <c r="A367" s="24"/>
      <c r="B367" s="79"/>
      <c r="C367" s="80"/>
      <c r="D367" s="81"/>
      <c r="E367" s="7"/>
      <c r="F367" s="77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82"/>
      <c r="Z367" s="24"/>
      <c r="AA367" s="83"/>
      <c r="AB367" s="83"/>
      <c r="AC367" s="7"/>
      <c r="AD367" s="7"/>
      <c r="AE367" s="7"/>
      <c r="AF367" s="7"/>
    </row>
    <row r="368" spans="1:32" ht="18" x14ac:dyDescent="0.3">
      <c r="A368" s="24"/>
      <c r="B368" s="79"/>
      <c r="C368" s="80"/>
      <c r="D368" s="81"/>
      <c r="E368" s="7"/>
      <c r="F368" s="77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82"/>
      <c r="Z368" s="24"/>
      <c r="AA368" s="83"/>
      <c r="AB368" s="83"/>
      <c r="AC368" s="7"/>
      <c r="AD368" s="7"/>
      <c r="AE368" s="7"/>
      <c r="AF368" s="7"/>
    </row>
    <row r="369" spans="1:32" ht="18" x14ac:dyDescent="0.3">
      <c r="A369" s="24"/>
      <c r="B369" s="79"/>
      <c r="C369" s="80"/>
      <c r="D369" s="81"/>
      <c r="E369" s="7"/>
      <c r="F369" s="77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82"/>
      <c r="Z369" s="24"/>
      <c r="AA369" s="83"/>
      <c r="AB369" s="83"/>
      <c r="AC369" s="7"/>
      <c r="AD369" s="7"/>
      <c r="AE369" s="7"/>
      <c r="AF369" s="7"/>
    </row>
    <row r="370" spans="1:32" ht="18" x14ac:dyDescent="0.3">
      <c r="A370" s="24"/>
      <c r="B370" s="79"/>
      <c r="C370" s="80"/>
      <c r="D370" s="81"/>
      <c r="E370" s="7"/>
      <c r="F370" s="77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82"/>
      <c r="Z370" s="24"/>
      <c r="AA370" s="83"/>
      <c r="AB370" s="83"/>
      <c r="AC370" s="7"/>
      <c r="AD370" s="7"/>
      <c r="AE370" s="7"/>
      <c r="AF370" s="7"/>
    </row>
    <row r="371" spans="1:32" ht="18" x14ac:dyDescent="0.3">
      <c r="A371" s="24"/>
      <c r="B371" s="79"/>
      <c r="C371" s="80"/>
      <c r="D371" s="81"/>
      <c r="E371" s="7"/>
      <c r="F371" s="77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82"/>
      <c r="Z371" s="24"/>
      <c r="AA371" s="83"/>
      <c r="AB371" s="83"/>
      <c r="AC371" s="7"/>
      <c r="AD371" s="7"/>
      <c r="AE371" s="7"/>
      <c r="AF371" s="7"/>
    </row>
    <row r="372" spans="1:32" ht="18" x14ac:dyDescent="0.3">
      <c r="A372" s="24"/>
      <c r="B372" s="79"/>
      <c r="C372" s="80"/>
      <c r="D372" s="81"/>
      <c r="E372" s="7"/>
      <c r="F372" s="77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82"/>
      <c r="Z372" s="24"/>
      <c r="AA372" s="83"/>
      <c r="AB372" s="83"/>
      <c r="AC372" s="7"/>
      <c r="AD372" s="7"/>
      <c r="AE372" s="7"/>
      <c r="AF372" s="7"/>
    </row>
    <row r="373" spans="1:32" ht="18" x14ac:dyDescent="0.3">
      <c r="A373" s="24"/>
      <c r="B373" s="79"/>
      <c r="C373" s="80"/>
      <c r="D373" s="81"/>
      <c r="E373" s="7"/>
      <c r="F373" s="77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82"/>
      <c r="Z373" s="24"/>
      <c r="AA373" s="83"/>
      <c r="AB373" s="83"/>
      <c r="AC373" s="7"/>
      <c r="AD373" s="7"/>
      <c r="AE373" s="7"/>
      <c r="AF373" s="7"/>
    </row>
    <row r="374" spans="1:32" ht="18" x14ac:dyDescent="0.3">
      <c r="A374" s="24"/>
      <c r="B374" s="79"/>
      <c r="C374" s="80"/>
      <c r="D374" s="81"/>
      <c r="E374" s="7"/>
      <c r="F374" s="77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82"/>
      <c r="Z374" s="24"/>
      <c r="AA374" s="83"/>
      <c r="AB374" s="83"/>
      <c r="AC374" s="7"/>
      <c r="AD374" s="7"/>
      <c r="AE374" s="7"/>
      <c r="AF374" s="7"/>
    </row>
    <row r="375" spans="1:32" ht="18" x14ac:dyDescent="0.3">
      <c r="A375" s="24"/>
      <c r="B375" s="79"/>
      <c r="C375" s="80"/>
      <c r="D375" s="81"/>
      <c r="E375" s="7"/>
      <c r="F375" s="77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82"/>
      <c r="Z375" s="24"/>
      <c r="AA375" s="83"/>
      <c r="AB375" s="83"/>
      <c r="AC375" s="7"/>
      <c r="AD375" s="7"/>
      <c r="AE375" s="7"/>
      <c r="AF375" s="7"/>
    </row>
    <row r="376" spans="1:32" ht="18" x14ac:dyDescent="0.3">
      <c r="A376" s="24"/>
      <c r="B376" s="79"/>
      <c r="C376" s="80"/>
      <c r="D376" s="81"/>
      <c r="E376" s="7"/>
      <c r="F376" s="77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82"/>
      <c r="Z376" s="24"/>
      <c r="AA376" s="83"/>
      <c r="AB376" s="83"/>
      <c r="AC376" s="7"/>
      <c r="AD376" s="7"/>
      <c r="AE376" s="7"/>
      <c r="AF376" s="7"/>
    </row>
    <row r="377" spans="1:32" ht="18" x14ac:dyDescent="0.3">
      <c r="A377" s="24"/>
      <c r="B377" s="79"/>
      <c r="C377" s="80"/>
      <c r="D377" s="81"/>
      <c r="E377" s="7"/>
      <c r="F377" s="77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82"/>
      <c r="Z377" s="24"/>
      <c r="AA377" s="83"/>
      <c r="AB377" s="83"/>
      <c r="AC377" s="7"/>
      <c r="AD377" s="7"/>
      <c r="AE377" s="7"/>
      <c r="AF377" s="7"/>
    </row>
    <row r="378" spans="1:32" ht="18" x14ac:dyDescent="0.3">
      <c r="A378" s="24"/>
      <c r="B378" s="79"/>
      <c r="C378" s="80"/>
      <c r="D378" s="81"/>
      <c r="E378" s="7"/>
      <c r="F378" s="77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82"/>
      <c r="Z378" s="24"/>
      <c r="AA378" s="83"/>
      <c r="AB378" s="83"/>
      <c r="AC378" s="7"/>
      <c r="AD378" s="7"/>
      <c r="AE378" s="7"/>
      <c r="AF378" s="7"/>
    </row>
    <row r="379" spans="1:32" ht="18" x14ac:dyDescent="0.3">
      <c r="A379" s="24"/>
      <c r="B379" s="79"/>
      <c r="C379" s="80"/>
      <c r="D379" s="81"/>
      <c r="E379" s="7"/>
      <c r="F379" s="77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82"/>
      <c r="Z379" s="24"/>
      <c r="AA379" s="83"/>
      <c r="AB379" s="83"/>
      <c r="AC379" s="7"/>
      <c r="AD379" s="7"/>
      <c r="AE379" s="7"/>
      <c r="AF379" s="7"/>
    </row>
    <row r="380" spans="1:32" ht="18" x14ac:dyDescent="0.3">
      <c r="A380" s="24"/>
      <c r="B380" s="79"/>
      <c r="C380" s="80"/>
      <c r="D380" s="81"/>
      <c r="E380" s="7"/>
      <c r="F380" s="77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82"/>
      <c r="Z380" s="24"/>
      <c r="AA380" s="83"/>
      <c r="AB380" s="83"/>
      <c r="AC380" s="7"/>
      <c r="AD380" s="7"/>
      <c r="AE380" s="7"/>
      <c r="AF380" s="7"/>
    </row>
    <row r="381" spans="1:32" ht="18" x14ac:dyDescent="0.3">
      <c r="A381" s="24"/>
      <c r="B381" s="79"/>
      <c r="C381" s="80"/>
      <c r="D381" s="81"/>
      <c r="E381" s="7"/>
      <c r="F381" s="77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82"/>
      <c r="Z381" s="24"/>
      <c r="AA381" s="83"/>
      <c r="AB381" s="83"/>
      <c r="AC381" s="7"/>
      <c r="AD381" s="7"/>
      <c r="AE381" s="7"/>
      <c r="AF381" s="7"/>
    </row>
    <row r="382" spans="1:32" ht="18" x14ac:dyDescent="0.3">
      <c r="A382" s="24"/>
      <c r="B382" s="79"/>
      <c r="C382" s="80"/>
      <c r="D382" s="81"/>
      <c r="E382" s="7"/>
      <c r="F382" s="77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82"/>
      <c r="Z382" s="24"/>
      <c r="AA382" s="83"/>
      <c r="AB382" s="83"/>
      <c r="AC382" s="7"/>
      <c r="AD382" s="7"/>
      <c r="AE382" s="7"/>
      <c r="AF382" s="7"/>
    </row>
    <row r="383" spans="1:32" ht="18" x14ac:dyDescent="0.3">
      <c r="A383" s="24"/>
      <c r="B383" s="79"/>
      <c r="C383" s="80"/>
      <c r="D383" s="81"/>
      <c r="E383" s="7"/>
      <c r="F383" s="77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82"/>
      <c r="Z383" s="24"/>
      <c r="AA383" s="83"/>
      <c r="AB383" s="83"/>
      <c r="AC383" s="7"/>
      <c r="AD383" s="7"/>
      <c r="AE383" s="7"/>
      <c r="AF383" s="7"/>
    </row>
    <row r="384" spans="1:32" ht="18" x14ac:dyDescent="0.3">
      <c r="A384" s="24"/>
      <c r="B384" s="79"/>
      <c r="C384" s="80"/>
      <c r="D384" s="81"/>
      <c r="E384" s="7"/>
      <c r="F384" s="77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82"/>
      <c r="Z384" s="24"/>
      <c r="AA384" s="83"/>
      <c r="AB384" s="83"/>
      <c r="AC384" s="7"/>
      <c r="AD384" s="7"/>
      <c r="AE384" s="7"/>
      <c r="AF384" s="7"/>
    </row>
    <row r="385" spans="1:32" ht="18" x14ac:dyDescent="0.3">
      <c r="A385" s="24"/>
      <c r="B385" s="79"/>
      <c r="C385" s="80"/>
      <c r="D385" s="81"/>
      <c r="E385" s="7"/>
      <c r="F385" s="77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82"/>
      <c r="Z385" s="24"/>
      <c r="AA385" s="83"/>
      <c r="AB385" s="83"/>
      <c r="AC385" s="7"/>
      <c r="AD385" s="7"/>
      <c r="AE385" s="7"/>
      <c r="AF385" s="7"/>
    </row>
    <row r="386" spans="1:32" ht="18" x14ac:dyDescent="0.3">
      <c r="A386" s="24"/>
      <c r="B386" s="79"/>
      <c r="C386" s="80"/>
      <c r="D386" s="81"/>
      <c r="E386" s="7"/>
      <c r="F386" s="77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82"/>
      <c r="Z386" s="24"/>
      <c r="AA386" s="83"/>
      <c r="AB386" s="83"/>
      <c r="AC386" s="7"/>
      <c r="AD386" s="7"/>
      <c r="AE386" s="7"/>
      <c r="AF386" s="7"/>
    </row>
    <row r="387" spans="1:32" ht="18" x14ac:dyDescent="0.3">
      <c r="A387" s="24"/>
      <c r="B387" s="79"/>
      <c r="C387" s="80"/>
      <c r="D387" s="81"/>
      <c r="E387" s="7"/>
      <c r="F387" s="77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82"/>
      <c r="Z387" s="24"/>
      <c r="AA387" s="83"/>
      <c r="AB387" s="83"/>
      <c r="AC387" s="7"/>
      <c r="AD387" s="7"/>
      <c r="AE387" s="7"/>
      <c r="AF387" s="7"/>
    </row>
    <row r="388" spans="1:32" ht="18" x14ac:dyDescent="0.3">
      <c r="A388" s="24"/>
      <c r="B388" s="79"/>
      <c r="C388" s="80"/>
      <c r="D388" s="81"/>
      <c r="E388" s="7"/>
      <c r="F388" s="77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82"/>
      <c r="Z388" s="24"/>
      <c r="AA388" s="83"/>
      <c r="AB388" s="83"/>
      <c r="AC388" s="7"/>
      <c r="AD388" s="7"/>
      <c r="AE388" s="7"/>
      <c r="AF388" s="7"/>
    </row>
    <row r="389" spans="1:32" ht="18" x14ac:dyDescent="0.3">
      <c r="A389" s="24"/>
      <c r="B389" s="79"/>
      <c r="C389" s="80"/>
      <c r="D389" s="81"/>
      <c r="E389" s="7"/>
      <c r="F389" s="77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82"/>
      <c r="Z389" s="24"/>
      <c r="AA389" s="83"/>
      <c r="AB389" s="83"/>
      <c r="AC389" s="7"/>
      <c r="AD389" s="7"/>
      <c r="AE389" s="7"/>
      <c r="AF389" s="7"/>
    </row>
    <row r="390" spans="1:32" ht="18" x14ac:dyDescent="0.3">
      <c r="A390" s="24"/>
      <c r="B390" s="79"/>
      <c r="C390" s="80"/>
      <c r="D390" s="81"/>
      <c r="E390" s="7"/>
      <c r="F390" s="77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82"/>
      <c r="Z390" s="24"/>
      <c r="AA390" s="83"/>
      <c r="AB390" s="83"/>
      <c r="AC390" s="7"/>
      <c r="AD390" s="7"/>
      <c r="AE390" s="7"/>
      <c r="AF390" s="7"/>
    </row>
    <row r="391" spans="1:32" ht="18" x14ac:dyDescent="0.3">
      <c r="A391" s="24"/>
      <c r="B391" s="79"/>
      <c r="C391" s="80"/>
      <c r="D391" s="81"/>
      <c r="E391" s="7"/>
      <c r="F391" s="77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82"/>
      <c r="Z391" s="24"/>
      <c r="AA391" s="83"/>
      <c r="AB391" s="83"/>
      <c r="AC391" s="7"/>
      <c r="AD391" s="7"/>
      <c r="AE391" s="7"/>
      <c r="AF391" s="7"/>
    </row>
    <row r="392" spans="1:32" ht="18" x14ac:dyDescent="0.3">
      <c r="A392" s="24"/>
      <c r="B392" s="79"/>
      <c r="C392" s="80"/>
      <c r="D392" s="81"/>
      <c r="E392" s="7"/>
      <c r="F392" s="77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82"/>
      <c r="Z392" s="24"/>
      <c r="AA392" s="83"/>
      <c r="AB392" s="83"/>
      <c r="AC392" s="7"/>
      <c r="AD392" s="7"/>
      <c r="AE392" s="7"/>
      <c r="AF392" s="7"/>
    </row>
    <row r="393" spans="1:32" ht="18" x14ac:dyDescent="0.3">
      <c r="A393" s="24"/>
      <c r="B393" s="79"/>
      <c r="C393" s="80"/>
      <c r="D393" s="81"/>
      <c r="E393" s="7"/>
      <c r="F393" s="77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82"/>
      <c r="Z393" s="24"/>
      <c r="AA393" s="83"/>
      <c r="AB393" s="83"/>
      <c r="AC393" s="7"/>
      <c r="AD393" s="7"/>
      <c r="AE393" s="7"/>
      <c r="AF393" s="7"/>
    </row>
    <row r="394" spans="1:32" ht="18" x14ac:dyDescent="0.3">
      <c r="A394" s="24"/>
      <c r="B394" s="79"/>
      <c r="C394" s="80"/>
      <c r="D394" s="81"/>
      <c r="E394" s="7"/>
      <c r="F394" s="77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82"/>
      <c r="Z394" s="24"/>
      <c r="AA394" s="83"/>
      <c r="AB394" s="83"/>
      <c r="AC394" s="7"/>
      <c r="AD394" s="7"/>
      <c r="AE394" s="7"/>
      <c r="AF394" s="7"/>
    </row>
    <row r="395" spans="1:32" ht="18" x14ac:dyDescent="0.3">
      <c r="A395" s="24"/>
      <c r="B395" s="79"/>
      <c r="C395" s="80"/>
      <c r="D395" s="81"/>
      <c r="E395" s="7"/>
      <c r="F395" s="77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82"/>
      <c r="Z395" s="24"/>
      <c r="AA395" s="83"/>
      <c r="AB395" s="83"/>
      <c r="AC395" s="7"/>
      <c r="AD395" s="7"/>
      <c r="AE395" s="7"/>
      <c r="AF395" s="7"/>
    </row>
    <row r="396" spans="1:32" ht="18" x14ac:dyDescent="0.3">
      <c r="A396" s="24"/>
      <c r="B396" s="79"/>
      <c r="C396" s="80"/>
      <c r="D396" s="81"/>
      <c r="E396" s="7"/>
      <c r="F396" s="77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82"/>
      <c r="Z396" s="24"/>
      <c r="AA396" s="83"/>
      <c r="AB396" s="83"/>
      <c r="AC396" s="7"/>
      <c r="AD396" s="7"/>
      <c r="AE396" s="7"/>
      <c r="AF396" s="7"/>
    </row>
    <row r="397" spans="1:32" ht="18" x14ac:dyDescent="0.3">
      <c r="A397" s="24"/>
      <c r="B397" s="79"/>
      <c r="C397" s="80"/>
      <c r="D397" s="81"/>
      <c r="E397" s="7"/>
      <c r="F397" s="77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82"/>
      <c r="Z397" s="24"/>
      <c r="AA397" s="83"/>
      <c r="AB397" s="83"/>
      <c r="AC397" s="7"/>
      <c r="AD397" s="7"/>
      <c r="AE397" s="7"/>
      <c r="AF397" s="7"/>
    </row>
    <row r="398" spans="1:32" ht="18" x14ac:dyDescent="0.3">
      <c r="A398" s="24"/>
      <c r="B398" s="79"/>
      <c r="C398" s="80"/>
      <c r="D398" s="81"/>
      <c r="E398" s="7"/>
      <c r="F398" s="77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82"/>
      <c r="Z398" s="24"/>
      <c r="AA398" s="83"/>
      <c r="AB398" s="83"/>
      <c r="AC398" s="7"/>
      <c r="AD398" s="7"/>
      <c r="AE398" s="7"/>
      <c r="AF398" s="7"/>
    </row>
    <row r="399" spans="1:32" ht="18" x14ac:dyDescent="0.3">
      <c r="A399" s="24"/>
      <c r="B399" s="79"/>
      <c r="C399" s="80"/>
      <c r="D399" s="81"/>
      <c r="E399" s="7"/>
      <c r="F399" s="77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82"/>
      <c r="Z399" s="24"/>
      <c r="AA399" s="83"/>
      <c r="AB399" s="83"/>
      <c r="AC399" s="7"/>
      <c r="AD399" s="7"/>
      <c r="AE399" s="7"/>
      <c r="AF399" s="7"/>
    </row>
    <row r="400" spans="1:32" ht="18" x14ac:dyDescent="0.3">
      <c r="A400" s="24"/>
      <c r="B400" s="79"/>
      <c r="C400" s="80"/>
      <c r="D400" s="81"/>
      <c r="E400" s="7"/>
      <c r="F400" s="77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82"/>
      <c r="Z400" s="24"/>
      <c r="AA400" s="83"/>
      <c r="AB400" s="83"/>
      <c r="AC400" s="7"/>
      <c r="AD400" s="7"/>
      <c r="AE400" s="7"/>
      <c r="AF400" s="7"/>
    </row>
    <row r="401" spans="1:32" ht="18" x14ac:dyDescent="0.3">
      <c r="A401" s="24"/>
      <c r="B401" s="79"/>
      <c r="C401" s="80"/>
      <c r="D401" s="81"/>
      <c r="E401" s="7"/>
      <c r="F401" s="77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82"/>
      <c r="Z401" s="24"/>
      <c r="AA401" s="83"/>
      <c r="AB401" s="83"/>
      <c r="AC401" s="7"/>
      <c r="AD401" s="7"/>
      <c r="AE401" s="7"/>
      <c r="AF401" s="7"/>
    </row>
    <row r="402" spans="1:32" ht="18" x14ac:dyDescent="0.3">
      <c r="A402" s="24"/>
      <c r="B402" s="79"/>
      <c r="C402" s="80"/>
      <c r="D402" s="81"/>
      <c r="E402" s="7"/>
      <c r="F402" s="77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82"/>
      <c r="Z402" s="24"/>
      <c r="AA402" s="83"/>
      <c r="AB402" s="83"/>
      <c r="AC402" s="7"/>
      <c r="AD402" s="7"/>
      <c r="AE402" s="7"/>
      <c r="AF402" s="7"/>
    </row>
    <row r="403" spans="1:32" ht="18" x14ac:dyDescent="0.3">
      <c r="A403" s="24"/>
      <c r="B403" s="79"/>
      <c r="C403" s="80"/>
      <c r="D403" s="81"/>
      <c r="E403" s="7"/>
      <c r="F403" s="77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82"/>
      <c r="Z403" s="24"/>
      <c r="AA403" s="83"/>
      <c r="AB403" s="83"/>
      <c r="AC403" s="7"/>
      <c r="AD403" s="7"/>
      <c r="AE403" s="7"/>
      <c r="AF403" s="7"/>
    </row>
    <row r="404" spans="1:32" ht="18" x14ac:dyDescent="0.3">
      <c r="A404" s="24"/>
      <c r="B404" s="79"/>
      <c r="C404" s="80"/>
      <c r="D404" s="81"/>
      <c r="E404" s="7"/>
      <c r="F404" s="77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82"/>
      <c r="Z404" s="24"/>
      <c r="AA404" s="83"/>
      <c r="AB404" s="83"/>
      <c r="AC404" s="7"/>
      <c r="AD404" s="7"/>
      <c r="AE404" s="7"/>
      <c r="AF404" s="7"/>
    </row>
    <row r="405" spans="1:32" ht="18" x14ac:dyDescent="0.3">
      <c r="A405" s="24"/>
      <c r="B405" s="79"/>
      <c r="C405" s="80"/>
      <c r="D405" s="81"/>
      <c r="E405" s="7"/>
      <c r="F405" s="77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82"/>
      <c r="Z405" s="24"/>
      <c r="AA405" s="83"/>
      <c r="AB405" s="83"/>
      <c r="AC405" s="7"/>
      <c r="AD405" s="7"/>
      <c r="AE405" s="7"/>
      <c r="AF405" s="7"/>
    </row>
    <row r="406" spans="1:32" ht="18" x14ac:dyDescent="0.3">
      <c r="A406" s="24"/>
      <c r="B406" s="79"/>
      <c r="C406" s="80"/>
      <c r="D406" s="81"/>
      <c r="E406" s="7"/>
      <c r="F406" s="77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82"/>
      <c r="Z406" s="24"/>
      <c r="AA406" s="83"/>
      <c r="AB406" s="83"/>
      <c r="AC406" s="7"/>
      <c r="AD406" s="7"/>
      <c r="AE406" s="7"/>
      <c r="AF406" s="7"/>
    </row>
    <row r="407" spans="1:32" ht="18" x14ac:dyDescent="0.3">
      <c r="A407" s="24"/>
      <c r="B407" s="79"/>
      <c r="C407" s="80"/>
      <c r="D407" s="81"/>
      <c r="E407" s="7"/>
      <c r="F407" s="77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82"/>
      <c r="Z407" s="24"/>
      <c r="AA407" s="83"/>
      <c r="AB407" s="83"/>
      <c r="AC407" s="7"/>
      <c r="AD407" s="7"/>
      <c r="AE407" s="7"/>
      <c r="AF407" s="7"/>
    </row>
    <row r="408" spans="1:32" ht="18" x14ac:dyDescent="0.3">
      <c r="A408" s="24"/>
      <c r="B408" s="79"/>
      <c r="C408" s="80"/>
      <c r="D408" s="81"/>
      <c r="E408" s="7"/>
      <c r="F408" s="77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82"/>
      <c r="Z408" s="24"/>
      <c r="AA408" s="83"/>
      <c r="AB408" s="83"/>
      <c r="AC408" s="7"/>
      <c r="AD408" s="7"/>
      <c r="AE408" s="7"/>
      <c r="AF408" s="7"/>
    </row>
    <row r="409" spans="1:32" ht="18" x14ac:dyDescent="0.3">
      <c r="A409" s="24"/>
      <c r="B409" s="79"/>
      <c r="C409" s="80"/>
      <c r="D409" s="81"/>
      <c r="E409" s="7"/>
      <c r="F409" s="77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82"/>
      <c r="Z409" s="24"/>
      <c r="AA409" s="83"/>
      <c r="AB409" s="83"/>
      <c r="AC409" s="7"/>
      <c r="AD409" s="7"/>
      <c r="AE409" s="7"/>
      <c r="AF409" s="7"/>
    </row>
    <row r="410" spans="1:32" ht="18" x14ac:dyDescent="0.3">
      <c r="A410" s="24"/>
      <c r="B410" s="79"/>
      <c r="C410" s="80"/>
      <c r="D410" s="81"/>
      <c r="E410" s="7"/>
      <c r="F410" s="77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82"/>
      <c r="Z410" s="24"/>
      <c r="AA410" s="83"/>
      <c r="AB410" s="83"/>
      <c r="AC410" s="7"/>
      <c r="AD410" s="7"/>
      <c r="AE410" s="7"/>
      <c r="AF410" s="7"/>
    </row>
    <row r="411" spans="1:32" ht="18" x14ac:dyDescent="0.3">
      <c r="A411" s="24"/>
      <c r="B411" s="79"/>
      <c r="C411" s="80"/>
      <c r="D411" s="81"/>
      <c r="E411" s="7"/>
      <c r="F411" s="77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82"/>
      <c r="Z411" s="24"/>
      <c r="AA411" s="83"/>
      <c r="AB411" s="83"/>
      <c r="AC411" s="7"/>
      <c r="AD411" s="7"/>
      <c r="AE411" s="7"/>
      <c r="AF411" s="7"/>
    </row>
    <row r="412" spans="1:32" ht="18" x14ac:dyDescent="0.3">
      <c r="A412" s="24"/>
      <c r="B412" s="79"/>
      <c r="C412" s="80"/>
      <c r="D412" s="81"/>
      <c r="E412" s="7"/>
      <c r="F412" s="77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82"/>
      <c r="Z412" s="24"/>
      <c r="AA412" s="83"/>
      <c r="AB412" s="83"/>
      <c r="AC412" s="7"/>
      <c r="AD412" s="7"/>
      <c r="AE412" s="7"/>
      <c r="AF412" s="7"/>
    </row>
    <row r="413" spans="1:32" ht="18" x14ac:dyDescent="0.3">
      <c r="A413" s="24"/>
      <c r="B413" s="79"/>
      <c r="C413" s="80"/>
      <c r="D413" s="81"/>
      <c r="E413" s="7"/>
      <c r="F413" s="77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82"/>
      <c r="Z413" s="24"/>
      <c r="AA413" s="83"/>
      <c r="AB413" s="83"/>
      <c r="AC413" s="7"/>
      <c r="AD413" s="7"/>
      <c r="AE413" s="7"/>
      <c r="AF413" s="7"/>
    </row>
    <row r="414" spans="1:32" ht="18" x14ac:dyDescent="0.3">
      <c r="A414" s="24"/>
      <c r="B414" s="79"/>
      <c r="C414" s="80"/>
      <c r="D414" s="81"/>
      <c r="E414" s="7"/>
      <c r="F414" s="77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82"/>
      <c r="Z414" s="24"/>
      <c r="AA414" s="83"/>
      <c r="AB414" s="83"/>
      <c r="AC414" s="7"/>
      <c r="AD414" s="7"/>
      <c r="AE414" s="7"/>
      <c r="AF414" s="7"/>
    </row>
    <row r="415" spans="1:32" ht="18" x14ac:dyDescent="0.3">
      <c r="A415" s="24"/>
      <c r="B415" s="79"/>
      <c r="C415" s="80"/>
      <c r="D415" s="81"/>
      <c r="E415" s="7"/>
      <c r="F415" s="77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82"/>
      <c r="Z415" s="24"/>
      <c r="AA415" s="83"/>
      <c r="AB415" s="83"/>
      <c r="AC415" s="7"/>
      <c r="AD415" s="7"/>
      <c r="AE415" s="7"/>
      <c r="AF415" s="7"/>
    </row>
    <row r="416" spans="1:32" ht="18" x14ac:dyDescent="0.3">
      <c r="A416" s="24"/>
      <c r="B416" s="79"/>
      <c r="C416" s="80"/>
      <c r="D416" s="81"/>
      <c r="E416" s="7"/>
      <c r="F416" s="77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82"/>
      <c r="Z416" s="24"/>
      <c r="AA416" s="83"/>
      <c r="AB416" s="83"/>
      <c r="AC416" s="7"/>
      <c r="AD416" s="7"/>
      <c r="AE416" s="7"/>
      <c r="AF416" s="7"/>
    </row>
    <row r="417" spans="1:32" ht="18" x14ac:dyDescent="0.3">
      <c r="A417" s="24"/>
      <c r="B417" s="79"/>
      <c r="C417" s="80"/>
      <c r="D417" s="81"/>
      <c r="E417" s="7"/>
      <c r="F417" s="77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82"/>
      <c r="Z417" s="24"/>
      <c r="AA417" s="83"/>
      <c r="AB417" s="83"/>
      <c r="AC417" s="7"/>
      <c r="AD417" s="7"/>
      <c r="AE417" s="7"/>
      <c r="AF417" s="7"/>
    </row>
    <row r="418" spans="1:32" ht="18" x14ac:dyDescent="0.3">
      <c r="A418" s="24"/>
      <c r="B418" s="79"/>
      <c r="C418" s="80"/>
      <c r="D418" s="81"/>
      <c r="E418" s="7"/>
      <c r="F418" s="77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82"/>
      <c r="Z418" s="24"/>
      <c r="AA418" s="83"/>
      <c r="AB418" s="83"/>
      <c r="AC418" s="7"/>
      <c r="AD418" s="7"/>
      <c r="AE418" s="7"/>
      <c r="AF418" s="7"/>
    </row>
    <row r="419" spans="1:32" ht="18" x14ac:dyDescent="0.3">
      <c r="A419" s="24"/>
      <c r="B419" s="79"/>
      <c r="C419" s="80"/>
      <c r="D419" s="81"/>
      <c r="E419" s="7"/>
      <c r="F419" s="77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82"/>
      <c r="Z419" s="24"/>
      <c r="AA419" s="83"/>
      <c r="AB419" s="83"/>
      <c r="AC419" s="7"/>
      <c r="AD419" s="7"/>
      <c r="AE419" s="7"/>
      <c r="AF419" s="7"/>
    </row>
    <row r="420" spans="1:32" ht="18" x14ac:dyDescent="0.3">
      <c r="A420" s="24"/>
      <c r="B420" s="79"/>
      <c r="C420" s="80"/>
      <c r="D420" s="81"/>
      <c r="E420" s="7"/>
      <c r="F420" s="77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82"/>
      <c r="Z420" s="24"/>
      <c r="AA420" s="83"/>
      <c r="AB420" s="83"/>
      <c r="AC420" s="7"/>
      <c r="AD420" s="7"/>
      <c r="AE420" s="7"/>
      <c r="AF420" s="7"/>
    </row>
    <row r="421" spans="1:32" ht="18" x14ac:dyDescent="0.3">
      <c r="A421" s="24"/>
      <c r="B421" s="79"/>
      <c r="C421" s="80"/>
      <c r="D421" s="81"/>
      <c r="E421" s="7"/>
      <c r="F421" s="77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82"/>
      <c r="Z421" s="24"/>
      <c r="AA421" s="83"/>
      <c r="AB421" s="83"/>
      <c r="AC421" s="7"/>
      <c r="AD421" s="7"/>
      <c r="AE421" s="7"/>
      <c r="AF421" s="7"/>
    </row>
    <row r="422" spans="1:32" ht="18" x14ac:dyDescent="0.3">
      <c r="A422" s="24"/>
      <c r="B422" s="79"/>
      <c r="C422" s="80"/>
      <c r="D422" s="81"/>
      <c r="E422" s="7"/>
      <c r="F422" s="77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82"/>
      <c r="Z422" s="24"/>
      <c r="AA422" s="83"/>
      <c r="AB422" s="83"/>
      <c r="AC422" s="7"/>
      <c r="AD422" s="7"/>
      <c r="AE422" s="7"/>
      <c r="AF422" s="7"/>
    </row>
    <row r="423" spans="1:32" ht="18" x14ac:dyDescent="0.3">
      <c r="A423" s="24"/>
      <c r="B423" s="79"/>
      <c r="C423" s="80"/>
      <c r="D423" s="81"/>
      <c r="E423" s="7"/>
      <c r="F423" s="77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82"/>
      <c r="Z423" s="24"/>
      <c r="AA423" s="83"/>
      <c r="AB423" s="83"/>
      <c r="AC423" s="7"/>
      <c r="AD423" s="7"/>
      <c r="AE423" s="7"/>
      <c r="AF423" s="7"/>
    </row>
    <row r="424" spans="1:32" ht="18" x14ac:dyDescent="0.3">
      <c r="A424" s="24"/>
      <c r="B424" s="79"/>
      <c r="C424" s="80"/>
      <c r="D424" s="81"/>
      <c r="E424" s="7"/>
      <c r="F424" s="77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82"/>
      <c r="Z424" s="24"/>
      <c r="AA424" s="83"/>
      <c r="AB424" s="83"/>
      <c r="AC424" s="7"/>
      <c r="AD424" s="7"/>
      <c r="AE424" s="7"/>
      <c r="AF424" s="7"/>
    </row>
    <row r="425" spans="1:32" ht="18" x14ac:dyDescent="0.3">
      <c r="A425" s="24"/>
      <c r="B425" s="79"/>
      <c r="C425" s="80"/>
      <c r="D425" s="81"/>
      <c r="E425" s="7"/>
      <c r="F425" s="77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82"/>
      <c r="Z425" s="24"/>
      <c r="AA425" s="83"/>
      <c r="AB425" s="83"/>
      <c r="AC425" s="7"/>
      <c r="AD425" s="7"/>
      <c r="AE425" s="7"/>
      <c r="AF425" s="7"/>
    </row>
    <row r="426" spans="1:32" ht="18" x14ac:dyDescent="0.3">
      <c r="A426" s="24"/>
      <c r="B426" s="79"/>
      <c r="C426" s="80"/>
      <c r="D426" s="81"/>
      <c r="E426" s="7"/>
      <c r="F426" s="77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82"/>
      <c r="Z426" s="24"/>
      <c r="AA426" s="83"/>
      <c r="AB426" s="83"/>
      <c r="AC426" s="7"/>
      <c r="AD426" s="7"/>
      <c r="AE426" s="7"/>
      <c r="AF426" s="7"/>
    </row>
    <row r="427" spans="1:32" ht="18" x14ac:dyDescent="0.3">
      <c r="A427" s="24"/>
      <c r="B427" s="79"/>
      <c r="C427" s="80"/>
      <c r="D427" s="81"/>
      <c r="E427" s="7"/>
      <c r="F427" s="77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82"/>
      <c r="Z427" s="24"/>
      <c r="AA427" s="83"/>
      <c r="AB427" s="83"/>
      <c r="AC427" s="7"/>
      <c r="AD427" s="7"/>
      <c r="AE427" s="7"/>
      <c r="AF427" s="7"/>
    </row>
    <row r="428" spans="1:32" ht="18" x14ac:dyDescent="0.3">
      <c r="A428" s="24"/>
      <c r="B428" s="79"/>
      <c r="C428" s="80"/>
      <c r="D428" s="81"/>
      <c r="E428" s="7"/>
      <c r="F428" s="77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82"/>
      <c r="Z428" s="24"/>
      <c r="AA428" s="83"/>
      <c r="AB428" s="83"/>
      <c r="AC428" s="7"/>
      <c r="AD428" s="7"/>
      <c r="AE428" s="7"/>
      <c r="AF428" s="7"/>
    </row>
    <row r="429" spans="1:32" ht="18" x14ac:dyDescent="0.3">
      <c r="A429" s="24"/>
      <c r="B429" s="79"/>
      <c r="C429" s="80"/>
      <c r="D429" s="81"/>
      <c r="E429" s="7"/>
      <c r="F429" s="77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82"/>
      <c r="Z429" s="24"/>
      <c r="AA429" s="83"/>
      <c r="AB429" s="83"/>
      <c r="AC429" s="7"/>
      <c r="AD429" s="7"/>
      <c r="AE429" s="7"/>
      <c r="AF429" s="7"/>
    </row>
    <row r="430" spans="1:32" ht="18" x14ac:dyDescent="0.3">
      <c r="A430" s="24"/>
      <c r="B430" s="79"/>
      <c r="C430" s="80"/>
      <c r="D430" s="81"/>
      <c r="E430" s="7"/>
      <c r="F430" s="77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82"/>
      <c r="Z430" s="24"/>
      <c r="AA430" s="83"/>
      <c r="AB430" s="83"/>
      <c r="AC430" s="7"/>
      <c r="AD430" s="7"/>
      <c r="AE430" s="7"/>
      <c r="AF430" s="7"/>
    </row>
    <row r="431" spans="1:32" ht="18" x14ac:dyDescent="0.3">
      <c r="A431" s="24"/>
      <c r="B431" s="79"/>
      <c r="C431" s="80"/>
      <c r="D431" s="81"/>
      <c r="E431" s="7"/>
      <c r="F431" s="77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82"/>
      <c r="Z431" s="24"/>
      <c r="AA431" s="83"/>
      <c r="AB431" s="83"/>
      <c r="AC431" s="7"/>
      <c r="AD431" s="7"/>
      <c r="AE431" s="7"/>
      <c r="AF431" s="7"/>
    </row>
    <row r="432" spans="1:32" ht="18" x14ac:dyDescent="0.3">
      <c r="A432" s="24"/>
      <c r="B432" s="79"/>
      <c r="C432" s="80"/>
      <c r="D432" s="81"/>
      <c r="E432" s="7"/>
      <c r="F432" s="77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82"/>
      <c r="Z432" s="24"/>
      <c r="AA432" s="83"/>
      <c r="AB432" s="83"/>
      <c r="AC432" s="7"/>
      <c r="AD432" s="7"/>
      <c r="AE432" s="7"/>
      <c r="AF432" s="7"/>
    </row>
    <row r="433" spans="1:32" ht="18" x14ac:dyDescent="0.3">
      <c r="A433" s="24"/>
      <c r="B433" s="79"/>
      <c r="C433" s="80"/>
      <c r="D433" s="81"/>
      <c r="E433" s="7"/>
      <c r="F433" s="77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82"/>
      <c r="Z433" s="24"/>
      <c r="AA433" s="83"/>
      <c r="AB433" s="83"/>
      <c r="AC433" s="7"/>
      <c r="AD433" s="7"/>
      <c r="AE433" s="7"/>
      <c r="AF433" s="7"/>
    </row>
    <row r="434" spans="1:32" ht="18" x14ac:dyDescent="0.3">
      <c r="A434" s="24"/>
      <c r="B434" s="79"/>
      <c r="C434" s="80"/>
      <c r="D434" s="81"/>
      <c r="E434" s="7"/>
      <c r="F434" s="77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82"/>
      <c r="Z434" s="24"/>
      <c r="AA434" s="83"/>
      <c r="AB434" s="83"/>
      <c r="AC434" s="7"/>
      <c r="AD434" s="7"/>
      <c r="AE434" s="7"/>
      <c r="AF434" s="7"/>
    </row>
    <row r="435" spans="1:32" ht="18" x14ac:dyDescent="0.3">
      <c r="A435" s="24"/>
      <c r="B435" s="79"/>
      <c r="C435" s="80"/>
      <c r="D435" s="81"/>
      <c r="E435" s="7"/>
      <c r="F435" s="77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82"/>
      <c r="Z435" s="24"/>
      <c r="AA435" s="83"/>
      <c r="AB435" s="83"/>
      <c r="AC435" s="7"/>
      <c r="AD435" s="7"/>
      <c r="AE435" s="7"/>
      <c r="AF435" s="7"/>
    </row>
    <row r="436" spans="1:32" ht="18" x14ac:dyDescent="0.3">
      <c r="A436" s="24"/>
      <c r="B436" s="79"/>
      <c r="C436" s="80"/>
      <c r="D436" s="81"/>
      <c r="E436" s="7"/>
      <c r="F436" s="77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82"/>
      <c r="Z436" s="24"/>
      <c r="AA436" s="83"/>
      <c r="AB436" s="83"/>
      <c r="AC436" s="7"/>
      <c r="AD436" s="7"/>
      <c r="AE436" s="7"/>
      <c r="AF436" s="7"/>
    </row>
    <row r="437" spans="1:32" ht="18" x14ac:dyDescent="0.3">
      <c r="A437" s="24"/>
      <c r="B437" s="79"/>
      <c r="C437" s="80"/>
      <c r="D437" s="81"/>
      <c r="E437" s="7"/>
      <c r="F437" s="77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82"/>
      <c r="Z437" s="24"/>
      <c r="AA437" s="83"/>
      <c r="AB437" s="83"/>
      <c r="AC437" s="7"/>
      <c r="AD437" s="7"/>
      <c r="AE437" s="7"/>
      <c r="AF437" s="7"/>
    </row>
    <row r="438" spans="1:32" ht="18" x14ac:dyDescent="0.3">
      <c r="A438" s="24"/>
      <c r="B438" s="79"/>
      <c r="C438" s="80"/>
      <c r="D438" s="81"/>
      <c r="E438" s="7"/>
      <c r="F438" s="77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82"/>
      <c r="Z438" s="24"/>
      <c r="AA438" s="83"/>
      <c r="AB438" s="83"/>
      <c r="AC438" s="7"/>
      <c r="AD438" s="7"/>
      <c r="AE438" s="7"/>
      <c r="AF438" s="7"/>
    </row>
    <row r="439" spans="1:32" ht="18" x14ac:dyDescent="0.3">
      <c r="A439" s="24"/>
      <c r="B439" s="79"/>
      <c r="C439" s="80"/>
      <c r="D439" s="81"/>
      <c r="E439" s="7"/>
      <c r="F439" s="77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82"/>
      <c r="Z439" s="24"/>
      <c r="AA439" s="83"/>
      <c r="AB439" s="83"/>
      <c r="AC439" s="7"/>
      <c r="AD439" s="7"/>
      <c r="AE439" s="7"/>
      <c r="AF439" s="7"/>
    </row>
    <row r="440" spans="1:32" ht="18" x14ac:dyDescent="0.3">
      <c r="A440" s="24"/>
      <c r="B440" s="79"/>
      <c r="C440" s="80"/>
      <c r="D440" s="81"/>
      <c r="E440" s="7"/>
      <c r="F440" s="77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82"/>
      <c r="Z440" s="24"/>
      <c r="AA440" s="83"/>
      <c r="AB440" s="83"/>
      <c r="AC440" s="7"/>
      <c r="AD440" s="7"/>
      <c r="AE440" s="7"/>
      <c r="AF440" s="7"/>
    </row>
    <row r="441" spans="1:32" ht="18" x14ac:dyDescent="0.3">
      <c r="A441" s="24"/>
      <c r="B441" s="79"/>
      <c r="C441" s="80"/>
      <c r="D441" s="81"/>
      <c r="E441" s="7"/>
      <c r="F441" s="77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82"/>
      <c r="Z441" s="24"/>
      <c r="AA441" s="83"/>
      <c r="AB441" s="83"/>
      <c r="AC441" s="7"/>
      <c r="AD441" s="7"/>
      <c r="AE441" s="7"/>
      <c r="AF441" s="7"/>
    </row>
    <row r="442" spans="1:32" ht="18" x14ac:dyDescent="0.3">
      <c r="A442" s="24"/>
      <c r="B442" s="79"/>
      <c r="C442" s="80"/>
      <c r="D442" s="81"/>
      <c r="E442" s="7"/>
      <c r="F442" s="77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82"/>
      <c r="Z442" s="24"/>
      <c r="AA442" s="83"/>
      <c r="AB442" s="83"/>
      <c r="AC442" s="7"/>
      <c r="AD442" s="7"/>
      <c r="AE442" s="7"/>
      <c r="AF442" s="7"/>
    </row>
    <row r="443" spans="1:32" ht="18" x14ac:dyDescent="0.3">
      <c r="A443" s="24"/>
      <c r="B443" s="79"/>
      <c r="C443" s="80"/>
      <c r="D443" s="81"/>
      <c r="E443" s="7"/>
      <c r="F443" s="77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82"/>
      <c r="Z443" s="24"/>
      <c r="AA443" s="83"/>
      <c r="AB443" s="83"/>
      <c r="AC443" s="7"/>
      <c r="AD443" s="7"/>
      <c r="AE443" s="7"/>
      <c r="AF443" s="7"/>
    </row>
    <row r="444" spans="1:32" ht="18" x14ac:dyDescent="0.3">
      <c r="A444" s="24"/>
      <c r="B444" s="79"/>
      <c r="C444" s="80"/>
      <c r="D444" s="81"/>
      <c r="E444" s="7"/>
      <c r="F444" s="77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82"/>
      <c r="Z444" s="24"/>
      <c r="AA444" s="83"/>
      <c r="AB444" s="83"/>
      <c r="AC444" s="7"/>
      <c r="AD444" s="7"/>
      <c r="AE444" s="7"/>
      <c r="AF444" s="7"/>
    </row>
    <row r="445" spans="1:32" ht="18" x14ac:dyDescent="0.3">
      <c r="A445" s="24"/>
      <c r="B445" s="79"/>
      <c r="C445" s="80"/>
      <c r="D445" s="81"/>
      <c r="E445" s="7"/>
      <c r="F445" s="77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82"/>
      <c r="Z445" s="24"/>
      <c r="AA445" s="83"/>
      <c r="AB445" s="83"/>
      <c r="AC445" s="7"/>
      <c r="AD445" s="7"/>
      <c r="AE445" s="7"/>
      <c r="AF445" s="7"/>
    </row>
    <row r="446" spans="1:32" ht="18" x14ac:dyDescent="0.3">
      <c r="A446" s="24"/>
      <c r="B446" s="79"/>
      <c r="C446" s="80"/>
      <c r="D446" s="81"/>
      <c r="E446" s="7"/>
      <c r="F446" s="77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82"/>
      <c r="Z446" s="24"/>
      <c r="AA446" s="83"/>
      <c r="AB446" s="83"/>
      <c r="AC446" s="7"/>
      <c r="AD446" s="7"/>
      <c r="AE446" s="7"/>
      <c r="AF446" s="7"/>
    </row>
    <row r="447" spans="1:32" ht="18" x14ac:dyDescent="0.3">
      <c r="A447" s="24"/>
      <c r="B447" s="79"/>
      <c r="C447" s="80"/>
      <c r="D447" s="81"/>
      <c r="E447" s="7"/>
      <c r="F447" s="77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82"/>
      <c r="Z447" s="24"/>
      <c r="AA447" s="83"/>
      <c r="AB447" s="83"/>
      <c r="AC447" s="7"/>
      <c r="AD447" s="7"/>
      <c r="AE447" s="7"/>
      <c r="AF447" s="7"/>
    </row>
    <row r="448" spans="1:32" ht="18" x14ac:dyDescent="0.3">
      <c r="A448" s="24"/>
      <c r="B448" s="79"/>
      <c r="C448" s="80"/>
      <c r="D448" s="81"/>
      <c r="E448" s="7"/>
      <c r="F448" s="77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82"/>
      <c r="Z448" s="24"/>
      <c r="AA448" s="83"/>
      <c r="AB448" s="83"/>
      <c r="AC448" s="7"/>
      <c r="AD448" s="7"/>
      <c r="AE448" s="7"/>
      <c r="AF448" s="7"/>
    </row>
    <row r="449" spans="1:32" ht="18" x14ac:dyDescent="0.3">
      <c r="A449" s="24"/>
      <c r="B449" s="79"/>
      <c r="C449" s="80"/>
      <c r="D449" s="81"/>
      <c r="E449" s="7"/>
      <c r="F449" s="77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82"/>
      <c r="Z449" s="24"/>
      <c r="AA449" s="83"/>
      <c r="AB449" s="83"/>
      <c r="AC449" s="7"/>
      <c r="AD449" s="7"/>
      <c r="AE449" s="7"/>
      <c r="AF449" s="7"/>
    </row>
    <row r="450" spans="1:32" ht="18" x14ac:dyDescent="0.3">
      <c r="A450" s="24"/>
      <c r="B450" s="79"/>
      <c r="C450" s="80"/>
      <c r="D450" s="81"/>
      <c r="E450" s="7"/>
      <c r="F450" s="77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82"/>
      <c r="Z450" s="24"/>
      <c r="AA450" s="83"/>
      <c r="AB450" s="83"/>
      <c r="AC450" s="7"/>
      <c r="AD450" s="7"/>
      <c r="AE450" s="7"/>
      <c r="AF450" s="7"/>
    </row>
    <row r="451" spans="1:32" ht="18" x14ac:dyDescent="0.3">
      <c r="A451" s="24"/>
      <c r="B451" s="79"/>
      <c r="C451" s="80"/>
      <c r="D451" s="81"/>
      <c r="E451" s="7"/>
      <c r="F451" s="77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82"/>
      <c r="Z451" s="24"/>
      <c r="AA451" s="83"/>
      <c r="AB451" s="83"/>
      <c r="AC451" s="7"/>
      <c r="AD451" s="7"/>
      <c r="AE451" s="7"/>
      <c r="AF451" s="7"/>
    </row>
    <row r="452" spans="1:32" ht="18" x14ac:dyDescent="0.3">
      <c r="A452" s="24"/>
      <c r="B452" s="79"/>
      <c r="C452" s="80"/>
      <c r="D452" s="81"/>
      <c r="E452" s="7"/>
      <c r="F452" s="77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82"/>
      <c r="Z452" s="24"/>
      <c r="AA452" s="83"/>
      <c r="AB452" s="83"/>
      <c r="AC452" s="7"/>
      <c r="AD452" s="7"/>
      <c r="AE452" s="7"/>
      <c r="AF452" s="7"/>
    </row>
    <row r="453" spans="1:32" ht="18" x14ac:dyDescent="0.3">
      <c r="A453" s="24"/>
      <c r="B453" s="79"/>
      <c r="C453" s="80"/>
      <c r="D453" s="81"/>
      <c r="E453" s="7"/>
      <c r="F453" s="77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82"/>
      <c r="Z453" s="24"/>
      <c r="AA453" s="83"/>
      <c r="AB453" s="83"/>
      <c r="AC453" s="7"/>
      <c r="AD453" s="7"/>
      <c r="AE453" s="7"/>
      <c r="AF453" s="7"/>
    </row>
    <row r="454" spans="1:32" ht="18" x14ac:dyDescent="0.3">
      <c r="A454" s="24"/>
      <c r="B454" s="79"/>
      <c r="C454" s="80"/>
      <c r="D454" s="81"/>
      <c r="E454" s="7"/>
      <c r="F454" s="77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82"/>
      <c r="Z454" s="24"/>
      <c r="AA454" s="83"/>
      <c r="AB454" s="83"/>
      <c r="AC454" s="7"/>
      <c r="AD454" s="7"/>
      <c r="AE454" s="7"/>
      <c r="AF454" s="7"/>
    </row>
    <row r="455" spans="1:32" ht="18" x14ac:dyDescent="0.3">
      <c r="A455" s="24"/>
      <c r="B455" s="79"/>
      <c r="C455" s="80"/>
      <c r="D455" s="81"/>
      <c r="E455" s="7"/>
      <c r="F455" s="77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82"/>
      <c r="Z455" s="24"/>
      <c r="AA455" s="83"/>
      <c r="AB455" s="83"/>
      <c r="AC455" s="7"/>
      <c r="AD455" s="7"/>
      <c r="AE455" s="7"/>
      <c r="AF455" s="7"/>
    </row>
    <row r="456" spans="1:32" ht="18" x14ac:dyDescent="0.3">
      <c r="A456" s="24"/>
      <c r="B456" s="79"/>
      <c r="C456" s="80"/>
      <c r="D456" s="81"/>
      <c r="E456" s="7"/>
      <c r="F456" s="77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82"/>
      <c r="Z456" s="24"/>
      <c r="AA456" s="83"/>
      <c r="AB456" s="83"/>
      <c r="AC456" s="7"/>
      <c r="AD456" s="7"/>
      <c r="AE456" s="7"/>
      <c r="AF456" s="7"/>
    </row>
    <row r="457" spans="1:32" ht="18" x14ac:dyDescent="0.3">
      <c r="A457" s="24"/>
      <c r="B457" s="79"/>
      <c r="C457" s="80"/>
      <c r="D457" s="81"/>
      <c r="E457" s="7"/>
      <c r="F457" s="77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82"/>
      <c r="Z457" s="24"/>
      <c r="AA457" s="83"/>
      <c r="AB457" s="83"/>
      <c r="AC457" s="7"/>
      <c r="AD457" s="7"/>
      <c r="AE457" s="7"/>
      <c r="AF457" s="7"/>
    </row>
    <row r="458" spans="1:32" ht="18" x14ac:dyDescent="0.3">
      <c r="A458" s="24"/>
      <c r="B458" s="79"/>
      <c r="C458" s="80"/>
      <c r="D458" s="81"/>
      <c r="E458" s="7"/>
      <c r="F458" s="77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82"/>
      <c r="Z458" s="24"/>
      <c r="AA458" s="83"/>
      <c r="AB458" s="83"/>
      <c r="AC458" s="7"/>
      <c r="AD458" s="7"/>
      <c r="AE458" s="7"/>
      <c r="AF458" s="7"/>
    </row>
    <row r="459" spans="1:32" ht="18" x14ac:dyDescent="0.3">
      <c r="A459" s="24"/>
      <c r="B459" s="79"/>
      <c r="C459" s="80"/>
      <c r="D459" s="81"/>
      <c r="E459" s="7"/>
      <c r="F459" s="77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82"/>
      <c r="Z459" s="24"/>
      <c r="AA459" s="83"/>
      <c r="AB459" s="83"/>
      <c r="AC459" s="7"/>
      <c r="AD459" s="7"/>
      <c r="AE459" s="7"/>
      <c r="AF459" s="7"/>
    </row>
    <row r="460" spans="1:32" ht="18" x14ac:dyDescent="0.3">
      <c r="A460" s="24"/>
      <c r="B460" s="79"/>
      <c r="C460" s="80"/>
      <c r="D460" s="81"/>
      <c r="E460" s="7"/>
      <c r="F460" s="77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82"/>
      <c r="Z460" s="24"/>
      <c r="AA460" s="83"/>
      <c r="AB460" s="83"/>
      <c r="AC460" s="7"/>
      <c r="AD460" s="7"/>
      <c r="AE460" s="7"/>
      <c r="AF460" s="7"/>
    </row>
    <row r="461" spans="1:32" ht="18" x14ac:dyDescent="0.3">
      <c r="A461" s="24"/>
      <c r="B461" s="79"/>
      <c r="C461" s="80"/>
      <c r="D461" s="81"/>
      <c r="E461" s="7"/>
      <c r="F461" s="77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82"/>
      <c r="Z461" s="24"/>
      <c r="AA461" s="83"/>
      <c r="AB461" s="83"/>
      <c r="AC461" s="7"/>
      <c r="AD461" s="7"/>
      <c r="AE461" s="7"/>
      <c r="AF461" s="7"/>
    </row>
    <row r="462" spans="1:32" ht="18" x14ac:dyDescent="0.3">
      <c r="A462" s="24"/>
      <c r="B462" s="79"/>
      <c r="C462" s="80"/>
      <c r="D462" s="81"/>
      <c r="E462" s="7"/>
      <c r="F462" s="77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82"/>
      <c r="Z462" s="24"/>
      <c r="AA462" s="83"/>
      <c r="AB462" s="83"/>
      <c r="AC462" s="7"/>
      <c r="AD462" s="7"/>
      <c r="AE462" s="7"/>
      <c r="AF462" s="7"/>
    </row>
    <row r="463" spans="1:32" ht="18" x14ac:dyDescent="0.3">
      <c r="A463" s="24"/>
      <c r="B463" s="79"/>
      <c r="C463" s="80"/>
      <c r="D463" s="81"/>
      <c r="E463" s="7"/>
      <c r="F463" s="77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82"/>
      <c r="Z463" s="24"/>
      <c r="AA463" s="83"/>
      <c r="AB463" s="83"/>
      <c r="AC463" s="7"/>
      <c r="AD463" s="7"/>
      <c r="AE463" s="7"/>
      <c r="AF463" s="7"/>
    </row>
    <row r="464" spans="1:32" ht="18" x14ac:dyDescent="0.3">
      <c r="A464" s="24"/>
      <c r="B464" s="79"/>
      <c r="C464" s="80"/>
      <c r="D464" s="81"/>
      <c r="E464" s="7"/>
      <c r="F464" s="77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82"/>
      <c r="Z464" s="24"/>
      <c r="AA464" s="83"/>
      <c r="AB464" s="83"/>
      <c r="AC464" s="7"/>
      <c r="AD464" s="7"/>
      <c r="AE464" s="7"/>
      <c r="AF464" s="7"/>
    </row>
    <row r="465" spans="1:32" ht="18" x14ac:dyDescent="0.3">
      <c r="A465" s="24"/>
      <c r="B465" s="79"/>
      <c r="C465" s="80"/>
      <c r="D465" s="81"/>
      <c r="E465" s="7"/>
      <c r="F465" s="77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82"/>
      <c r="Z465" s="24"/>
      <c r="AA465" s="83"/>
      <c r="AB465" s="83"/>
      <c r="AC465" s="7"/>
      <c r="AD465" s="7"/>
      <c r="AE465" s="7"/>
      <c r="AF465" s="7"/>
    </row>
    <row r="466" spans="1:32" ht="18" x14ac:dyDescent="0.3">
      <c r="A466" s="24"/>
      <c r="B466" s="79"/>
      <c r="C466" s="80"/>
      <c r="D466" s="81"/>
      <c r="E466" s="7"/>
      <c r="F466" s="77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82"/>
      <c r="Z466" s="24"/>
      <c r="AA466" s="83"/>
      <c r="AB466" s="83"/>
      <c r="AC466" s="7"/>
      <c r="AD466" s="7"/>
      <c r="AE466" s="7"/>
      <c r="AF466" s="7"/>
    </row>
    <row r="467" spans="1:32" ht="18" x14ac:dyDescent="0.3">
      <c r="A467" s="24"/>
      <c r="B467" s="79"/>
      <c r="C467" s="80"/>
      <c r="D467" s="81"/>
      <c r="E467" s="7"/>
      <c r="F467" s="77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82"/>
      <c r="Z467" s="24"/>
      <c r="AA467" s="83"/>
      <c r="AB467" s="83"/>
      <c r="AC467" s="7"/>
      <c r="AD467" s="7"/>
      <c r="AE467" s="7"/>
      <c r="AF467" s="7"/>
    </row>
    <row r="468" spans="1:32" ht="18" x14ac:dyDescent="0.3">
      <c r="A468" s="24"/>
      <c r="B468" s="79"/>
      <c r="C468" s="80"/>
      <c r="D468" s="81"/>
      <c r="E468" s="7"/>
      <c r="F468" s="77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82"/>
      <c r="Z468" s="24"/>
      <c r="AA468" s="83"/>
      <c r="AB468" s="83"/>
      <c r="AC468" s="7"/>
      <c r="AD468" s="7"/>
      <c r="AE468" s="7"/>
      <c r="AF468" s="7"/>
    </row>
    <row r="469" spans="1:32" ht="18" x14ac:dyDescent="0.3">
      <c r="A469" s="24"/>
      <c r="B469" s="79"/>
      <c r="C469" s="80"/>
      <c r="D469" s="81"/>
      <c r="E469" s="7"/>
      <c r="F469" s="77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82"/>
      <c r="Z469" s="24"/>
      <c r="AA469" s="83"/>
      <c r="AB469" s="83"/>
      <c r="AC469" s="7"/>
      <c r="AD469" s="7"/>
      <c r="AE469" s="7"/>
      <c r="AF469" s="7"/>
    </row>
    <row r="470" spans="1:32" ht="18" x14ac:dyDescent="0.3">
      <c r="A470" s="24"/>
      <c r="B470" s="79"/>
      <c r="C470" s="80"/>
      <c r="D470" s="81"/>
      <c r="E470" s="7"/>
      <c r="F470" s="77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82"/>
      <c r="Z470" s="24"/>
      <c r="AA470" s="83"/>
      <c r="AB470" s="83"/>
      <c r="AC470" s="7"/>
      <c r="AD470" s="7"/>
      <c r="AE470" s="7"/>
      <c r="AF470" s="7"/>
    </row>
    <row r="471" spans="1:32" ht="18" x14ac:dyDescent="0.3">
      <c r="A471" s="24"/>
      <c r="B471" s="79"/>
      <c r="C471" s="80"/>
      <c r="D471" s="81"/>
      <c r="E471" s="7"/>
      <c r="F471" s="77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82"/>
      <c r="Z471" s="24"/>
      <c r="AA471" s="83"/>
      <c r="AB471" s="83"/>
      <c r="AC471" s="7"/>
      <c r="AD471" s="7"/>
      <c r="AE471" s="7"/>
      <c r="AF471" s="7"/>
    </row>
    <row r="472" spans="1:32" ht="18" x14ac:dyDescent="0.3">
      <c r="A472" s="24"/>
      <c r="B472" s="79"/>
      <c r="C472" s="80"/>
      <c r="D472" s="81"/>
      <c r="E472" s="7"/>
      <c r="F472" s="77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82"/>
      <c r="Z472" s="24"/>
      <c r="AA472" s="83"/>
      <c r="AB472" s="83"/>
      <c r="AC472" s="7"/>
      <c r="AD472" s="7"/>
      <c r="AE472" s="7"/>
      <c r="AF472" s="7"/>
    </row>
    <row r="473" spans="1:32" ht="18" x14ac:dyDescent="0.3">
      <c r="A473" s="24"/>
      <c r="B473" s="79"/>
      <c r="C473" s="80"/>
      <c r="D473" s="81"/>
      <c r="E473" s="7"/>
      <c r="F473" s="77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82"/>
      <c r="Z473" s="24"/>
      <c r="AA473" s="83"/>
      <c r="AB473" s="83"/>
      <c r="AC473" s="7"/>
      <c r="AD473" s="7"/>
      <c r="AE473" s="7"/>
      <c r="AF473" s="7"/>
    </row>
    <row r="474" spans="1:32" ht="18" x14ac:dyDescent="0.3">
      <c r="A474" s="24"/>
      <c r="B474" s="79"/>
      <c r="C474" s="80"/>
      <c r="D474" s="81"/>
      <c r="E474" s="7"/>
      <c r="F474" s="77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82"/>
      <c r="Z474" s="24"/>
      <c r="AA474" s="83"/>
      <c r="AB474" s="83"/>
      <c r="AC474" s="7"/>
      <c r="AD474" s="7"/>
      <c r="AE474" s="7"/>
      <c r="AF474" s="7"/>
    </row>
    <row r="475" spans="1:32" ht="18" x14ac:dyDescent="0.3">
      <c r="A475" s="24"/>
      <c r="B475" s="79"/>
      <c r="C475" s="80"/>
      <c r="D475" s="81"/>
      <c r="E475" s="7"/>
      <c r="F475" s="77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82"/>
      <c r="Z475" s="24"/>
      <c r="AA475" s="83"/>
      <c r="AB475" s="83"/>
      <c r="AC475" s="7"/>
      <c r="AD475" s="7"/>
      <c r="AE475" s="7"/>
      <c r="AF475" s="7"/>
    </row>
    <row r="476" spans="1:32" ht="18" x14ac:dyDescent="0.3">
      <c r="A476" s="24"/>
      <c r="B476" s="79"/>
      <c r="C476" s="80"/>
      <c r="D476" s="81"/>
      <c r="E476" s="7"/>
      <c r="F476" s="77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82"/>
      <c r="Z476" s="24"/>
      <c r="AA476" s="83"/>
      <c r="AB476" s="83"/>
      <c r="AC476" s="7"/>
      <c r="AD476" s="7"/>
      <c r="AE476" s="7"/>
      <c r="AF476" s="7"/>
    </row>
    <row r="477" spans="1:32" ht="18" x14ac:dyDescent="0.3">
      <c r="A477" s="24"/>
      <c r="B477" s="79"/>
      <c r="C477" s="80"/>
      <c r="D477" s="81"/>
      <c r="E477" s="7"/>
      <c r="F477" s="77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82"/>
      <c r="Z477" s="24"/>
      <c r="AA477" s="83"/>
      <c r="AB477" s="83"/>
      <c r="AC477" s="7"/>
      <c r="AD477" s="7"/>
      <c r="AE477" s="7"/>
      <c r="AF477" s="7"/>
    </row>
    <row r="478" spans="1:32" ht="18" x14ac:dyDescent="0.3">
      <c r="A478" s="24"/>
      <c r="B478" s="79"/>
      <c r="C478" s="80"/>
      <c r="D478" s="81"/>
      <c r="E478" s="7"/>
      <c r="F478" s="77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82"/>
      <c r="Z478" s="24"/>
      <c r="AA478" s="83"/>
      <c r="AB478" s="83"/>
      <c r="AC478" s="7"/>
      <c r="AD478" s="7"/>
      <c r="AE478" s="7"/>
      <c r="AF478" s="7"/>
    </row>
    <row r="479" spans="1:32" ht="18" x14ac:dyDescent="0.3">
      <c r="A479" s="24"/>
      <c r="B479" s="79"/>
      <c r="C479" s="80"/>
      <c r="D479" s="81"/>
      <c r="E479" s="7"/>
      <c r="F479" s="77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82"/>
      <c r="Z479" s="24"/>
      <c r="AA479" s="83"/>
      <c r="AB479" s="83"/>
      <c r="AC479" s="7"/>
      <c r="AD479" s="7"/>
      <c r="AE479" s="7"/>
      <c r="AF479" s="7"/>
    </row>
    <row r="480" spans="1:32" ht="18" x14ac:dyDescent="0.3">
      <c r="A480" s="24"/>
      <c r="B480" s="79"/>
      <c r="C480" s="80"/>
      <c r="D480" s="81"/>
      <c r="E480" s="7"/>
      <c r="F480" s="77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82"/>
      <c r="Z480" s="24"/>
      <c r="AA480" s="83"/>
      <c r="AB480" s="83"/>
      <c r="AC480" s="7"/>
      <c r="AD480" s="7"/>
      <c r="AE480" s="7"/>
      <c r="AF480" s="7"/>
    </row>
    <row r="481" spans="1:32" ht="18" x14ac:dyDescent="0.3">
      <c r="A481" s="24"/>
      <c r="B481" s="79"/>
      <c r="C481" s="80"/>
      <c r="D481" s="81"/>
      <c r="E481" s="7"/>
      <c r="F481" s="77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82"/>
      <c r="Z481" s="24"/>
      <c r="AA481" s="83"/>
      <c r="AB481" s="83"/>
      <c r="AC481" s="7"/>
      <c r="AD481" s="7"/>
      <c r="AE481" s="7"/>
      <c r="AF481" s="7"/>
    </row>
    <row r="482" spans="1:32" ht="18" x14ac:dyDescent="0.3">
      <c r="A482" s="24"/>
      <c r="B482" s="79"/>
      <c r="C482" s="80"/>
      <c r="D482" s="81"/>
      <c r="E482" s="7"/>
      <c r="F482" s="77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82"/>
      <c r="Z482" s="24"/>
      <c r="AA482" s="83"/>
      <c r="AB482" s="83"/>
      <c r="AC482" s="7"/>
      <c r="AD482" s="7"/>
      <c r="AE482" s="7"/>
      <c r="AF482" s="7"/>
    </row>
    <row r="483" spans="1:32" ht="18" x14ac:dyDescent="0.3">
      <c r="A483" s="24"/>
      <c r="B483" s="79"/>
      <c r="C483" s="80"/>
      <c r="D483" s="81"/>
      <c r="E483" s="7"/>
      <c r="F483" s="77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82"/>
      <c r="Z483" s="24"/>
      <c r="AA483" s="83"/>
      <c r="AB483" s="83"/>
      <c r="AC483" s="7"/>
      <c r="AD483" s="7"/>
      <c r="AE483" s="7"/>
      <c r="AF483" s="7"/>
    </row>
    <row r="484" spans="1:32" ht="18" x14ac:dyDescent="0.3">
      <c r="A484" s="24"/>
      <c r="B484" s="79"/>
      <c r="C484" s="80"/>
      <c r="D484" s="81"/>
      <c r="E484" s="7"/>
      <c r="F484" s="77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82"/>
      <c r="Z484" s="24"/>
      <c r="AA484" s="83"/>
      <c r="AB484" s="83"/>
      <c r="AC484" s="7"/>
      <c r="AD484" s="7"/>
      <c r="AE484" s="7"/>
      <c r="AF484" s="7"/>
    </row>
    <row r="485" spans="1:32" ht="18" x14ac:dyDescent="0.3">
      <c r="A485" s="24"/>
      <c r="B485" s="79"/>
      <c r="C485" s="80"/>
      <c r="D485" s="81"/>
      <c r="E485" s="7"/>
      <c r="F485" s="77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82"/>
      <c r="Z485" s="24"/>
      <c r="AA485" s="83"/>
      <c r="AB485" s="83"/>
      <c r="AC485" s="7"/>
      <c r="AD485" s="7"/>
      <c r="AE485" s="7"/>
      <c r="AF485" s="7"/>
    </row>
    <row r="486" spans="1:32" ht="18" x14ac:dyDescent="0.3">
      <c r="A486" s="24"/>
      <c r="B486" s="79"/>
      <c r="C486" s="80"/>
      <c r="D486" s="81"/>
      <c r="E486" s="7"/>
      <c r="F486" s="77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82"/>
      <c r="Z486" s="24"/>
      <c r="AA486" s="83"/>
      <c r="AB486" s="83"/>
      <c r="AC486" s="7"/>
      <c r="AD486" s="7"/>
      <c r="AE486" s="7"/>
      <c r="AF486" s="7"/>
    </row>
    <row r="487" spans="1:32" ht="18" x14ac:dyDescent="0.3">
      <c r="A487" s="24"/>
      <c r="B487" s="79"/>
      <c r="C487" s="80"/>
      <c r="D487" s="81"/>
      <c r="E487" s="7"/>
      <c r="F487" s="77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82"/>
      <c r="Z487" s="24"/>
      <c r="AA487" s="83"/>
      <c r="AB487" s="83"/>
      <c r="AC487" s="7"/>
      <c r="AD487" s="7"/>
      <c r="AE487" s="7"/>
      <c r="AF487" s="7"/>
    </row>
    <row r="488" spans="1:32" ht="18" x14ac:dyDescent="0.3">
      <c r="A488" s="24"/>
      <c r="B488" s="79"/>
      <c r="C488" s="80"/>
      <c r="D488" s="81"/>
      <c r="E488" s="7"/>
      <c r="F488" s="77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82"/>
      <c r="Z488" s="24"/>
      <c r="AA488" s="83"/>
      <c r="AB488" s="83"/>
      <c r="AC488" s="7"/>
      <c r="AD488" s="7"/>
      <c r="AE488" s="7"/>
      <c r="AF488" s="7"/>
    </row>
    <row r="489" spans="1:32" ht="18" x14ac:dyDescent="0.3">
      <c r="A489" s="24"/>
      <c r="B489" s="79"/>
      <c r="C489" s="80"/>
      <c r="D489" s="81"/>
      <c r="E489" s="7"/>
      <c r="F489" s="77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82"/>
      <c r="Z489" s="24"/>
      <c r="AA489" s="83"/>
      <c r="AB489" s="83"/>
      <c r="AC489" s="7"/>
      <c r="AD489" s="7"/>
      <c r="AE489" s="7"/>
      <c r="AF489" s="7"/>
    </row>
    <row r="490" spans="1:32" ht="18" x14ac:dyDescent="0.3">
      <c r="A490" s="24"/>
      <c r="B490" s="79"/>
      <c r="C490" s="80"/>
      <c r="D490" s="81"/>
      <c r="E490" s="7"/>
      <c r="F490" s="77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82"/>
      <c r="Z490" s="24"/>
      <c r="AA490" s="83"/>
      <c r="AB490" s="83"/>
      <c r="AC490" s="7"/>
      <c r="AD490" s="7"/>
      <c r="AE490" s="7"/>
      <c r="AF490" s="7"/>
    </row>
    <row r="491" spans="1:32" ht="18" x14ac:dyDescent="0.3">
      <c r="A491" s="24"/>
      <c r="B491" s="79"/>
      <c r="C491" s="80"/>
      <c r="D491" s="81"/>
      <c r="E491" s="7"/>
      <c r="F491" s="77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82"/>
      <c r="Z491" s="24"/>
      <c r="AA491" s="83"/>
      <c r="AB491" s="83"/>
      <c r="AC491" s="7"/>
      <c r="AD491" s="7"/>
      <c r="AE491" s="7"/>
      <c r="AF491" s="7"/>
    </row>
    <row r="492" spans="1:32" ht="18" x14ac:dyDescent="0.3">
      <c r="A492" s="24"/>
      <c r="B492" s="79"/>
      <c r="C492" s="80"/>
      <c r="D492" s="81"/>
      <c r="E492" s="7"/>
      <c r="F492" s="77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82"/>
      <c r="Z492" s="24"/>
      <c r="AA492" s="83"/>
      <c r="AB492" s="83"/>
      <c r="AC492" s="7"/>
      <c r="AD492" s="7"/>
      <c r="AE492" s="7"/>
      <c r="AF492" s="7"/>
    </row>
    <row r="493" spans="1:32" ht="18" x14ac:dyDescent="0.3">
      <c r="A493" s="24"/>
      <c r="B493" s="79"/>
      <c r="C493" s="80"/>
      <c r="D493" s="81"/>
      <c r="E493" s="7"/>
      <c r="F493" s="77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82"/>
      <c r="Z493" s="24"/>
      <c r="AA493" s="83"/>
      <c r="AB493" s="83"/>
      <c r="AC493" s="7"/>
      <c r="AD493" s="7"/>
      <c r="AE493" s="7"/>
      <c r="AF493" s="7"/>
    </row>
    <row r="494" spans="1:32" ht="18" x14ac:dyDescent="0.3">
      <c r="A494" s="24"/>
      <c r="B494" s="79"/>
      <c r="C494" s="80"/>
      <c r="D494" s="81"/>
      <c r="E494" s="7"/>
      <c r="F494" s="77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82"/>
      <c r="Z494" s="24"/>
      <c r="AA494" s="83"/>
      <c r="AB494" s="83"/>
      <c r="AC494" s="7"/>
      <c r="AD494" s="7"/>
      <c r="AE494" s="7"/>
      <c r="AF494" s="7"/>
    </row>
    <row r="495" spans="1:32" ht="18" x14ac:dyDescent="0.3">
      <c r="A495" s="24"/>
      <c r="B495" s="79"/>
      <c r="C495" s="80"/>
      <c r="D495" s="81"/>
      <c r="E495" s="7"/>
      <c r="F495" s="77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82"/>
      <c r="Z495" s="24"/>
      <c r="AA495" s="83"/>
      <c r="AB495" s="83"/>
      <c r="AC495" s="7"/>
      <c r="AD495" s="7"/>
      <c r="AE495" s="7"/>
      <c r="AF495" s="7"/>
    </row>
    <row r="496" spans="1:32" ht="18" x14ac:dyDescent="0.3">
      <c r="A496" s="24"/>
      <c r="B496" s="79"/>
      <c r="C496" s="80"/>
      <c r="D496" s="81"/>
      <c r="E496" s="7"/>
      <c r="F496" s="77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82"/>
      <c r="Z496" s="24"/>
      <c r="AA496" s="83"/>
      <c r="AB496" s="83"/>
      <c r="AC496" s="7"/>
      <c r="AD496" s="7"/>
      <c r="AE496" s="7"/>
      <c r="AF496" s="7"/>
    </row>
    <row r="497" spans="1:32" ht="18" x14ac:dyDescent="0.3">
      <c r="A497" s="24"/>
      <c r="B497" s="79"/>
      <c r="C497" s="80"/>
      <c r="D497" s="81"/>
      <c r="E497" s="7"/>
      <c r="F497" s="77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82"/>
      <c r="Z497" s="24"/>
      <c r="AA497" s="83"/>
      <c r="AB497" s="83"/>
      <c r="AC497" s="7"/>
      <c r="AD497" s="7"/>
      <c r="AE497" s="7"/>
      <c r="AF497" s="7"/>
    </row>
    <row r="498" spans="1:32" ht="18" x14ac:dyDescent="0.3">
      <c r="A498" s="24"/>
      <c r="B498" s="79"/>
      <c r="C498" s="80"/>
      <c r="D498" s="81"/>
      <c r="E498" s="7"/>
      <c r="F498" s="77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82"/>
      <c r="Z498" s="24"/>
      <c r="AA498" s="83"/>
      <c r="AB498" s="83"/>
      <c r="AC498" s="7"/>
      <c r="AD498" s="7"/>
      <c r="AE498" s="7"/>
      <c r="AF498" s="7"/>
    </row>
    <row r="499" spans="1:32" ht="18" x14ac:dyDescent="0.3">
      <c r="A499" s="24"/>
      <c r="B499" s="79"/>
      <c r="C499" s="80"/>
      <c r="D499" s="81"/>
      <c r="E499" s="7"/>
      <c r="F499" s="77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82"/>
      <c r="Z499" s="24"/>
      <c r="AA499" s="83"/>
      <c r="AB499" s="83"/>
      <c r="AC499" s="7"/>
      <c r="AD499" s="7"/>
      <c r="AE499" s="7"/>
      <c r="AF499" s="7"/>
    </row>
    <row r="500" spans="1:32" ht="18" x14ac:dyDescent="0.3">
      <c r="A500" s="24"/>
      <c r="B500" s="79"/>
      <c r="C500" s="80"/>
      <c r="D500" s="81"/>
      <c r="E500" s="7"/>
      <c r="F500" s="77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82"/>
      <c r="Z500" s="24"/>
      <c r="AA500" s="83"/>
      <c r="AB500" s="83"/>
      <c r="AC500" s="7"/>
      <c r="AD500" s="7"/>
      <c r="AE500" s="7"/>
      <c r="AF500" s="7"/>
    </row>
    <row r="501" spans="1:32" ht="18" x14ac:dyDescent="0.3">
      <c r="A501" s="24"/>
      <c r="B501" s="79"/>
      <c r="C501" s="80"/>
      <c r="D501" s="81"/>
      <c r="E501" s="7"/>
      <c r="F501" s="77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82"/>
      <c r="Z501" s="24"/>
      <c r="AA501" s="83"/>
      <c r="AB501" s="83"/>
      <c r="AC501" s="7"/>
      <c r="AD501" s="7"/>
      <c r="AE501" s="7"/>
      <c r="AF501" s="7"/>
    </row>
    <row r="502" spans="1:32" ht="18" x14ac:dyDescent="0.3">
      <c r="A502" s="24"/>
      <c r="B502" s="79"/>
      <c r="C502" s="80"/>
      <c r="D502" s="81"/>
      <c r="E502" s="7"/>
      <c r="F502" s="77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82"/>
      <c r="Z502" s="24"/>
      <c r="AA502" s="83"/>
      <c r="AB502" s="83"/>
      <c r="AC502" s="7"/>
      <c r="AD502" s="7"/>
      <c r="AE502" s="7"/>
      <c r="AF502" s="7"/>
    </row>
    <row r="503" spans="1:32" ht="18" x14ac:dyDescent="0.3">
      <c r="A503" s="24"/>
      <c r="B503" s="79"/>
      <c r="C503" s="80"/>
      <c r="D503" s="81"/>
      <c r="E503" s="7"/>
      <c r="F503" s="77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82"/>
      <c r="Z503" s="24"/>
      <c r="AA503" s="83"/>
      <c r="AB503" s="83"/>
      <c r="AC503" s="7"/>
      <c r="AD503" s="7"/>
      <c r="AE503" s="7"/>
      <c r="AF503" s="7"/>
    </row>
    <row r="504" spans="1:32" ht="18" x14ac:dyDescent="0.3">
      <c r="A504" s="24"/>
      <c r="B504" s="79"/>
      <c r="C504" s="80"/>
      <c r="D504" s="81"/>
      <c r="E504" s="7"/>
      <c r="F504" s="77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82"/>
      <c r="Z504" s="24"/>
      <c r="AA504" s="83"/>
      <c r="AB504" s="83"/>
      <c r="AC504" s="7"/>
      <c r="AD504" s="7"/>
      <c r="AE504" s="7"/>
      <c r="AF504" s="7"/>
    </row>
    <row r="505" spans="1:32" ht="18" x14ac:dyDescent="0.3">
      <c r="A505" s="24"/>
      <c r="B505" s="79"/>
      <c r="C505" s="80"/>
      <c r="D505" s="81"/>
      <c r="E505" s="7"/>
      <c r="F505" s="77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82"/>
      <c r="Z505" s="24"/>
      <c r="AA505" s="83"/>
      <c r="AB505" s="83"/>
      <c r="AC505" s="7"/>
      <c r="AD505" s="7"/>
      <c r="AE505" s="7"/>
      <c r="AF505" s="7"/>
    </row>
    <row r="506" spans="1:32" ht="18" x14ac:dyDescent="0.3">
      <c r="A506" s="24"/>
      <c r="B506" s="79"/>
      <c r="C506" s="80"/>
      <c r="D506" s="81"/>
      <c r="E506" s="7"/>
      <c r="F506" s="77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82"/>
      <c r="Z506" s="24"/>
      <c r="AA506" s="83"/>
      <c r="AB506" s="83"/>
      <c r="AC506" s="7"/>
      <c r="AD506" s="7"/>
      <c r="AE506" s="7"/>
      <c r="AF506" s="7"/>
    </row>
    <row r="507" spans="1:32" ht="18" x14ac:dyDescent="0.3">
      <c r="A507" s="24"/>
      <c r="B507" s="79"/>
      <c r="C507" s="80"/>
      <c r="D507" s="81"/>
      <c r="E507" s="7"/>
      <c r="F507" s="77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82"/>
      <c r="Z507" s="24"/>
      <c r="AA507" s="83"/>
      <c r="AB507" s="83"/>
      <c r="AC507" s="7"/>
      <c r="AD507" s="7"/>
      <c r="AE507" s="7"/>
      <c r="AF507" s="7"/>
    </row>
    <row r="508" spans="1:32" ht="18" x14ac:dyDescent="0.3">
      <c r="A508" s="24"/>
      <c r="B508" s="79"/>
      <c r="C508" s="80"/>
      <c r="D508" s="81"/>
      <c r="E508" s="7"/>
      <c r="F508" s="77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82"/>
      <c r="Z508" s="24"/>
      <c r="AA508" s="83"/>
      <c r="AB508" s="83"/>
      <c r="AC508" s="7"/>
      <c r="AD508" s="7"/>
      <c r="AE508" s="7"/>
      <c r="AF508" s="7"/>
    </row>
    <row r="509" spans="1:32" ht="18" x14ac:dyDescent="0.3">
      <c r="A509" s="24"/>
      <c r="B509" s="79"/>
      <c r="C509" s="80"/>
      <c r="D509" s="81"/>
      <c r="E509" s="7"/>
      <c r="F509" s="77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82"/>
      <c r="Z509" s="24"/>
      <c r="AA509" s="83"/>
      <c r="AB509" s="83"/>
      <c r="AC509" s="7"/>
      <c r="AD509" s="7"/>
      <c r="AE509" s="7"/>
      <c r="AF509" s="7"/>
    </row>
    <row r="510" spans="1:32" ht="18" x14ac:dyDescent="0.3">
      <c r="A510" s="24"/>
      <c r="B510" s="79"/>
      <c r="C510" s="80"/>
      <c r="D510" s="81"/>
      <c r="E510" s="7"/>
      <c r="F510" s="77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82"/>
      <c r="Z510" s="24"/>
      <c r="AA510" s="83"/>
      <c r="AB510" s="83"/>
      <c r="AC510" s="7"/>
      <c r="AD510" s="7"/>
      <c r="AE510" s="7"/>
      <c r="AF510" s="7"/>
    </row>
    <row r="511" spans="1:32" ht="18" x14ac:dyDescent="0.3">
      <c r="A511" s="24"/>
      <c r="B511" s="79"/>
      <c r="C511" s="80"/>
      <c r="D511" s="81"/>
      <c r="E511" s="7"/>
      <c r="F511" s="77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82"/>
      <c r="Z511" s="24"/>
      <c r="AA511" s="83"/>
      <c r="AB511" s="83"/>
      <c r="AC511" s="7"/>
      <c r="AD511" s="7"/>
      <c r="AE511" s="7"/>
      <c r="AF511" s="7"/>
    </row>
    <row r="512" spans="1:32" ht="18" x14ac:dyDescent="0.3">
      <c r="A512" s="24"/>
      <c r="B512" s="79"/>
      <c r="C512" s="80"/>
      <c r="D512" s="81"/>
      <c r="E512" s="7"/>
      <c r="F512" s="77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82"/>
      <c r="Z512" s="24"/>
      <c r="AA512" s="83"/>
      <c r="AB512" s="83"/>
      <c r="AC512" s="7"/>
      <c r="AD512" s="7"/>
      <c r="AE512" s="7"/>
      <c r="AF512" s="7"/>
    </row>
    <row r="513" spans="1:32" ht="18" x14ac:dyDescent="0.3">
      <c r="A513" s="24"/>
      <c r="B513" s="79"/>
      <c r="C513" s="80"/>
      <c r="D513" s="81"/>
      <c r="E513" s="7"/>
      <c r="F513" s="77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82"/>
      <c r="Z513" s="24"/>
      <c r="AA513" s="83"/>
      <c r="AB513" s="83"/>
      <c r="AC513" s="7"/>
      <c r="AD513" s="7"/>
      <c r="AE513" s="7"/>
      <c r="AF513" s="7"/>
    </row>
    <row r="514" spans="1:32" ht="18" x14ac:dyDescent="0.3">
      <c r="A514" s="24"/>
      <c r="B514" s="79"/>
      <c r="C514" s="80"/>
      <c r="D514" s="81"/>
      <c r="E514" s="7"/>
      <c r="F514" s="77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82"/>
      <c r="Z514" s="24"/>
      <c r="AA514" s="83"/>
      <c r="AB514" s="83"/>
      <c r="AC514" s="7"/>
      <c r="AD514" s="7"/>
      <c r="AE514" s="7"/>
      <c r="AF514" s="7"/>
    </row>
    <row r="515" spans="1:32" ht="18" x14ac:dyDescent="0.3">
      <c r="A515" s="24"/>
      <c r="B515" s="79"/>
      <c r="C515" s="80"/>
      <c r="D515" s="81"/>
      <c r="E515" s="7"/>
      <c r="F515" s="77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82"/>
      <c r="Z515" s="24"/>
      <c r="AA515" s="83"/>
      <c r="AB515" s="83"/>
      <c r="AC515" s="7"/>
      <c r="AD515" s="7"/>
      <c r="AE515" s="7"/>
      <c r="AF515" s="7"/>
    </row>
    <row r="516" spans="1:32" ht="18" x14ac:dyDescent="0.3">
      <c r="A516" s="24"/>
      <c r="B516" s="79"/>
      <c r="C516" s="80"/>
      <c r="D516" s="81"/>
      <c r="E516" s="7"/>
      <c r="F516" s="77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82"/>
      <c r="Z516" s="24"/>
      <c r="AA516" s="83"/>
      <c r="AB516" s="83"/>
      <c r="AC516" s="7"/>
      <c r="AD516" s="7"/>
      <c r="AE516" s="7"/>
      <c r="AF516" s="7"/>
    </row>
    <row r="517" spans="1:32" ht="18" x14ac:dyDescent="0.3">
      <c r="A517" s="24"/>
      <c r="B517" s="79"/>
      <c r="C517" s="80"/>
      <c r="D517" s="81"/>
      <c r="E517" s="7"/>
      <c r="F517" s="77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82"/>
      <c r="Z517" s="24"/>
      <c r="AA517" s="83"/>
      <c r="AB517" s="83"/>
      <c r="AC517" s="7"/>
      <c r="AD517" s="7"/>
      <c r="AE517" s="7"/>
      <c r="AF517" s="7"/>
    </row>
    <row r="518" spans="1:32" ht="18" x14ac:dyDescent="0.3">
      <c r="A518" s="24"/>
      <c r="B518" s="79"/>
      <c r="C518" s="80"/>
      <c r="D518" s="81"/>
      <c r="E518" s="7"/>
      <c r="F518" s="77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82"/>
      <c r="Z518" s="24"/>
      <c r="AA518" s="83"/>
      <c r="AB518" s="83"/>
      <c r="AC518" s="7"/>
      <c r="AD518" s="7"/>
      <c r="AE518" s="7"/>
      <c r="AF518" s="7"/>
    </row>
    <row r="519" spans="1:32" ht="18" x14ac:dyDescent="0.3">
      <c r="A519" s="24"/>
      <c r="B519" s="79"/>
      <c r="C519" s="80"/>
      <c r="D519" s="81"/>
      <c r="E519" s="7"/>
      <c r="F519" s="77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82"/>
      <c r="Z519" s="24"/>
      <c r="AA519" s="83"/>
      <c r="AB519" s="83"/>
      <c r="AC519" s="7"/>
      <c r="AD519" s="7"/>
      <c r="AE519" s="7"/>
      <c r="AF519" s="7"/>
    </row>
    <row r="520" spans="1:32" ht="18" x14ac:dyDescent="0.3">
      <c r="A520" s="24"/>
      <c r="B520" s="79"/>
      <c r="C520" s="80"/>
      <c r="D520" s="81"/>
      <c r="E520" s="7"/>
      <c r="F520" s="77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82"/>
      <c r="Z520" s="24"/>
      <c r="AA520" s="83"/>
      <c r="AB520" s="83"/>
      <c r="AC520" s="7"/>
      <c r="AD520" s="7"/>
      <c r="AE520" s="7"/>
      <c r="AF520" s="7"/>
    </row>
    <row r="521" spans="1:32" ht="18" x14ac:dyDescent="0.3">
      <c r="A521" s="24"/>
      <c r="B521" s="79"/>
      <c r="C521" s="80"/>
      <c r="D521" s="81"/>
      <c r="E521" s="7"/>
      <c r="F521" s="77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82"/>
      <c r="Z521" s="24"/>
      <c r="AA521" s="83"/>
      <c r="AB521" s="83"/>
      <c r="AC521" s="7"/>
      <c r="AD521" s="7"/>
      <c r="AE521" s="7"/>
      <c r="AF521" s="7"/>
    </row>
    <row r="522" spans="1:32" ht="18" x14ac:dyDescent="0.3">
      <c r="A522" s="24"/>
      <c r="B522" s="79"/>
      <c r="C522" s="80"/>
      <c r="D522" s="81"/>
      <c r="E522" s="7"/>
      <c r="F522" s="77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82"/>
      <c r="Z522" s="24"/>
      <c r="AA522" s="83"/>
      <c r="AB522" s="83"/>
      <c r="AC522" s="7"/>
      <c r="AD522" s="7"/>
      <c r="AE522" s="7"/>
      <c r="AF522" s="7"/>
    </row>
    <row r="523" spans="1:32" ht="18" x14ac:dyDescent="0.3">
      <c r="A523" s="24"/>
      <c r="B523" s="79"/>
      <c r="C523" s="80"/>
      <c r="D523" s="81"/>
      <c r="E523" s="7"/>
      <c r="F523" s="77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82"/>
      <c r="Z523" s="24"/>
      <c r="AA523" s="83"/>
      <c r="AB523" s="83"/>
      <c r="AC523" s="7"/>
      <c r="AD523" s="7"/>
      <c r="AE523" s="7"/>
      <c r="AF523" s="7"/>
    </row>
    <row r="524" spans="1:32" ht="18" x14ac:dyDescent="0.3">
      <c r="A524" s="24"/>
      <c r="B524" s="79"/>
      <c r="C524" s="80"/>
      <c r="D524" s="81"/>
      <c r="E524" s="7"/>
      <c r="F524" s="77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82"/>
      <c r="Z524" s="24"/>
      <c r="AA524" s="83"/>
      <c r="AB524" s="83"/>
      <c r="AC524" s="7"/>
      <c r="AD524" s="7"/>
      <c r="AE524" s="7"/>
      <c r="AF524" s="7"/>
    </row>
    <row r="525" spans="1:32" ht="18" x14ac:dyDescent="0.3">
      <c r="A525" s="24"/>
      <c r="B525" s="79"/>
      <c r="C525" s="80"/>
      <c r="D525" s="81"/>
      <c r="E525" s="7"/>
      <c r="F525" s="77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82"/>
      <c r="Z525" s="24"/>
      <c r="AA525" s="83"/>
      <c r="AB525" s="83"/>
      <c r="AC525" s="7"/>
      <c r="AD525" s="7"/>
      <c r="AE525" s="7"/>
      <c r="AF525" s="7"/>
    </row>
    <row r="526" spans="1:32" ht="18" x14ac:dyDescent="0.3">
      <c r="A526" s="24"/>
      <c r="B526" s="79"/>
      <c r="C526" s="80"/>
      <c r="D526" s="81"/>
      <c r="E526" s="7"/>
      <c r="F526" s="77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82"/>
      <c r="Z526" s="24"/>
      <c r="AA526" s="83"/>
      <c r="AB526" s="83"/>
      <c r="AC526" s="7"/>
      <c r="AD526" s="7"/>
      <c r="AE526" s="7"/>
      <c r="AF526" s="7"/>
    </row>
    <row r="527" spans="1:32" ht="18" x14ac:dyDescent="0.3">
      <c r="A527" s="24"/>
      <c r="B527" s="79"/>
      <c r="C527" s="80"/>
      <c r="D527" s="81"/>
      <c r="E527" s="7"/>
      <c r="F527" s="77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82"/>
      <c r="Z527" s="24"/>
      <c r="AA527" s="83"/>
      <c r="AB527" s="83"/>
      <c r="AC527" s="7"/>
      <c r="AD527" s="7"/>
      <c r="AE527" s="7"/>
      <c r="AF527" s="7"/>
    </row>
    <row r="528" spans="1:32" ht="18" x14ac:dyDescent="0.3">
      <c r="A528" s="24"/>
      <c r="B528" s="79"/>
      <c r="C528" s="80"/>
      <c r="D528" s="81"/>
      <c r="E528" s="7"/>
      <c r="F528" s="77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82"/>
      <c r="Z528" s="24"/>
      <c r="AA528" s="83"/>
      <c r="AB528" s="83"/>
      <c r="AC528" s="7"/>
      <c r="AD528" s="7"/>
      <c r="AE528" s="7"/>
      <c r="AF528" s="7"/>
    </row>
    <row r="529" spans="1:32" ht="18" x14ac:dyDescent="0.3">
      <c r="A529" s="24"/>
      <c r="B529" s="79"/>
      <c r="C529" s="80"/>
      <c r="D529" s="81"/>
      <c r="E529" s="7"/>
      <c r="F529" s="77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82"/>
      <c r="Z529" s="24"/>
      <c r="AA529" s="83"/>
      <c r="AB529" s="83"/>
      <c r="AC529" s="7"/>
      <c r="AD529" s="7"/>
      <c r="AE529" s="7"/>
      <c r="AF529" s="7"/>
    </row>
    <row r="530" spans="1:32" ht="18" x14ac:dyDescent="0.3">
      <c r="A530" s="24"/>
      <c r="B530" s="79"/>
      <c r="C530" s="80"/>
      <c r="D530" s="81"/>
      <c r="E530" s="7"/>
      <c r="F530" s="77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82"/>
      <c r="Z530" s="24"/>
      <c r="AA530" s="83"/>
      <c r="AB530" s="83"/>
      <c r="AC530" s="7"/>
      <c r="AD530" s="7"/>
      <c r="AE530" s="7"/>
      <c r="AF530" s="7"/>
    </row>
    <row r="531" spans="1:32" ht="18" x14ac:dyDescent="0.3">
      <c r="A531" s="24"/>
      <c r="B531" s="79"/>
      <c r="C531" s="80"/>
      <c r="D531" s="81"/>
      <c r="E531" s="7"/>
      <c r="F531" s="77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82"/>
      <c r="Z531" s="24"/>
      <c r="AA531" s="83"/>
      <c r="AB531" s="83"/>
      <c r="AC531" s="7"/>
      <c r="AD531" s="7"/>
      <c r="AE531" s="7"/>
      <c r="AF531" s="7"/>
    </row>
    <row r="532" spans="1:32" ht="18" x14ac:dyDescent="0.3">
      <c r="A532" s="24"/>
      <c r="B532" s="79"/>
      <c r="C532" s="80"/>
      <c r="D532" s="81"/>
      <c r="E532" s="7"/>
      <c r="F532" s="77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82"/>
      <c r="Z532" s="24"/>
      <c r="AA532" s="83"/>
      <c r="AB532" s="83"/>
      <c r="AC532" s="7"/>
      <c r="AD532" s="7"/>
      <c r="AE532" s="7"/>
      <c r="AF532" s="7"/>
    </row>
    <row r="533" spans="1:32" ht="18" x14ac:dyDescent="0.3">
      <c r="A533" s="24"/>
      <c r="B533" s="79"/>
      <c r="C533" s="80"/>
      <c r="D533" s="81"/>
      <c r="E533" s="7"/>
      <c r="F533" s="77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82"/>
      <c r="Z533" s="24"/>
      <c r="AA533" s="83"/>
      <c r="AB533" s="83"/>
      <c r="AC533" s="7"/>
      <c r="AD533" s="7"/>
      <c r="AE533" s="7"/>
      <c r="AF533" s="7"/>
    </row>
    <row r="534" spans="1:32" ht="18" x14ac:dyDescent="0.3">
      <c r="A534" s="24"/>
      <c r="B534" s="79"/>
      <c r="C534" s="80"/>
      <c r="D534" s="81"/>
      <c r="E534" s="7"/>
      <c r="F534" s="77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82"/>
      <c r="Z534" s="24"/>
      <c r="AA534" s="83"/>
      <c r="AB534" s="83"/>
      <c r="AC534" s="7"/>
      <c r="AD534" s="7"/>
      <c r="AE534" s="7"/>
      <c r="AF534" s="7"/>
    </row>
    <row r="535" spans="1:32" ht="18" x14ac:dyDescent="0.3">
      <c r="A535" s="24"/>
      <c r="B535" s="79"/>
      <c r="C535" s="80"/>
      <c r="D535" s="81"/>
      <c r="E535" s="7"/>
      <c r="F535" s="77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82"/>
      <c r="Z535" s="24"/>
      <c r="AA535" s="83"/>
      <c r="AB535" s="83"/>
      <c r="AC535" s="7"/>
      <c r="AD535" s="7"/>
      <c r="AE535" s="7"/>
      <c r="AF535" s="7"/>
    </row>
    <row r="536" spans="1:32" ht="18" x14ac:dyDescent="0.3">
      <c r="A536" s="24"/>
      <c r="B536" s="79"/>
      <c r="C536" s="80"/>
      <c r="D536" s="81"/>
      <c r="E536" s="7"/>
      <c r="F536" s="77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82"/>
      <c r="Z536" s="24"/>
      <c r="AA536" s="83"/>
      <c r="AB536" s="83"/>
      <c r="AC536" s="7"/>
      <c r="AD536" s="7"/>
      <c r="AE536" s="7"/>
      <c r="AF536" s="7"/>
    </row>
    <row r="537" spans="1:32" ht="18" x14ac:dyDescent="0.3">
      <c r="A537" s="24"/>
      <c r="B537" s="79"/>
      <c r="C537" s="80"/>
      <c r="D537" s="81"/>
      <c r="E537" s="7"/>
      <c r="F537" s="77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82"/>
      <c r="Z537" s="24"/>
      <c r="AA537" s="83"/>
      <c r="AB537" s="83"/>
      <c r="AC537" s="7"/>
      <c r="AD537" s="7"/>
      <c r="AE537" s="7"/>
      <c r="AF537" s="7"/>
    </row>
    <row r="538" spans="1:32" ht="18" x14ac:dyDescent="0.3">
      <c r="A538" s="24"/>
      <c r="B538" s="79"/>
      <c r="C538" s="80"/>
      <c r="D538" s="81"/>
      <c r="E538" s="7"/>
      <c r="F538" s="77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82"/>
      <c r="Z538" s="24"/>
      <c r="AA538" s="83"/>
      <c r="AB538" s="83"/>
      <c r="AC538" s="7"/>
      <c r="AD538" s="7"/>
      <c r="AE538" s="7"/>
      <c r="AF538" s="7"/>
    </row>
    <row r="539" spans="1:32" ht="18" x14ac:dyDescent="0.3">
      <c r="A539" s="24"/>
      <c r="B539" s="79"/>
      <c r="C539" s="80"/>
      <c r="D539" s="81"/>
      <c r="E539" s="7"/>
      <c r="F539" s="77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82"/>
      <c r="Z539" s="24"/>
      <c r="AA539" s="83"/>
      <c r="AB539" s="83"/>
      <c r="AC539" s="7"/>
      <c r="AD539" s="7"/>
      <c r="AE539" s="7"/>
      <c r="AF539" s="7"/>
    </row>
    <row r="540" spans="1:32" ht="18" x14ac:dyDescent="0.3">
      <c r="A540" s="24"/>
      <c r="B540" s="79"/>
      <c r="C540" s="80"/>
      <c r="D540" s="81"/>
      <c r="E540" s="7"/>
      <c r="F540" s="77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82"/>
      <c r="Z540" s="24"/>
      <c r="AA540" s="83"/>
      <c r="AB540" s="83"/>
      <c r="AC540" s="7"/>
      <c r="AD540" s="7"/>
      <c r="AE540" s="7"/>
      <c r="AF540" s="7"/>
    </row>
    <row r="541" spans="1:32" ht="18" x14ac:dyDescent="0.3">
      <c r="A541" s="24"/>
      <c r="B541" s="79"/>
      <c r="C541" s="80"/>
      <c r="D541" s="81"/>
      <c r="E541" s="7"/>
      <c r="F541" s="77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82"/>
      <c r="Z541" s="24"/>
      <c r="AA541" s="83"/>
      <c r="AB541" s="83"/>
      <c r="AC541" s="7"/>
      <c r="AD541" s="7"/>
      <c r="AE541" s="7"/>
      <c r="AF541" s="7"/>
    </row>
    <row r="542" spans="1:32" ht="18" x14ac:dyDescent="0.3">
      <c r="A542" s="24"/>
      <c r="B542" s="79"/>
      <c r="C542" s="80"/>
      <c r="D542" s="81"/>
      <c r="E542" s="7"/>
      <c r="F542" s="77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82"/>
      <c r="Z542" s="24"/>
      <c r="AA542" s="83"/>
      <c r="AB542" s="83"/>
      <c r="AC542" s="7"/>
      <c r="AD542" s="7"/>
      <c r="AE542" s="7"/>
      <c r="AF542" s="7"/>
    </row>
    <row r="543" spans="1:32" ht="18" x14ac:dyDescent="0.3">
      <c r="A543" s="24"/>
      <c r="B543" s="79"/>
      <c r="C543" s="80"/>
      <c r="D543" s="81"/>
      <c r="E543" s="7"/>
      <c r="F543" s="77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82"/>
      <c r="Z543" s="24"/>
      <c r="AA543" s="83"/>
      <c r="AB543" s="83"/>
      <c r="AC543" s="7"/>
      <c r="AD543" s="7"/>
      <c r="AE543" s="7"/>
      <c r="AF543" s="7"/>
    </row>
    <row r="544" spans="1:32" ht="18" x14ac:dyDescent="0.3">
      <c r="A544" s="24"/>
      <c r="B544" s="79"/>
      <c r="C544" s="80"/>
      <c r="D544" s="81"/>
      <c r="E544" s="7"/>
      <c r="F544" s="77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82"/>
      <c r="Z544" s="24"/>
      <c r="AA544" s="83"/>
      <c r="AB544" s="83"/>
      <c r="AC544" s="7"/>
      <c r="AD544" s="7"/>
      <c r="AE544" s="7"/>
      <c r="AF544" s="7"/>
    </row>
    <row r="545" spans="1:32" ht="18" x14ac:dyDescent="0.3">
      <c r="A545" s="24"/>
      <c r="B545" s="79"/>
      <c r="C545" s="80"/>
      <c r="D545" s="81"/>
      <c r="E545" s="7"/>
      <c r="F545" s="77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82"/>
      <c r="Z545" s="24"/>
      <c r="AA545" s="83"/>
      <c r="AB545" s="83"/>
      <c r="AC545" s="7"/>
      <c r="AD545" s="7"/>
      <c r="AE545" s="7"/>
      <c r="AF545" s="7"/>
    </row>
    <row r="546" spans="1:32" ht="18" x14ac:dyDescent="0.3">
      <c r="A546" s="24"/>
      <c r="B546" s="79"/>
      <c r="C546" s="80"/>
      <c r="D546" s="81"/>
      <c r="E546" s="7"/>
      <c r="F546" s="77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82"/>
      <c r="Z546" s="24"/>
      <c r="AA546" s="83"/>
      <c r="AB546" s="83"/>
      <c r="AC546" s="7"/>
      <c r="AD546" s="7"/>
      <c r="AE546" s="7"/>
      <c r="AF546" s="7"/>
    </row>
    <row r="547" spans="1:32" ht="18" x14ac:dyDescent="0.3">
      <c r="A547" s="24"/>
      <c r="B547" s="79"/>
      <c r="C547" s="80"/>
      <c r="D547" s="81"/>
      <c r="E547" s="7"/>
      <c r="F547" s="77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82"/>
      <c r="Z547" s="24"/>
      <c r="AA547" s="83"/>
      <c r="AB547" s="83"/>
      <c r="AC547" s="7"/>
      <c r="AD547" s="7"/>
      <c r="AE547" s="7"/>
      <c r="AF547" s="7"/>
    </row>
    <row r="548" spans="1:32" ht="18" x14ac:dyDescent="0.3">
      <c r="A548" s="24"/>
      <c r="B548" s="79"/>
      <c r="C548" s="80"/>
      <c r="D548" s="81"/>
      <c r="E548" s="7"/>
      <c r="F548" s="77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82"/>
      <c r="Z548" s="24"/>
      <c r="AA548" s="83"/>
      <c r="AB548" s="83"/>
      <c r="AC548" s="7"/>
      <c r="AD548" s="7"/>
      <c r="AE548" s="7"/>
      <c r="AF548" s="7"/>
    </row>
    <row r="549" spans="1:32" ht="18" x14ac:dyDescent="0.3">
      <c r="A549" s="24"/>
      <c r="B549" s="79"/>
      <c r="C549" s="80"/>
      <c r="D549" s="81"/>
      <c r="E549" s="7"/>
      <c r="F549" s="77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82"/>
      <c r="Z549" s="24"/>
      <c r="AA549" s="83"/>
      <c r="AB549" s="83"/>
      <c r="AC549" s="7"/>
      <c r="AD549" s="7"/>
      <c r="AE549" s="7"/>
      <c r="AF549" s="7"/>
    </row>
    <row r="550" spans="1:32" ht="18" x14ac:dyDescent="0.3">
      <c r="A550" s="24"/>
      <c r="B550" s="79"/>
      <c r="C550" s="80"/>
      <c r="D550" s="81"/>
      <c r="E550" s="7"/>
      <c r="F550" s="77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82"/>
      <c r="Z550" s="24"/>
      <c r="AA550" s="83"/>
      <c r="AB550" s="83"/>
      <c r="AC550" s="7"/>
      <c r="AD550" s="7"/>
      <c r="AE550" s="7"/>
      <c r="AF550" s="7"/>
    </row>
    <row r="551" spans="1:32" ht="18" x14ac:dyDescent="0.3">
      <c r="A551" s="24"/>
      <c r="B551" s="79"/>
      <c r="C551" s="80"/>
      <c r="D551" s="81"/>
      <c r="E551" s="7"/>
      <c r="F551" s="77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82"/>
      <c r="Z551" s="24"/>
      <c r="AA551" s="83"/>
      <c r="AB551" s="83"/>
      <c r="AC551" s="7"/>
      <c r="AD551" s="7"/>
      <c r="AE551" s="7"/>
      <c r="AF551" s="7"/>
    </row>
    <row r="552" spans="1:32" ht="18" x14ac:dyDescent="0.3">
      <c r="A552" s="24"/>
      <c r="B552" s="79"/>
      <c r="C552" s="80"/>
      <c r="D552" s="81"/>
      <c r="E552" s="7"/>
      <c r="F552" s="77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82"/>
      <c r="Z552" s="24"/>
      <c r="AA552" s="83"/>
      <c r="AB552" s="83"/>
      <c r="AC552" s="7"/>
      <c r="AD552" s="7"/>
      <c r="AE552" s="7"/>
      <c r="AF552" s="7"/>
    </row>
    <row r="553" spans="1:32" ht="18" x14ac:dyDescent="0.3">
      <c r="A553" s="24"/>
      <c r="B553" s="79"/>
      <c r="C553" s="80"/>
      <c r="D553" s="81"/>
      <c r="E553" s="7"/>
      <c r="F553" s="77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82"/>
      <c r="Z553" s="24"/>
      <c r="AA553" s="83"/>
      <c r="AB553" s="83"/>
      <c r="AC553" s="7"/>
      <c r="AD553" s="7"/>
      <c r="AE553" s="7"/>
      <c r="AF553" s="7"/>
    </row>
    <row r="554" spans="1:32" ht="18" x14ac:dyDescent="0.3">
      <c r="A554" s="24"/>
      <c r="B554" s="79"/>
      <c r="C554" s="80"/>
      <c r="D554" s="81"/>
      <c r="E554" s="7"/>
      <c r="F554" s="77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82"/>
      <c r="Z554" s="24"/>
      <c r="AA554" s="83"/>
      <c r="AB554" s="83"/>
      <c r="AC554" s="7"/>
      <c r="AD554" s="7"/>
      <c r="AE554" s="7"/>
      <c r="AF554" s="7"/>
    </row>
    <row r="555" spans="1:32" ht="18" x14ac:dyDescent="0.3">
      <c r="A555" s="24"/>
      <c r="B555" s="79"/>
      <c r="C555" s="80"/>
      <c r="D555" s="81"/>
      <c r="E555" s="7"/>
      <c r="F555" s="77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82"/>
      <c r="Z555" s="24"/>
      <c r="AA555" s="83"/>
      <c r="AB555" s="83"/>
      <c r="AC555" s="7"/>
      <c r="AD555" s="7"/>
      <c r="AE555" s="7"/>
      <c r="AF555" s="7"/>
    </row>
    <row r="556" spans="1:32" ht="18" x14ac:dyDescent="0.3">
      <c r="A556" s="24"/>
      <c r="B556" s="79"/>
      <c r="C556" s="80"/>
      <c r="D556" s="81"/>
      <c r="E556" s="7"/>
      <c r="F556" s="77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82"/>
      <c r="Z556" s="24"/>
      <c r="AA556" s="83"/>
      <c r="AB556" s="83"/>
      <c r="AC556" s="7"/>
      <c r="AD556" s="7"/>
      <c r="AE556" s="7"/>
      <c r="AF556" s="7"/>
    </row>
    <row r="557" spans="1:32" ht="18" x14ac:dyDescent="0.3">
      <c r="A557" s="24"/>
      <c r="B557" s="79"/>
      <c r="C557" s="80"/>
      <c r="D557" s="81"/>
      <c r="E557" s="7"/>
      <c r="F557" s="77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82"/>
      <c r="Z557" s="24"/>
      <c r="AA557" s="83"/>
      <c r="AB557" s="83"/>
      <c r="AC557" s="7"/>
      <c r="AD557" s="7"/>
      <c r="AE557" s="7"/>
      <c r="AF557" s="7"/>
    </row>
    <row r="558" spans="1:32" ht="18" x14ac:dyDescent="0.3">
      <c r="A558" s="24"/>
      <c r="B558" s="79"/>
      <c r="C558" s="80"/>
      <c r="D558" s="81"/>
      <c r="E558" s="7"/>
      <c r="F558" s="77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82"/>
      <c r="Z558" s="24"/>
      <c r="AA558" s="83"/>
      <c r="AB558" s="83"/>
      <c r="AC558" s="7"/>
      <c r="AD558" s="7"/>
      <c r="AE558" s="7"/>
      <c r="AF558" s="7"/>
    </row>
    <row r="559" spans="1:32" ht="18" x14ac:dyDescent="0.3">
      <c r="A559" s="24"/>
      <c r="B559" s="79"/>
      <c r="C559" s="80"/>
      <c r="D559" s="81"/>
      <c r="E559" s="7"/>
      <c r="F559" s="77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82"/>
      <c r="Z559" s="24"/>
      <c r="AA559" s="83"/>
      <c r="AB559" s="83"/>
      <c r="AC559" s="7"/>
      <c r="AD559" s="7"/>
      <c r="AE559" s="7"/>
      <c r="AF559" s="7"/>
    </row>
    <row r="560" spans="1:32" ht="18" x14ac:dyDescent="0.3">
      <c r="A560" s="24"/>
      <c r="B560" s="79"/>
      <c r="C560" s="80"/>
      <c r="D560" s="81"/>
      <c r="E560" s="7"/>
      <c r="F560" s="77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82"/>
      <c r="Z560" s="24"/>
      <c r="AA560" s="83"/>
      <c r="AB560" s="83"/>
      <c r="AC560" s="7"/>
      <c r="AD560" s="7"/>
      <c r="AE560" s="7"/>
      <c r="AF560" s="7"/>
    </row>
    <row r="561" spans="1:32" ht="18" x14ac:dyDescent="0.3">
      <c r="A561" s="24"/>
      <c r="B561" s="79"/>
      <c r="C561" s="80"/>
      <c r="D561" s="81"/>
      <c r="E561" s="7"/>
      <c r="F561" s="77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82"/>
      <c r="Z561" s="24"/>
      <c r="AA561" s="83"/>
      <c r="AB561" s="83"/>
      <c r="AC561" s="7"/>
      <c r="AD561" s="7"/>
      <c r="AE561" s="7"/>
      <c r="AF561" s="7"/>
    </row>
    <row r="562" spans="1:32" ht="18" x14ac:dyDescent="0.3">
      <c r="A562" s="24"/>
      <c r="B562" s="79"/>
      <c r="C562" s="80"/>
      <c r="D562" s="81"/>
      <c r="E562" s="7"/>
      <c r="F562" s="77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82"/>
      <c r="Z562" s="24"/>
      <c r="AA562" s="83"/>
      <c r="AB562" s="83"/>
      <c r="AC562" s="7"/>
      <c r="AD562" s="7"/>
      <c r="AE562" s="7"/>
      <c r="AF562" s="7"/>
    </row>
    <row r="563" spans="1:32" ht="18" x14ac:dyDescent="0.3">
      <c r="A563" s="24"/>
      <c r="B563" s="79"/>
      <c r="C563" s="80"/>
      <c r="D563" s="81"/>
      <c r="E563" s="7"/>
      <c r="F563" s="77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82"/>
      <c r="Z563" s="24"/>
      <c r="AA563" s="83"/>
      <c r="AB563" s="83"/>
      <c r="AC563" s="7"/>
      <c r="AD563" s="7"/>
      <c r="AE563" s="7"/>
      <c r="AF563" s="7"/>
    </row>
    <row r="564" spans="1:32" ht="18" x14ac:dyDescent="0.3">
      <c r="A564" s="24"/>
      <c r="B564" s="79"/>
      <c r="C564" s="80"/>
      <c r="D564" s="81"/>
      <c r="E564" s="7"/>
      <c r="F564" s="77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82"/>
      <c r="Z564" s="24"/>
      <c r="AA564" s="83"/>
      <c r="AB564" s="83"/>
      <c r="AC564" s="7"/>
      <c r="AD564" s="7"/>
      <c r="AE564" s="7"/>
      <c r="AF564" s="7"/>
    </row>
    <row r="565" spans="1:32" ht="18" x14ac:dyDescent="0.3">
      <c r="A565" s="24"/>
      <c r="B565" s="79"/>
      <c r="C565" s="80"/>
      <c r="D565" s="81"/>
      <c r="E565" s="7"/>
      <c r="F565" s="77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82"/>
      <c r="Z565" s="24"/>
      <c r="AA565" s="83"/>
      <c r="AB565" s="83"/>
      <c r="AC565" s="7"/>
      <c r="AD565" s="7"/>
      <c r="AE565" s="7"/>
      <c r="AF565" s="7"/>
    </row>
    <row r="566" spans="1:32" ht="18" x14ac:dyDescent="0.3">
      <c r="A566" s="24"/>
      <c r="B566" s="79"/>
      <c r="C566" s="80"/>
      <c r="D566" s="81"/>
      <c r="E566" s="7"/>
      <c r="F566" s="77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82"/>
      <c r="Z566" s="24"/>
      <c r="AA566" s="83"/>
      <c r="AB566" s="83"/>
      <c r="AC566" s="7"/>
      <c r="AD566" s="7"/>
      <c r="AE566" s="7"/>
      <c r="AF566" s="7"/>
    </row>
    <row r="567" spans="1:32" ht="18" x14ac:dyDescent="0.3">
      <c r="A567" s="24"/>
      <c r="B567" s="79"/>
      <c r="C567" s="80"/>
      <c r="D567" s="81"/>
      <c r="E567" s="7"/>
      <c r="F567" s="77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82"/>
      <c r="Z567" s="24"/>
      <c r="AA567" s="83"/>
      <c r="AB567" s="83"/>
      <c r="AC567" s="7"/>
      <c r="AD567" s="7"/>
      <c r="AE567" s="7"/>
      <c r="AF567" s="7"/>
    </row>
    <row r="568" spans="1:32" ht="18" x14ac:dyDescent="0.3">
      <c r="A568" s="24"/>
      <c r="B568" s="79"/>
      <c r="C568" s="80"/>
      <c r="D568" s="81"/>
      <c r="E568" s="7"/>
      <c r="F568" s="77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82"/>
      <c r="Z568" s="24"/>
      <c r="AA568" s="83"/>
      <c r="AB568" s="83"/>
      <c r="AC568" s="7"/>
      <c r="AD568" s="7"/>
      <c r="AE568" s="7"/>
      <c r="AF568" s="7"/>
    </row>
    <row r="569" spans="1:32" ht="18" x14ac:dyDescent="0.3">
      <c r="A569" s="24"/>
      <c r="B569" s="79"/>
      <c r="C569" s="80"/>
      <c r="D569" s="81"/>
      <c r="E569" s="7"/>
      <c r="F569" s="77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82"/>
      <c r="Z569" s="24"/>
      <c r="AA569" s="83"/>
      <c r="AB569" s="83"/>
      <c r="AC569" s="7"/>
      <c r="AD569" s="7"/>
      <c r="AE569" s="7"/>
      <c r="AF569" s="7"/>
    </row>
    <row r="570" spans="1:32" ht="18" x14ac:dyDescent="0.3">
      <c r="A570" s="24"/>
      <c r="B570" s="79"/>
      <c r="C570" s="80"/>
      <c r="D570" s="81"/>
      <c r="E570" s="7"/>
      <c r="F570" s="77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82"/>
      <c r="Z570" s="24"/>
      <c r="AA570" s="83"/>
      <c r="AB570" s="83"/>
      <c r="AC570" s="7"/>
      <c r="AD570" s="7"/>
      <c r="AE570" s="7"/>
      <c r="AF570" s="7"/>
    </row>
    <row r="571" spans="1:32" ht="18" x14ac:dyDescent="0.3">
      <c r="A571" s="24"/>
      <c r="B571" s="79"/>
      <c r="C571" s="80"/>
      <c r="D571" s="81"/>
      <c r="E571" s="7"/>
      <c r="F571" s="77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82"/>
      <c r="Z571" s="24"/>
      <c r="AA571" s="83"/>
      <c r="AB571" s="83"/>
      <c r="AC571" s="7"/>
      <c r="AD571" s="7"/>
      <c r="AE571" s="7"/>
      <c r="AF571" s="7"/>
    </row>
    <row r="572" spans="1:32" ht="18" x14ac:dyDescent="0.3">
      <c r="A572" s="24"/>
      <c r="B572" s="79"/>
      <c r="C572" s="80"/>
      <c r="D572" s="81"/>
      <c r="E572" s="7"/>
      <c r="F572" s="77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82"/>
      <c r="Z572" s="24"/>
      <c r="AA572" s="83"/>
      <c r="AB572" s="83"/>
      <c r="AC572" s="7"/>
      <c r="AD572" s="7"/>
      <c r="AE572" s="7"/>
      <c r="AF572" s="7"/>
    </row>
    <row r="573" spans="1:32" ht="18" x14ac:dyDescent="0.3">
      <c r="A573" s="24"/>
      <c r="B573" s="79"/>
      <c r="C573" s="80"/>
      <c r="D573" s="81"/>
      <c r="E573" s="7"/>
      <c r="F573" s="77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82"/>
      <c r="Z573" s="24"/>
      <c r="AA573" s="83"/>
      <c r="AB573" s="83"/>
      <c r="AC573" s="7"/>
      <c r="AD573" s="7"/>
      <c r="AE573" s="7"/>
      <c r="AF573" s="7"/>
    </row>
    <row r="574" spans="1:32" ht="18" x14ac:dyDescent="0.3">
      <c r="A574" s="24"/>
      <c r="B574" s="79"/>
      <c r="C574" s="80"/>
      <c r="D574" s="81"/>
      <c r="E574" s="7"/>
      <c r="F574" s="77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82"/>
      <c r="Z574" s="24"/>
      <c r="AA574" s="83"/>
      <c r="AB574" s="83"/>
      <c r="AC574" s="7"/>
      <c r="AD574" s="7"/>
      <c r="AE574" s="7"/>
      <c r="AF574" s="7"/>
    </row>
    <row r="575" spans="1:32" ht="18" x14ac:dyDescent="0.3">
      <c r="A575" s="24"/>
      <c r="B575" s="79"/>
      <c r="C575" s="80"/>
      <c r="D575" s="81"/>
      <c r="E575" s="7"/>
      <c r="F575" s="77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82"/>
      <c r="Z575" s="24"/>
      <c r="AA575" s="83"/>
      <c r="AB575" s="83"/>
      <c r="AC575" s="7"/>
      <c r="AD575" s="7"/>
      <c r="AE575" s="7"/>
      <c r="AF575" s="7"/>
    </row>
    <row r="576" spans="1:32" ht="18" x14ac:dyDescent="0.3">
      <c r="A576" s="24"/>
      <c r="B576" s="79"/>
      <c r="C576" s="80"/>
      <c r="D576" s="81"/>
      <c r="E576" s="7"/>
      <c r="F576" s="77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82"/>
      <c r="Z576" s="24"/>
      <c r="AA576" s="83"/>
      <c r="AB576" s="83"/>
      <c r="AC576" s="7"/>
      <c r="AD576" s="7"/>
      <c r="AE576" s="7"/>
      <c r="AF576" s="7"/>
    </row>
    <row r="577" spans="1:32" ht="18" x14ac:dyDescent="0.3">
      <c r="A577" s="24"/>
      <c r="B577" s="79"/>
      <c r="C577" s="80"/>
      <c r="D577" s="81"/>
      <c r="E577" s="7"/>
      <c r="F577" s="77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82"/>
      <c r="Z577" s="24"/>
      <c r="AA577" s="83"/>
      <c r="AB577" s="83"/>
      <c r="AC577" s="7"/>
      <c r="AD577" s="7"/>
      <c r="AE577" s="7"/>
      <c r="AF577" s="7"/>
    </row>
    <row r="578" spans="1:32" ht="18" x14ac:dyDescent="0.3">
      <c r="A578" s="24"/>
      <c r="B578" s="79"/>
      <c r="C578" s="80"/>
      <c r="D578" s="81"/>
      <c r="E578" s="7"/>
      <c r="F578" s="77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82"/>
      <c r="Z578" s="24"/>
      <c r="AA578" s="83"/>
      <c r="AB578" s="83"/>
      <c r="AC578" s="7"/>
      <c r="AD578" s="7"/>
      <c r="AE578" s="7"/>
      <c r="AF578" s="7"/>
    </row>
    <row r="579" spans="1:32" ht="18" x14ac:dyDescent="0.3">
      <c r="A579" s="24"/>
      <c r="B579" s="79"/>
      <c r="C579" s="80"/>
      <c r="D579" s="81"/>
      <c r="E579" s="7"/>
      <c r="F579" s="77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82"/>
      <c r="Z579" s="24"/>
      <c r="AA579" s="83"/>
      <c r="AB579" s="83"/>
      <c r="AC579" s="7"/>
      <c r="AD579" s="7"/>
      <c r="AE579" s="7"/>
      <c r="AF579" s="7"/>
    </row>
    <row r="580" spans="1:32" ht="18" x14ac:dyDescent="0.3">
      <c r="A580" s="24"/>
      <c r="B580" s="79"/>
      <c r="C580" s="80"/>
      <c r="D580" s="81"/>
      <c r="E580" s="7"/>
      <c r="F580" s="77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82"/>
      <c r="Z580" s="24"/>
      <c r="AA580" s="83"/>
      <c r="AB580" s="83"/>
      <c r="AC580" s="7"/>
      <c r="AD580" s="7"/>
      <c r="AE580" s="7"/>
      <c r="AF580" s="7"/>
    </row>
    <row r="581" spans="1:32" ht="18" x14ac:dyDescent="0.3">
      <c r="A581" s="24"/>
      <c r="B581" s="79"/>
      <c r="C581" s="80"/>
      <c r="D581" s="81"/>
      <c r="E581" s="7"/>
      <c r="F581" s="77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82"/>
      <c r="Z581" s="24"/>
      <c r="AA581" s="83"/>
      <c r="AB581" s="83"/>
      <c r="AC581" s="7"/>
      <c r="AD581" s="7"/>
      <c r="AE581" s="7"/>
      <c r="AF581" s="7"/>
    </row>
    <row r="582" spans="1:32" ht="18" x14ac:dyDescent="0.3">
      <c r="A582" s="24"/>
      <c r="B582" s="79"/>
      <c r="C582" s="80"/>
      <c r="D582" s="81"/>
      <c r="E582" s="7"/>
      <c r="F582" s="77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82"/>
      <c r="Z582" s="24"/>
      <c r="AA582" s="83"/>
      <c r="AB582" s="83"/>
      <c r="AC582" s="7"/>
      <c r="AD582" s="7"/>
      <c r="AE582" s="7"/>
      <c r="AF582" s="7"/>
    </row>
    <row r="583" spans="1:32" ht="18" x14ac:dyDescent="0.3">
      <c r="A583" s="24"/>
      <c r="B583" s="79"/>
      <c r="C583" s="80"/>
      <c r="D583" s="81"/>
      <c r="E583" s="7"/>
      <c r="F583" s="77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82"/>
      <c r="Z583" s="24"/>
      <c r="AA583" s="83"/>
      <c r="AB583" s="83"/>
      <c r="AC583" s="7"/>
      <c r="AD583" s="7"/>
      <c r="AE583" s="7"/>
      <c r="AF583" s="7"/>
    </row>
    <row r="584" spans="1:32" ht="18" x14ac:dyDescent="0.3">
      <c r="A584" s="24"/>
      <c r="B584" s="79"/>
      <c r="C584" s="80"/>
      <c r="D584" s="81"/>
      <c r="E584" s="7"/>
      <c r="F584" s="77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82"/>
      <c r="Z584" s="24"/>
      <c r="AA584" s="83"/>
      <c r="AB584" s="83"/>
      <c r="AC584" s="7"/>
      <c r="AD584" s="7"/>
      <c r="AE584" s="7"/>
      <c r="AF584" s="7"/>
    </row>
    <row r="585" spans="1:32" ht="18" x14ac:dyDescent="0.3">
      <c r="A585" s="24"/>
      <c r="B585" s="79"/>
      <c r="C585" s="80"/>
      <c r="D585" s="81"/>
      <c r="E585" s="7"/>
      <c r="F585" s="77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82"/>
      <c r="Z585" s="24"/>
      <c r="AA585" s="83"/>
      <c r="AB585" s="83"/>
      <c r="AC585" s="7"/>
      <c r="AD585" s="7"/>
      <c r="AE585" s="7"/>
      <c r="AF585" s="7"/>
    </row>
    <row r="586" spans="1:32" ht="18" x14ac:dyDescent="0.3">
      <c r="A586" s="24"/>
      <c r="B586" s="79"/>
      <c r="C586" s="80"/>
      <c r="D586" s="81"/>
      <c r="E586" s="7"/>
      <c r="F586" s="77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82"/>
      <c r="Z586" s="24"/>
      <c r="AA586" s="83"/>
      <c r="AB586" s="83"/>
      <c r="AC586" s="7"/>
      <c r="AD586" s="7"/>
      <c r="AE586" s="7"/>
      <c r="AF586" s="7"/>
    </row>
    <row r="587" spans="1:32" ht="18" x14ac:dyDescent="0.3">
      <c r="A587" s="24"/>
      <c r="B587" s="79"/>
      <c r="C587" s="80"/>
      <c r="D587" s="81"/>
      <c r="E587" s="7"/>
      <c r="F587" s="77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82"/>
      <c r="Z587" s="24"/>
      <c r="AA587" s="83"/>
      <c r="AB587" s="83"/>
      <c r="AC587" s="7"/>
      <c r="AD587" s="7"/>
      <c r="AE587" s="7"/>
      <c r="AF587" s="7"/>
    </row>
    <row r="588" spans="1:32" ht="18" x14ac:dyDescent="0.3">
      <c r="A588" s="24"/>
      <c r="B588" s="79"/>
      <c r="C588" s="80"/>
      <c r="D588" s="81"/>
      <c r="E588" s="7"/>
      <c r="F588" s="77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82"/>
      <c r="Z588" s="24"/>
      <c r="AA588" s="83"/>
      <c r="AB588" s="83"/>
      <c r="AC588" s="7"/>
      <c r="AD588" s="7"/>
      <c r="AE588" s="7"/>
      <c r="AF588" s="7"/>
    </row>
    <row r="589" spans="1:32" ht="18" x14ac:dyDescent="0.3">
      <c r="A589" s="24"/>
      <c r="B589" s="79"/>
      <c r="C589" s="80"/>
      <c r="D589" s="81"/>
      <c r="E589" s="7"/>
      <c r="F589" s="77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82"/>
      <c r="Z589" s="24"/>
      <c r="AA589" s="83"/>
      <c r="AB589" s="83"/>
      <c r="AC589" s="7"/>
      <c r="AD589" s="7"/>
      <c r="AE589" s="7"/>
      <c r="AF589" s="7"/>
    </row>
    <row r="590" spans="1:32" ht="18" x14ac:dyDescent="0.3">
      <c r="A590" s="24"/>
      <c r="B590" s="79"/>
      <c r="C590" s="80"/>
      <c r="D590" s="81"/>
      <c r="E590" s="7"/>
      <c r="F590" s="77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82"/>
      <c r="Z590" s="24"/>
      <c r="AA590" s="83"/>
      <c r="AB590" s="83"/>
      <c r="AC590" s="7"/>
      <c r="AD590" s="7"/>
      <c r="AE590" s="7"/>
      <c r="AF590" s="7"/>
    </row>
    <row r="591" spans="1:32" ht="18" x14ac:dyDescent="0.3">
      <c r="A591" s="24"/>
      <c r="B591" s="79"/>
      <c r="C591" s="80"/>
      <c r="D591" s="81"/>
      <c r="E591" s="7"/>
      <c r="F591" s="77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82"/>
      <c r="Z591" s="24"/>
      <c r="AA591" s="83"/>
      <c r="AB591" s="83"/>
      <c r="AC591" s="7"/>
      <c r="AD591" s="7"/>
      <c r="AE591" s="7"/>
      <c r="AF591" s="7"/>
    </row>
    <row r="592" spans="1:32" ht="18" x14ac:dyDescent="0.3">
      <c r="A592" s="24"/>
      <c r="B592" s="79"/>
      <c r="C592" s="80"/>
      <c r="D592" s="81"/>
      <c r="E592" s="7"/>
      <c r="F592" s="77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82"/>
      <c r="Z592" s="24"/>
      <c r="AA592" s="83"/>
      <c r="AB592" s="83"/>
      <c r="AC592" s="7"/>
      <c r="AD592" s="7"/>
      <c r="AE592" s="7"/>
      <c r="AF592" s="7"/>
    </row>
    <row r="593" spans="1:32" ht="18" x14ac:dyDescent="0.3">
      <c r="A593" s="24"/>
      <c r="B593" s="79"/>
      <c r="C593" s="80"/>
      <c r="D593" s="81"/>
      <c r="E593" s="7"/>
      <c r="F593" s="77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82"/>
      <c r="Z593" s="24"/>
      <c r="AA593" s="83"/>
      <c r="AB593" s="83"/>
      <c r="AC593" s="7"/>
      <c r="AD593" s="7"/>
      <c r="AE593" s="7"/>
      <c r="AF593" s="7"/>
    </row>
    <row r="594" spans="1:32" ht="18" x14ac:dyDescent="0.3">
      <c r="A594" s="24"/>
      <c r="B594" s="79"/>
      <c r="C594" s="80"/>
      <c r="D594" s="81"/>
      <c r="E594" s="7"/>
      <c r="F594" s="77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82"/>
      <c r="Z594" s="24"/>
      <c r="AA594" s="83"/>
      <c r="AB594" s="83"/>
      <c r="AC594" s="7"/>
      <c r="AD594" s="7"/>
      <c r="AE594" s="7"/>
      <c r="AF594" s="7"/>
    </row>
    <row r="595" spans="1:32" ht="18" x14ac:dyDescent="0.3">
      <c r="A595" s="24"/>
      <c r="B595" s="79"/>
      <c r="C595" s="80"/>
      <c r="D595" s="81"/>
      <c r="E595" s="7"/>
      <c r="F595" s="77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82"/>
      <c r="Z595" s="24"/>
      <c r="AA595" s="83"/>
      <c r="AB595" s="83"/>
      <c r="AC595" s="7"/>
      <c r="AD595" s="7"/>
      <c r="AE595" s="7"/>
      <c r="AF595" s="7"/>
    </row>
    <row r="596" spans="1:32" ht="18" x14ac:dyDescent="0.3">
      <c r="A596" s="24"/>
      <c r="B596" s="79"/>
      <c r="C596" s="80"/>
      <c r="D596" s="81"/>
      <c r="E596" s="7"/>
      <c r="F596" s="77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82"/>
      <c r="Z596" s="24"/>
      <c r="AA596" s="83"/>
      <c r="AB596" s="83"/>
      <c r="AC596" s="7"/>
      <c r="AD596" s="7"/>
      <c r="AE596" s="7"/>
      <c r="AF596" s="7"/>
    </row>
    <row r="597" spans="1:32" ht="18" x14ac:dyDescent="0.3">
      <c r="A597" s="24"/>
      <c r="B597" s="79"/>
      <c r="C597" s="80"/>
      <c r="D597" s="81"/>
      <c r="E597" s="7"/>
      <c r="F597" s="77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82"/>
      <c r="Z597" s="24"/>
      <c r="AA597" s="83"/>
      <c r="AB597" s="83"/>
      <c r="AC597" s="7"/>
      <c r="AD597" s="7"/>
      <c r="AE597" s="7"/>
      <c r="AF597" s="7"/>
    </row>
    <row r="598" spans="1:32" ht="18" x14ac:dyDescent="0.3">
      <c r="A598" s="24"/>
      <c r="B598" s="79"/>
      <c r="C598" s="80"/>
      <c r="D598" s="81"/>
      <c r="E598" s="7"/>
      <c r="F598" s="77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82"/>
      <c r="Z598" s="24"/>
      <c r="AA598" s="83"/>
      <c r="AB598" s="83"/>
      <c r="AC598" s="7"/>
      <c r="AD598" s="7"/>
      <c r="AE598" s="7"/>
      <c r="AF598" s="7"/>
    </row>
    <row r="599" spans="1:32" ht="18" x14ac:dyDescent="0.3">
      <c r="A599" s="24"/>
      <c r="B599" s="79"/>
      <c r="C599" s="80"/>
      <c r="D599" s="81"/>
      <c r="E599" s="7"/>
      <c r="F599" s="77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82"/>
      <c r="Z599" s="24"/>
      <c r="AA599" s="83"/>
      <c r="AB599" s="83"/>
      <c r="AC599" s="7"/>
      <c r="AD599" s="7"/>
      <c r="AE599" s="7"/>
      <c r="AF599" s="7"/>
    </row>
    <row r="600" spans="1:32" ht="18" x14ac:dyDescent="0.3">
      <c r="A600" s="24"/>
      <c r="B600" s="79"/>
      <c r="C600" s="80"/>
      <c r="D600" s="81"/>
      <c r="E600" s="7"/>
      <c r="F600" s="77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82"/>
      <c r="Z600" s="24"/>
      <c r="AA600" s="83"/>
      <c r="AB600" s="83"/>
      <c r="AC600" s="7"/>
      <c r="AD600" s="7"/>
      <c r="AE600" s="7"/>
      <c r="AF600" s="7"/>
    </row>
    <row r="601" spans="1:32" ht="18" x14ac:dyDescent="0.3">
      <c r="A601" s="24"/>
      <c r="B601" s="79"/>
      <c r="C601" s="80"/>
      <c r="D601" s="81"/>
      <c r="E601" s="7"/>
      <c r="F601" s="77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82"/>
      <c r="Z601" s="24"/>
      <c r="AA601" s="83"/>
      <c r="AB601" s="83"/>
      <c r="AC601" s="7"/>
      <c r="AD601" s="7"/>
      <c r="AE601" s="7"/>
      <c r="AF601" s="7"/>
    </row>
    <row r="602" spans="1:32" ht="18" x14ac:dyDescent="0.3">
      <c r="A602" s="24"/>
      <c r="B602" s="79"/>
      <c r="C602" s="80"/>
      <c r="D602" s="81"/>
      <c r="E602" s="7"/>
      <c r="F602" s="77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82"/>
      <c r="Z602" s="24"/>
      <c r="AA602" s="83"/>
      <c r="AB602" s="83"/>
      <c r="AC602" s="7"/>
      <c r="AD602" s="7"/>
      <c r="AE602" s="7"/>
      <c r="AF602" s="7"/>
    </row>
    <row r="603" spans="1:32" ht="18" x14ac:dyDescent="0.3">
      <c r="A603" s="24"/>
      <c r="B603" s="79"/>
      <c r="C603" s="80"/>
      <c r="D603" s="81"/>
      <c r="E603" s="7"/>
      <c r="F603" s="77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82"/>
      <c r="Z603" s="24"/>
      <c r="AA603" s="83"/>
      <c r="AB603" s="83"/>
      <c r="AC603" s="7"/>
      <c r="AD603" s="7"/>
      <c r="AE603" s="7"/>
      <c r="AF603" s="7"/>
    </row>
    <row r="604" spans="1:32" ht="18" x14ac:dyDescent="0.3">
      <c r="A604" s="24"/>
      <c r="B604" s="79"/>
      <c r="C604" s="80"/>
      <c r="D604" s="81"/>
      <c r="E604" s="7"/>
      <c r="F604" s="77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82"/>
      <c r="Z604" s="24"/>
      <c r="AA604" s="83"/>
      <c r="AB604" s="83"/>
      <c r="AC604" s="7"/>
      <c r="AD604" s="7"/>
      <c r="AE604" s="7"/>
      <c r="AF604" s="7"/>
    </row>
    <row r="605" spans="1:32" ht="18" x14ac:dyDescent="0.3">
      <c r="A605" s="24"/>
      <c r="B605" s="79"/>
      <c r="C605" s="80"/>
      <c r="D605" s="81"/>
      <c r="E605" s="7"/>
      <c r="F605" s="77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82"/>
      <c r="Z605" s="24"/>
      <c r="AA605" s="83"/>
      <c r="AB605" s="83"/>
      <c r="AC605" s="7"/>
      <c r="AD605" s="7"/>
      <c r="AE605" s="7"/>
      <c r="AF605" s="7"/>
    </row>
    <row r="606" spans="1:32" ht="18" x14ac:dyDescent="0.3">
      <c r="A606" s="24"/>
      <c r="B606" s="79"/>
      <c r="C606" s="80"/>
      <c r="D606" s="81"/>
      <c r="E606" s="7"/>
      <c r="F606" s="77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82"/>
      <c r="Z606" s="24"/>
      <c r="AA606" s="83"/>
      <c r="AB606" s="83"/>
      <c r="AC606" s="7"/>
      <c r="AD606" s="7"/>
      <c r="AE606" s="7"/>
      <c r="AF606" s="7"/>
    </row>
    <row r="607" spans="1:32" ht="18" x14ac:dyDescent="0.3">
      <c r="A607" s="24"/>
      <c r="B607" s="79"/>
      <c r="C607" s="80"/>
      <c r="D607" s="81"/>
      <c r="E607" s="7"/>
      <c r="F607" s="77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82"/>
      <c r="Z607" s="24"/>
      <c r="AA607" s="83"/>
      <c r="AB607" s="83"/>
      <c r="AC607" s="7"/>
      <c r="AD607" s="7"/>
      <c r="AE607" s="7"/>
      <c r="AF607" s="7"/>
    </row>
    <row r="608" spans="1:32" ht="18" x14ac:dyDescent="0.3">
      <c r="A608" s="24"/>
      <c r="B608" s="79"/>
      <c r="C608" s="80"/>
      <c r="D608" s="81"/>
      <c r="E608" s="7"/>
      <c r="F608" s="77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82"/>
      <c r="Z608" s="24"/>
      <c r="AA608" s="83"/>
      <c r="AB608" s="83"/>
      <c r="AC608" s="7"/>
      <c r="AD608" s="7"/>
      <c r="AE608" s="7"/>
      <c r="AF608" s="7"/>
    </row>
    <row r="609" spans="1:32" ht="18" x14ac:dyDescent="0.3">
      <c r="A609" s="24"/>
      <c r="B609" s="79"/>
      <c r="C609" s="80"/>
      <c r="D609" s="81"/>
      <c r="E609" s="7"/>
      <c r="F609" s="77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82"/>
      <c r="Z609" s="24"/>
      <c r="AA609" s="83"/>
      <c r="AB609" s="83"/>
      <c r="AC609" s="7"/>
      <c r="AD609" s="7"/>
      <c r="AE609" s="7"/>
      <c r="AF609" s="7"/>
    </row>
    <row r="610" spans="1:32" ht="18" x14ac:dyDescent="0.3">
      <c r="A610" s="24"/>
      <c r="B610" s="79"/>
      <c r="C610" s="80"/>
      <c r="D610" s="81"/>
      <c r="E610" s="7"/>
      <c r="F610" s="77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82"/>
      <c r="Z610" s="24"/>
      <c r="AA610" s="83"/>
      <c r="AB610" s="83"/>
      <c r="AC610" s="7"/>
      <c r="AD610" s="7"/>
      <c r="AE610" s="7"/>
      <c r="AF610" s="7"/>
    </row>
    <row r="611" spans="1:32" ht="18" x14ac:dyDescent="0.3">
      <c r="A611" s="24"/>
      <c r="B611" s="79"/>
      <c r="C611" s="80"/>
      <c r="D611" s="81"/>
      <c r="E611" s="7"/>
      <c r="F611" s="77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82"/>
      <c r="Z611" s="24"/>
      <c r="AA611" s="83"/>
      <c r="AB611" s="83"/>
      <c r="AC611" s="7"/>
      <c r="AD611" s="7"/>
      <c r="AE611" s="7"/>
      <c r="AF611" s="7"/>
    </row>
    <row r="612" spans="1:32" ht="18" x14ac:dyDescent="0.3">
      <c r="A612" s="24"/>
      <c r="B612" s="79"/>
      <c r="C612" s="80"/>
      <c r="D612" s="81"/>
      <c r="E612" s="7"/>
      <c r="F612" s="77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82"/>
      <c r="Z612" s="24"/>
      <c r="AA612" s="83"/>
      <c r="AB612" s="83"/>
      <c r="AC612" s="7"/>
      <c r="AD612" s="7"/>
      <c r="AE612" s="7"/>
      <c r="AF612" s="7"/>
    </row>
    <row r="613" spans="1:32" ht="18" x14ac:dyDescent="0.3">
      <c r="A613" s="24"/>
      <c r="B613" s="79"/>
      <c r="C613" s="80"/>
      <c r="D613" s="81"/>
      <c r="E613" s="7"/>
      <c r="F613" s="77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82"/>
      <c r="Z613" s="24"/>
      <c r="AA613" s="83"/>
      <c r="AB613" s="83"/>
      <c r="AC613" s="7"/>
      <c r="AD613" s="7"/>
      <c r="AE613" s="7"/>
      <c r="AF613" s="7"/>
    </row>
    <row r="614" spans="1:32" ht="18" x14ac:dyDescent="0.3">
      <c r="A614" s="24"/>
      <c r="B614" s="79"/>
      <c r="C614" s="80"/>
      <c r="D614" s="81"/>
      <c r="E614" s="7"/>
      <c r="F614" s="77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82"/>
      <c r="Z614" s="24"/>
      <c r="AA614" s="83"/>
      <c r="AB614" s="83"/>
      <c r="AC614" s="7"/>
      <c r="AD614" s="7"/>
      <c r="AE614" s="7"/>
      <c r="AF614" s="7"/>
    </row>
    <row r="615" spans="1:32" ht="18" x14ac:dyDescent="0.3">
      <c r="A615" s="24"/>
      <c r="B615" s="79"/>
      <c r="C615" s="80"/>
      <c r="D615" s="81"/>
      <c r="E615" s="7"/>
      <c r="F615" s="77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82"/>
      <c r="Z615" s="24"/>
      <c r="AA615" s="83"/>
      <c r="AB615" s="83"/>
      <c r="AC615" s="7"/>
      <c r="AD615" s="7"/>
      <c r="AE615" s="7"/>
      <c r="AF615" s="7"/>
    </row>
    <row r="616" spans="1:32" ht="18" x14ac:dyDescent="0.3">
      <c r="A616" s="24"/>
      <c r="B616" s="79"/>
      <c r="C616" s="80"/>
      <c r="D616" s="81"/>
      <c r="E616" s="7"/>
      <c r="F616" s="77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82"/>
      <c r="Z616" s="24"/>
      <c r="AA616" s="83"/>
      <c r="AB616" s="83"/>
      <c r="AC616" s="7"/>
      <c r="AD616" s="7"/>
      <c r="AE616" s="7"/>
      <c r="AF616" s="7"/>
    </row>
    <row r="617" spans="1:32" ht="18" x14ac:dyDescent="0.3">
      <c r="A617" s="24"/>
      <c r="B617" s="79"/>
      <c r="C617" s="80"/>
      <c r="D617" s="81"/>
      <c r="E617" s="7"/>
      <c r="F617" s="77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82"/>
      <c r="Z617" s="24"/>
      <c r="AA617" s="83"/>
      <c r="AB617" s="83"/>
      <c r="AC617" s="7"/>
      <c r="AD617" s="7"/>
      <c r="AE617" s="7"/>
      <c r="AF617" s="7"/>
    </row>
    <row r="618" spans="1:32" ht="18" x14ac:dyDescent="0.3">
      <c r="A618" s="24"/>
      <c r="B618" s="79"/>
      <c r="C618" s="80"/>
      <c r="D618" s="81"/>
      <c r="E618" s="7"/>
      <c r="F618" s="77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82"/>
      <c r="Z618" s="24"/>
      <c r="AA618" s="83"/>
      <c r="AB618" s="83"/>
      <c r="AC618" s="7"/>
      <c r="AD618" s="7"/>
      <c r="AE618" s="7"/>
      <c r="AF618" s="7"/>
    </row>
    <row r="619" spans="1:32" ht="18" x14ac:dyDescent="0.3">
      <c r="A619" s="24"/>
      <c r="B619" s="79"/>
      <c r="C619" s="80"/>
      <c r="D619" s="81"/>
      <c r="E619" s="7"/>
      <c r="F619" s="77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82"/>
      <c r="Z619" s="24"/>
      <c r="AA619" s="83"/>
      <c r="AB619" s="83"/>
      <c r="AC619" s="7"/>
      <c r="AD619" s="7"/>
      <c r="AE619" s="7"/>
      <c r="AF619" s="7"/>
    </row>
    <row r="620" spans="1:32" ht="18" x14ac:dyDescent="0.3">
      <c r="A620" s="24"/>
      <c r="B620" s="79"/>
      <c r="C620" s="80"/>
      <c r="D620" s="81"/>
      <c r="E620" s="7"/>
      <c r="F620" s="77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82"/>
      <c r="Z620" s="24"/>
      <c r="AA620" s="83"/>
      <c r="AB620" s="83"/>
      <c r="AC620" s="7"/>
      <c r="AD620" s="7"/>
      <c r="AE620" s="7"/>
      <c r="AF620" s="7"/>
    </row>
    <row r="621" spans="1:32" ht="18" x14ac:dyDescent="0.3">
      <c r="A621" s="24"/>
      <c r="B621" s="79"/>
      <c r="C621" s="80"/>
      <c r="D621" s="81"/>
      <c r="E621" s="7"/>
      <c r="F621" s="77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82"/>
      <c r="Z621" s="24"/>
      <c r="AA621" s="83"/>
      <c r="AB621" s="83"/>
      <c r="AC621" s="7"/>
      <c r="AD621" s="7"/>
      <c r="AE621" s="7"/>
      <c r="AF621" s="7"/>
    </row>
    <row r="622" spans="1:32" ht="18" x14ac:dyDescent="0.3">
      <c r="A622" s="24"/>
      <c r="B622" s="79"/>
      <c r="C622" s="80"/>
      <c r="D622" s="81"/>
      <c r="E622" s="7"/>
      <c r="F622" s="77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82"/>
      <c r="Z622" s="24"/>
      <c r="AA622" s="83"/>
      <c r="AB622" s="83"/>
      <c r="AC622" s="7"/>
      <c r="AD622" s="7"/>
      <c r="AE622" s="7"/>
      <c r="AF622" s="7"/>
    </row>
    <row r="623" spans="1:32" ht="18" x14ac:dyDescent="0.3">
      <c r="A623" s="24"/>
      <c r="B623" s="79"/>
      <c r="C623" s="80"/>
      <c r="D623" s="81"/>
      <c r="E623" s="7"/>
      <c r="F623" s="77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82"/>
      <c r="Z623" s="24"/>
      <c r="AA623" s="83"/>
      <c r="AB623" s="83"/>
      <c r="AC623" s="7"/>
      <c r="AD623" s="7"/>
      <c r="AE623" s="7"/>
      <c r="AF623" s="7"/>
    </row>
    <row r="624" spans="1:32" ht="18" x14ac:dyDescent="0.3">
      <c r="A624" s="24"/>
      <c r="B624" s="79"/>
      <c r="C624" s="80"/>
      <c r="D624" s="81"/>
      <c r="E624" s="7"/>
      <c r="F624" s="77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82"/>
      <c r="Z624" s="24"/>
      <c r="AA624" s="83"/>
      <c r="AB624" s="83"/>
      <c r="AC624" s="7"/>
      <c r="AD624" s="7"/>
      <c r="AE624" s="7"/>
      <c r="AF624" s="7"/>
    </row>
    <row r="625" spans="1:32" ht="18" x14ac:dyDescent="0.3">
      <c r="A625" s="24"/>
      <c r="B625" s="79"/>
      <c r="C625" s="80"/>
      <c r="D625" s="81"/>
      <c r="E625" s="7"/>
      <c r="F625" s="77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82"/>
      <c r="Z625" s="24"/>
      <c r="AA625" s="83"/>
      <c r="AB625" s="83"/>
      <c r="AC625" s="7"/>
      <c r="AD625" s="7"/>
      <c r="AE625" s="7"/>
      <c r="AF625" s="7"/>
    </row>
    <row r="626" spans="1:32" ht="18" x14ac:dyDescent="0.3">
      <c r="A626" s="24"/>
      <c r="B626" s="79"/>
      <c r="C626" s="80"/>
      <c r="D626" s="81"/>
      <c r="E626" s="7"/>
      <c r="F626" s="77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82"/>
      <c r="Z626" s="24"/>
      <c r="AA626" s="83"/>
      <c r="AB626" s="83"/>
      <c r="AC626" s="7"/>
      <c r="AD626" s="7"/>
      <c r="AE626" s="7"/>
      <c r="AF626" s="7"/>
    </row>
    <row r="627" spans="1:32" ht="18" x14ac:dyDescent="0.3">
      <c r="A627" s="24"/>
      <c r="B627" s="79"/>
      <c r="C627" s="80"/>
      <c r="D627" s="81"/>
      <c r="E627" s="7"/>
      <c r="F627" s="77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82"/>
      <c r="Z627" s="24"/>
      <c r="AA627" s="83"/>
      <c r="AB627" s="83"/>
      <c r="AC627" s="7"/>
      <c r="AD627" s="7"/>
      <c r="AE627" s="7"/>
      <c r="AF627" s="7"/>
    </row>
    <row r="628" spans="1:32" ht="18" x14ac:dyDescent="0.3">
      <c r="A628" s="24"/>
      <c r="B628" s="79"/>
      <c r="C628" s="80"/>
      <c r="D628" s="81"/>
      <c r="E628" s="7"/>
      <c r="F628" s="77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82"/>
      <c r="Z628" s="24"/>
      <c r="AA628" s="83"/>
      <c r="AB628" s="83"/>
      <c r="AC628" s="7"/>
      <c r="AD628" s="7"/>
      <c r="AE628" s="7"/>
      <c r="AF628" s="7"/>
    </row>
    <row r="629" spans="1:32" ht="18" x14ac:dyDescent="0.3">
      <c r="A629" s="24"/>
      <c r="B629" s="79"/>
      <c r="C629" s="80"/>
      <c r="D629" s="81"/>
      <c r="E629" s="7"/>
      <c r="F629" s="77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82"/>
      <c r="Z629" s="24"/>
      <c r="AA629" s="83"/>
      <c r="AB629" s="83"/>
      <c r="AC629" s="7"/>
      <c r="AD629" s="7"/>
      <c r="AE629" s="7"/>
      <c r="AF629" s="7"/>
    </row>
    <row r="630" spans="1:32" ht="18" x14ac:dyDescent="0.3">
      <c r="A630" s="24"/>
      <c r="B630" s="79"/>
      <c r="C630" s="80"/>
      <c r="D630" s="81"/>
      <c r="E630" s="7"/>
      <c r="F630" s="77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82"/>
      <c r="Z630" s="24"/>
      <c r="AA630" s="83"/>
      <c r="AB630" s="83"/>
      <c r="AC630" s="7"/>
      <c r="AD630" s="7"/>
      <c r="AE630" s="7"/>
      <c r="AF630" s="7"/>
    </row>
    <row r="631" spans="1:32" ht="18" x14ac:dyDescent="0.3">
      <c r="A631" s="24"/>
      <c r="B631" s="79"/>
      <c r="C631" s="80"/>
      <c r="D631" s="81"/>
      <c r="E631" s="7"/>
      <c r="F631" s="77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82"/>
      <c r="Z631" s="24"/>
      <c r="AA631" s="83"/>
      <c r="AB631" s="83"/>
      <c r="AC631" s="7"/>
      <c r="AD631" s="7"/>
      <c r="AE631" s="7"/>
      <c r="AF631" s="7"/>
    </row>
    <row r="632" spans="1:32" ht="18" x14ac:dyDescent="0.3">
      <c r="A632" s="24"/>
      <c r="B632" s="79"/>
      <c r="C632" s="80"/>
      <c r="D632" s="81"/>
      <c r="E632" s="7"/>
      <c r="F632" s="77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82"/>
      <c r="Z632" s="24"/>
      <c r="AA632" s="83"/>
      <c r="AB632" s="83"/>
      <c r="AC632" s="7"/>
      <c r="AD632" s="7"/>
      <c r="AE632" s="7"/>
      <c r="AF632" s="7"/>
    </row>
    <row r="633" spans="1:32" ht="18" x14ac:dyDescent="0.3">
      <c r="A633" s="24"/>
      <c r="B633" s="79"/>
      <c r="C633" s="80"/>
      <c r="D633" s="81"/>
      <c r="E633" s="7"/>
      <c r="F633" s="77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82"/>
      <c r="Z633" s="24"/>
      <c r="AA633" s="83"/>
      <c r="AB633" s="83"/>
      <c r="AC633" s="7"/>
      <c r="AD633" s="7"/>
      <c r="AE633" s="7"/>
      <c r="AF633" s="7"/>
    </row>
    <row r="634" spans="1:32" ht="18" x14ac:dyDescent="0.3">
      <c r="A634" s="24"/>
      <c r="B634" s="79"/>
      <c r="C634" s="80"/>
      <c r="D634" s="81"/>
      <c r="E634" s="7"/>
      <c r="F634" s="77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82"/>
      <c r="Z634" s="24"/>
      <c r="AA634" s="83"/>
      <c r="AB634" s="83"/>
      <c r="AC634" s="7"/>
      <c r="AD634" s="7"/>
      <c r="AE634" s="7"/>
      <c r="AF634" s="7"/>
    </row>
    <row r="635" spans="1:32" ht="18" x14ac:dyDescent="0.3">
      <c r="A635" s="24"/>
      <c r="B635" s="79"/>
      <c r="C635" s="80"/>
      <c r="D635" s="81"/>
      <c r="E635" s="7"/>
      <c r="F635" s="77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82"/>
      <c r="Z635" s="24"/>
      <c r="AA635" s="83"/>
      <c r="AB635" s="83"/>
      <c r="AC635" s="7"/>
      <c r="AD635" s="7"/>
      <c r="AE635" s="7"/>
      <c r="AF635" s="7"/>
    </row>
    <row r="636" spans="1:32" ht="18" x14ac:dyDescent="0.3">
      <c r="A636" s="24"/>
      <c r="B636" s="79"/>
      <c r="C636" s="80"/>
      <c r="D636" s="81"/>
      <c r="E636" s="7"/>
      <c r="F636" s="77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82"/>
      <c r="Z636" s="24"/>
      <c r="AA636" s="83"/>
      <c r="AB636" s="83"/>
      <c r="AC636" s="7"/>
      <c r="AD636" s="7"/>
      <c r="AE636" s="7"/>
      <c r="AF636" s="7"/>
    </row>
    <row r="637" spans="1:32" ht="18" x14ac:dyDescent="0.3">
      <c r="A637" s="24"/>
      <c r="B637" s="79"/>
      <c r="C637" s="80"/>
      <c r="D637" s="81"/>
      <c r="E637" s="7"/>
      <c r="F637" s="77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82"/>
      <c r="Z637" s="24"/>
      <c r="AA637" s="83"/>
      <c r="AB637" s="83"/>
      <c r="AC637" s="7"/>
      <c r="AD637" s="7"/>
      <c r="AE637" s="7"/>
      <c r="AF637" s="7"/>
    </row>
    <row r="638" spans="1:32" ht="18" x14ac:dyDescent="0.3">
      <c r="A638" s="24"/>
      <c r="B638" s="79"/>
      <c r="C638" s="80"/>
      <c r="D638" s="81"/>
      <c r="E638" s="7"/>
      <c r="F638" s="77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82"/>
      <c r="Z638" s="24"/>
      <c r="AA638" s="83"/>
      <c r="AB638" s="83"/>
      <c r="AC638" s="7"/>
      <c r="AD638" s="7"/>
      <c r="AE638" s="7"/>
      <c r="AF638" s="7"/>
    </row>
    <row r="639" spans="1:32" ht="18" x14ac:dyDescent="0.3">
      <c r="A639" s="24"/>
      <c r="B639" s="79"/>
      <c r="C639" s="80"/>
      <c r="D639" s="81"/>
      <c r="E639" s="7"/>
      <c r="F639" s="77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82"/>
      <c r="Z639" s="24"/>
      <c r="AA639" s="83"/>
      <c r="AB639" s="83"/>
      <c r="AC639" s="7"/>
      <c r="AD639" s="7"/>
      <c r="AE639" s="7"/>
      <c r="AF639" s="7"/>
    </row>
    <row r="640" spans="1:32" ht="18" x14ac:dyDescent="0.3">
      <c r="A640" s="24"/>
      <c r="B640" s="79"/>
      <c r="C640" s="80"/>
      <c r="D640" s="81"/>
      <c r="E640" s="7"/>
      <c r="F640" s="77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82"/>
      <c r="Z640" s="24"/>
      <c r="AA640" s="83"/>
      <c r="AB640" s="83"/>
      <c r="AC640" s="7"/>
      <c r="AD640" s="7"/>
      <c r="AE640" s="7"/>
      <c r="AF640" s="7"/>
    </row>
    <row r="641" spans="1:32" ht="18" x14ac:dyDescent="0.3">
      <c r="A641" s="24"/>
      <c r="B641" s="79"/>
      <c r="C641" s="80"/>
      <c r="D641" s="81"/>
      <c r="E641" s="7"/>
      <c r="F641" s="77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82"/>
      <c r="Z641" s="24"/>
      <c r="AA641" s="83"/>
      <c r="AB641" s="83"/>
      <c r="AC641" s="7"/>
      <c r="AD641" s="7"/>
      <c r="AE641" s="7"/>
      <c r="AF641" s="7"/>
    </row>
    <row r="642" spans="1:32" ht="18" x14ac:dyDescent="0.3">
      <c r="A642" s="24"/>
      <c r="B642" s="79"/>
      <c r="C642" s="80"/>
      <c r="D642" s="81"/>
      <c r="E642" s="7"/>
      <c r="F642" s="77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82"/>
      <c r="Z642" s="24"/>
      <c r="AA642" s="83"/>
      <c r="AB642" s="83"/>
      <c r="AC642" s="7"/>
      <c r="AD642" s="7"/>
      <c r="AE642" s="7"/>
      <c r="AF642" s="7"/>
    </row>
    <row r="643" spans="1:32" ht="18" x14ac:dyDescent="0.3">
      <c r="A643" s="24"/>
      <c r="B643" s="79"/>
      <c r="C643" s="80"/>
      <c r="D643" s="81"/>
      <c r="E643" s="7"/>
      <c r="F643" s="77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82"/>
      <c r="Z643" s="24"/>
      <c r="AA643" s="83"/>
      <c r="AB643" s="83"/>
      <c r="AC643" s="7"/>
      <c r="AD643" s="7"/>
      <c r="AE643" s="7"/>
      <c r="AF643" s="7"/>
    </row>
    <row r="644" spans="1:32" ht="18" x14ac:dyDescent="0.3">
      <c r="A644" s="24"/>
      <c r="B644" s="79"/>
      <c r="C644" s="80"/>
      <c r="D644" s="81"/>
      <c r="E644" s="7"/>
      <c r="F644" s="77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82"/>
      <c r="Z644" s="24"/>
      <c r="AA644" s="83"/>
      <c r="AB644" s="83"/>
      <c r="AC644" s="7"/>
      <c r="AD644" s="7"/>
      <c r="AE644" s="7"/>
      <c r="AF644" s="7"/>
    </row>
    <row r="645" spans="1:32" ht="18" x14ac:dyDescent="0.3">
      <c r="A645" s="24"/>
      <c r="B645" s="79"/>
      <c r="C645" s="80"/>
      <c r="D645" s="81"/>
      <c r="E645" s="7"/>
      <c r="F645" s="77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82"/>
      <c r="Z645" s="24"/>
      <c r="AA645" s="83"/>
      <c r="AB645" s="83"/>
      <c r="AC645" s="7"/>
      <c r="AD645" s="7"/>
      <c r="AE645" s="7"/>
      <c r="AF645" s="7"/>
    </row>
    <row r="646" spans="1:32" ht="18" x14ac:dyDescent="0.3">
      <c r="A646" s="24"/>
      <c r="B646" s="79"/>
      <c r="C646" s="80"/>
      <c r="D646" s="81"/>
      <c r="E646" s="7"/>
      <c r="F646" s="77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82"/>
      <c r="Z646" s="24"/>
      <c r="AA646" s="83"/>
      <c r="AB646" s="83"/>
      <c r="AC646" s="7"/>
      <c r="AD646" s="7"/>
      <c r="AE646" s="7"/>
      <c r="AF646" s="7"/>
    </row>
    <row r="647" spans="1:32" ht="18" x14ac:dyDescent="0.3">
      <c r="A647" s="24"/>
      <c r="B647" s="79"/>
      <c r="C647" s="80"/>
      <c r="D647" s="81"/>
      <c r="E647" s="7"/>
      <c r="F647" s="77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82"/>
      <c r="Z647" s="24"/>
      <c r="AA647" s="83"/>
      <c r="AB647" s="83"/>
      <c r="AC647" s="7"/>
      <c r="AD647" s="7"/>
      <c r="AE647" s="7"/>
      <c r="AF647" s="7"/>
    </row>
    <row r="648" spans="1:32" ht="18" x14ac:dyDescent="0.3">
      <c r="A648" s="24"/>
      <c r="B648" s="79"/>
      <c r="C648" s="80"/>
      <c r="D648" s="81"/>
      <c r="E648" s="7"/>
      <c r="F648" s="77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82"/>
      <c r="Z648" s="24"/>
      <c r="AA648" s="83"/>
      <c r="AB648" s="83"/>
      <c r="AC648" s="7"/>
      <c r="AD648" s="7"/>
      <c r="AE648" s="7"/>
      <c r="AF648" s="7"/>
    </row>
    <row r="649" spans="1:32" ht="18" x14ac:dyDescent="0.3">
      <c r="A649" s="24"/>
      <c r="B649" s="79"/>
      <c r="C649" s="80"/>
      <c r="D649" s="81"/>
      <c r="E649" s="7"/>
      <c r="F649" s="77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82"/>
      <c r="Z649" s="24"/>
      <c r="AA649" s="83"/>
      <c r="AB649" s="83"/>
      <c r="AC649" s="7"/>
      <c r="AD649" s="7"/>
      <c r="AE649" s="7"/>
      <c r="AF649" s="7"/>
    </row>
    <row r="650" spans="1:32" ht="18" x14ac:dyDescent="0.3">
      <c r="A650" s="24"/>
      <c r="B650" s="79"/>
      <c r="C650" s="80"/>
      <c r="D650" s="81"/>
      <c r="E650" s="7"/>
      <c r="F650" s="77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82"/>
      <c r="Z650" s="24"/>
      <c r="AA650" s="83"/>
      <c r="AB650" s="83"/>
      <c r="AC650" s="7"/>
      <c r="AD650" s="7"/>
      <c r="AE650" s="7"/>
      <c r="AF650" s="7"/>
    </row>
    <row r="651" spans="1:32" ht="18" x14ac:dyDescent="0.3">
      <c r="A651" s="24"/>
      <c r="B651" s="79"/>
      <c r="C651" s="80"/>
      <c r="D651" s="81"/>
      <c r="E651" s="7"/>
      <c r="F651" s="77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82"/>
      <c r="Z651" s="24"/>
      <c r="AA651" s="83"/>
      <c r="AB651" s="83"/>
      <c r="AC651" s="7"/>
      <c r="AD651" s="7"/>
      <c r="AE651" s="7"/>
      <c r="AF651" s="7"/>
    </row>
    <row r="652" spans="1:32" ht="18" x14ac:dyDescent="0.3">
      <c r="A652" s="24"/>
      <c r="B652" s="79"/>
      <c r="C652" s="80"/>
      <c r="D652" s="81"/>
      <c r="E652" s="7"/>
      <c r="F652" s="77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82"/>
      <c r="Z652" s="24"/>
      <c r="AA652" s="83"/>
      <c r="AB652" s="83"/>
      <c r="AC652" s="7"/>
      <c r="AD652" s="7"/>
      <c r="AE652" s="7"/>
      <c r="AF652" s="7"/>
    </row>
    <row r="653" spans="1:32" ht="18" x14ac:dyDescent="0.3">
      <c r="A653" s="24"/>
      <c r="B653" s="79"/>
      <c r="C653" s="80"/>
      <c r="D653" s="81"/>
      <c r="E653" s="7"/>
      <c r="F653" s="77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82"/>
      <c r="Z653" s="24"/>
      <c r="AA653" s="83"/>
      <c r="AB653" s="83"/>
      <c r="AC653" s="7"/>
      <c r="AD653" s="7"/>
      <c r="AE653" s="7"/>
      <c r="AF653" s="7"/>
    </row>
    <row r="654" spans="1:32" ht="18" x14ac:dyDescent="0.3">
      <c r="A654" s="24"/>
      <c r="B654" s="79"/>
      <c r="C654" s="80"/>
      <c r="D654" s="81"/>
      <c r="E654" s="7"/>
      <c r="F654" s="77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82"/>
      <c r="Z654" s="24"/>
      <c r="AA654" s="83"/>
      <c r="AB654" s="83"/>
      <c r="AC654" s="7"/>
      <c r="AD654" s="7"/>
      <c r="AE654" s="7"/>
      <c r="AF654" s="7"/>
    </row>
    <row r="655" spans="1:32" ht="18" x14ac:dyDescent="0.3">
      <c r="A655" s="24"/>
      <c r="B655" s="79"/>
      <c r="C655" s="80"/>
      <c r="D655" s="81"/>
      <c r="E655" s="7"/>
      <c r="F655" s="77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82"/>
      <c r="Z655" s="24"/>
      <c r="AA655" s="83"/>
      <c r="AB655" s="83"/>
      <c r="AC655" s="7"/>
      <c r="AD655" s="7"/>
      <c r="AE655" s="7"/>
      <c r="AF655" s="7"/>
    </row>
    <row r="656" spans="1:32" ht="18" x14ac:dyDescent="0.3">
      <c r="A656" s="24"/>
      <c r="B656" s="79"/>
      <c r="C656" s="80"/>
      <c r="D656" s="81"/>
      <c r="E656" s="7"/>
      <c r="F656" s="77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82"/>
      <c r="Z656" s="24"/>
      <c r="AA656" s="83"/>
      <c r="AB656" s="83"/>
      <c r="AC656" s="7"/>
      <c r="AD656" s="7"/>
      <c r="AE656" s="7"/>
      <c r="AF656" s="7"/>
    </row>
    <row r="657" spans="1:32" ht="18" x14ac:dyDescent="0.3">
      <c r="A657" s="24"/>
      <c r="B657" s="79"/>
      <c r="C657" s="80"/>
      <c r="D657" s="81"/>
      <c r="E657" s="7"/>
      <c r="F657" s="77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82"/>
      <c r="Z657" s="24"/>
      <c r="AA657" s="83"/>
      <c r="AB657" s="83"/>
      <c r="AC657" s="7"/>
      <c r="AD657" s="7"/>
      <c r="AE657" s="7"/>
      <c r="AF657" s="7"/>
    </row>
    <row r="658" spans="1:32" ht="18" x14ac:dyDescent="0.3">
      <c r="A658" s="24"/>
      <c r="B658" s="79"/>
      <c r="C658" s="80"/>
      <c r="D658" s="81"/>
      <c r="E658" s="7"/>
      <c r="F658" s="77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82"/>
      <c r="Z658" s="24"/>
      <c r="AA658" s="83"/>
      <c r="AB658" s="83"/>
      <c r="AC658" s="7"/>
      <c r="AD658" s="7"/>
      <c r="AE658" s="7"/>
      <c r="AF658" s="7"/>
    </row>
    <row r="659" spans="1:32" ht="18" x14ac:dyDescent="0.3">
      <c r="A659" s="24"/>
      <c r="B659" s="79"/>
      <c r="C659" s="80"/>
      <c r="D659" s="81"/>
      <c r="E659" s="7"/>
      <c r="F659" s="77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82"/>
      <c r="Z659" s="24"/>
      <c r="AA659" s="83"/>
      <c r="AB659" s="83"/>
      <c r="AC659" s="7"/>
      <c r="AD659" s="7"/>
      <c r="AE659" s="7"/>
      <c r="AF659" s="7"/>
    </row>
    <row r="660" spans="1:32" ht="18" x14ac:dyDescent="0.3">
      <c r="A660" s="24"/>
      <c r="B660" s="79"/>
      <c r="C660" s="80"/>
      <c r="D660" s="81"/>
      <c r="E660" s="7"/>
      <c r="F660" s="77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82"/>
      <c r="Z660" s="24"/>
      <c r="AA660" s="83"/>
      <c r="AB660" s="83"/>
      <c r="AC660" s="7"/>
      <c r="AD660" s="7"/>
      <c r="AE660" s="7"/>
      <c r="AF660" s="7"/>
    </row>
    <row r="661" spans="1:32" ht="18" x14ac:dyDescent="0.3">
      <c r="A661" s="24"/>
      <c r="B661" s="79"/>
      <c r="C661" s="80"/>
      <c r="D661" s="81"/>
      <c r="E661" s="7"/>
      <c r="F661" s="77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82"/>
      <c r="Z661" s="24"/>
      <c r="AA661" s="83"/>
      <c r="AB661" s="83"/>
      <c r="AC661" s="7"/>
      <c r="AD661" s="7"/>
      <c r="AE661" s="7"/>
      <c r="AF661" s="7"/>
    </row>
    <row r="662" spans="1:32" ht="18" x14ac:dyDescent="0.3">
      <c r="A662" s="24"/>
      <c r="B662" s="79"/>
      <c r="C662" s="80"/>
      <c r="D662" s="81"/>
      <c r="E662" s="7"/>
      <c r="F662" s="77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82"/>
      <c r="Z662" s="24"/>
      <c r="AA662" s="83"/>
      <c r="AB662" s="83"/>
      <c r="AC662" s="7"/>
      <c r="AD662" s="7"/>
      <c r="AE662" s="7"/>
      <c r="AF662" s="7"/>
    </row>
    <row r="663" spans="1:32" ht="18" x14ac:dyDescent="0.3">
      <c r="A663" s="24"/>
      <c r="B663" s="79"/>
      <c r="C663" s="80"/>
      <c r="D663" s="81"/>
      <c r="E663" s="7"/>
      <c r="F663" s="77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82"/>
      <c r="Z663" s="24"/>
      <c r="AA663" s="83"/>
      <c r="AB663" s="83"/>
      <c r="AC663" s="7"/>
      <c r="AD663" s="7"/>
      <c r="AE663" s="7"/>
      <c r="AF663" s="7"/>
    </row>
    <row r="664" spans="1:32" ht="18" x14ac:dyDescent="0.3">
      <c r="A664" s="24"/>
      <c r="B664" s="79"/>
      <c r="C664" s="80"/>
      <c r="D664" s="81"/>
      <c r="E664" s="7"/>
      <c r="F664" s="77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82"/>
      <c r="Z664" s="24"/>
      <c r="AA664" s="83"/>
      <c r="AB664" s="83"/>
      <c r="AC664" s="7"/>
      <c r="AD664" s="7"/>
      <c r="AE664" s="7"/>
      <c r="AF664" s="7"/>
    </row>
    <row r="665" spans="1:32" ht="18" x14ac:dyDescent="0.3">
      <c r="A665" s="24"/>
      <c r="B665" s="79"/>
      <c r="C665" s="80"/>
      <c r="D665" s="81"/>
      <c r="E665" s="7"/>
      <c r="F665" s="77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82"/>
      <c r="Z665" s="24"/>
      <c r="AA665" s="83"/>
      <c r="AB665" s="83"/>
      <c r="AC665" s="7"/>
      <c r="AD665" s="7"/>
      <c r="AE665" s="7"/>
      <c r="AF665" s="7"/>
    </row>
    <row r="666" spans="1:32" ht="18" x14ac:dyDescent="0.3">
      <c r="A666" s="24"/>
      <c r="B666" s="79"/>
      <c r="C666" s="80"/>
      <c r="D666" s="81"/>
      <c r="E666" s="7"/>
      <c r="F666" s="77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82"/>
      <c r="Z666" s="24"/>
      <c r="AA666" s="83"/>
      <c r="AB666" s="83"/>
      <c r="AC666" s="7"/>
      <c r="AD666" s="7"/>
      <c r="AE666" s="7"/>
      <c r="AF666" s="7"/>
    </row>
    <row r="667" spans="1:32" ht="18" x14ac:dyDescent="0.3">
      <c r="A667" s="24"/>
      <c r="B667" s="79"/>
      <c r="C667" s="80"/>
      <c r="D667" s="81"/>
      <c r="E667" s="7"/>
      <c r="F667" s="77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82"/>
      <c r="Z667" s="24"/>
      <c r="AA667" s="83"/>
      <c r="AB667" s="83"/>
      <c r="AC667" s="7"/>
      <c r="AD667" s="7"/>
      <c r="AE667" s="7"/>
      <c r="AF667" s="7"/>
    </row>
    <row r="668" spans="1:32" ht="18" x14ac:dyDescent="0.3">
      <c r="A668" s="24"/>
      <c r="B668" s="79"/>
      <c r="C668" s="80"/>
      <c r="D668" s="81"/>
      <c r="E668" s="7"/>
      <c r="F668" s="77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82"/>
      <c r="Z668" s="24"/>
      <c r="AA668" s="83"/>
      <c r="AB668" s="83"/>
      <c r="AC668" s="7"/>
      <c r="AD668" s="7"/>
      <c r="AE668" s="7"/>
      <c r="AF668" s="7"/>
    </row>
    <row r="669" spans="1:32" ht="18" x14ac:dyDescent="0.3">
      <c r="A669" s="24"/>
      <c r="B669" s="79"/>
      <c r="C669" s="80"/>
      <c r="D669" s="81"/>
      <c r="E669" s="7"/>
      <c r="F669" s="77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82"/>
      <c r="Z669" s="24"/>
      <c r="AA669" s="83"/>
      <c r="AB669" s="83"/>
      <c r="AC669" s="7"/>
      <c r="AD669" s="7"/>
      <c r="AE669" s="7"/>
      <c r="AF669" s="7"/>
    </row>
    <row r="670" spans="1:32" ht="18" x14ac:dyDescent="0.3">
      <c r="A670" s="24"/>
      <c r="B670" s="79"/>
      <c r="C670" s="80"/>
      <c r="D670" s="81"/>
      <c r="E670" s="7"/>
      <c r="F670" s="77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82"/>
      <c r="Z670" s="24"/>
      <c r="AA670" s="83"/>
      <c r="AB670" s="83"/>
      <c r="AC670" s="7"/>
      <c r="AD670" s="7"/>
      <c r="AE670" s="7"/>
      <c r="AF670" s="7"/>
    </row>
    <row r="671" spans="1:32" ht="18" x14ac:dyDescent="0.3">
      <c r="A671" s="24"/>
      <c r="B671" s="79"/>
      <c r="C671" s="80"/>
      <c r="D671" s="81"/>
      <c r="E671" s="7"/>
      <c r="F671" s="77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82"/>
      <c r="Z671" s="24"/>
      <c r="AA671" s="83"/>
      <c r="AB671" s="83"/>
      <c r="AC671" s="7"/>
      <c r="AD671" s="7"/>
      <c r="AE671" s="7"/>
      <c r="AF671" s="7"/>
    </row>
    <row r="672" spans="1:32" ht="18" x14ac:dyDescent="0.3">
      <c r="A672" s="24"/>
      <c r="B672" s="79"/>
      <c r="C672" s="80"/>
      <c r="D672" s="81"/>
      <c r="E672" s="7"/>
      <c r="F672" s="77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82"/>
      <c r="Z672" s="24"/>
      <c r="AA672" s="83"/>
      <c r="AB672" s="83"/>
      <c r="AC672" s="7"/>
      <c r="AD672" s="7"/>
      <c r="AE672" s="7"/>
      <c r="AF672" s="7"/>
    </row>
    <row r="673" spans="1:32" ht="18" x14ac:dyDescent="0.3">
      <c r="A673" s="24"/>
      <c r="B673" s="79"/>
      <c r="C673" s="80"/>
      <c r="D673" s="81"/>
      <c r="E673" s="7"/>
      <c r="F673" s="77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82"/>
      <c r="Z673" s="24"/>
      <c r="AA673" s="83"/>
      <c r="AB673" s="83"/>
      <c r="AC673" s="7"/>
      <c r="AD673" s="7"/>
      <c r="AE673" s="7"/>
      <c r="AF673" s="7"/>
    </row>
    <row r="674" spans="1:32" ht="18" x14ac:dyDescent="0.3">
      <c r="A674" s="24"/>
      <c r="B674" s="79"/>
      <c r="C674" s="80"/>
      <c r="D674" s="81"/>
      <c r="E674" s="7"/>
      <c r="F674" s="77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82"/>
      <c r="Z674" s="24"/>
      <c r="AA674" s="83"/>
      <c r="AB674" s="83"/>
      <c r="AC674" s="7"/>
      <c r="AD674" s="7"/>
      <c r="AE674" s="7"/>
      <c r="AF674" s="7"/>
    </row>
    <row r="675" spans="1:32" ht="18" x14ac:dyDescent="0.3">
      <c r="A675" s="24"/>
      <c r="B675" s="79"/>
      <c r="C675" s="80"/>
      <c r="D675" s="81"/>
      <c r="E675" s="7"/>
      <c r="F675" s="77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82"/>
      <c r="Z675" s="24"/>
      <c r="AA675" s="83"/>
      <c r="AB675" s="83"/>
      <c r="AC675" s="7"/>
      <c r="AD675" s="7"/>
      <c r="AE675" s="7"/>
      <c r="AF675" s="7"/>
    </row>
    <row r="676" spans="1:32" ht="18" x14ac:dyDescent="0.3">
      <c r="A676" s="24"/>
      <c r="B676" s="79"/>
      <c r="C676" s="80"/>
      <c r="D676" s="81"/>
      <c r="E676" s="7"/>
      <c r="F676" s="77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82"/>
      <c r="Z676" s="24"/>
      <c r="AA676" s="83"/>
      <c r="AB676" s="83"/>
      <c r="AC676" s="7"/>
      <c r="AD676" s="7"/>
      <c r="AE676" s="7"/>
      <c r="AF676" s="7"/>
    </row>
    <row r="677" spans="1:32" ht="18" x14ac:dyDescent="0.3">
      <c r="A677" s="24"/>
      <c r="B677" s="79"/>
      <c r="C677" s="80"/>
      <c r="D677" s="81"/>
      <c r="E677" s="7"/>
      <c r="F677" s="77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82"/>
      <c r="Z677" s="24"/>
      <c r="AA677" s="83"/>
      <c r="AB677" s="83"/>
      <c r="AC677" s="7"/>
      <c r="AD677" s="7"/>
      <c r="AE677" s="7"/>
      <c r="AF677" s="7"/>
    </row>
    <row r="678" spans="1:32" ht="18" x14ac:dyDescent="0.3">
      <c r="A678" s="24"/>
      <c r="B678" s="79"/>
      <c r="C678" s="80"/>
      <c r="D678" s="81"/>
      <c r="E678" s="7"/>
      <c r="F678" s="77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82"/>
      <c r="Z678" s="24"/>
      <c r="AA678" s="83"/>
      <c r="AB678" s="83"/>
      <c r="AC678" s="7"/>
      <c r="AD678" s="7"/>
      <c r="AE678" s="7"/>
      <c r="AF678" s="7"/>
    </row>
    <row r="679" spans="1:32" ht="18" x14ac:dyDescent="0.3">
      <c r="A679" s="24"/>
      <c r="B679" s="79"/>
      <c r="C679" s="80"/>
      <c r="D679" s="81"/>
      <c r="E679" s="7"/>
      <c r="F679" s="77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82"/>
      <c r="Z679" s="24"/>
      <c r="AA679" s="83"/>
      <c r="AB679" s="83"/>
      <c r="AC679" s="7"/>
      <c r="AD679" s="7"/>
      <c r="AE679" s="7"/>
      <c r="AF679" s="7"/>
    </row>
    <row r="680" spans="1:32" ht="18" x14ac:dyDescent="0.3">
      <c r="A680" s="24"/>
      <c r="B680" s="79"/>
      <c r="C680" s="80"/>
      <c r="D680" s="81"/>
      <c r="E680" s="7"/>
      <c r="F680" s="77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82"/>
      <c r="Z680" s="24"/>
      <c r="AA680" s="83"/>
      <c r="AB680" s="83"/>
      <c r="AC680" s="7"/>
      <c r="AD680" s="7"/>
      <c r="AE680" s="7"/>
      <c r="AF680" s="7"/>
    </row>
    <row r="681" spans="1:32" ht="18" x14ac:dyDescent="0.3">
      <c r="A681" s="24"/>
      <c r="B681" s="79"/>
      <c r="C681" s="80"/>
      <c r="D681" s="81"/>
      <c r="E681" s="7"/>
      <c r="F681" s="77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82"/>
      <c r="Z681" s="24"/>
      <c r="AA681" s="83"/>
      <c r="AB681" s="83"/>
      <c r="AC681" s="7"/>
      <c r="AD681" s="7"/>
      <c r="AE681" s="7"/>
      <c r="AF681" s="7"/>
    </row>
    <row r="682" spans="1:32" ht="18" x14ac:dyDescent="0.3">
      <c r="A682" s="24"/>
      <c r="B682" s="79"/>
      <c r="C682" s="80"/>
      <c r="D682" s="81"/>
      <c r="E682" s="7"/>
      <c r="F682" s="77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82"/>
      <c r="Z682" s="24"/>
      <c r="AA682" s="83"/>
      <c r="AB682" s="83"/>
      <c r="AC682" s="7"/>
      <c r="AD682" s="7"/>
      <c r="AE682" s="7"/>
      <c r="AF682" s="7"/>
    </row>
    <row r="683" spans="1:32" ht="18" x14ac:dyDescent="0.3">
      <c r="A683" s="24"/>
      <c r="B683" s="79"/>
      <c r="C683" s="80"/>
      <c r="D683" s="81"/>
      <c r="E683" s="7"/>
      <c r="F683" s="77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82"/>
      <c r="Z683" s="24"/>
      <c r="AA683" s="83"/>
      <c r="AB683" s="83"/>
      <c r="AC683" s="7"/>
      <c r="AD683" s="7"/>
      <c r="AE683" s="7"/>
      <c r="AF683" s="7"/>
    </row>
    <row r="684" spans="1:32" ht="18" x14ac:dyDescent="0.3">
      <c r="A684" s="24"/>
      <c r="B684" s="79"/>
      <c r="C684" s="80"/>
      <c r="D684" s="81"/>
      <c r="E684" s="7"/>
      <c r="F684" s="77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82"/>
      <c r="Z684" s="24"/>
      <c r="AA684" s="83"/>
      <c r="AB684" s="83"/>
      <c r="AC684" s="7"/>
      <c r="AD684" s="7"/>
      <c r="AE684" s="7"/>
      <c r="AF684" s="7"/>
    </row>
    <row r="685" spans="1:32" ht="18" x14ac:dyDescent="0.3">
      <c r="A685" s="24"/>
      <c r="B685" s="79"/>
      <c r="C685" s="80"/>
      <c r="D685" s="81"/>
      <c r="E685" s="7"/>
      <c r="F685" s="77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82"/>
      <c r="Z685" s="24"/>
      <c r="AA685" s="83"/>
      <c r="AB685" s="83"/>
      <c r="AC685" s="7"/>
      <c r="AD685" s="7"/>
      <c r="AE685" s="7"/>
      <c r="AF685" s="7"/>
    </row>
    <row r="686" spans="1:32" ht="18" x14ac:dyDescent="0.3">
      <c r="A686" s="24"/>
      <c r="B686" s="79"/>
      <c r="C686" s="80"/>
      <c r="D686" s="81"/>
      <c r="E686" s="7"/>
      <c r="F686" s="77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82"/>
      <c r="Z686" s="24"/>
      <c r="AA686" s="83"/>
      <c r="AB686" s="83"/>
      <c r="AC686" s="7"/>
      <c r="AD686" s="7"/>
      <c r="AE686" s="7"/>
      <c r="AF686" s="7"/>
    </row>
    <row r="687" spans="1:32" ht="18" x14ac:dyDescent="0.3">
      <c r="A687" s="24"/>
      <c r="B687" s="79"/>
      <c r="C687" s="80"/>
      <c r="D687" s="81"/>
      <c r="E687" s="7"/>
      <c r="F687" s="77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82"/>
      <c r="Z687" s="24"/>
      <c r="AA687" s="83"/>
      <c r="AB687" s="83"/>
      <c r="AC687" s="7"/>
      <c r="AD687" s="7"/>
      <c r="AE687" s="7"/>
      <c r="AF687" s="7"/>
    </row>
    <row r="688" spans="1:32" ht="18" x14ac:dyDescent="0.3">
      <c r="A688" s="24"/>
      <c r="B688" s="79"/>
      <c r="C688" s="80"/>
      <c r="D688" s="81"/>
      <c r="E688" s="7"/>
      <c r="F688" s="77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82"/>
      <c r="Z688" s="24"/>
      <c r="AA688" s="83"/>
      <c r="AB688" s="83"/>
      <c r="AC688" s="7"/>
      <c r="AD688" s="7"/>
      <c r="AE688" s="7"/>
      <c r="AF688" s="7"/>
    </row>
    <row r="689" spans="1:32" ht="18" x14ac:dyDescent="0.3">
      <c r="A689" s="24"/>
      <c r="B689" s="79"/>
      <c r="C689" s="80"/>
      <c r="D689" s="81"/>
      <c r="E689" s="7"/>
      <c r="F689" s="77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82"/>
      <c r="Z689" s="24"/>
      <c r="AA689" s="83"/>
      <c r="AB689" s="83"/>
      <c r="AC689" s="7"/>
      <c r="AD689" s="7"/>
      <c r="AE689" s="7"/>
      <c r="AF689" s="7"/>
    </row>
    <row r="690" spans="1:32" ht="18" x14ac:dyDescent="0.3">
      <c r="A690" s="24"/>
      <c r="B690" s="79"/>
      <c r="C690" s="80"/>
      <c r="D690" s="81"/>
      <c r="E690" s="7"/>
      <c r="F690" s="77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82"/>
      <c r="Z690" s="24"/>
      <c r="AA690" s="83"/>
      <c r="AB690" s="83"/>
      <c r="AC690" s="7"/>
      <c r="AD690" s="7"/>
      <c r="AE690" s="7"/>
      <c r="AF690" s="7"/>
    </row>
    <row r="691" spans="1:32" ht="18" x14ac:dyDescent="0.3">
      <c r="A691" s="24"/>
      <c r="B691" s="79"/>
      <c r="C691" s="80"/>
      <c r="D691" s="81"/>
      <c r="E691" s="7"/>
      <c r="F691" s="77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82"/>
      <c r="Z691" s="24"/>
      <c r="AA691" s="83"/>
      <c r="AB691" s="83"/>
      <c r="AC691" s="7"/>
      <c r="AD691" s="7"/>
      <c r="AE691" s="7"/>
      <c r="AF691" s="7"/>
    </row>
    <row r="692" spans="1:32" ht="18" x14ac:dyDescent="0.3">
      <c r="A692" s="24"/>
      <c r="B692" s="79"/>
      <c r="C692" s="80"/>
      <c r="D692" s="81"/>
      <c r="E692" s="7"/>
      <c r="F692" s="77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82"/>
      <c r="Z692" s="24"/>
      <c r="AA692" s="83"/>
      <c r="AB692" s="83"/>
      <c r="AC692" s="7"/>
      <c r="AD692" s="7"/>
      <c r="AE692" s="7"/>
      <c r="AF692" s="7"/>
    </row>
    <row r="693" spans="1:32" ht="18" x14ac:dyDescent="0.3">
      <c r="A693" s="24"/>
      <c r="B693" s="79"/>
      <c r="C693" s="80"/>
      <c r="D693" s="81"/>
      <c r="E693" s="7"/>
      <c r="F693" s="77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82"/>
      <c r="Z693" s="24"/>
      <c r="AA693" s="83"/>
      <c r="AB693" s="83"/>
      <c r="AC693" s="7"/>
      <c r="AD693" s="7"/>
      <c r="AE693" s="7"/>
      <c r="AF693" s="7"/>
    </row>
    <row r="694" spans="1:32" ht="18" x14ac:dyDescent="0.3">
      <c r="A694" s="24"/>
      <c r="B694" s="79"/>
      <c r="C694" s="80"/>
      <c r="D694" s="81"/>
      <c r="E694" s="7"/>
      <c r="F694" s="77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82"/>
      <c r="Z694" s="24"/>
      <c r="AA694" s="83"/>
      <c r="AB694" s="83"/>
      <c r="AC694" s="7"/>
      <c r="AD694" s="7"/>
      <c r="AE694" s="7"/>
      <c r="AF694" s="7"/>
    </row>
    <row r="695" spans="1:32" ht="18" x14ac:dyDescent="0.3">
      <c r="A695" s="24"/>
      <c r="B695" s="79"/>
      <c r="C695" s="80"/>
      <c r="D695" s="81"/>
      <c r="E695" s="7"/>
      <c r="F695" s="77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82"/>
      <c r="Z695" s="24"/>
      <c r="AA695" s="83"/>
      <c r="AB695" s="83"/>
      <c r="AC695" s="7"/>
      <c r="AD695" s="7"/>
      <c r="AE695" s="7"/>
      <c r="AF695" s="7"/>
    </row>
    <row r="696" spans="1:32" ht="18" x14ac:dyDescent="0.3">
      <c r="A696" s="24"/>
      <c r="B696" s="79"/>
      <c r="C696" s="80"/>
      <c r="D696" s="81"/>
      <c r="E696" s="7"/>
      <c r="F696" s="77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82"/>
      <c r="Z696" s="24"/>
      <c r="AA696" s="83"/>
      <c r="AB696" s="83"/>
      <c r="AC696" s="7"/>
      <c r="AD696" s="7"/>
      <c r="AE696" s="7"/>
      <c r="AF696" s="7"/>
    </row>
    <row r="697" spans="1:32" ht="18" x14ac:dyDescent="0.3">
      <c r="A697" s="24"/>
      <c r="B697" s="79"/>
      <c r="C697" s="80"/>
      <c r="D697" s="81"/>
      <c r="E697" s="7"/>
      <c r="F697" s="77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82"/>
      <c r="Z697" s="24"/>
      <c r="AA697" s="83"/>
      <c r="AB697" s="83"/>
      <c r="AC697" s="7"/>
      <c r="AD697" s="7"/>
      <c r="AE697" s="7"/>
      <c r="AF697" s="7"/>
    </row>
    <row r="698" spans="1:32" ht="18" x14ac:dyDescent="0.3">
      <c r="A698" s="24"/>
      <c r="B698" s="79"/>
      <c r="C698" s="80"/>
      <c r="D698" s="81"/>
      <c r="E698" s="7"/>
      <c r="F698" s="77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82"/>
      <c r="Z698" s="24"/>
      <c r="AA698" s="83"/>
      <c r="AB698" s="83"/>
      <c r="AC698" s="7"/>
      <c r="AD698" s="7"/>
      <c r="AE698" s="7"/>
      <c r="AF698" s="7"/>
    </row>
    <row r="699" spans="1:32" ht="18" x14ac:dyDescent="0.3">
      <c r="A699" s="24"/>
      <c r="B699" s="79"/>
      <c r="C699" s="80"/>
      <c r="D699" s="81"/>
      <c r="E699" s="7"/>
      <c r="F699" s="77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82"/>
      <c r="Z699" s="24"/>
      <c r="AA699" s="83"/>
      <c r="AB699" s="83"/>
      <c r="AC699" s="7"/>
      <c r="AD699" s="7"/>
      <c r="AE699" s="7"/>
      <c r="AF699" s="7"/>
    </row>
    <row r="700" spans="1:32" ht="18" x14ac:dyDescent="0.3">
      <c r="A700" s="24"/>
      <c r="B700" s="79"/>
      <c r="C700" s="80"/>
      <c r="D700" s="81"/>
      <c r="E700" s="7"/>
      <c r="F700" s="77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82"/>
      <c r="Z700" s="24"/>
      <c r="AA700" s="83"/>
      <c r="AB700" s="83"/>
      <c r="AC700" s="7"/>
      <c r="AD700" s="7"/>
      <c r="AE700" s="7"/>
      <c r="AF700" s="7"/>
    </row>
    <row r="701" spans="1:32" ht="18" x14ac:dyDescent="0.3">
      <c r="A701" s="24"/>
      <c r="B701" s="79"/>
      <c r="C701" s="80"/>
      <c r="D701" s="81"/>
      <c r="E701" s="7"/>
      <c r="F701" s="77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82"/>
      <c r="Z701" s="24"/>
      <c r="AA701" s="83"/>
      <c r="AB701" s="83"/>
      <c r="AC701" s="7"/>
      <c r="AD701" s="7"/>
      <c r="AE701" s="7"/>
      <c r="AF701" s="7"/>
    </row>
    <row r="702" spans="1:32" ht="18" x14ac:dyDescent="0.3">
      <c r="A702" s="24"/>
      <c r="B702" s="79"/>
      <c r="C702" s="80"/>
      <c r="D702" s="81"/>
      <c r="E702" s="7"/>
      <c r="F702" s="77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82"/>
      <c r="Z702" s="24"/>
      <c r="AA702" s="83"/>
      <c r="AB702" s="83"/>
      <c r="AC702" s="7"/>
      <c r="AD702" s="7"/>
      <c r="AE702" s="7"/>
      <c r="AF702" s="7"/>
    </row>
    <row r="703" spans="1:32" ht="18" x14ac:dyDescent="0.3">
      <c r="A703" s="24"/>
      <c r="B703" s="79"/>
      <c r="C703" s="80"/>
      <c r="D703" s="81"/>
      <c r="E703" s="7"/>
      <c r="F703" s="77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82"/>
      <c r="Z703" s="24"/>
      <c r="AA703" s="83"/>
      <c r="AB703" s="83"/>
      <c r="AC703" s="7"/>
      <c r="AD703" s="7"/>
      <c r="AE703" s="7"/>
      <c r="AF703" s="7"/>
    </row>
    <row r="704" spans="1:32" ht="18" x14ac:dyDescent="0.3">
      <c r="A704" s="24"/>
      <c r="B704" s="79"/>
      <c r="C704" s="80"/>
      <c r="D704" s="81"/>
      <c r="E704" s="7"/>
      <c r="F704" s="77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82"/>
      <c r="Z704" s="24"/>
      <c r="AA704" s="83"/>
      <c r="AB704" s="83"/>
      <c r="AC704" s="7"/>
      <c r="AD704" s="7"/>
      <c r="AE704" s="7"/>
      <c r="AF704" s="7"/>
    </row>
    <row r="705" spans="1:32" ht="18" x14ac:dyDescent="0.3">
      <c r="A705" s="24"/>
      <c r="B705" s="79"/>
      <c r="C705" s="80"/>
      <c r="D705" s="81"/>
      <c r="E705" s="7"/>
      <c r="F705" s="77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82"/>
      <c r="Z705" s="24"/>
      <c r="AA705" s="83"/>
      <c r="AB705" s="83"/>
      <c r="AC705" s="7"/>
      <c r="AD705" s="7"/>
      <c r="AE705" s="7"/>
      <c r="AF705" s="7"/>
    </row>
    <row r="706" spans="1:32" ht="18" x14ac:dyDescent="0.3">
      <c r="A706" s="24"/>
      <c r="B706" s="79"/>
      <c r="C706" s="80"/>
      <c r="D706" s="81"/>
      <c r="E706" s="7"/>
      <c r="F706" s="77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82"/>
      <c r="Z706" s="24"/>
      <c r="AA706" s="83"/>
      <c r="AB706" s="83"/>
      <c r="AC706" s="7"/>
      <c r="AD706" s="7"/>
      <c r="AE706" s="7"/>
      <c r="AF706" s="7"/>
    </row>
    <row r="707" spans="1:32" ht="18" x14ac:dyDescent="0.3">
      <c r="A707" s="24"/>
      <c r="B707" s="79"/>
      <c r="C707" s="80"/>
      <c r="D707" s="81"/>
      <c r="E707" s="7"/>
      <c r="F707" s="77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82"/>
      <c r="Z707" s="24"/>
      <c r="AA707" s="83"/>
      <c r="AB707" s="83"/>
      <c r="AC707" s="7"/>
      <c r="AD707" s="7"/>
      <c r="AE707" s="7"/>
      <c r="AF707" s="7"/>
    </row>
    <row r="708" spans="1:32" ht="18" x14ac:dyDescent="0.3">
      <c r="A708" s="24"/>
      <c r="B708" s="79"/>
      <c r="C708" s="80"/>
      <c r="D708" s="81"/>
      <c r="E708" s="7"/>
      <c r="F708" s="77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82"/>
      <c r="Z708" s="24"/>
      <c r="AA708" s="83"/>
      <c r="AB708" s="83"/>
      <c r="AC708" s="7"/>
      <c r="AD708" s="7"/>
      <c r="AE708" s="7"/>
      <c r="AF708" s="7"/>
    </row>
    <row r="709" spans="1:32" ht="18" x14ac:dyDescent="0.3">
      <c r="A709" s="24"/>
      <c r="B709" s="79"/>
      <c r="C709" s="80"/>
      <c r="D709" s="81"/>
      <c r="E709" s="7"/>
      <c r="F709" s="77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82"/>
      <c r="Z709" s="24"/>
      <c r="AA709" s="83"/>
      <c r="AB709" s="83"/>
      <c r="AC709" s="7"/>
      <c r="AD709" s="7"/>
      <c r="AE709" s="7"/>
      <c r="AF709" s="7"/>
    </row>
    <row r="710" spans="1:32" ht="18" x14ac:dyDescent="0.3">
      <c r="A710" s="24"/>
      <c r="B710" s="79"/>
      <c r="C710" s="80"/>
      <c r="D710" s="81"/>
      <c r="E710" s="7"/>
      <c r="F710" s="77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82"/>
      <c r="Z710" s="24"/>
      <c r="AA710" s="83"/>
      <c r="AB710" s="83"/>
      <c r="AC710" s="7"/>
      <c r="AD710" s="7"/>
      <c r="AE710" s="7"/>
      <c r="AF710" s="7"/>
    </row>
    <row r="711" spans="1:32" ht="18" x14ac:dyDescent="0.3">
      <c r="A711" s="24"/>
      <c r="B711" s="79"/>
      <c r="C711" s="80"/>
      <c r="D711" s="81"/>
      <c r="E711" s="7"/>
      <c r="F711" s="77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82"/>
      <c r="Z711" s="24"/>
      <c r="AA711" s="83"/>
      <c r="AB711" s="83"/>
      <c r="AC711" s="7"/>
      <c r="AD711" s="7"/>
      <c r="AE711" s="7"/>
      <c r="AF711" s="7"/>
    </row>
    <row r="712" spans="1:32" ht="18" x14ac:dyDescent="0.3">
      <c r="A712" s="24"/>
      <c r="B712" s="79"/>
      <c r="C712" s="80"/>
      <c r="D712" s="81"/>
      <c r="E712" s="7"/>
      <c r="F712" s="77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82"/>
      <c r="Z712" s="24"/>
      <c r="AA712" s="83"/>
      <c r="AB712" s="83"/>
      <c r="AC712" s="7"/>
      <c r="AD712" s="7"/>
      <c r="AE712" s="7"/>
      <c r="AF712" s="7"/>
    </row>
    <row r="713" spans="1:32" ht="18" x14ac:dyDescent="0.3">
      <c r="A713" s="24"/>
      <c r="B713" s="79"/>
      <c r="C713" s="80"/>
      <c r="D713" s="81"/>
      <c r="E713" s="7"/>
      <c r="F713" s="77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82"/>
      <c r="Z713" s="24"/>
      <c r="AA713" s="83"/>
      <c r="AB713" s="83"/>
      <c r="AC713" s="7"/>
      <c r="AD713" s="7"/>
      <c r="AE713" s="7"/>
      <c r="AF713" s="7"/>
    </row>
    <row r="714" spans="1:32" ht="18" x14ac:dyDescent="0.3">
      <c r="A714" s="24"/>
      <c r="B714" s="79"/>
      <c r="C714" s="80"/>
      <c r="D714" s="81"/>
      <c r="E714" s="7"/>
      <c r="F714" s="77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82"/>
      <c r="Z714" s="24"/>
      <c r="AA714" s="83"/>
      <c r="AB714" s="83"/>
      <c r="AC714" s="7"/>
      <c r="AD714" s="7"/>
      <c r="AE714" s="7"/>
      <c r="AF714" s="7"/>
    </row>
    <row r="715" spans="1:32" ht="18" x14ac:dyDescent="0.3">
      <c r="A715" s="24"/>
      <c r="B715" s="79"/>
      <c r="C715" s="80"/>
      <c r="D715" s="81"/>
      <c r="E715" s="7"/>
      <c r="F715" s="77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82"/>
      <c r="Z715" s="24"/>
      <c r="AA715" s="83"/>
      <c r="AB715" s="83"/>
      <c r="AC715" s="7"/>
      <c r="AD715" s="7"/>
      <c r="AE715" s="7"/>
      <c r="AF715" s="7"/>
    </row>
    <row r="716" spans="1:32" ht="18" x14ac:dyDescent="0.3">
      <c r="A716" s="24"/>
      <c r="B716" s="79"/>
      <c r="C716" s="80"/>
      <c r="D716" s="81"/>
      <c r="E716" s="7"/>
      <c r="F716" s="77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82"/>
      <c r="Z716" s="24"/>
      <c r="AA716" s="83"/>
      <c r="AB716" s="83"/>
      <c r="AC716" s="7"/>
      <c r="AD716" s="7"/>
      <c r="AE716" s="7"/>
      <c r="AF716" s="7"/>
    </row>
    <row r="717" spans="1:32" ht="18" x14ac:dyDescent="0.3">
      <c r="A717" s="24"/>
      <c r="B717" s="79"/>
      <c r="C717" s="80"/>
      <c r="D717" s="81"/>
      <c r="E717" s="7"/>
      <c r="F717" s="77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82"/>
      <c r="Z717" s="24"/>
      <c r="AA717" s="83"/>
      <c r="AB717" s="83"/>
      <c r="AC717" s="7"/>
      <c r="AD717" s="7"/>
      <c r="AE717" s="7"/>
      <c r="AF717" s="7"/>
    </row>
    <row r="718" spans="1:32" ht="18" x14ac:dyDescent="0.3">
      <c r="A718" s="24"/>
      <c r="B718" s="79"/>
      <c r="C718" s="80"/>
      <c r="D718" s="81"/>
      <c r="E718" s="7"/>
      <c r="F718" s="77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82"/>
      <c r="Z718" s="24"/>
      <c r="AA718" s="83"/>
      <c r="AB718" s="83"/>
      <c r="AC718" s="7"/>
      <c r="AD718" s="7"/>
      <c r="AE718" s="7"/>
      <c r="AF718" s="7"/>
    </row>
    <row r="719" spans="1:32" ht="18" x14ac:dyDescent="0.3">
      <c r="A719" s="24"/>
      <c r="B719" s="79"/>
      <c r="C719" s="80"/>
      <c r="D719" s="81"/>
      <c r="E719" s="7"/>
      <c r="F719" s="77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82"/>
      <c r="Z719" s="24"/>
      <c r="AA719" s="83"/>
      <c r="AB719" s="83"/>
      <c r="AC719" s="7"/>
      <c r="AD719" s="7"/>
      <c r="AE719" s="7"/>
      <c r="AF719" s="7"/>
    </row>
    <row r="720" spans="1:32" ht="18" x14ac:dyDescent="0.3">
      <c r="A720" s="24"/>
      <c r="B720" s="79"/>
      <c r="C720" s="80"/>
      <c r="D720" s="81"/>
      <c r="E720" s="7"/>
      <c r="F720" s="77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82"/>
      <c r="Z720" s="24"/>
      <c r="AA720" s="83"/>
      <c r="AB720" s="83"/>
      <c r="AC720" s="7"/>
      <c r="AD720" s="7"/>
      <c r="AE720" s="7"/>
      <c r="AF720" s="7"/>
    </row>
    <row r="721" spans="1:32" ht="18" x14ac:dyDescent="0.3">
      <c r="A721" s="24"/>
      <c r="B721" s="79"/>
      <c r="C721" s="80"/>
      <c r="D721" s="81"/>
      <c r="E721" s="7"/>
      <c r="F721" s="77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82"/>
      <c r="Z721" s="24"/>
      <c r="AA721" s="83"/>
      <c r="AB721" s="83"/>
      <c r="AC721" s="7"/>
      <c r="AD721" s="7"/>
      <c r="AE721" s="7"/>
      <c r="AF721" s="7"/>
    </row>
    <row r="722" spans="1:32" ht="18" x14ac:dyDescent="0.3">
      <c r="A722" s="24"/>
      <c r="B722" s="79"/>
      <c r="C722" s="80"/>
      <c r="D722" s="81"/>
      <c r="E722" s="7"/>
      <c r="F722" s="77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82"/>
      <c r="Z722" s="24"/>
      <c r="AA722" s="83"/>
      <c r="AB722" s="83"/>
      <c r="AC722" s="7"/>
      <c r="AD722" s="7"/>
      <c r="AE722" s="7"/>
      <c r="AF722" s="7"/>
    </row>
    <row r="723" spans="1:32" ht="18" x14ac:dyDescent="0.3">
      <c r="A723" s="24"/>
      <c r="B723" s="79"/>
      <c r="C723" s="80"/>
      <c r="D723" s="81"/>
      <c r="E723" s="7"/>
      <c r="F723" s="77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82"/>
      <c r="Z723" s="24"/>
      <c r="AA723" s="83"/>
      <c r="AB723" s="83"/>
      <c r="AC723" s="7"/>
      <c r="AD723" s="7"/>
      <c r="AE723" s="7"/>
      <c r="AF723" s="7"/>
    </row>
    <row r="724" spans="1:32" ht="18" x14ac:dyDescent="0.3">
      <c r="A724" s="24"/>
      <c r="B724" s="79"/>
      <c r="C724" s="80"/>
      <c r="D724" s="81"/>
      <c r="E724" s="7"/>
      <c r="F724" s="77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82"/>
      <c r="Z724" s="24"/>
      <c r="AA724" s="83"/>
      <c r="AB724" s="83"/>
      <c r="AC724" s="7"/>
      <c r="AD724" s="7"/>
      <c r="AE724" s="7"/>
      <c r="AF724" s="7"/>
    </row>
    <row r="725" spans="1:32" ht="18" x14ac:dyDescent="0.3">
      <c r="A725" s="24"/>
      <c r="B725" s="79"/>
      <c r="C725" s="80"/>
      <c r="D725" s="81"/>
      <c r="E725" s="7"/>
      <c r="F725" s="77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82"/>
      <c r="Z725" s="24"/>
      <c r="AA725" s="83"/>
      <c r="AB725" s="83"/>
      <c r="AC725" s="7"/>
      <c r="AD725" s="7"/>
      <c r="AE725" s="7"/>
      <c r="AF725" s="7"/>
    </row>
    <row r="726" spans="1:32" ht="18" x14ac:dyDescent="0.3">
      <c r="A726" s="24"/>
      <c r="B726" s="79"/>
      <c r="C726" s="80"/>
      <c r="D726" s="81"/>
      <c r="E726" s="7"/>
      <c r="F726" s="77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82"/>
      <c r="Z726" s="24"/>
      <c r="AA726" s="83"/>
      <c r="AB726" s="83"/>
      <c r="AC726" s="7"/>
      <c r="AD726" s="7"/>
      <c r="AE726" s="7"/>
      <c r="AF726" s="7"/>
    </row>
    <row r="727" spans="1:32" ht="18" x14ac:dyDescent="0.3">
      <c r="A727" s="24"/>
      <c r="B727" s="79"/>
      <c r="C727" s="80"/>
      <c r="D727" s="81"/>
      <c r="E727" s="7"/>
      <c r="F727" s="77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82"/>
      <c r="Z727" s="24"/>
      <c r="AA727" s="83"/>
      <c r="AB727" s="83"/>
      <c r="AC727" s="7"/>
      <c r="AD727" s="7"/>
      <c r="AE727" s="7"/>
      <c r="AF727" s="7"/>
    </row>
    <row r="728" spans="1:32" ht="18" x14ac:dyDescent="0.3">
      <c r="A728" s="24"/>
      <c r="B728" s="79"/>
      <c r="C728" s="80"/>
      <c r="D728" s="81"/>
      <c r="E728" s="7"/>
      <c r="F728" s="77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82"/>
      <c r="Z728" s="24"/>
      <c r="AA728" s="83"/>
      <c r="AB728" s="83"/>
      <c r="AC728" s="7"/>
      <c r="AD728" s="7"/>
      <c r="AE728" s="7"/>
      <c r="AF728" s="7"/>
    </row>
    <row r="729" spans="1:32" ht="18" x14ac:dyDescent="0.3">
      <c r="A729" s="24"/>
      <c r="B729" s="79"/>
      <c r="C729" s="80"/>
      <c r="D729" s="81"/>
      <c r="E729" s="7"/>
      <c r="F729" s="77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82"/>
      <c r="Z729" s="24"/>
      <c r="AA729" s="83"/>
      <c r="AB729" s="83"/>
      <c r="AC729" s="7"/>
      <c r="AD729" s="7"/>
      <c r="AE729" s="7"/>
      <c r="AF729" s="7"/>
    </row>
    <row r="730" spans="1:32" ht="18" x14ac:dyDescent="0.3">
      <c r="A730" s="24"/>
      <c r="B730" s="79"/>
      <c r="C730" s="80"/>
      <c r="D730" s="81"/>
      <c r="E730" s="7"/>
      <c r="F730" s="77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82"/>
      <c r="Z730" s="24"/>
      <c r="AA730" s="83"/>
      <c r="AB730" s="83"/>
      <c r="AC730" s="7"/>
      <c r="AD730" s="7"/>
      <c r="AE730" s="7"/>
      <c r="AF730" s="7"/>
    </row>
    <row r="731" spans="1:32" ht="18" x14ac:dyDescent="0.3">
      <c r="A731" s="24"/>
      <c r="B731" s="79"/>
      <c r="C731" s="80"/>
      <c r="D731" s="81"/>
      <c r="E731" s="7"/>
      <c r="F731" s="77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82"/>
      <c r="Z731" s="24"/>
      <c r="AA731" s="83"/>
      <c r="AB731" s="83"/>
      <c r="AC731" s="7"/>
      <c r="AD731" s="7"/>
      <c r="AE731" s="7"/>
      <c r="AF731" s="7"/>
    </row>
    <row r="732" spans="1:32" ht="18" x14ac:dyDescent="0.3">
      <c r="A732" s="24"/>
      <c r="B732" s="79"/>
      <c r="C732" s="80"/>
      <c r="D732" s="81"/>
      <c r="E732" s="7"/>
      <c r="F732" s="77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82"/>
      <c r="Z732" s="24"/>
      <c r="AA732" s="83"/>
      <c r="AB732" s="83"/>
      <c r="AC732" s="7"/>
      <c r="AD732" s="7"/>
      <c r="AE732" s="7"/>
      <c r="AF732" s="7"/>
    </row>
    <row r="733" spans="1:32" ht="18" x14ac:dyDescent="0.3">
      <c r="A733" s="24"/>
      <c r="B733" s="79"/>
      <c r="C733" s="80"/>
      <c r="D733" s="81"/>
      <c r="E733" s="7"/>
      <c r="F733" s="77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82"/>
      <c r="Z733" s="24"/>
      <c r="AA733" s="83"/>
      <c r="AB733" s="83"/>
      <c r="AC733" s="7"/>
      <c r="AD733" s="7"/>
      <c r="AE733" s="7"/>
      <c r="AF733" s="7"/>
    </row>
    <row r="734" spans="1:32" ht="18" x14ac:dyDescent="0.3">
      <c r="A734" s="24"/>
      <c r="B734" s="79"/>
      <c r="C734" s="80"/>
      <c r="D734" s="81"/>
      <c r="E734" s="7"/>
      <c r="F734" s="77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82"/>
      <c r="Z734" s="24"/>
      <c r="AA734" s="83"/>
      <c r="AB734" s="83"/>
      <c r="AC734" s="7"/>
      <c r="AD734" s="7"/>
      <c r="AE734" s="7"/>
      <c r="AF734" s="7"/>
    </row>
    <row r="735" spans="1:32" ht="18" x14ac:dyDescent="0.3">
      <c r="A735" s="24"/>
      <c r="B735" s="79"/>
      <c r="C735" s="80"/>
      <c r="D735" s="81"/>
      <c r="E735" s="7"/>
      <c r="F735" s="77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82"/>
      <c r="Z735" s="24"/>
      <c r="AA735" s="83"/>
      <c r="AB735" s="83"/>
      <c r="AC735" s="7"/>
      <c r="AD735" s="7"/>
      <c r="AE735" s="7"/>
      <c r="AF735" s="7"/>
    </row>
    <row r="736" spans="1:32" ht="18" x14ac:dyDescent="0.3">
      <c r="A736" s="24"/>
      <c r="B736" s="79"/>
      <c r="C736" s="80"/>
      <c r="D736" s="81"/>
      <c r="E736" s="7"/>
      <c r="F736" s="77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82"/>
      <c r="Z736" s="24"/>
      <c r="AA736" s="83"/>
      <c r="AB736" s="83"/>
      <c r="AC736" s="7"/>
      <c r="AD736" s="7"/>
      <c r="AE736" s="7"/>
      <c r="AF736" s="7"/>
    </row>
    <row r="737" spans="1:32" ht="18" x14ac:dyDescent="0.3">
      <c r="A737" s="24"/>
      <c r="B737" s="79"/>
      <c r="C737" s="80"/>
      <c r="D737" s="81"/>
      <c r="E737" s="7"/>
      <c r="F737" s="77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82"/>
      <c r="Z737" s="24"/>
      <c r="AA737" s="83"/>
      <c r="AB737" s="83"/>
      <c r="AC737" s="7"/>
      <c r="AD737" s="7"/>
      <c r="AE737" s="7"/>
      <c r="AF737" s="7"/>
    </row>
    <row r="738" spans="1:32" ht="18" x14ac:dyDescent="0.3">
      <c r="A738" s="24"/>
      <c r="B738" s="79"/>
      <c r="C738" s="80"/>
      <c r="D738" s="81"/>
      <c r="E738" s="7"/>
      <c r="F738" s="77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82"/>
      <c r="Z738" s="24"/>
      <c r="AA738" s="83"/>
      <c r="AB738" s="83"/>
      <c r="AC738" s="7"/>
      <c r="AD738" s="7"/>
      <c r="AE738" s="7"/>
      <c r="AF738" s="7"/>
    </row>
    <row r="739" spans="1:32" ht="18" x14ac:dyDescent="0.3">
      <c r="A739" s="24"/>
      <c r="B739" s="79"/>
      <c r="C739" s="80"/>
      <c r="D739" s="81"/>
      <c r="E739" s="7"/>
      <c r="F739" s="77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82"/>
      <c r="Z739" s="24"/>
      <c r="AA739" s="83"/>
      <c r="AB739" s="83"/>
      <c r="AC739" s="7"/>
      <c r="AD739" s="7"/>
      <c r="AE739" s="7"/>
      <c r="AF739" s="7"/>
    </row>
    <row r="740" spans="1:32" ht="18" x14ac:dyDescent="0.3">
      <c r="A740" s="24"/>
      <c r="B740" s="79"/>
      <c r="C740" s="80"/>
      <c r="D740" s="81"/>
      <c r="E740" s="7"/>
      <c r="F740" s="77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82"/>
      <c r="Z740" s="24"/>
      <c r="AA740" s="83"/>
      <c r="AB740" s="83"/>
      <c r="AC740" s="7"/>
      <c r="AD740" s="7"/>
      <c r="AE740" s="7"/>
      <c r="AF740" s="7"/>
    </row>
    <row r="741" spans="1:32" ht="18" x14ac:dyDescent="0.3">
      <c r="A741" s="24"/>
      <c r="B741" s="79"/>
      <c r="C741" s="80"/>
      <c r="D741" s="81"/>
      <c r="E741" s="7"/>
      <c r="F741" s="77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82"/>
      <c r="Z741" s="24"/>
      <c r="AA741" s="83"/>
      <c r="AB741" s="83"/>
      <c r="AC741" s="7"/>
      <c r="AD741" s="7"/>
      <c r="AE741" s="7"/>
      <c r="AF741" s="7"/>
    </row>
    <row r="742" spans="1:32" ht="18" x14ac:dyDescent="0.3">
      <c r="A742" s="24"/>
      <c r="B742" s="79"/>
      <c r="C742" s="80"/>
      <c r="D742" s="81"/>
      <c r="E742" s="7"/>
      <c r="F742" s="77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82"/>
      <c r="Z742" s="24"/>
      <c r="AA742" s="83"/>
      <c r="AB742" s="83"/>
      <c r="AC742" s="7"/>
      <c r="AD742" s="7"/>
      <c r="AE742" s="7"/>
      <c r="AF742" s="7"/>
    </row>
    <row r="743" spans="1:32" ht="18" x14ac:dyDescent="0.3">
      <c r="A743" s="24"/>
      <c r="B743" s="79"/>
      <c r="C743" s="80"/>
      <c r="D743" s="81"/>
      <c r="E743" s="7"/>
      <c r="F743" s="77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82"/>
      <c r="Z743" s="24"/>
      <c r="AA743" s="83"/>
      <c r="AB743" s="83"/>
      <c r="AC743" s="7"/>
      <c r="AD743" s="7"/>
      <c r="AE743" s="7"/>
      <c r="AF743" s="7"/>
    </row>
    <row r="744" spans="1:32" ht="18" x14ac:dyDescent="0.3">
      <c r="A744" s="24"/>
      <c r="B744" s="79"/>
      <c r="C744" s="80"/>
      <c r="D744" s="81"/>
      <c r="E744" s="7"/>
      <c r="F744" s="77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82"/>
      <c r="Z744" s="24"/>
      <c r="AA744" s="83"/>
      <c r="AB744" s="83"/>
      <c r="AC744" s="7"/>
      <c r="AD744" s="7"/>
      <c r="AE744" s="7"/>
      <c r="AF744" s="7"/>
    </row>
    <row r="745" spans="1:32" ht="18" x14ac:dyDescent="0.3">
      <c r="A745" s="24"/>
      <c r="B745" s="79"/>
      <c r="C745" s="80"/>
      <c r="D745" s="81"/>
      <c r="E745" s="7"/>
      <c r="F745" s="77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82"/>
      <c r="Z745" s="24"/>
      <c r="AA745" s="83"/>
      <c r="AB745" s="83"/>
      <c r="AC745" s="7"/>
      <c r="AD745" s="7"/>
      <c r="AE745" s="7"/>
      <c r="AF745" s="7"/>
    </row>
    <row r="746" spans="1:32" ht="18" x14ac:dyDescent="0.3">
      <c r="A746" s="24"/>
      <c r="B746" s="79"/>
      <c r="C746" s="80"/>
      <c r="D746" s="81"/>
      <c r="E746" s="7"/>
      <c r="F746" s="77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82"/>
      <c r="Z746" s="24"/>
      <c r="AA746" s="83"/>
      <c r="AB746" s="83"/>
      <c r="AC746" s="7"/>
      <c r="AD746" s="7"/>
      <c r="AE746" s="7"/>
      <c r="AF746" s="7"/>
    </row>
    <row r="747" spans="1:32" ht="18" x14ac:dyDescent="0.3">
      <c r="A747" s="24"/>
      <c r="B747" s="79"/>
      <c r="C747" s="80"/>
      <c r="D747" s="81"/>
      <c r="E747" s="7"/>
      <c r="F747" s="77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82"/>
      <c r="Z747" s="24"/>
      <c r="AA747" s="83"/>
      <c r="AB747" s="83"/>
      <c r="AC747" s="7"/>
      <c r="AD747" s="7"/>
      <c r="AE747" s="7"/>
      <c r="AF747" s="7"/>
    </row>
    <row r="748" spans="1:32" ht="18" x14ac:dyDescent="0.3">
      <c r="A748" s="24"/>
      <c r="B748" s="79"/>
      <c r="C748" s="80"/>
      <c r="D748" s="81"/>
      <c r="E748" s="7"/>
      <c r="F748" s="77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82"/>
      <c r="Z748" s="24"/>
      <c r="AA748" s="83"/>
      <c r="AB748" s="83"/>
      <c r="AC748" s="7"/>
      <c r="AD748" s="7"/>
      <c r="AE748" s="7"/>
      <c r="AF748" s="7"/>
    </row>
    <row r="749" spans="1:32" ht="18" x14ac:dyDescent="0.3">
      <c r="A749" s="24"/>
      <c r="B749" s="79"/>
      <c r="C749" s="80"/>
      <c r="D749" s="81"/>
      <c r="E749" s="7"/>
      <c r="F749" s="77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82"/>
      <c r="Z749" s="24"/>
      <c r="AA749" s="83"/>
      <c r="AB749" s="83"/>
      <c r="AC749" s="7"/>
      <c r="AD749" s="7"/>
      <c r="AE749" s="7"/>
      <c r="AF749" s="7"/>
    </row>
    <row r="750" spans="1:32" ht="18" x14ac:dyDescent="0.3">
      <c r="A750" s="24"/>
      <c r="B750" s="79"/>
      <c r="C750" s="80"/>
      <c r="D750" s="81"/>
      <c r="E750" s="7"/>
      <c r="F750" s="77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82"/>
      <c r="Z750" s="24"/>
      <c r="AA750" s="83"/>
      <c r="AB750" s="83"/>
      <c r="AC750" s="7"/>
      <c r="AD750" s="7"/>
      <c r="AE750" s="7"/>
      <c r="AF750" s="7"/>
    </row>
    <row r="751" spans="1:32" ht="18" x14ac:dyDescent="0.3">
      <c r="A751" s="24"/>
      <c r="B751" s="79"/>
      <c r="C751" s="80"/>
      <c r="D751" s="81"/>
      <c r="E751" s="7"/>
      <c r="F751" s="77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82"/>
      <c r="Z751" s="24"/>
      <c r="AA751" s="83"/>
      <c r="AB751" s="83"/>
      <c r="AC751" s="7"/>
      <c r="AD751" s="7"/>
      <c r="AE751" s="7"/>
      <c r="AF751" s="7"/>
    </row>
    <row r="752" spans="1:32" ht="18" x14ac:dyDescent="0.3">
      <c r="A752" s="24"/>
      <c r="B752" s="79"/>
      <c r="C752" s="80"/>
      <c r="D752" s="81"/>
      <c r="E752" s="7"/>
      <c r="F752" s="77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82"/>
      <c r="Z752" s="24"/>
      <c r="AA752" s="83"/>
      <c r="AB752" s="83"/>
      <c r="AC752" s="7"/>
      <c r="AD752" s="7"/>
      <c r="AE752" s="7"/>
      <c r="AF752" s="7"/>
    </row>
    <row r="753" spans="1:32" ht="18" x14ac:dyDescent="0.3">
      <c r="A753" s="24"/>
      <c r="B753" s="79"/>
      <c r="C753" s="80"/>
      <c r="D753" s="81"/>
      <c r="E753" s="7"/>
      <c r="F753" s="77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82"/>
      <c r="Z753" s="24"/>
      <c r="AA753" s="83"/>
      <c r="AB753" s="83"/>
      <c r="AC753" s="7"/>
      <c r="AD753" s="7"/>
      <c r="AE753" s="7"/>
      <c r="AF753" s="7"/>
    </row>
    <row r="754" spans="1:32" ht="18" x14ac:dyDescent="0.3">
      <c r="A754" s="24"/>
      <c r="B754" s="79"/>
      <c r="C754" s="80"/>
      <c r="D754" s="81"/>
      <c r="E754" s="7"/>
      <c r="F754" s="77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82"/>
      <c r="Z754" s="24"/>
      <c r="AA754" s="83"/>
      <c r="AB754" s="83"/>
      <c r="AC754" s="7"/>
      <c r="AD754" s="7"/>
      <c r="AE754" s="7"/>
      <c r="AF754" s="7"/>
    </row>
    <row r="755" spans="1:32" ht="18" x14ac:dyDescent="0.3">
      <c r="A755" s="24"/>
      <c r="B755" s="79"/>
      <c r="C755" s="80"/>
      <c r="D755" s="81"/>
      <c r="E755" s="7"/>
      <c r="F755" s="77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82"/>
      <c r="Z755" s="24"/>
      <c r="AA755" s="83"/>
      <c r="AB755" s="83"/>
      <c r="AC755" s="7"/>
      <c r="AD755" s="7"/>
      <c r="AE755" s="7"/>
      <c r="AF755" s="7"/>
    </row>
    <row r="756" spans="1:32" ht="18" x14ac:dyDescent="0.3">
      <c r="A756" s="24"/>
      <c r="B756" s="79"/>
      <c r="C756" s="80"/>
      <c r="D756" s="81"/>
      <c r="E756" s="7"/>
      <c r="F756" s="77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82"/>
      <c r="Z756" s="24"/>
      <c r="AA756" s="83"/>
      <c r="AB756" s="83"/>
      <c r="AC756" s="7"/>
      <c r="AD756" s="7"/>
      <c r="AE756" s="7"/>
      <c r="AF756" s="7"/>
    </row>
    <row r="757" spans="1:32" ht="18" x14ac:dyDescent="0.3">
      <c r="A757" s="24"/>
      <c r="B757" s="79"/>
      <c r="C757" s="80"/>
      <c r="D757" s="81"/>
      <c r="E757" s="7"/>
      <c r="F757" s="77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82"/>
      <c r="Z757" s="24"/>
      <c r="AA757" s="83"/>
      <c r="AB757" s="83"/>
      <c r="AC757" s="7"/>
      <c r="AD757" s="7"/>
      <c r="AE757" s="7"/>
      <c r="AF757" s="7"/>
    </row>
    <row r="758" spans="1:32" ht="18" x14ac:dyDescent="0.3">
      <c r="A758" s="24"/>
      <c r="B758" s="79"/>
      <c r="C758" s="80"/>
      <c r="D758" s="81"/>
      <c r="E758" s="7"/>
      <c r="F758" s="77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82"/>
      <c r="Z758" s="24"/>
      <c r="AA758" s="83"/>
      <c r="AB758" s="83"/>
      <c r="AC758" s="7"/>
      <c r="AD758" s="7"/>
      <c r="AE758" s="7"/>
      <c r="AF758" s="7"/>
    </row>
    <row r="759" spans="1:32" ht="18" x14ac:dyDescent="0.3">
      <c r="A759" s="24"/>
      <c r="B759" s="79"/>
      <c r="C759" s="80"/>
      <c r="D759" s="81"/>
      <c r="E759" s="7"/>
      <c r="F759" s="77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82"/>
      <c r="Z759" s="24"/>
      <c r="AA759" s="83"/>
      <c r="AB759" s="83"/>
      <c r="AC759" s="7"/>
      <c r="AD759" s="7"/>
      <c r="AE759" s="7"/>
      <c r="AF759" s="7"/>
    </row>
    <row r="760" spans="1:32" ht="18" x14ac:dyDescent="0.3">
      <c r="A760" s="24"/>
      <c r="B760" s="79"/>
      <c r="C760" s="80"/>
      <c r="D760" s="81"/>
      <c r="E760" s="7"/>
      <c r="F760" s="77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82"/>
      <c r="Z760" s="24"/>
      <c r="AA760" s="83"/>
      <c r="AB760" s="83"/>
      <c r="AC760" s="7"/>
      <c r="AD760" s="7"/>
      <c r="AE760" s="7"/>
      <c r="AF760" s="7"/>
    </row>
    <row r="761" spans="1:32" ht="18" x14ac:dyDescent="0.3">
      <c r="A761" s="24"/>
      <c r="B761" s="79"/>
      <c r="C761" s="80"/>
      <c r="D761" s="81"/>
      <c r="E761" s="7"/>
      <c r="F761" s="77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82"/>
      <c r="Z761" s="24"/>
      <c r="AA761" s="83"/>
      <c r="AB761" s="83"/>
      <c r="AC761" s="7"/>
      <c r="AD761" s="7"/>
      <c r="AE761" s="7"/>
      <c r="AF761" s="7"/>
    </row>
    <row r="762" spans="1:32" ht="18" x14ac:dyDescent="0.3">
      <c r="A762" s="24"/>
      <c r="B762" s="79"/>
      <c r="C762" s="80"/>
      <c r="D762" s="81"/>
      <c r="E762" s="7"/>
      <c r="F762" s="77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82"/>
      <c r="Z762" s="24"/>
      <c r="AA762" s="83"/>
      <c r="AB762" s="83"/>
      <c r="AC762" s="7"/>
      <c r="AD762" s="7"/>
      <c r="AE762" s="7"/>
      <c r="AF762" s="7"/>
    </row>
    <row r="763" spans="1:32" ht="18" x14ac:dyDescent="0.3">
      <c r="A763" s="24"/>
      <c r="B763" s="79"/>
      <c r="C763" s="80"/>
      <c r="D763" s="81"/>
      <c r="E763" s="7"/>
      <c r="F763" s="77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82"/>
      <c r="Z763" s="24"/>
      <c r="AA763" s="83"/>
      <c r="AB763" s="83"/>
      <c r="AC763" s="7"/>
      <c r="AD763" s="7"/>
      <c r="AE763" s="7"/>
      <c r="AF763" s="7"/>
    </row>
    <row r="764" spans="1:32" ht="18" x14ac:dyDescent="0.3">
      <c r="A764" s="24"/>
      <c r="B764" s="79"/>
      <c r="C764" s="80"/>
      <c r="D764" s="81"/>
      <c r="E764" s="7"/>
      <c r="F764" s="77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82"/>
      <c r="Z764" s="24"/>
      <c r="AA764" s="83"/>
      <c r="AB764" s="83"/>
      <c r="AC764" s="7"/>
      <c r="AD764" s="7"/>
      <c r="AE764" s="7"/>
      <c r="AF764" s="7"/>
    </row>
    <row r="765" spans="1:32" ht="18" x14ac:dyDescent="0.3">
      <c r="A765" s="24"/>
      <c r="B765" s="79"/>
      <c r="C765" s="80"/>
      <c r="D765" s="81"/>
      <c r="E765" s="7"/>
      <c r="F765" s="77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82"/>
      <c r="Z765" s="24"/>
      <c r="AA765" s="83"/>
      <c r="AB765" s="83"/>
      <c r="AC765" s="7"/>
      <c r="AD765" s="7"/>
      <c r="AE765" s="7"/>
      <c r="AF765" s="7"/>
    </row>
    <row r="766" spans="1:32" ht="18" x14ac:dyDescent="0.3">
      <c r="A766" s="24"/>
      <c r="B766" s="79"/>
      <c r="C766" s="80"/>
      <c r="D766" s="81"/>
      <c r="E766" s="7"/>
      <c r="F766" s="77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82"/>
      <c r="Z766" s="24"/>
      <c r="AA766" s="83"/>
      <c r="AB766" s="83"/>
      <c r="AC766" s="7"/>
      <c r="AD766" s="7"/>
      <c r="AE766" s="7"/>
      <c r="AF766" s="7"/>
    </row>
    <row r="767" spans="1:32" ht="18" x14ac:dyDescent="0.3">
      <c r="A767" s="24"/>
      <c r="B767" s="79"/>
      <c r="C767" s="80"/>
      <c r="D767" s="81"/>
      <c r="E767" s="7"/>
      <c r="F767" s="77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82"/>
      <c r="Z767" s="24"/>
      <c r="AA767" s="83"/>
      <c r="AB767" s="83"/>
      <c r="AC767" s="7"/>
      <c r="AD767" s="7"/>
      <c r="AE767" s="7"/>
      <c r="AF767" s="7"/>
    </row>
    <row r="768" spans="1:32" ht="18" x14ac:dyDescent="0.3">
      <c r="A768" s="24"/>
      <c r="B768" s="79"/>
      <c r="C768" s="80"/>
      <c r="D768" s="81"/>
      <c r="E768" s="7"/>
      <c r="F768" s="77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82"/>
      <c r="Z768" s="24"/>
      <c r="AA768" s="83"/>
      <c r="AB768" s="83"/>
      <c r="AC768" s="7"/>
      <c r="AD768" s="7"/>
      <c r="AE768" s="7"/>
      <c r="AF768" s="7"/>
    </row>
    <row r="769" spans="1:32" ht="18" x14ac:dyDescent="0.3">
      <c r="A769" s="24"/>
      <c r="B769" s="79"/>
      <c r="C769" s="80"/>
      <c r="D769" s="81"/>
      <c r="E769" s="7"/>
      <c r="F769" s="77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82"/>
      <c r="Z769" s="24"/>
      <c r="AA769" s="83"/>
      <c r="AB769" s="83"/>
      <c r="AC769" s="7"/>
      <c r="AD769" s="7"/>
      <c r="AE769" s="7"/>
      <c r="AF769" s="7"/>
    </row>
    <row r="770" spans="1:32" ht="18" x14ac:dyDescent="0.3">
      <c r="A770" s="24"/>
      <c r="B770" s="79"/>
      <c r="C770" s="80"/>
      <c r="D770" s="81"/>
      <c r="E770" s="7"/>
      <c r="F770" s="77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82"/>
      <c r="Z770" s="24"/>
      <c r="AA770" s="83"/>
      <c r="AB770" s="83"/>
      <c r="AC770" s="7"/>
      <c r="AD770" s="7"/>
      <c r="AE770" s="7"/>
      <c r="AF770" s="7"/>
    </row>
    <row r="771" spans="1:32" ht="18" x14ac:dyDescent="0.3">
      <c r="A771" s="24"/>
      <c r="B771" s="79"/>
      <c r="C771" s="80"/>
      <c r="D771" s="81"/>
      <c r="E771" s="7"/>
      <c r="F771" s="77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82"/>
      <c r="Z771" s="24"/>
      <c r="AA771" s="83"/>
      <c r="AB771" s="83"/>
      <c r="AC771" s="7"/>
      <c r="AD771" s="7"/>
      <c r="AE771" s="7"/>
      <c r="AF771" s="7"/>
    </row>
    <row r="772" spans="1:32" ht="18" x14ac:dyDescent="0.3">
      <c r="A772" s="24"/>
      <c r="B772" s="79"/>
      <c r="C772" s="80"/>
      <c r="D772" s="81"/>
      <c r="E772" s="7"/>
      <c r="F772" s="77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82"/>
      <c r="Z772" s="24"/>
      <c r="AA772" s="83"/>
      <c r="AB772" s="83"/>
      <c r="AC772" s="7"/>
      <c r="AD772" s="7"/>
      <c r="AE772" s="7"/>
      <c r="AF772" s="7"/>
    </row>
    <row r="773" spans="1:32" ht="18" x14ac:dyDescent="0.3">
      <c r="A773" s="24"/>
      <c r="B773" s="79"/>
      <c r="C773" s="80"/>
      <c r="D773" s="81"/>
      <c r="E773" s="7"/>
      <c r="F773" s="77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82"/>
      <c r="Z773" s="24"/>
      <c r="AA773" s="83"/>
      <c r="AB773" s="83"/>
      <c r="AC773" s="7"/>
      <c r="AD773" s="7"/>
      <c r="AE773" s="7"/>
      <c r="AF773" s="7"/>
    </row>
    <row r="774" spans="1:32" ht="18" x14ac:dyDescent="0.3">
      <c r="A774" s="24"/>
      <c r="B774" s="79"/>
      <c r="C774" s="80"/>
      <c r="D774" s="81"/>
      <c r="E774" s="7"/>
      <c r="F774" s="77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82"/>
      <c r="Z774" s="24"/>
      <c r="AA774" s="83"/>
      <c r="AB774" s="83"/>
      <c r="AC774" s="7"/>
      <c r="AD774" s="7"/>
      <c r="AE774" s="7"/>
      <c r="AF774" s="7"/>
    </row>
    <row r="775" spans="1:32" ht="18" x14ac:dyDescent="0.3">
      <c r="A775" s="24"/>
      <c r="B775" s="79"/>
      <c r="C775" s="80"/>
      <c r="D775" s="81"/>
      <c r="E775" s="7"/>
      <c r="F775" s="77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82"/>
      <c r="Z775" s="24"/>
      <c r="AA775" s="83"/>
      <c r="AB775" s="83"/>
      <c r="AC775" s="7"/>
      <c r="AD775" s="7"/>
      <c r="AE775" s="7"/>
      <c r="AF775" s="7"/>
    </row>
    <row r="776" spans="1:32" ht="18" x14ac:dyDescent="0.3">
      <c r="A776" s="24"/>
      <c r="B776" s="79"/>
      <c r="C776" s="80"/>
      <c r="D776" s="81"/>
      <c r="E776" s="7"/>
      <c r="F776" s="77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82"/>
      <c r="Z776" s="24"/>
      <c r="AA776" s="83"/>
      <c r="AB776" s="83"/>
      <c r="AC776" s="7"/>
      <c r="AD776" s="7"/>
      <c r="AE776" s="7"/>
      <c r="AF776" s="7"/>
    </row>
    <row r="777" spans="1:32" ht="18" x14ac:dyDescent="0.3">
      <c r="A777" s="24"/>
      <c r="B777" s="79"/>
      <c r="C777" s="80"/>
      <c r="D777" s="81"/>
      <c r="E777" s="7"/>
      <c r="F777" s="77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82"/>
      <c r="Z777" s="24"/>
      <c r="AA777" s="83"/>
      <c r="AB777" s="83"/>
      <c r="AC777" s="7"/>
      <c r="AD777" s="7"/>
      <c r="AE777" s="7"/>
      <c r="AF777" s="7"/>
    </row>
    <row r="778" spans="1:32" ht="18" x14ac:dyDescent="0.3">
      <c r="A778" s="24"/>
      <c r="B778" s="79"/>
      <c r="C778" s="80"/>
      <c r="D778" s="81"/>
      <c r="E778" s="7"/>
      <c r="F778" s="77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82"/>
      <c r="Z778" s="24"/>
      <c r="AA778" s="83"/>
      <c r="AB778" s="83"/>
      <c r="AC778" s="7"/>
      <c r="AD778" s="7"/>
      <c r="AE778" s="7"/>
      <c r="AF778" s="7"/>
    </row>
    <row r="779" spans="1:32" ht="18" x14ac:dyDescent="0.3">
      <c r="A779" s="24"/>
      <c r="B779" s="79"/>
      <c r="C779" s="80"/>
      <c r="D779" s="81"/>
      <c r="E779" s="7"/>
      <c r="F779" s="77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82"/>
      <c r="Z779" s="24"/>
      <c r="AA779" s="83"/>
      <c r="AB779" s="83"/>
      <c r="AC779" s="7"/>
      <c r="AD779" s="7"/>
      <c r="AE779" s="7"/>
      <c r="AF779" s="7"/>
    </row>
    <row r="780" spans="1:32" ht="18" x14ac:dyDescent="0.3">
      <c r="A780" s="24"/>
      <c r="B780" s="79"/>
      <c r="C780" s="80"/>
      <c r="D780" s="81"/>
      <c r="E780" s="7"/>
      <c r="F780" s="77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82"/>
      <c r="Z780" s="24"/>
      <c r="AA780" s="83"/>
      <c r="AB780" s="83"/>
      <c r="AC780" s="7"/>
      <c r="AD780" s="7"/>
      <c r="AE780" s="7"/>
      <c r="AF780" s="7"/>
    </row>
    <row r="781" spans="1:32" ht="18" x14ac:dyDescent="0.3">
      <c r="A781" s="24"/>
      <c r="B781" s="79"/>
      <c r="C781" s="80"/>
      <c r="D781" s="81"/>
      <c r="E781" s="7"/>
      <c r="F781" s="77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82"/>
      <c r="Z781" s="24"/>
      <c r="AA781" s="83"/>
      <c r="AB781" s="83"/>
      <c r="AC781" s="7"/>
      <c r="AD781" s="7"/>
      <c r="AE781" s="7"/>
      <c r="AF781" s="7"/>
    </row>
    <row r="782" spans="1:32" ht="18" x14ac:dyDescent="0.3">
      <c r="A782" s="24"/>
      <c r="B782" s="79"/>
      <c r="C782" s="80"/>
      <c r="D782" s="81"/>
      <c r="E782" s="7"/>
      <c r="F782" s="77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82"/>
      <c r="Z782" s="24"/>
      <c r="AA782" s="83"/>
      <c r="AB782" s="83"/>
      <c r="AC782" s="7"/>
      <c r="AD782" s="7"/>
      <c r="AE782" s="7"/>
      <c r="AF782" s="7"/>
    </row>
    <row r="783" spans="1:32" ht="18" x14ac:dyDescent="0.3">
      <c r="A783" s="24"/>
      <c r="B783" s="79"/>
      <c r="C783" s="80"/>
      <c r="D783" s="81"/>
      <c r="E783" s="7"/>
      <c r="F783" s="77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82"/>
      <c r="Z783" s="24"/>
      <c r="AA783" s="83"/>
      <c r="AB783" s="83"/>
      <c r="AC783" s="7"/>
      <c r="AD783" s="7"/>
      <c r="AE783" s="7"/>
      <c r="AF783" s="7"/>
    </row>
    <row r="784" spans="1:32" ht="18" x14ac:dyDescent="0.3">
      <c r="A784" s="24"/>
      <c r="B784" s="79"/>
      <c r="C784" s="80"/>
      <c r="D784" s="81"/>
      <c r="E784" s="7"/>
      <c r="F784" s="77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82"/>
      <c r="Z784" s="24"/>
      <c r="AA784" s="83"/>
      <c r="AB784" s="83"/>
      <c r="AC784" s="7"/>
      <c r="AD784" s="7"/>
      <c r="AE784" s="7"/>
      <c r="AF784" s="7"/>
    </row>
    <row r="785" spans="1:32" ht="18" x14ac:dyDescent="0.3">
      <c r="A785" s="24"/>
      <c r="B785" s="79"/>
      <c r="C785" s="80"/>
      <c r="D785" s="81"/>
      <c r="E785" s="7"/>
      <c r="F785" s="77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82"/>
      <c r="Z785" s="24"/>
      <c r="AA785" s="83"/>
      <c r="AB785" s="83"/>
      <c r="AC785" s="7"/>
      <c r="AD785" s="7"/>
      <c r="AE785" s="7"/>
      <c r="AF785" s="7"/>
    </row>
    <row r="786" spans="1:32" ht="18" x14ac:dyDescent="0.3">
      <c r="A786" s="24"/>
      <c r="B786" s="79"/>
      <c r="C786" s="80"/>
      <c r="D786" s="81"/>
      <c r="E786" s="7"/>
      <c r="F786" s="77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82"/>
      <c r="Z786" s="24"/>
      <c r="AA786" s="83"/>
      <c r="AB786" s="83"/>
      <c r="AC786" s="7"/>
      <c r="AD786" s="7"/>
      <c r="AE786" s="7"/>
      <c r="AF786" s="7"/>
    </row>
    <row r="787" spans="1:32" ht="18" x14ac:dyDescent="0.3">
      <c r="A787" s="24"/>
      <c r="B787" s="79"/>
      <c r="C787" s="80"/>
      <c r="D787" s="81"/>
      <c r="E787" s="7"/>
      <c r="F787" s="77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82"/>
      <c r="Z787" s="24"/>
      <c r="AA787" s="83"/>
      <c r="AB787" s="83"/>
      <c r="AC787" s="7"/>
      <c r="AD787" s="7"/>
      <c r="AE787" s="7"/>
      <c r="AF787" s="7"/>
    </row>
    <row r="788" spans="1:32" ht="18" x14ac:dyDescent="0.3">
      <c r="A788" s="24"/>
      <c r="B788" s="79"/>
      <c r="C788" s="80"/>
      <c r="D788" s="81"/>
      <c r="E788" s="7"/>
      <c r="F788" s="77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82"/>
      <c r="Z788" s="24"/>
      <c r="AA788" s="83"/>
      <c r="AB788" s="83"/>
      <c r="AC788" s="7"/>
      <c r="AD788" s="7"/>
      <c r="AE788" s="7"/>
      <c r="AF788" s="7"/>
    </row>
    <row r="789" spans="1:32" ht="18" x14ac:dyDescent="0.3">
      <c r="A789" s="24"/>
      <c r="B789" s="79"/>
      <c r="C789" s="80"/>
      <c r="D789" s="81"/>
      <c r="E789" s="7"/>
      <c r="F789" s="77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82"/>
      <c r="Z789" s="24"/>
      <c r="AA789" s="83"/>
      <c r="AB789" s="83"/>
      <c r="AC789" s="7"/>
      <c r="AD789" s="7"/>
      <c r="AE789" s="7"/>
      <c r="AF789" s="7"/>
    </row>
    <row r="790" spans="1:32" ht="18" x14ac:dyDescent="0.3">
      <c r="A790" s="24"/>
      <c r="B790" s="79"/>
      <c r="C790" s="80"/>
      <c r="D790" s="81"/>
      <c r="E790" s="7"/>
      <c r="F790" s="77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82"/>
      <c r="Z790" s="24"/>
      <c r="AA790" s="83"/>
      <c r="AB790" s="83"/>
      <c r="AC790" s="7"/>
      <c r="AD790" s="7"/>
      <c r="AE790" s="7"/>
      <c r="AF790" s="7"/>
    </row>
    <row r="791" spans="1:32" ht="18" x14ac:dyDescent="0.3">
      <c r="A791" s="24"/>
      <c r="B791" s="79"/>
      <c r="C791" s="80"/>
      <c r="D791" s="81"/>
      <c r="E791" s="7"/>
      <c r="F791" s="77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82"/>
      <c r="Z791" s="24"/>
      <c r="AA791" s="83"/>
      <c r="AB791" s="83"/>
      <c r="AC791" s="7"/>
      <c r="AD791" s="7"/>
      <c r="AE791" s="7"/>
      <c r="AF791" s="7"/>
    </row>
    <row r="792" spans="1:32" ht="18" x14ac:dyDescent="0.3">
      <c r="A792" s="24"/>
      <c r="B792" s="79"/>
      <c r="C792" s="80"/>
      <c r="D792" s="81"/>
      <c r="E792" s="7"/>
      <c r="F792" s="77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82"/>
      <c r="Z792" s="24"/>
      <c r="AA792" s="83"/>
      <c r="AB792" s="83"/>
      <c r="AC792" s="7"/>
      <c r="AD792" s="7"/>
      <c r="AE792" s="7"/>
      <c r="AF792" s="7"/>
    </row>
    <row r="793" spans="1:32" ht="18" x14ac:dyDescent="0.3">
      <c r="A793" s="24"/>
      <c r="B793" s="79"/>
      <c r="C793" s="80"/>
      <c r="D793" s="81"/>
      <c r="E793" s="7"/>
      <c r="F793" s="77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82"/>
      <c r="Z793" s="24"/>
      <c r="AA793" s="83"/>
      <c r="AB793" s="83"/>
      <c r="AC793" s="7"/>
      <c r="AD793" s="7"/>
      <c r="AE793" s="7"/>
      <c r="AF793" s="7"/>
    </row>
    <row r="794" spans="1:32" ht="18" x14ac:dyDescent="0.3">
      <c r="A794" s="24"/>
      <c r="B794" s="79"/>
      <c r="C794" s="80"/>
      <c r="D794" s="81"/>
      <c r="E794" s="7"/>
      <c r="F794" s="77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82"/>
      <c r="Z794" s="24"/>
      <c r="AA794" s="83"/>
      <c r="AB794" s="83"/>
      <c r="AC794" s="7"/>
      <c r="AD794" s="7"/>
      <c r="AE794" s="7"/>
      <c r="AF794" s="7"/>
    </row>
    <row r="795" spans="1:32" ht="18" x14ac:dyDescent="0.3">
      <c r="A795" s="24"/>
      <c r="B795" s="79"/>
      <c r="C795" s="80"/>
      <c r="D795" s="81"/>
      <c r="E795" s="7"/>
      <c r="F795" s="77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82"/>
      <c r="Z795" s="24"/>
      <c r="AA795" s="83"/>
      <c r="AB795" s="83"/>
      <c r="AC795" s="7"/>
      <c r="AD795" s="7"/>
      <c r="AE795" s="7"/>
      <c r="AF795" s="7"/>
    </row>
    <row r="796" spans="1:32" ht="18" x14ac:dyDescent="0.3">
      <c r="A796" s="24"/>
      <c r="B796" s="79"/>
      <c r="C796" s="80"/>
      <c r="D796" s="81"/>
      <c r="E796" s="7"/>
      <c r="F796" s="77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82"/>
      <c r="Z796" s="24"/>
      <c r="AA796" s="83"/>
      <c r="AB796" s="83"/>
      <c r="AC796" s="7"/>
      <c r="AD796" s="7"/>
      <c r="AE796" s="7"/>
      <c r="AF796" s="7"/>
    </row>
    <row r="797" spans="1:32" ht="18" x14ac:dyDescent="0.3">
      <c r="A797" s="24"/>
      <c r="B797" s="79"/>
      <c r="C797" s="80"/>
      <c r="D797" s="81"/>
      <c r="E797" s="7"/>
      <c r="F797" s="77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82"/>
      <c r="Z797" s="24"/>
      <c r="AA797" s="83"/>
      <c r="AB797" s="83"/>
      <c r="AC797" s="7"/>
      <c r="AD797" s="7"/>
      <c r="AE797" s="7"/>
      <c r="AF797" s="7"/>
    </row>
    <row r="798" spans="1:32" ht="18" x14ac:dyDescent="0.3">
      <c r="A798" s="24"/>
      <c r="B798" s="79"/>
      <c r="C798" s="80"/>
      <c r="D798" s="81"/>
      <c r="E798" s="7"/>
      <c r="F798" s="77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82"/>
      <c r="Z798" s="24"/>
      <c r="AA798" s="83"/>
      <c r="AB798" s="83"/>
      <c r="AC798" s="7"/>
      <c r="AD798" s="7"/>
      <c r="AE798" s="7"/>
      <c r="AF798" s="7"/>
    </row>
    <row r="799" spans="1:32" ht="18" x14ac:dyDescent="0.3">
      <c r="A799" s="24"/>
      <c r="B799" s="79"/>
      <c r="C799" s="80"/>
      <c r="D799" s="81"/>
      <c r="E799" s="7"/>
      <c r="F799" s="77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82"/>
      <c r="Z799" s="24"/>
      <c r="AA799" s="83"/>
      <c r="AB799" s="83"/>
      <c r="AC799" s="7"/>
      <c r="AD799" s="7"/>
      <c r="AE799" s="7"/>
      <c r="AF799" s="7"/>
    </row>
    <row r="800" spans="1:32" ht="18" x14ac:dyDescent="0.3">
      <c r="A800" s="24"/>
      <c r="B800" s="79"/>
      <c r="C800" s="80"/>
      <c r="D800" s="81"/>
      <c r="E800" s="7"/>
      <c r="F800" s="77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82"/>
      <c r="Z800" s="24"/>
      <c r="AA800" s="83"/>
      <c r="AB800" s="83"/>
      <c r="AC800" s="7"/>
      <c r="AD800" s="7"/>
      <c r="AE800" s="7"/>
      <c r="AF800" s="7"/>
    </row>
    <row r="801" spans="1:32" ht="18" x14ac:dyDescent="0.3">
      <c r="A801" s="24"/>
      <c r="B801" s="79"/>
      <c r="C801" s="80"/>
      <c r="D801" s="81"/>
      <c r="E801" s="7"/>
      <c r="F801" s="77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82"/>
      <c r="Z801" s="24"/>
      <c r="AA801" s="83"/>
      <c r="AB801" s="83"/>
      <c r="AC801" s="7"/>
      <c r="AD801" s="7"/>
      <c r="AE801" s="7"/>
      <c r="AF801" s="7"/>
    </row>
    <row r="802" spans="1:32" ht="18" x14ac:dyDescent="0.3">
      <c r="A802" s="24"/>
      <c r="B802" s="79"/>
      <c r="C802" s="80"/>
      <c r="D802" s="81"/>
      <c r="E802" s="7"/>
      <c r="F802" s="77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82"/>
      <c r="Z802" s="24"/>
      <c r="AA802" s="83"/>
      <c r="AB802" s="83"/>
      <c r="AC802" s="7"/>
      <c r="AD802" s="7"/>
      <c r="AE802" s="7"/>
      <c r="AF802" s="7"/>
    </row>
    <row r="803" spans="1:32" ht="18" x14ac:dyDescent="0.3">
      <c r="A803" s="24"/>
      <c r="B803" s="79"/>
      <c r="C803" s="80"/>
      <c r="D803" s="81"/>
      <c r="E803" s="7"/>
      <c r="F803" s="77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82"/>
      <c r="Z803" s="24"/>
      <c r="AA803" s="83"/>
      <c r="AB803" s="83"/>
      <c r="AC803" s="7"/>
      <c r="AD803" s="7"/>
      <c r="AE803" s="7"/>
      <c r="AF803" s="7"/>
    </row>
    <row r="804" spans="1:32" ht="18" x14ac:dyDescent="0.3">
      <c r="A804" s="24"/>
      <c r="B804" s="79"/>
      <c r="C804" s="80"/>
      <c r="D804" s="81"/>
      <c r="E804" s="7"/>
      <c r="F804" s="77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82"/>
      <c r="Z804" s="24"/>
      <c r="AA804" s="83"/>
      <c r="AB804" s="83"/>
      <c r="AC804" s="7"/>
      <c r="AD804" s="7"/>
      <c r="AE804" s="7"/>
      <c r="AF804" s="7"/>
    </row>
    <row r="805" spans="1:32" ht="18" x14ac:dyDescent="0.3">
      <c r="A805" s="24"/>
      <c r="B805" s="79"/>
      <c r="C805" s="80"/>
      <c r="D805" s="81"/>
      <c r="E805" s="7"/>
      <c r="F805" s="77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82"/>
      <c r="Z805" s="24"/>
      <c r="AA805" s="83"/>
      <c r="AB805" s="83"/>
      <c r="AC805" s="7"/>
      <c r="AD805" s="7"/>
      <c r="AE805" s="7"/>
      <c r="AF805" s="7"/>
    </row>
    <row r="806" spans="1:32" ht="18" x14ac:dyDescent="0.3">
      <c r="A806" s="24"/>
      <c r="B806" s="79"/>
      <c r="C806" s="80"/>
      <c r="D806" s="81"/>
      <c r="E806" s="7"/>
      <c r="F806" s="77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82"/>
      <c r="Z806" s="24"/>
      <c r="AA806" s="83"/>
      <c r="AB806" s="83"/>
      <c r="AC806" s="7"/>
      <c r="AD806" s="7"/>
      <c r="AE806" s="7"/>
      <c r="AF806" s="7"/>
    </row>
    <row r="807" spans="1:32" ht="18" x14ac:dyDescent="0.3">
      <c r="A807" s="24"/>
      <c r="B807" s="79"/>
      <c r="C807" s="80"/>
      <c r="D807" s="81"/>
      <c r="E807" s="7"/>
      <c r="F807" s="77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82"/>
      <c r="Z807" s="24"/>
      <c r="AA807" s="83"/>
      <c r="AB807" s="83"/>
      <c r="AC807" s="7"/>
      <c r="AD807" s="7"/>
      <c r="AE807" s="7"/>
      <c r="AF807" s="7"/>
    </row>
    <row r="808" spans="1:32" ht="18" x14ac:dyDescent="0.3">
      <c r="A808" s="24"/>
      <c r="B808" s="79"/>
      <c r="C808" s="80"/>
      <c r="D808" s="81"/>
      <c r="E808" s="7"/>
      <c r="F808" s="77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82"/>
      <c r="Z808" s="24"/>
      <c r="AA808" s="83"/>
      <c r="AB808" s="83"/>
      <c r="AC808" s="7"/>
      <c r="AD808" s="7"/>
      <c r="AE808" s="7"/>
      <c r="AF808" s="7"/>
    </row>
    <row r="809" spans="1:32" ht="18" x14ac:dyDescent="0.3">
      <c r="A809" s="24"/>
      <c r="B809" s="79"/>
      <c r="C809" s="80"/>
      <c r="D809" s="81"/>
      <c r="E809" s="7"/>
      <c r="F809" s="77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82"/>
      <c r="Z809" s="24"/>
      <c r="AA809" s="83"/>
      <c r="AB809" s="83"/>
      <c r="AC809" s="7"/>
      <c r="AD809" s="7"/>
      <c r="AE809" s="7"/>
      <c r="AF809" s="7"/>
    </row>
    <row r="810" spans="1:32" ht="18" x14ac:dyDescent="0.3">
      <c r="A810" s="24"/>
      <c r="B810" s="79"/>
      <c r="C810" s="80"/>
      <c r="D810" s="81"/>
      <c r="E810" s="7"/>
      <c r="F810" s="77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82"/>
      <c r="Z810" s="24"/>
      <c r="AA810" s="83"/>
      <c r="AB810" s="83"/>
      <c r="AC810" s="7"/>
      <c r="AD810" s="7"/>
      <c r="AE810" s="7"/>
      <c r="AF810" s="7"/>
    </row>
    <row r="811" spans="1:32" ht="18" x14ac:dyDescent="0.3">
      <c r="A811" s="24"/>
      <c r="B811" s="79"/>
      <c r="C811" s="80"/>
      <c r="D811" s="81"/>
      <c r="E811" s="7"/>
      <c r="F811" s="77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82"/>
      <c r="Z811" s="24"/>
      <c r="AA811" s="83"/>
      <c r="AB811" s="83"/>
      <c r="AC811" s="7"/>
      <c r="AD811" s="7"/>
      <c r="AE811" s="7"/>
      <c r="AF811" s="7"/>
    </row>
    <row r="812" spans="1:32" ht="18" x14ac:dyDescent="0.3">
      <c r="A812" s="24"/>
      <c r="B812" s="79"/>
      <c r="C812" s="80"/>
      <c r="D812" s="81"/>
      <c r="E812" s="7"/>
      <c r="F812" s="77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82"/>
      <c r="Z812" s="24"/>
      <c r="AA812" s="83"/>
      <c r="AB812" s="83"/>
      <c r="AC812" s="7"/>
      <c r="AD812" s="7"/>
      <c r="AE812" s="7"/>
      <c r="AF812" s="7"/>
    </row>
    <row r="813" spans="1:32" ht="18" x14ac:dyDescent="0.3">
      <c r="A813" s="24"/>
      <c r="B813" s="79"/>
      <c r="C813" s="80"/>
      <c r="D813" s="81"/>
      <c r="E813" s="7"/>
      <c r="F813" s="77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82"/>
      <c r="Z813" s="24"/>
      <c r="AA813" s="83"/>
      <c r="AB813" s="83"/>
      <c r="AC813" s="7"/>
      <c r="AD813" s="7"/>
      <c r="AE813" s="7"/>
      <c r="AF813" s="7"/>
    </row>
    <row r="814" spans="1:32" ht="18" x14ac:dyDescent="0.3">
      <c r="A814" s="24"/>
      <c r="B814" s="79"/>
      <c r="C814" s="80"/>
      <c r="D814" s="81"/>
      <c r="E814" s="7"/>
      <c r="F814" s="77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82"/>
      <c r="Z814" s="24"/>
      <c r="AA814" s="83"/>
      <c r="AB814" s="83"/>
      <c r="AC814" s="7"/>
      <c r="AD814" s="7"/>
      <c r="AE814" s="7"/>
      <c r="AF814" s="7"/>
    </row>
    <row r="815" spans="1:32" ht="18" x14ac:dyDescent="0.3">
      <c r="A815" s="24"/>
      <c r="B815" s="79"/>
      <c r="C815" s="80"/>
      <c r="D815" s="81"/>
      <c r="E815" s="7"/>
      <c r="F815" s="77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82"/>
      <c r="Z815" s="24"/>
      <c r="AA815" s="83"/>
      <c r="AB815" s="83"/>
      <c r="AC815" s="7"/>
      <c r="AD815" s="7"/>
      <c r="AE815" s="7"/>
      <c r="AF815" s="7"/>
    </row>
    <row r="816" spans="1:32" ht="18" x14ac:dyDescent="0.3">
      <c r="A816" s="24"/>
      <c r="B816" s="79"/>
      <c r="C816" s="80"/>
      <c r="D816" s="81"/>
      <c r="E816" s="7"/>
      <c r="F816" s="77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82"/>
      <c r="Z816" s="24"/>
      <c r="AA816" s="83"/>
      <c r="AB816" s="83"/>
      <c r="AC816" s="7"/>
      <c r="AD816" s="7"/>
      <c r="AE816" s="7"/>
      <c r="AF816" s="7"/>
    </row>
    <row r="817" spans="1:32" ht="18" x14ac:dyDescent="0.3">
      <c r="A817" s="24"/>
      <c r="B817" s="79"/>
      <c r="C817" s="80"/>
      <c r="D817" s="81"/>
      <c r="E817" s="7"/>
      <c r="F817" s="77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82"/>
      <c r="Z817" s="24"/>
      <c r="AA817" s="83"/>
      <c r="AB817" s="83"/>
      <c r="AC817" s="7"/>
      <c r="AD817" s="7"/>
      <c r="AE817" s="7"/>
      <c r="AF817" s="7"/>
    </row>
    <row r="818" spans="1:32" ht="18" x14ac:dyDescent="0.3">
      <c r="A818" s="24"/>
      <c r="B818" s="79"/>
      <c r="C818" s="80"/>
      <c r="D818" s="81"/>
      <c r="E818" s="7"/>
      <c r="F818" s="77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82"/>
      <c r="Z818" s="24"/>
      <c r="AA818" s="83"/>
      <c r="AB818" s="83"/>
      <c r="AC818" s="7"/>
      <c r="AD818" s="7"/>
      <c r="AE818" s="7"/>
      <c r="AF818" s="7"/>
    </row>
    <row r="819" spans="1:32" ht="18" x14ac:dyDescent="0.3">
      <c r="A819" s="24"/>
      <c r="B819" s="79"/>
      <c r="C819" s="80"/>
      <c r="D819" s="81"/>
      <c r="E819" s="7"/>
      <c r="F819" s="77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82"/>
      <c r="Z819" s="24"/>
      <c r="AA819" s="83"/>
      <c r="AB819" s="83"/>
      <c r="AC819" s="7"/>
      <c r="AD819" s="7"/>
      <c r="AE819" s="7"/>
      <c r="AF819" s="7"/>
    </row>
    <row r="820" spans="1:32" ht="18" x14ac:dyDescent="0.3">
      <c r="A820" s="24"/>
      <c r="B820" s="79"/>
      <c r="C820" s="80"/>
      <c r="D820" s="81"/>
      <c r="E820" s="7"/>
      <c r="F820" s="77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82"/>
      <c r="Z820" s="24"/>
      <c r="AA820" s="83"/>
      <c r="AB820" s="83"/>
      <c r="AC820" s="7"/>
      <c r="AD820" s="7"/>
      <c r="AE820" s="7"/>
      <c r="AF820" s="7"/>
    </row>
    <row r="821" spans="1:32" ht="18" x14ac:dyDescent="0.3">
      <c r="A821" s="24"/>
      <c r="B821" s="79"/>
      <c r="C821" s="80"/>
      <c r="D821" s="81"/>
      <c r="E821" s="7"/>
      <c r="F821" s="77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82"/>
      <c r="Z821" s="24"/>
      <c r="AA821" s="83"/>
      <c r="AB821" s="83"/>
      <c r="AC821" s="7"/>
      <c r="AD821" s="7"/>
      <c r="AE821" s="7"/>
      <c r="AF821" s="7"/>
    </row>
    <row r="822" spans="1:32" ht="18" x14ac:dyDescent="0.3">
      <c r="A822" s="24"/>
      <c r="B822" s="79"/>
      <c r="C822" s="80"/>
      <c r="D822" s="81"/>
      <c r="E822" s="7"/>
      <c r="F822" s="77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82"/>
      <c r="Z822" s="24"/>
      <c r="AA822" s="83"/>
      <c r="AB822" s="83"/>
      <c r="AC822" s="7"/>
      <c r="AD822" s="7"/>
      <c r="AE822" s="7"/>
      <c r="AF822" s="7"/>
    </row>
    <row r="823" spans="1:32" ht="18" x14ac:dyDescent="0.3">
      <c r="A823" s="24"/>
      <c r="B823" s="79"/>
      <c r="C823" s="80"/>
      <c r="D823" s="81"/>
      <c r="E823" s="7"/>
      <c r="F823" s="77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82"/>
      <c r="Z823" s="24"/>
      <c r="AA823" s="83"/>
      <c r="AB823" s="83"/>
      <c r="AC823" s="7"/>
      <c r="AD823" s="7"/>
      <c r="AE823" s="7"/>
      <c r="AF823" s="7"/>
    </row>
    <row r="824" spans="1:32" ht="18" x14ac:dyDescent="0.3">
      <c r="A824" s="24"/>
      <c r="B824" s="79"/>
      <c r="C824" s="80"/>
      <c r="D824" s="81"/>
      <c r="E824" s="7"/>
      <c r="F824" s="77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82"/>
      <c r="Z824" s="24"/>
      <c r="AA824" s="83"/>
      <c r="AB824" s="83"/>
      <c r="AC824" s="7"/>
      <c r="AD824" s="7"/>
      <c r="AE824" s="7"/>
      <c r="AF824" s="7"/>
    </row>
    <row r="825" spans="1:32" ht="18" x14ac:dyDescent="0.3">
      <c r="A825" s="24"/>
      <c r="B825" s="79"/>
      <c r="C825" s="80"/>
      <c r="D825" s="81"/>
      <c r="E825" s="7"/>
      <c r="F825" s="77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82"/>
      <c r="Z825" s="24"/>
      <c r="AA825" s="83"/>
      <c r="AB825" s="83"/>
      <c r="AC825" s="7"/>
      <c r="AD825" s="7"/>
      <c r="AE825" s="7"/>
      <c r="AF825" s="7"/>
    </row>
    <row r="826" spans="1:32" ht="18" x14ac:dyDescent="0.3">
      <c r="A826" s="24"/>
      <c r="B826" s="79"/>
      <c r="C826" s="80"/>
      <c r="D826" s="81"/>
      <c r="E826" s="7"/>
      <c r="F826" s="77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82"/>
      <c r="Z826" s="24"/>
      <c r="AA826" s="83"/>
      <c r="AB826" s="83"/>
      <c r="AC826" s="7"/>
      <c r="AD826" s="7"/>
      <c r="AE826" s="7"/>
      <c r="AF826" s="7"/>
    </row>
    <row r="827" spans="1:32" ht="18" x14ac:dyDescent="0.3">
      <c r="A827" s="24"/>
      <c r="B827" s="79"/>
      <c r="C827" s="80"/>
      <c r="D827" s="81"/>
      <c r="E827" s="7"/>
      <c r="F827" s="77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82"/>
      <c r="Z827" s="24"/>
      <c r="AA827" s="83"/>
      <c r="AB827" s="83"/>
      <c r="AC827" s="7"/>
      <c r="AD827" s="7"/>
      <c r="AE827" s="7"/>
      <c r="AF827" s="7"/>
    </row>
    <row r="828" spans="1:32" ht="18" x14ac:dyDescent="0.3">
      <c r="A828" s="24"/>
      <c r="B828" s="79"/>
      <c r="C828" s="80"/>
      <c r="D828" s="81"/>
      <c r="E828" s="7"/>
      <c r="F828" s="77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82"/>
      <c r="Z828" s="24"/>
      <c r="AA828" s="83"/>
      <c r="AB828" s="83"/>
      <c r="AC828" s="7"/>
      <c r="AD828" s="7"/>
      <c r="AE828" s="7"/>
      <c r="AF828" s="7"/>
    </row>
    <row r="829" spans="1:32" ht="18" x14ac:dyDescent="0.3">
      <c r="A829" s="24"/>
      <c r="B829" s="79"/>
      <c r="C829" s="80"/>
      <c r="D829" s="81"/>
      <c r="E829" s="7"/>
      <c r="F829" s="77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82"/>
      <c r="Z829" s="24"/>
      <c r="AA829" s="83"/>
      <c r="AB829" s="83"/>
      <c r="AC829" s="7"/>
      <c r="AD829" s="7"/>
      <c r="AE829" s="7"/>
      <c r="AF829" s="7"/>
    </row>
    <row r="830" spans="1:32" ht="18" x14ac:dyDescent="0.3">
      <c r="A830" s="24"/>
      <c r="B830" s="79"/>
      <c r="C830" s="80"/>
      <c r="D830" s="81"/>
      <c r="E830" s="7"/>
      <c r="F830" s="77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82"/>
      <c r="Z830" s="24"/>
      <c r="AA830" s="83"/>
      <c r="AB830" s="83"/>
      <c r="AC830" s="7"/>
      <c r="AD830" s="7"/>
      <c r="AE830" s="7"/>
      <c r="AF830" s="7"/>
    </row>
    <row r="831" spans="1:32" ht="18" x14ac:dyDescent="0.3">
      <c r="A831" s="24"/>
      <c r="B831" s="79"/>
      <c r="C831" s="80"/>
      <c r="D831" s="81"/>
      <c r="E831" s="7"/>
      <c r="F831" s="77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82"/>
      <c r="Z831" s="24"/>
      <c r="AA831" s="83"/>
      <c r="AB831" s="83"/>
      <c r="AC831" s="7"/>
      <c r="AD831" s="7"/>
      <c r="AE831" s="7"/>
      <c r="AF831" s="7"/>
    </row>
    <row r="832" spans="1:32" ht="18" x14ac:dyDescent="0.3">
      <c r="A832" s="24"/>
      <c r="B832" s="79"/>
      <c r="C832" s="80"/>
      <c r="D832" s="81"/>
      <c r="E832" s="7"/>
      <c r="F832" s="77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82"/>
      <c r="Z832" s="24"/>
      <c r="AA832" s="83"/>
      <c r="AB832" s="83"/>
      <c r="AC832" s="7"/>
      <c r="AD832" s="7"/>
      <c r="AE832" s="7"/>
      <c r="AF832" s="7"/>
    </row>
    <row r="833" spans="1:32" ht="18" x14ac:dyDescent="0.3">
      <c r="A833" s="24"/>
      <c r="B833" s="79"/>
      <c r="C833" s="80"/>
      <c r="D833" s="81"/>
      <c r="E833" s="7"/>
      <c r="F833" s="77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82"/>
      <c r="Z833" s="24"/>
      <c r="AA833" s="83"/>
      <c r="AB833" s="83"/>
      <c r="AC833" s="7"/>
      <c r="AD833" s="7"/>
      <c r="AE833" s="7"/>
      <c r="AF833" s="7"/>
    </row>
    <row r="834" spans="1:32" ht="18" x14ac:dyDescent="0.3">
      <c r="A834" s="24"/>
      <c r="B834" s="79"/>
      <c r="C834" s="80"/>
      <c r="D834" s="81"/>
      <c r="E834" s="7"/>
      <c r="F834" s="77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82"/>
      <c r="Z834" s="24"/>
      <c r="AA834" s="83"/>
      <c r="AB834" s="83"/>
      <c r="AC834" s="7"/>
      <c r="AD834" s="7"/>
      <c r="AE834" s="7"/>
      <c r="AF834" s="7"/>
    </row>
    <row r="835" spans="1:32" ht="18" x14ac:dyDescent="0.3">
      <c r="A835" s="24"/>
      <c r="B835" s="79"/>
      <c r="C835" s="80"/>
      <c r="D835" s="81"/>
      <c r="E835" s="7"/>
      <c r="F835" s="77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82"/>
      <c r="Z835" s="24"/>
      <c r="AA835" s="83"/>
      <c r="AB835" s="83"/>
      <c r="AC835" s="7"/>
      <c r="AD835" s="7"/>
      <c r="AE835" s="7"/>
      <c r="AF835" s="7"/>
    </row>
    <row r="836" spans="1:32" ht="18" x14ac:dyDescent="0.3">
      <c r="A836" s="24"/>
      <c r="B836" s="79"/>
      <c r="C836" s="80"/>
      <c r="D836" s="81"/>
      <c r="E836" s="7"/>
      <c r="F836" s="77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82"/>
      <c r="Z836" s="24"/>
      <c r="AA836" s="83"/>
      <c r="AB836" s="83"/>
      <c r="AC836" s="7"/>
      <c r="AD836" s="7"/>
      <c r="AE836" s="7"/>
      <c r="AF836" s="7"/>
    </row>
    <row r="837" spans="1:32" ht="18" x14ac:dyDescent="0.3">
      <c r="A837" s="24"/>
      <c r="B837" s="79"/>
      <c r="C837" s="80"/>
      <c r="D837" s="81"/>
      <c r="E837" s="7"/>
      <c r="F837" s="77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82"/>
      <c r="Z837" s="24"/>
      <c r="AA837" s="83"/>
      <c r="AB837" s="83"/>
      <c r="AC837" s="7"/>
      <c r="AD837" s="7"/>
      <c r="AE837" s="7"/>
      <c r="AF837" s="7"/>
    </row>
    <row r="838" spans="1:32" ht="18" x14ac:dyDescent="0.3">
      <c r="A838" s="24"/>
      <c r="B838" s="79"/>
      <c r="C838" s="80"/>
      <c r="D838" s="81"/>
      <c r="E838" s="7"/>
      <c r="F838" s="77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82"/>
      <c r="Z838" s="24"/>
      <c r="AA838" s="83"/>
      <c r="AB838" s="83"/>
      <c r="AC838" s="7"/>
      <c r="AD838" s="7"/>
      <c r="AE838" s="7"/>
      <c r="AF838" s="7"/>
    </row>
    <row r="839" spans="1:32" ht="18" x14ac:dyDescent="0.3">
      <c r="A839" s="24"/>
      <c r="B839" s="79"/>
      <c r="C839" s="80"/>
      <c r="D839" s="81"/>
      <c r="E839" s="7"/>
      <c r="F839" s="77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82"/>
      <c r="Z839" s="24"/>
      <c r="AA839" s="83"/>
      <c r="AB839" s="83"/>
      <c r="AC839" s="7"/>
      <c r="AD839" s="7"/>
      <c r="AE839" s="7"/>
      <c r="AF839" s="7"/>
    </row>
    <row r="840" spans="1:32" ht="18" x14ac:dyDescent="0.3">
      <c r="A840" s="24"/>
      <c r="B840" s="79"/>
      <c r="C840" s="80"/>
      <c r="D840" s="81"/>
      <c r="E840" s="7"/>
      <c r="F840" s="77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82"/>
      <c r="Z840" s="24"/>
      <c r="AA840" s="83"/>
      <c r="AB840" s="83"/>
      <c r="AC840" s="7"/>
      <c r="AD840" s="7"/>
      <c r="AE840" s="7"/>
      <c r="AF840" s="7"/>
    </row>
    <row r="841" spans="1:32" ht="18" x14ac:dyDescent="0.3">
      <c r="A841" s="24"/>
      <c r="B841" s="79"/>
      <c r="C841" s="80"/>
      <c r="D841" s="81"/>
      <c r="E841" s="7"/>
      <c r="F841" s="77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82"/>
      <c r="Z841" s="24"/>
      <c r="AA841" s="83"/>
      <c r="AB841" s="83"/>
      <c r="AC841" s="7"/>
      <c r="AD841" s="7"/>
      <c r="AE841" s="7"/>
      <c r="AF841" s="7"/>
    </row>
    <row r="842" spans="1:32" ht="18" x14ac:dyDescent="0.3">
      <c r="A842" s="24"/>
      <c r="B842" s="79"/>
      <c r="C842" s="80"/>
      <c r="D842" s="81"/>
      <c r="E842" s="7"/>
      <c r="F842" s="77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82"/>
      <c r="Z842" s="24"/>
      <c r="AA842" s="83"/>
      <c r="AB842" s="83"/>
      <c r="AC842" s="7"/>
      <c r="AD842" s="7"/>
      <c r="AE842" s="7"/>
      <c r="AF842" s="7"/>
    </row>
    <row r="843" spans="1:32" ht="18" x14ac:dyDescent="0.3">
      <c r="A843" s="24"/>
      <c r="B843" s="79"/>
      <c r="C843" s="80"/>
      <c r="D843" s="81"/>
      <c r="E843" s="7"/>
      <c r="F843" s="77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82"/>
      <c r="Z843" s="24"/>
      <c r="AA843" s="83"/>
      <c r="AB843" s="83"/>
      <c r="AC843" s="7"/>
      <c r="AD843" s="7"/>
      <c r="AE843" s="7"/>
      <c r="AF843" s="7"/>
    </row>
    <row r="844" spans="1:32" ht="18" x14ac:dyDescent="0.3">
      <c r="A844" s="24"/>
      <c r="B844" s="79"/>
      <c r="C844" s="80"/>
      <c r="D844" s="81"/>
      <c r="E844" s="7"/>
      <c r="F844" s="77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82"/>
      <c r="Z844" s="24"/>
      <c r="AA844" s="83"/>
      <c r="AB844" s="83"/>
      <c r="AC844" s="7"/>
      <c r="AD844" s="7"/>
      <c r="AE844" s="7"/>
      <c r="AF844" s="7"/>
    </row>
    <row r="845" spans="1:32" ht="18" x14ac:dyDescent="0.3">
      <c r="A845" s="24"/>
      <c r="B845" s="79"/>
      <c r="C845" s="80"/>
      <c r="D845" s="81"/>
      <c r="E845" s="7"/>
      <c r="F845" s="77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82"/>
      <c r="Z845" s="24"/>
      <c r="AA845" s="83"/>
      <c r="AB845" s="83"/>
      <c r="AC845" s="7"/>
      <c r="AD845" s="7"/>
      <c r="AE845" s="7"/>
      <c r="AF845" s="7"/>
    </row>
    <row r="846" spans="1:32" ht="18" x14ac:dyDescent="0.3">
      <c r="A846" s="24"/>
      <c r="B846" s="79"/>
      <c r="C846" s="80"/>
      <c r="D846" s="81"/>
      <c r="E846" s="7"/>
      <c r="F846" s="77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82"/>
      <c r="Z846" s="24"/>
      <c r="AA846" s="83"/>
      <c r="AB846" s="83"/>
      <c r="AC846" s="7"/>
      <c r="AD846" s="7"/>
      <c r="AE846" s="7"/>
      <c r="AF846" s="7"/>
    </row>
    <row r="847" spans="1:32" ht="18" x14ac:dyDescent="0.3">
      <c r="A847" s="24"/>
      <c r="B847" s="79"/>
      <c r="C847" s="80"/>
      <c r="D847" s="81"/>
      <c r="E847" s="7"/>
      <c r="F847" s="77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82"/>
      <c r="Z847" s="24"/>
      <c r="AA847" s="83"/>
      <c r="AB847" s="83"/>
      <c r="AC847" s="7"/>
      <c r="AD847" s="7"/>
      <c r="AE847" s="7"/>
      <c r="AF847" s="7"/>
    </row>
    <row r="848" spans="1:32" ht="18" x14ac:dyDescent="0.3">
      <c r="A848" s="24"/>
      <c r="B848" s="79"/>
      <c r="C848" s="80"/>
      <c r="D848" s="81"/>
      <c r="E848" s="7"/>
      <c r="F848" s="77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82"/>
      <c r="Z848" s="24"/>
      <c r="AA848" s="83"/>
      <c r="AB848" s="83"/>
      <c r="AC848" s="7"/>
      <c r="AD848" s="7"/>
      <c r="AE848" s="7"/>
      <c r="AF848" s="7"/>
    </row>
    <row r="849" spans="1:32" ht="18" x14ac:dyDescent="0.3">
      <c r="A849" s="24"/>
      <c r="B849" s="79"/>
      <c r="C849" s="80"/>
      <c r="D849" s="81"/>
      <c r="E849" s="7"/>
      <c r="F849" s="77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82"/>
      <c r="Z849" s="24"/>
      <c r="AA849" s="83"/>
      <c r="AB849" s="83"/>
      <c r="AC849" s="7"/>
      <c r="AD849" s="7"/>
      <c r="AE849" s="7"/>
      <c r="AF849" s="7"/>
    </row>
    <row r="850" spans="1:32" ht="18" x14ac:dyDescent="0.3">
      <c r="A850" s="24"/>
      <c r="B850" s="79"/>
      <c r="C850" s="80"/>
      <c r="D850" s="81"/>
      <c r="E850" s="7"/>
      <c r="F850" s="77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82"/>
      <c r="Z850" s="24"/>
      <c r="AA850" s="83"/>
      <c r="AB850" s="83"/>
      <c r="AC850" s="7"/>
      <c r="AD850" s="7"/>
      <c r="AE850" s="7"/>
      <c r="AF850" s="7"/>
    </row>
    <row r="851" spans="1:32" ht="18" x14ac:dyDescent="0.3">
      <c r="A851" s="24"/>
      <c r="B851" s="79"/>
      <c r="C851" s="80"/>
      <c r="D851" s="81"/>
      <c r="E851" s="7"/>
      <c r="F851" s="77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82"/>
      <c r="Z851" s="24"/>
      <c r="AA851" s="83"/>
      <c r="AB851" s="83"/>
      <c r="AC851" s="7"/>
      <c r="AD851" s="7"/>
      <c r="AE851" s="7"/>
      <c r="AF851" s="7"/>
    </row>
    <row r="852" spans="1:32" ht="18" x14ac:dyDescent="0.3">
      <c r="A852" s="24"/>
      <c r="B852" s="79"/>
      <c r="C852" s="80"/>
      <c r="D852" s="81"/>
      <c r="E852" s="7"/>
      <c r="F852" s="77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82"/>
      <c r="Z852" s="24"/>
      <c r="AA852" s="83"/>
      <c r="AB852" s="83"/>
      <c r="AC852" s="7"/>
      <c r="AD852" s="7"/>
      <c r="AE852" s="7"/>
      <c r="AF852" s="7"/>
    </row>
    <row r="853" spans="1:32" ht="18" x14ac:dyDescent="0.3">
      <c r="A853" s="24"/>
      <c r="B853" s="79"/>
      <c r="C853" s="80"/>
      <c r="D853" s="81"/>
      <c r="E853" s="7"/>
      <c r="F853" s="77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82"/>
      <c r="Z853" s="24"/>
      <c r="AA853" s="83"/>
      <c r="AB853" s="83"/>
      <c r="AC853" s="7"/>
      <c r="AD853" s="7"/>
      <c r="AE853" s="7"/>
      <c r="AF853" s="7"/>
    </row>
    <row r="854" spans="1:32" ht="18" x14ac:dyDescent="0.3">
      <c r="A854" s="24"/>
      <c r="B854" s="79"/>
      <c r="C854" s="80"/>
      <c r="D854" s="81"/>
      <c r="E854" s="7"/>
      <c r="F854" s="77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82"/>
      <c r="Z854" s="24"/>
      <c r="AA854" s="83"/>
      <c r="AB854" s="83"/>
      <c r="AC854" s="7"/>
      <c r="AD854" s="7"/>
      <c r="AE854" s="7"/>
      <c r="AF854" s="7"/>
    </row>
    <row r="855" spans="1:32" ht="18" x14ac:dyDescent="0.3">
      <c r="A855" s="24"/>
      <c r="B855" s="79"/>
      <c r="C855" s="80"/>
      <c r="D855" s="81"/>
      <c r="E855" s="7"/>
      <c r="F855" s="77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82"/>
      <c r="Z855" s="24"/>
      <c r="AA855" s="83"/>
      <c r="AB855" s="83"/>
      <c r="AC855" s="7"/>
      <c r="AD855" s="7"/>
      <c r="AE855" s="7"/>
      <c r="AF855" s="7"/>
    </row>
    <row r="856" spans="1:32" ht="18" x14ac:dyDescent="0.3">
      <c r="A856" s="24"/>
      <c r="B856" s="79"/>
      <c r="C856" s="80"/>
      <c r="D856" s="81"/>
      <c r="E856" s="7"/>
      <c r="F856" s="77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82"/>
      <c r="Z856" s="24"/>
      <c r="AA856" s="83"/>
      <c r="AB856" s="83"/>
      <c r="AC856" s="7"/>
      <c r="AD856" s="7"/>
      <c r="AE856" s="7"/>
      <c r="AF856" s="7"/>
    </row>
    <row r="857" spans="1:32" ht="18" x14ac:dyDescent="0.3">
      <c r="A857" s="24"/>
      <c r="B857" s="79"/>
      <c r="C857" s="80"/>
      <c r="D857" s="81"/>
      <c r="E857" s="7"/>
      <c r="F857" s="77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82"/>
      <c r="Z857" s="24"/>
      <c r="AA857" s="83"/>
      <c r="AB857" s="83"/>
      <c r="AC857" s="7"/>
      <c r="AD857" s="7"/>
      <c r="AE857" s="7"/>
      <c r="AF857" s="7"/>
    </row>
    <row r="858" spans="1:32" ht="18" x14ac:dyDescent="0.3">
      <c r="A858" s="24"/>
      <c r="B858" s="79"/>
      <c r="C858" s="80"/>
      <c r="D858" s="81"/>
      <c r="E858" s="7"/>
      <c r="F858" s="77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82"/>
      <c r="Z858" s="24"/>
      <c r="AA858" s="83"/>
      <c r="AB858" s="83"/>
      <c r="AC858" s="7"/>
      <c r="AD858" s="7"/>
      <c r="AE858" s="7"/>
      <c r="AF858" s="7"/>
    </row>
    <row r="859" spans="1:32" ht="18" x14ac:dyDescent="0.3">
      <c r="A859" s="24"/>
      <c r="B859" s="79"/>
      <c r="C859" s="80"/>
      <c r="D859" s="81"/>
      <c r="E859" s="7"/>
      <c r="F859" s="77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82"/>
      <c r="Z859" s="24"/>
      <c r="AA859" s="83"/>
      <c r="AB859" s="83"/>
      <c r="AC859" s="7"/>
      <c r="AD859" s="7"/>
      <c r="AE859" s="7"/>
      <c r="AF859" s="7"/>
    </row>
    <row r="860" spans="1:32" ht="18" x14ac:dyDescent="0.3">
      <c r="A860" s="24"/>
      <c r="B860" s="79"/>
      <c r="C860" s="80"/>
      <c r="D860" s="81"/>
      <c r="E860" s="7"/>
      <c r="F860" s="77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82"/>
      <c r="Z860" s="24"/>
      <c r="AA860" s="83"/>
      <c r="AB860" s="83"/>
      <c r="AC860" s="7"/>
      <c r="AD860" s="7"/>
      <c r="AE860" s="7"/>
      <c r="AF860" s="7"/>
    </row>
    <row r="861" spans="1:32" ht="18" x14ac:dyDescent="0.3">
      <c r="A861" s="24"/>
      <c r="B861" s="79"/>
      <c r="C861" s="80"/>
      <c r="D861" s="81"/>
      <c r="E861" s="7"/>
      <c r="F861" s="77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82"/>
      <c r="Z861" s="24"/>
      <c r="AA861" s="83"/>
      <c r="AB861" s="83"/>
      <c r="AC861" s="7"/>
      <c r="AD861" s="7"/>
      <c r="AE861" s="7"/>
      <c r="AF861" s="7"/>
    </row>
    <row r="862" spans="1:32" ht="18" x14ac:dyDescent="0.3">
      <c r="A862" s="24"/>
      <c r="B862" s="79"/>
      <c r="C862" s="80"/>
      <c r="D862" s="81"/>
      <c r="E862" s="7"/>
      <c r="F862" s="77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82"/>
      <c r="Z862" s="24"/>
      <c r="AA862" s="83"/>
      <c r="AB862" s="83"/>
      <c r="AC862" s="7"/>
      <c r="AD862" s="7"/>
      <c r="AE862" s="7"/>
      <c r="AF862" s="7"/>
    </row>
    <row r="863" spans="1:32" ht="18" x14ac:dyDescent="0.3">
      <c r="A863" s="24"/>
      <c r="B863" s="79"/>
      <c r="C863" s="80"/>
      <c r="D863" s="81"/>
      <c r="E863" s="7"/>
      <c r="F863" s="77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82"/>
      <c r="Z863" s="24"/>
      <c r="AA863" s="83"/>
      <c r="AB863" s="83"/>
      <c r="AC863" s="7"/>
      <c r="AD863" s="7"/>
      <c r="AE863" s="7"/>
      <c r="AF863" s="7"/>
    </row>
    <row r="864" spans="1:32" ht="18" x14ac:dyDescent="0.3">
      <c r="A864" s="24"/>
      <c r="B864" s="79"/>
      <c r="C864" s="80"/>
      <c r="D864" s="81"/>
      <c r="E864" s="7"/>
      <c r="F864" s="77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82"/>
      <c r="Z864" s="24"/>
      <c r="AA864" s="83"/>
      <c r="AB864" s="83"/>
      <c r="AC864" s="7"/>
      <c r="AD864" s="7"/>
      <c r="AE864" s="7"/>
      <c r="AF864" s="7"/>
    </row>
    <row r="865" spans="1:32" ht="18" x14ac:dyDescent="0.3">
      <c r="A865" s="24"/>
      <c r="B865" s="79"/>
      <c r="C865" s="80"/>
      <c r="D865" s="81"/>
      <c r="E865" s="7"/>
      <c r="F865" s="77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82"/>
      <c r="Z865" s="24"/>
      <c r="AA865" s="83"/>
      <c r="AB865" s="83"/>
      <c r="AC865" s="7"/>
      <c r="AD865" s="7"/>
      <c r="AE865" s="7"/>
      <c r="AF865" s="7"/>
    </row>
    <row r="866" spans="1:32" ht="18" x14ac:dyDescent="0.3">
      <c r="A866" s="24"/>
      <c r="B866" s="79"/>
      <c r="C866" s="80"/>
      <c r="D866" s="81"/>
      <c r="E866" s="7"/>
      <c r="F866" s="77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82"/>
      <c r="Z866" s="24"/>
      <c r="AA866" s="83"/>
      <c r="AB866" s="83"/>
      <c r="AC866" s="7"/>
      <c r="AD866" s="7"/>
      <c r="AE866" s="7"/>
      <c r="AF866" s="7"/>
    </row>
    <row r="867" spans="1:32" ht="18" x14ac:dyDescent="0.3">
      <c r="A867" s="24"/>
      <c r="B867" s="79"/>
      <c r="C867" s="80"/>
      <c r="D867" s="81"/>
      <c r="E867" s="7"/>
      <c r="F867" s="77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82"/>
      <c r="Z867" s="24"/>
      <c r="AA867" s="83"/>
      <c r="AB867" s="83"/>
      <c r="AC867" s="7"/>
      <c r="AD867" s="7"/>
      <c r="AE867" s="7"/>
      <c r="AF867" s="7"/>
    </row>
    <row r="868" spans="1:32" ht="18" x14ac:dyDescent="0.3">
      <c r="A868" s="24"/>
      <c r="B868" s="79"/>
      <c r="C868" s="80"/>
      <c r="D868" s="81"/>
      <c r="E868" s="7"/>
      <c r="F868" s="77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82"/>
      <c r="Z868" s="24"/>
      <c r="AA868" s="83"/>
      <c r="AB868" s="83"/>
      <c r="AC868" s="7"/>
      <c r="AD868" s="7"/>
      <c r="AE868" s="7"/>
      <c r="AF868" s="7"/>
    </row>
    <row r="869" spans="1:32" ht="18" x14ac:dyDescent="0.3">
      <c r="A869" s="24"/>
      <c r="B869" s="79"/>
      <c r="C869" s="80"/>
      <c r="D869" s="81"/>
      <c r="E869" s="7"/>
      <c r="F869" s="77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82"/>
      <c r="Z869" s="24"/>
      <c r="AA869" s="83"/>
      <c r="AB869" s="83"/>
      <c r="AC869" s="7"/>
      <c r="AD869" s="7"/>
      <c r="AE869" s="7"/>
      <c r="AF869" s="7"/>
    </row>
    <row r="870" spans="1:32" ht="18" x14ac:dyDescent="0.3">
      <c r="A870" s="24"/>
      <c r="B870" s="79"/>
      <c r="C870" s="80"/>
      <c r="D870" s="81"/>
      <c r="E870" s="7"/>
      <c r="F870" s="77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82"/>
      <c r="Z870" s="24"/>
      <c r="AA870" s="83"/>
      <c r="AB870" s="83"/>
      <c r="AC870" s="7"/>
      <c r="AD870" s="7"/>
      <c r="AE870" s="7"/>
      <c r="AF870" s="7"/>
    </row>
    <row r="871" spans="1:32" ht="18" x14ac:dyDescent="0.3">
      <c r="A871" s="24"/>
      <c r="B871" s="79"/>
      <c r="C871" s="80"/>
      <c r="D871" s="81"/>
      <c r="E871" s="7"/>
      <c r="F871" s="77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82"/>
      <c r="Z871" s="24"/>
      <c r="AA871" s="83"/>
      <c r="AB871" s="83"/>
      <c r="AC871" s="7"/>
      <c r="AD871" s="7"/>
      <c r="AE871" s="7"/>
      <c r="AF871" s="7"/>
    </row>
    <row r="872" spans="1:32" ht="18" x14ac:dyDescent="0.3">
      <c r="A872" s="24"/>
      <c r="B872" s="79"/>
      <c r="C872" s="80"/>
      <c r="D872" s="81"/>
      <c r="E872" s="7"/>
      <c r="F872" s="77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82"/>
      <c r="Z872" s="24"/>
      <c r="AA872" s="83"/>
      <c r="AB872" s="83"/>
      <c r="AC872" s="7"/>
      <c r="AD872" s="7"/>
      <c r="AE872" s="7"/>
      <c r="AF872" s="7"/>
    </row>
    <row r="873" spans="1:32" ht="18" x14ac:dyDescent="0.3">
      <c r="A873" s="24"/>
      <c r="B873" s="79"/>
      <c r="C873" s="80"/>
      <c r="D873" s="81"/>
      <c r="E873" s="7"/>
      <c r="F873" s="77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82"/>
      <c r="Z873" s="24"/>
      <c r="AA873" s="83"/>
      <c r="AB873" s="83"/>
      <c r="AC873" s="7"/>
      <c r="AD873" s="7"/>
      <c r="AE873" s="7"/>
      <c r="AF873" s="7"/>
    </row>
    <row r="874" spans="1:32" ht="18" x14ac:dyDescent="0.3">
      <c r="A874" s="24"/>
      <c r="B874" s="79"/>
      <c r="C874" s="80"/>
      <c r="D874" s="81"/>
      <c r="E874" s="7"/>
      <c r="F874" s="77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82"/>
      <c r="Z874" s="24"/>
      <c r="AA874" s="83"/>
      <c r="AB874" s="83"/>
      <c r="AC874" s="7"/>
      <c r="AD874" s="7"/>
      <c r="AE874" s="7"/>
      <c r="AF874" s="7"/>
    </row>
    <row r="875" spans="1:32" ht="18" x14ac:dyDescent="0.3">
      <c r="A875" s="24"/>
      <c r="B875" s="79"/>
      <c r="C875" s="80"/>
      <c r="D875" s="81"/>
      <c r="E875" s="7"/>
      <c r="F875" s="77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82"/>
      <c r="Z875" s="24"/>
      <c r="AA875" s="83"/>
      <c r="AB875" s="83"/>
      <c r="AC875" s="7"/>
      <c r="AD875" s="7"/>
      <c r="AE875" s="7"/>
      <c r="AF875" s="7"/>
    </row>
    <row r="876" spans="1:32" ht="18" x14ac:dyDescent="0.3">
      <c r="A876" s="24"/>
      <c r="B876" s="79"/>
      <c r="C876" s="80"/>
      <c r="D876" s="81"/>
      <c r="E876" s="7"/>
      <c r="F876" s="77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82"/>
      <c r="Z876" s="24"/>
      <c r="AA876" s="83"/>
      <c r="AB876" s="83"/>
      <c r="AC876" s="7"/>
      <c r="AD876" s="7"/>
      <c r="AE876" s="7"/>
      <c r="AF876" s="7"/>
    </row>
    <row r="877" spans="1:32" ht="18" x14ac:dyDescent="0.3">
      <c r="A877" s="24"/>
      <c r="B877" s="79"/>
      <c r="C877" s="80"/>
      <c r="D877" s="81"/>
      <c r="E877" s="7"/>
      <c r="F877" s="77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82"/>
      <c r="Z877" s="24"/>
      <c r="AA877" s="83"/>
      <c r="AB877" s="83"/>
      <c r="AC877" s="7"/>
      <c r="AD877" s="7"/>
      <c r="AE877" s="7"/>
      <c r="AF877" s="7"/>
    </row>
    <row r="878" spans="1:32" ht="18" x14ac:dyDescent="0.3">
      <c r="A878" s="24"/>
      <c r="B878" s="79"/>
      <c r="C878" s="80"/>
      <c r="D878" s="81"/>
      <c r="E878" s="7"/>
      <c r="F878" s="77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82"/>
      <c r="Z878" s="24"/>
      <c r="AA878" s="83"/>
      <c r="AB878" s="83"/>
      <c r="AC878" s="7"/>
      <c r="AD878" s="7"/>
      <c r="AE878" s="7"/>
      <c r="AF878" s="7"/>
    </row>
    <row r="879" spans="1:32" ht="18" x14ac:dyDescent="0.3">
      <c r="A879" s="24"/>
      <c r="B879" s="79"/>
      <c r="C879" s="80"/>
      <c r="D879" s="81"/>
      <c r="E879" s="7"/>
      <c r="F879" s="77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82"/>
      <c r="Z879" s="24"/>
      <c r="AA879" s="83"/>
      <c r="AB879" s="83"/>
      <c r="AC879" s="7"/>
      <c r="AD879" s="7"/>
      <c r="AE879" s="7"/>
      <c r="AF879" s="7"/>
    </row>
    <row r="880" spans="1:32" ht="18" x14ac:dyDescent="0.3">
      <c r="A880" s="24"/>
      <c r="B880" s="79"/>
      <c r="C880" s="80"/>
      <c r="D880" s="81"/>
      <c r="E880" s="7"/>
      <c r="F880" s="77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82"/>
      <c r="Z880" s="24"/>
      <c r="AA880" s="83"/>
      <c r="AB880" s="83"/>
      <c r="AC880" s="7"/>
      <c r="AD880" s="7"/>
      <c r="AE880" s="7"/>
      <c r="AF880" s="7"/>
    </row>
    <row r="881" spans="1:32" ht="18" x14ac:dyDescent="0.3">
      <c r="A881" s="24"/>
      <c r="B881" s="79"/>
      <c r="C881" s="80"/>
      <c r="D881" s="81"/>
      <c r="E881" s="7"/>
      <c r="F881" s="77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82"/>
      <c r="Z881" s="24"/>
      <c r="AA881" s="83"/>
      <c r="AB881" s="83"/>
      <c r="AC881" s="7"/>
      <c r="AD881" s="7"/>
      <c r="AE881" s="7"/>
      <c r="AF881" s="7"/>
    </row>
    <row r="882" spans="1:32" ht="18" x14ac:dyDescent="0.3">
      <c r="A882" s="24"/>
      <c r="B882" s="79"/>
      <c r="C882" s="80"/>
      <c r="D882" s="81"/>
      <c r="E882" s="7"/>
      <c r="F882" s="77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82"/>
      <c r="Z882" s="24"/>
      <c r="AA882" s="83"/>
      <c r="AB882" s="83"/>
      <c r="AC882" s="7"/>
      <c r="AD882" s="7"/>
      <c r="AE882" s="7"/>
      <c r="AF882" s="7"/>
    </row>
    <row r="883" spans="1:32" ht="18" x14ac:dyDescent="0.3">
      <c r="A883" s="24"/>
      <c r="B883" s="79"/>
      <c r="C883" s="80"/>
      <c r="D883" s="81"/>
      <c r="E883" s="7"/>
      <c r="F883" s="77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82"/>
      <c r="Z883" s="24"/>
      <c r="AA883" s="83"/>
      <c r="AB883" s="83"/>
      <c r="AC883" s="7"/>
      <c r="AD883" s="7"/>
      <c r="AE883" s="7"/>
      <c r="AF883" s="7"/>
    </row>
    <row r="884" spans="1:32" ht="18" x14ac:dyDescent="0.3">
      <c r="A884" s="24"/>
      <c r="B884" s="79"/>
      <c r="C884" s="80"/>
      <c r="D884" s="81"/>
      <c r="E884" s="7"/>
      <c r="F884" s="77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82"/>
      <c r="Z884" s="24"/>
      <c r="AA884" s="83"/>
      <c r="AB884" s="83"/>
      <c r="AC884" s="7"/>
      <c r="AD884" s="7"/>
      <c r="AE884" s="7"/>
      <c r="AF884" s="7"/>
    </row>
    <row r="885" spans="1:32" ht="18" x14ac:dyDescent="0.3">
      <c r="A885" s="24"/>
      <c r="B885" s="79"/>
      <c r="C885" s="80"/>
      <c r="D885" s="81"/>
      <c r="E885" s="7"/>
      <c r="F885" s="77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82"/>
      <c r="Z885" s="24"/>
      <c r="AA885" s="83"/>
      <c r="AB885" s="83"/>
      <c r="AC885" s="7"/>
      <c r="AD885" s="7"/>
      <c r="AE885" s="7"/>
      <c r="AF885" s="7"/>
    </row>
    <row r="886" spans="1:32" ht="18" x14ac:dyDescent="0.3">
      <c r="A886" s="24"/>
      <c r="B886" s="79"/>
      <c r="C886" s="80"/>
      <c r="D886" s="81"/>
      <c r="E886" s="7"/>
      <c r="F886" s="77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82"/>
      <c r="Z886" s="24"/>
      <c r="AA886" s="83"/>
      <c r="AB886" s="83"/>
      <c r="AC886" s="7"/>
      <c r="AD886" s="7"/>
      <c r="AE886" s="7"/>
      <c r="AF886" s="7"/>
    </row>
    <row r="887" spans="1:32" ht="18" x14ac:dyDescent="0.3">
      <c r="A887" s="24"/>
      <c r="B887" s="79"/>
      <c r="C887" s="80"/>
      <c r="D887" s="81"/>
      <c r="E887" s="7"/>
      <c r="F887" s="77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82"/>
      <c r="Z887" s="24"/>
      <c r="AA887" s="83"/>
      <c r="AB887" s="83"/>
      <c r="AC887" s="7"/>
      <c r="AD887" s="7"/>
      <c r="AE887" s="7"/>
      <c r="AF887" s="7"/>
    </row>
    <row r="888" spans="1:32" ht="18" x14ac:dyDescent="0.3">
      <c r="A888" s="24"/>
      <c r="B888" s="79"/>
      <c r="C888" s="80"/>
      <c r="D888" s="81"/>
      <c r="E888" s="7"/>
      <c r="F888" s="77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82"/>
      <c r="Z888" s="24"/>
      <c r="AA888" s="83"/>
      <c r="AB888" s="83"/>
      <c r="AC888" s="7"/>
      <c r="AD888" s="7"/>
      <c r="AE888" s="7"/>
      <c r="AF888" s="7"/>
    </row>
    <row r="889" spans="1:32" ht="18" x14ac:dyDescent="0.3">
      <c r="A889" s="24"/>
      <c r="B889" s="79"/>
      <c r="C889" s="80"/>
      <c r="D889" s="81"/>
      <c r="E889" s="7"/>
      <c r="F889" s="77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82"/>
      <c r="Z889" s="24"/>
      <c r="AA889" s="83"/>
      <c r="AB889" s="83"/>
      <c r="AC889" s="7"/>
      <c r="AD889" s="7"/>
      <c r="AE889" s="7"/>
      <c r="AF889" s="7"/>
    </row>
    <row r="890" spans="1:32" ht="18" x14ac:dyDescent="0.3">
      <c r="A890" s="24"/>
      <c r="B890" s="79"/>
      <c r="C890" s="80"/>
      <c r="D890" s="81"/>
      <c r="E890" s="7"/>
      <c r="F890" s="77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82"/>
      <c r="Z890" s="24"/>
      <c r="AA890" s="83"/>
      <c r="AB890" s="83"/>
      <c r="AC890" s="7"/>
      <c r="AD890" s="7"/>
      <c r="AE890" s="7"/>
      <c r="AF890" s="7"/>
    </row>
    <row r="891" spans="1:32" ht="18" x14ac:dyDescent="0.3">
      <c r="A891" s="24"/>
      <c r="B891" s="79"/>
      <c r="C891" s="80"/>
      <c r="D891" s="81"/>
      <c r="E891" s="7"/>
      <c r="F891" s="77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82"/>
      <c r="Z891" s="24"/>
      <c r="AA891" s="83"/>
      <c r="AB891" s="83"/>
      <c r="AC891" s="7"/>
      <c r="AD891" s="7"/>
      <c r="AE891" s="7"/>
      <c r="AF891" s="7"/>
    </row>
    <row r="892" spans="1:32" ht="18" x14ac:dyDescent="0.3">
      <c r="A892" s="24"/>
      <c r="B892" s="79"/>
      <c r="C892" s="80"/>
      <c r="D892" s="81"/>
      <c r="E892" s="7"/>
      <c r="F892" s="77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82"/>
      <c r="Z892" s="24"/>
      <c r="AA892" s="83"/>
      <c r="AB892" s="83"/>
      <c r="AC892" s="7"/>
      <c r="AD892" s="7"/>
      <c r="AE892" s="7"/>
      <c r="AF892" s="7"/>
    </row>
    <row r="893" spans="1:32" ht="18" x14ac:dyDescent="0.3">
      <c r="A893" s="24"/>
      <c r="B893" s="79"/>
      <c r="C893" s="80"/>
      <c r="D893" s="81"/>
      <c r="E893" s="7"/>
      <c r="F893" s="77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82"/>
      <c r="Z893" s="24"/>
      <c r="AA893" s="83"/>
      <c r="AB893" s="83"/>
      <c r="AC893" s="7"/>
      <c r="AD893" s="7"/>
      <c r="AE893" s="7"/>
      <c r="AF893" s="7"/>
    </row>
    <row r="894" spans="1:32" ht="18" x14ac:dyDescent="0.3">
      <c r="A894" s="24"/>
      <c r="B894" s="79"/>
      <c r="C894" s="80"/>
      <c r="D894" s="81"/>
      <c r="E894" s="7"/>
      <c r="F894" s="77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82"/>
      <c r="Z894" s="24"/>
      <c r="AA894" s="83"/>
      <c r="AB894" s="83"/>
      <c r="AC894" s="7"/>
      <c r="AD894" s="7"/>
      <c r="AE894" s="7"/>
      <c r="AF894" s="7"/>
    </row>
    <row r="895" spans="1:32" ht="18" x14ac:dyDescent="0.3">
      <c r="A895" s="24"/>
      <c r="B895" s="79"/>
      <c r="C895" s="80"/>
      <c r="D895" s="81"/>
      <c r="E895" s="7"/>
      <c r="F895" s="77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82"/>
      <c r="Z895" s="24"/>
      <c r="AA895" s="83"/>
      <c r="AB895" s="83"/>
      <c r="AC895" s="7"/>
      <c r="AD895" s="7"/>
      <c r="AE895" s="7"/>
      <c r="AF895" s="7"/>
    </row>
    <row r="896" spans="1:32" ht="18" x14ac:dyDescent="0.3">
      <c r="A896" s="24"/>
      <c r="B896" s="79"/>
      <c r="C896" s="80"/>
      <c r="D896" s="81"/>
      <c r="E896" s="7"/>
      <c r="F896" s="77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82"/>
      <c r="Z896" s="24"/>
      <c r="AA896" s="83"/>
      <c r="AB896" s="83"/>
      <c r="AC896" s="7"/>
      <c r="AD896" s="7"/>
      <c r="AE896" s="7"/>
      <c r="AF896" s="7"/>
    </row>
    <row r="897" spans="1:32" ht="18" x14ac:dyDescent="0.3">
      <c r="A897" s="24"/>
      <c r="B897" s="79"/>
      <c r="C897" s="80"/>
      <c r="D897" s="81"/>
      <c r="E897" s="7"/>
      <c r="F897" s="77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82"/>
      <c r="Z897" s="24"/>
      <c r="AA897" s="83"/>
      <c r="AB897" s="83"/>
      <c r="AC897" s="7"/>
      <c r="AD897" s="7"/>
      <c r="AE897" s="7"/>
      <c r="AF897" s="7"/>
    </row>
    <row r="898" spans="1:32" ht="18" x14ac:dyDescent="0.3">
      <c r="A898" s="24"/>
      <c r="B898" s="79"/>
      <c r="C898" s="80"/>
      <c r="D898" s="81"/>
      <c r="E898" s="7"/>
      <c r="F898" s="77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82"/>
      <c r="Z898" s="24"/>
      <c r="AA898" s="83"/>
      <c r="AB898" s="83"/>
      <c r="AC898" s="7"/>
      <c r="AD898" s="7"/>
      <c r="AE898" s="7"/>
      <c r="AF898" s="7"/>
    </row>
    <row r="899" spans="1:32" ht="18" x14ac:dyDescent="0.3">
      <c r="A899" s="24"/>
      <c r="B899" s="79"/>
      <c r="C899" s="80"/>
      <c r="D899" s="81"/>
      <c r="E899" s="7"/>
      <c r="F899" s="77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82"/>
      <c r="Z899" s="24"/>
      <c r="AA899" s="83"/>
      <c r="AB899" s="83"/>
      <c r="AC899" s="7"/>
      <c r="AD899" s="7"/>
      <c r="AE899" s="7"/>
      <c r="AF899" s="7"/>
    </row>
    <row r="900" spans="1:32" ht="18" x14ac:dyDescent="0.3">
      <c r="A900" s="24"/>
      <c r="B900" s="79"/>
      <c r="C900" s="80"/>
      <c r="D900" s="81"/>
      <c r="E900" s="7"/>
      <c r="F900" s="77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82"/>
      <c r="Z900" s="24"/>
      <c r="AA900" s="83"/>
      <c r="AB900" s="83"/>
      <c r="AC900" s="7"/>
      <c r="AD900" s="7"/>
      <c r="AE900" s="7"/>
      <c r="AF900" s="7"/>
    </row>
    <row r="901" spans="1:32" ht="18" x14ac:dyDescent="0.3">
      <c r="A901" s="24"/>
      <c r="B901" s="79"/>
      <c r="C901" s="80"/>
      <c r="D901" s="81"/>
      <c r="E901" s="7"/>
      <c r="F901" s="77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82"/>
      <c r="Z901" s="24"/>
      <c r="AA901" s="83"/>
      <c r="AB901" s="83"/>
      <c r="AC901" s="7"/>
      <c r="AD901" s="7"/>
      <c r="AE901" s="7"/>
      <c r="AF901" s="7"/>
    </row>
    <row r="902" spans="1:32" ht="18" x14ac:dyDescent="0.3">
      <c r="A902" s="24"/>
      <c r="B902" s="79"/>
      <c r="C902" s="80"/>
      <c r="D902" s="81"/>
      <c r="E902" s="7"/>
      <c r="F902" s="77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82"/>
      <c r="Z902" s="24"/>
      <c r="AA902" s="83"/>
      <c r="AB902" s="83"/>
      <c r="AC902" s="7"/>
      <c r="AD902" s="7"/>
      <c r="AE902" s="7"/>
      <c r="AF902" s="7"/>
    </row>
    <row r="903" spans="1:32" ht="18" x14ac:dyDescent="0.3">
      <c r="A903" s="24"/>
      <c r="B903" s="79"/>
      <c r="C903" s="80"/>
      <c r="D903" s="81"/>
      <c r="E903" s="7"/>
      <c r="F903" s="77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82"/>
      <c r="Z903" s="24"/>
      <c r="AA903" s="83"/>
      <c r="AB903" s="83"/>
      <c r="AC903" s="7"/>
      <c r="AD903" s="7"/>
      <c r="AE903" s="7"/>
      <c r="AF903" s="7"/>
    </row>
    <row r="904" spans="1:32" ht="18" x14ac:dyDescent="0.3">
      <c r="A904" s="24"/>
      <c r="B904" s="79"/>
      <c r="C904" s="80"/>
      <c r="D904" s="81"/>
      <c r="E904" s="7"/>
      <c r="F904" s="77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82"/>
      <c r="Z904" s="24"/>
      <c r="AA904" s="83"/>
      <c r="AB904" s="83"/>
      <c r="AC904" s="7"/>
      <c r="AD904" s="7"/>
      <c r="AE904" s="7"/>
      <c r="AF904" s="7"/>
    </row>
    <row r="905" spans="1:32" ht="18" x14ac:dyDescent="0.3">
      <c r="A905" s="24"/>
      <c r="B905" s="79"/>
      <c r="C905" s="80"/>
      <c r="D905" s="81"/>
      <c r="E905" s="7"/>
      <c r="F905" s="77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82"/>
      <c r="Z905" s="24"/>
      <c r="AA905" s="83"/>
      <c r="AB905" s="83"/>
      <c r="AC905" s="7"/>
      <c r="AD905" s="7"/>
      <c r="AE905" s="7"/>
      <c r="AF905" s="7"/>
    </row>
    <row r="906" spans="1:32" ht="18" x14ac:dyDescent="0.3">
      <c r="A906" s="24"/>
      <c r="B906" s="79"/>
      <c r="C906" s="80"/>
      <c r="D906" s="81"/>
      <c r="E906" s="7"/>
      <c r="F906" s="77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82"/>
      <c r="Z906" s="24"/>
      <c r="AA906" s="83"/>
      <c r="AB906" s="83"/>
      <c r="AC906" s="7"/>
      <c r="AD906" s="7"/>
      <c r="AE906" s="7"/>
      <c r="AF906" s="7"/>
    </row>
    <row r="907" spans="1:32" ht="18" x14ac:dyDescent="0.3">
      <c r="A907" s="24"/>
      <c r="B907" s="79"/>
      <c r="C907" s="80"/>
      <c r="D907" s="81"/>
      <c r="E907" s="7"/>
      <c r="F907" s="77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82"/>
      <c r="Z907" s="24"/>
      <c r="AA907" s="83"/>
      <c r="AB907" s="83"/>
      <c r="AC907" s="7"/>
      <c r="AD907" s="7"/>
      <c r="AE907" s="7"/>
      <c r="AF907" s="7"/>
    </row>
    <row r="908" spans="1:32" ht="18" x14ac:dyDescent="0.3">
      <c r="A908" s="24"/>
      <c r="B908" s="79"/>
      <c r="C908" s="80"/>
      <c r="D908" s="81"/>
      <c r="E908" s="7"/>
      <c r="F908" s="77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82"/>
      <c r="Z908" s="24"/>
      <c r="AA908" s="83"/>
      <c r="AB908" s="83"/>
      <c r="AC908" s="7"/>
      <c r="AD908" s="7"/>
      <c r="AE908" s="7"/>
      <c r="AF908" s="7"/>
    </row>
    <row r="909" spans="1:32" ht="18" x14ac:dyDescent="0.3">
      <c r="A909" s="24"/>
      <c r="B909" s="79"/>
      <c r="C909" s="80"/>
      <c r="D909" s="81"/>
      <c r="E909" s="7"/>
      <c r="F909" s="77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82"/>
      <c r="Z909" s="24"/>
      <c r="AA909" s="83"/>
      <c r="AB909" s="83"/>
      <c r="AC909" s="7"/>
      <c r="AD909" s="7"/>
      <c r="AE909" s="7"/>
      <c r="AF909" s="7"/>
    </row>
    <row r="910" spans="1:32" ht="18" x14ac:dyDescent="0.3">
      <c r="A910" s="24"/>
      <c r="B910" s="79"/>
      <c r="C910" s="80"/>
      <c r="D910" s="81"/>
      <c r="E910" s="7"/>
      <c r="F910" s="77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82"/>
      <c r="Z910" s="24"/>
      <c r="AA910" s="83"/>
      <c r="AB910" s="83"/>
      <c r="AC910" s="7"/>
      <c r="AD910" s="7"/>
      <c r="AE910" s="7"/>
      <c r="AF910" s="7"/>
    </row>
    <row r="911" spans="1:32" ht="18" x14ac:dyDescent="0.3">
      <c r="A911" s="24"/>
      <c r="B911" s="79"/>
      <c r="C911" s="80"/>
      <c r="D911" s="81"/>
      <c r="E911" s="7"/>
      <c r="F911" s="77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82"/>
      <c r="Z911" s="24"/>
      <c r="AA911" s="83"/>
      <c r="AB911" s="83"/>
      <c r="AC911" s="7"/>
      <c r="AD911" s="7"/>
      <c r="AE911" s="7"/>
      <c r="AF911" s="7"/>
    </row>
    <row r="912" spans="1:32" ht="18" x14ac:dyDescent="0.3">
      <c r="A912" s="24"/>
      <c r="B912" s="79"/>
      <c r="C912" s="80"/>
      <c r="D912" s="81"/>
      <c r="E912" s="7"/>
      <c r="F912" s="77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82"/>
      <c r="Z912" s="24"/>
      <c r="AA912" s="83"/>
      <c r="AB912" s="83"/>
      <c r="AC912" s="7"/>
      <c r="AD912" s="7"/>
      <c r="AE912" s="7"/>
      <c r="AF912" s="7"/>
    </row>
    <row r="913" spans="1:32" ht="18" x14ac:dyDescent="0.3">
      <c r="A913" s="24"/>
      <c r="B913" s="79"/>
      <c r="C913" s="80"/>
      <c r="D913" s="81"/>
      <c r="E913" s="7"/>
      <c r="F913" s="77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82"/>
      <c r="Z913" s="24"/>
      <c r="AA913" s="83"/>
      <c r="AB913" s="83"/>
      <c r="AC913" s="7"/>
      <c r="AD913" s="7"/>
      <c r="AE913" s="7"/>
      <c r="AF913" s="7"/>
    </row>
    <row r="914" spans="1:32" ht="18" x14ac:dyDescent="0.3">
      <c r="A914" s="24"/>
      <c r="B914" s="79"/>
      <c r="C914" s="80"/>
      <c r="D914" s="81"/>
      <c r="E914" s="7"/>
      <c r="F914" s="77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82"/>
      <c r="Z914" s="24"/>
      <c r="AA914" s="83"/>
      <c r="AB914" s="83"/>
      <c r="AC914" s="7"/>
      <c r="AD914" s="7"/>
      <c r="AE914" s="7"/>
      <c r="AF914" s="7"/>
    </row>
    <row r="915" spans="1:32" ht="18" x14ac:dyDescent="0.3">
      <c r="A915" s="24"/>
      <c r="B915" s="79"/>
      <c r="C915" s="80"/>
      <c r="D915" s="81"/>
      <c r="E915" s="7"/>
      <c r="F915" s="77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82"/>
      <c r="Z915" s="24"/>
      <c r="AA915" s="83"/>
      <c r="AB915" s="83"/>
      <c r="AC915" s="7"/>
      <c r="AD915" s="7"/>
      <c r="AE915" s="7"/>
      <c r="AF915" s="7"/>
    </row>
    <row r="916" spans="1:32" ht="18" x14ac:dyDescent="0.3">
      <c r="A916" s="24"/>
      <c r="B916" s="79"/>
      <c r="C916" s="80"/>
      <c r="D916" s="81"/>
      <c r="E916" s="7"/>
      <c r="F916" s="77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82"/>
      <c r="Z916" s="24"/>
      <c r="AA916" s="83"/>
      <c r="AB916" s="83"/>
      <c r="AC916" s="7"/>
      <c r="AD916" s="7"/>
      <c r="AE916" s="7"/>
      <c r="AF916" s="7"/>
    </row>
    <row r="917" spans="1:32" ht="18" x14ac:dyDescent="0.3">
      <c r="A917" s="24"/>
      <c r="B917" s="79"/>
      <c r="C917" s="80"/>
      <c r="D917" s="81"/>
      <c r="E917" s="7"/>
      <c r="F917" s="77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82"/>
      <c r="Z917" s="24"/>
      <c r="AA917" s="83"/>
      <c r="AB917" s="83"/>
      <c r="AC917" s="7"/>
      <c r="AD917" s="7"/>
      <c r="AE917" s="7"/>
      <c r="AF917" s="7"/>
    </row>
    <row r="918" spans="1:32" ht="18" x14ac:dyDescent="0.3">
      <c r="A918" s="24"/>
      <c r="B918" s="79"/>
      <c r="C918" s="80"/>
      <c r="D918" s="81"/>
      <c r="E918" s="7"/>
      <c r="F918" s="77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82"/>
      <c r="Z918" s="24"/>
      <c r="AA918" s="83"/>
      <c r="AB918" s="83"/>
      <c r="AC918" s="7"/>
      <c r="AD918" s="7"/>
      <c r="AE918" s="7"/>
      <c r="AF918" s="7"/>
    </row>
    <row r="919" spans="1:32" ht="18" x14ac:dyDescent="0.3">
      <c r="A919" s="24"/>
      <c r="B919" s="79"/>
      <c r="C919" s="80"/>
      <c r="D919" s="81"/>
      <c r="E919" s="7"/>
      <c r="F919" s="77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82"/>
      <c r="Z919" s="24"/>
      <c r="AA919" s="83"/>
      <c r="AB919" s="83"/>
      <c r="AC919" s="7"/>
      <c r="AD919" s="7"/>
      <c r="AE919" s="7"/>
      <c r="AF919" s="7"/>
    </row>
    <row r="920" spans="1:32" ht="18" x14ac:dyDescent="0.3">
      <c r="A920" s="24"/>
      <c r="B920" s="79"/>
      <c r="C920" s="80"/>
      <c r="D920" s="81"/>
      <c r="E920" s="7"/>
      <c r="F920" s="77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82"/>
      <c r="Z920" s="24"/>
      <c r="AA920" s="83"/>
      <c r="AB920" s="83"/>
      <c r="AC920" s="7"/>
      <c r="AD920" s="7"/>
      <c r="AE920" s="7"/>
      <c r="AF920" s="7"/>
    </row>
    <row r="921" spans="1:32" ht="18" x14ac:dyDescent="0.3">
      <c r="A921" s="24"/>
      <c r="B921" s="79"/>
      <c r="C921" s="80"/>
      <c r="D921" s="81"/>
      <c r="E921" s="7"/>
      <c r="F921" s="77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82"/>
      <c r="Z921" s="24"/>
      <c r="AA921" s="83"/>
      <c r="AB921" s="83"/>
      <c r="AC921" s="7"/>
      <c r="AD921" s="7"/>
      <c r="AE921" s="7"/>
      <c r="AF921" s="7"/>
    </row>
    <row r="922" spans="1:32" ht="18" x14ac:dyDescent="0.3">
      <c r="A922" s="24"/>
      <c r="B922" s="79"/>
      <c r="C922" s="80"/>
      <c r="D922" s="81"/>
      <c r="E922" s="7"/>
      <c r="F922" s="77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82"/>
      <c r="Z922" s="24"/>
      <c r="AA922" s="83"/>
      <c r="AB922" s="83"/>
      <c r="AC922" s="7"/>
      <c r="AD922" s="7"/>
      <c r="AE922" s="7"/>
      <c r="AF922" s="7"/>
    </row>
    <row r="923" spans="1:32" ht="18" x14ac:dyDescent="0.3">
      <c r="A923" s="24"/>
      <c r="B923" s="79"/>
      <c r="C923" s="80"/>
      <c r="D923" s="81"/>
      <c r="E923" s="7"/>
      <c r="F923" s="77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82"/>
      <c r="Z923" s="24"/>
      <c r="AA923" s="83"/>
      <c r="AB923" s="83"/>
      <c r="AC923" s="7"/>
      <c r="AD923" s="7"/>
      <c r="AE923" s="7"/>
      <c r="AF923" s="7"/>
    </row>
    <row r="924" spans="1:32" ht="18" x14ac:dyDescent="0.3">
      <c r="A924" s="24"/>
      <c r="B924" s="79"/>
      <c r="C924" s="80"/>
      <c r="D924" s="81"/>
      <c r="E924" s="7"/>
      <c r="F924" s="77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82"/>
      <c r="Z924" s="24"/>
      <c r="AA924" s="83"/>
      <c r="AB924" s="83"/>
      <c r="AC924" s="7"/>
      <c r="AD924" s="7"/>
      <c r="AE924" s="7"/>
      <c r="AF924" s="7"/>
    </row>
    <row r="925" spans="1:32" ht="18" x14ac:dyDescent="0.3">
      <c r="A925" s="24"/>
      <c r="B925" s="79"/>
      <c r="C925" s="80"/>
      <c r="D925" s="81"/>
      <c r="E925" s="7"/>
      <c r="F925" s="77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82"/>
      <c r="Z925" s="24"/>
      <c r="AA925" s="83"/>
      <c r="AB925" s="83"/>
      <c r="AC925" s="7"/>
      <c r="AD925" s="7"/>
      <c r="AE925" s="7"/>
      <c r="AF925" s="7"/>
    </row>
    <row r="926" spans="1:32" ht="18" x14ac:dyDescent="0.3">
      <c r="A926" s="24"/>
      <c r="B926" s="79"/>
      <c r="C926" s="80"/>
      <c r="D926" s="81"/>
      <c r="E926" s="7"/>
      <c r="F926" s="77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82"/>
      <c r="Z926" s="24"/>
      <c r="AA926" s="83"/>
      <c r="AB926" s="83"/>
      <c r="AC926" s="7"/>
      <c r="AD926" s="7"/>
      <c r="AE926" s="7"/>
      <c r="AF926" s="7"/>
    </row>
    <row r="927" spans="1:32" ht="18" x14ac:dyDescent="0.3">
      <c r="A927" s="24"/>
      <c r="B927" s="79"/>
      <c r="C927" s="80"/>
      <c r="D927" s="81"/>
      <c r="E927" s="7"/>
      <c r="F927" s="77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82"/>
      <c r="Z927" s="24"/>
      <c r="AA927" s="83"/>
      <c r="AB927" s="83"/>
      <c r="AC927" s="7"/>
      <c r="AD927" s="7"/>
      <c r="AE927" s="7"/>
      <c r="AF927" s="7"/>
    </row>
    <row r="928" spans="1:32" ht="18" x14ac:dyDescent="0.3">
      <c r="A928" s="24"/>
      <c r="B928" s="79"/>
      <c r="C928" s="80"/>
      <c r="D928" s="81"/>
      <c r="E928" s="7"/>
      <c r="F928" s="77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82"/>
      <c r="Z928" s="24"/>
      <c r="AA928" s="83"/>
      <c r="AB928" s="83"/>
      <c r="AC928" s="7"/>
      <c r="AD928" s="7"/>
      <c r="AE928" s="7"/>
      <c r="AF928" s="7"/>
    </row>
    <row r="929" spans="1:32" ht="18" x14ac:dyDescent="0.3">
      <c r="A929" s="24"/>
      <c r="B929" s="79"/>
      <c r="C929" s="80"/>
      <c r="D929" s="81"/>
      <c r="E929" s="7"/>
      <c r="F929" s="77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82"/>
      <c r="Z929" s="24"/>
      <c r="AA929" s="83"/>
      <c r="AB929" s="83"/>
      <c r="AC929" s="7"/>
      <c r="AD929" s="7"/>
      <c r="AE929" s="7"/>
      <c r="AF929" s="7"/>
    </row>
    <row r="930" spans="1:32" ht="18" x14ac:dyDescent="0.3">
      <c r="A930" s="24"/>
      <c r="B930" s="79"/>
      <c r="C930" s="80"/>
      <c r="D930" s="81"/>
      <c r="E930" s="7"/>
      <c r="F930" s="77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82"/>
      <c r="Z930" s="24"/>
      <c r="AA930" s="83"/>
      <c r="AB930" s="83"/>
      <c r="AC930" s="7"/>
      <c r="AD930" s="7"/>
      <c r="AE930" s="7"/>
      <c r="AF930" s="7"/>
    </row>
    <row r="931" spans="1:32" ht="18" x14ac:dyDescent="0.3">
      <c r="A931" s="24"/>
      <c r="B931" s="79"/>
      <c r="C931" s="80"/>
      <c r="D931" s="81"/>
      <c r="E931" s="7"/>
      <c r="F931" s="77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82"/>
      <c r="Z931" s="24"/>
      <c r="AA931" s="83"/>
      <c r="AB931" s="83"/>
      <c r="AC931" s="7"/>
      <c r="AD931" s="7"/>
      <c r="AE931" s="7"/>
      <c r="AF931" s="7"/>
    </row>
    <row r="932" spans="1:32" ht="18" x14ac:dyDescent="0.3">
      <c r="A932" s="24"/>
      <c r="B932" s="79"/>
      <c r="C932" s="80"/>
      <c r="D932" s="81"/>
      <c r="E932" s="7"/>
      <c r="F932" s="77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82"/>
      <c r="Z932" s="24"/>
      <c r="AA932" s="83"/>
      <c r="AB932" s="83"/>
      <c r="AC932" s="7"/>
      <c r="AD932" s="7"/>
      <c r="AE932" s="7"/>
      <c r="AF932" s="7"/>
    </row>
    <row r="933" spans="1:32" ht="18" x14ac:dyDescent="0.3">
      <c r="A933" s="24"/>
      <c r="B933" s="79"/>
      <c r="C933" s="80"/>
      <c r="D933" s="81"/>
      <c r="E933" s="7"/>
      <c r="F933" s="77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82"/>
      <c r="Z933" s="24"/>
      <c r="AA933" s="83"/>
      <c r="AB933" s="83"/>
      <c r="AC933" s="7"/>
      <c r="AD933" s="7"/>
      <c r="AE933" s="7"/>
      <c r="AF933" s="7"/>
    </row>
    <row r="934" spans="1:32" ht="18" x14ac:dyDescent="0.3">
      <c r="A934" s="24"/>
      <c r="B934" s="79"/>
      <c r="C934" s="80"/>
      <c r="D934" s="81"/>
      <c r="E934" s="7"/>
      <c r="F934" s="77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82"/>
      <c r="Z934" s="24"/>
      <c r="AA934" s="83"/>
      <c r="AB934" s="83"/>
      <c r="AC934" s="7"/>
      <c r="AD934" s="7"/>
      <c r="AE934" s="7"/>
      <c r="AF934" s="7"/>
    </row>
    <row r="935" spans="1:32" ht="18" x14ac:dyDescent="0.3">
      <c r="A935" s="24"/>
      <c r="B935" s="79"/>
      <c r="C935" s="80"/>
      <c r="D935" s="81"/>
      <c r="E935" s="7"/>
      <c r="F935" s="77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82"/>
      <c r="Z935" s="24"/>
      <c r="AA935" s="83"/>
      <c r="AB935" s="83"/>
      <c r="AC935" s="7"/>
      <c r="AD935" s="7"/>
      <c r="AE935" s="7"/>
      <c r="AF935" s="7"/>
    </row>
    <row r="936" spans="1:32" ht="18" x14ac:dyDescent="0.3">
      <c r="A936" s="24"/>
      <c r="B936" s="79"/>
      <c r="C936" s="80"/>
      <c r="D936" s="81"/>
      <c r="E936" s="7"/>
      <c r="F936" s="77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82"/>
      <c r="Z936" s="24"/>
      <c r="AA936" s="83"/>
      <c r="AB936" s="83"/>
      <c r="AC936" s="7"/>
      <c r="AD936" s="7"/>
      <c r="AE936" s="7"/>
      <c r="AF936" s="7"/>
    </row>
    <row r="937" spans="1:32" ht="18" x14ac:dyDescent="0.3">
      <c r="A937" s="24"/>
      <c r="B937" s="79"/>
      <c r="C937" s="80"/>
      <c r="D937" s="81"/>
      <c r="E937" s="7"/>
      <c r="F937" s="77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82"/>
      <c r="Z937" s="24"/>
      <c r="AA937" s="83"/>
      <c r="AB937" s="83"/>
      <c r="AC937" s="7"/>
      <c r="AD937" s="7"/>
      <c r="AE937" s="7"/>
      <c r="AF937" s="7"/>
    </row>
    <row r="938" spans="1:32" ht="18" x14ac:dyDescent="0.3">
      <c r="A938" s="24"/>
      <c r="B938" s="79"/>
      <c r="C938" s="80"/>
      <c r="D938" s="81"/>
      <c r="E938" s="7"/>
      <c r="F938" s="77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82"/>
      <c r="Z938" s="24"/>
      <c r="AA938" s="83"/>
      <c r="AB938" s="83"/>
      <c r="AC938" s="7"/>
      <c r="AD938" s="7"/>
      <c r="AE938" s="7"/>
      <c r="AF938" s="7"/>
    </row>
    <row r="939" spans="1:32" ht="18" x14ac:dyDescent="0.3">
      <c r="A939" s="24"/>
      <c r="B939" s="79"/>
      <c r="C939" s="80"/>
      <c r="D939" s="81"/>
      <c r="E939" s="7"/>
      <c r="F939" s="77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82"/>
      <c r="Z939" s="24"/>
      <c r="AA939" s="83"/>
      <c r="AB939" s="83"/>
      <c r="AC939" s="7"/>
      <c r="AD939" s="7"/>
      <c r="AE939" s="7"/>
      <c r="AF939" s="7"/>
    </row>
    <row r="940" spans="1:32" ht="18" x14ac:dyDescent="0.3">
      <c r="A940" s="24"/>
      <c r="B940" s="79"/>
      <c r="C940" s="80"/>
      <c r="D940" s="81"/>
      <c r="E940" s="7"/>
      <c r="F940" s="77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82"/>
      <c r="Z940" s="24"/>
      <c r="AA940" s="83"/>
      <c r="AB940" s="83"/>
      <c r="AC940" s="7"/>
      <c r="AD940" s="7"/>
      <c r="AE940" s="7"/>
      <c r="AF940" s="7"/>
    </row>
    <row r="941" spans="1:32" ht="18" x14ac:dyDescent="0.3">
      <c r="A941" s="24"/>
      <c r="B941" s="79"/>
      <c r="C941" s="80"/>
      <c r="D941" s="81"/>
      <c r="E941" s="7"/>
      <c r="F941" s="77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82"/>
      <c r="Z941" s="24"/>
      <c r="AA941" s="83"/>
      <c r="AB941" s="83"/>
      <c r="AC941" s="7"/>
      <c r="AD941" s="7"/>
      <c r="AE941" s="7"/>
      <c r="AF941" s="7"/>
    </row>
    <row r="942" spans="1:32" ht="18" x14ac:dyDescent="0.3">
      <c r="A942" s="24"/>
      <c r="B942" s="79"/>
      <c r="C942" s="80"/>
      <c r="D942" s="81"/>
      <c r="E942" s="7"/>
      <c r="F942" s="77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82"/>
      <c r="Z942" s="24"/>
      <c r="AA942" s="83"/>
      <c r="AB942" s="83"/>
      <c r="AC942" s="7"/>
      <c r="AD942" s="7"/>
      <c r="AE942" s="7"/>
      <c r="AF942" s="7"/>
    </row>
    <row r="943" spans="1:32" ht="18" x14ac:dyDescent="0.3">
      <c r="A943" s="24"/>
      <c r="B943" s="79"/>
      <c r="C943" s="80"/>
      <c r="D943" s="81"/>
      <c r="E943" s="7"/>
      <c r="F943" s="77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82"/>
      <c r="Z943" s="24"/>
      <c r="AA943" s="83"/>
      <c r="AB943" s="83"/>
      <c r="AC943" s="7"/>
      <c r="AD943" s="7"/>
      <c r="AE943" s="7"/>
      <c r="AF943" s="7"/>
    </row>
    <row r="944" spans="1:32" ht="18" x14ac:dyDescent="0.3">
      <c r="A944" s="24"/>
      <c r="B944" s="79"/>
      <c r="C944" s="80"/>
      <c r="D944" s="81"/>
      <c r="E944" s="7"/>
      <c r="F944" s="77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82"/>
      <c r="Z944" s="24"/>
      <c r="AA944" s="83"/>
      <c r="AB944" s="83"/>
      <c r="AC944" s="7"/>
      <c r="AD944" s="7"/>
      <c r="AE944" s="7"/>
      <c r="AF944" s="7"/>
    </row>
    <row r="945" spans="1:32" ht="18" x14ac:dyDescent="0.3">
      <c r="A945" s="24"/>
      <c r="B945" s="79"/>
      <c r="C945" s="80"/>
      <c r="D945" s="81"/>
      <c r="E945" s="7"/>
      <c r="F945" s="77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82"/>
      <c r="Z945" s="24"/>
      <c r="AA945" s="83"/>
      <c r="AB945" s="83"/>
      <c r="AC945" s="7"/>
      <c r="AD945" s="7"/>
      <c r="AE945" s="7"/>
      <c r="AF945" s="7"/>
    </row>
    <row r="946" spans="1:32" ht="18" x14ac:dyDescent="0.3">
      <c r="A946" s="24"/>
      <c r="B946" s="79"/>
      <c r="C946" s="80"/>
      <c r="D946" s="81"/>
      <c r="E946" s="7"/>
      <c r="F946" s="77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82"/>
      <c r="Z946" s="24"/>
      <c r="AA946" s="83"/>
      <c r="AB946" s="83"/>
      <c r="AC946" s="7"/>
      <c r="AD946" s="7"/>
      <c r="AE946" s="7"/>
      <c r="AF946" s="7"/>
    </row>
    <row r="947" spans="1:32" ht="18" x14ac:dyDescent="0.3">
      <c r="A947" s="24"/>
      <c r="B947" s="79"/>
      <c r="C947" s="80"/>
      <c r="D947" s="81"/>
      <c r="E947" s="7"/>
      <c r="F947" s="77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82"/>
      <c r="Z947" s="24"/>
      <c r="AA947" s="83"/>
      <c r="AB947" s="83"/>
      <c r="AC947" s="7"/>
      <c r="AD947" s="7"/>
      <c r="AE947" s="7"/>
      <c r="AF947" s="7"/>
    </row>
    <row r="948" spans="1:32" ht="18" x14ac:dyDescent="0.3">
      <c r="A948" s="24"/>
      <c r="B948" s="79"/>
      <c r="C948" s="80"/>
      <c r="D948" s="81"/>
      <c r="E948" s="7"/>
      <c r="F948" s="77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82"/>
      <c r="Z948" s="24"/>
      <c r="AA948" s="83"/>
      <c r="AB948" s="83"/>
      <c r="AC948" s="7"/>
      <c r="AD948" s="7"/>
      <c r="AE948" s="7"/>
      <c r="AF948" s="7"/>
    </row>
    <row r="949" spans="1:32" ht="18" x14ac:dyDescent="0.3">
      <c r="A949" s="24"/>
      <c r="B949" s="79"/>
      <c r="C949" s="80"/>
      <c r="D949" s="81"/>
      <c r="E949" s="7"/>
      <c r="F949" s="77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82"/>
      <c r="Z949" s="24"/>
      <c r="AA949" s="83"/>
      <c r="AB949" s="83"/>
      <c r="AC949" s="7"/>
      <c r="AD949" s="7"/>
      <c r="AE949" s="7"/>
      <c r="AF949" s="7"/>
    </row>
    <row r="950" spans="1:32" ht="18" x14ac:dyDescent="0.3">
      <c r="A950" s="24"/>
      <c r="B950" s="79"/>
      <c r="C950" s="80"/>
      <c r="D950" s="81"/>
      <c r="E950" s="7"/>
      <c r="F950" s="77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82"/>
      <c r="Z950" s="24"/>
      <c r="AA950" s="83"/>
      <c r="AB950" s="83"/>
      <c r="AC950" s="7"/>
      <c r="AD950" s="7"/>
      <c r="AE950" s="7"/>
      <c r="AF950" s="7"/>
    </row>
    <row r="951" spans="1:32" ht="18" x14ac:dyDescent="0.3">
      <c r="A951" s="24"/>
      <c r="B951" s="79"/>
      <c r="C951" s="80"/>
      <c r="D951" s="81"/>
      <c r="E951" s="7"/>
      <c r="F951" s="77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82"/>
      <c r="Z951" s="24"/>
      <c r="AA951" s="83"/>
      <c r="AB951" s="83"/>
      <c r="AC951" s="7"/>
      <c r="AD951" s="7"/>
      <c r="AE951" s="7"/>
      <c r="AF951" s="7"/>
    </row>
    <row r="952" spans="1:32" ht="18" x14ac:dyDescent="0.3">
      <c r="A952" s="24"/>
      <c r="B952" s="79"/>
      <c r="C952" s="80"/>
      <c r="D952" s="81"/>
      <c r="E952" s="7"/>
      <c r="F952" s="77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82"/>
      <c r="Z952" s="24"/>
      <c r="AA952" s="83"/>
      <c r="AB952" s="83"/>
      <c r="AC952" s="7"/>
      <c r="AD952" s="7"/>
      <c r="AE952" s="7"/>
      <c r="AF952" s="7"/>
    </row>
    <row r="953" spans="1:32" ht="18" x14ac:dyDescent="0.3">
      <c r="A953" s="24"/>
      <c r="B953" s="79"/>
      <c r="C953" s="80"/>
      <c r="D953" s="81"/>
      <c r="E953" s="7"/>
      <c r="F953" s="77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82"/>
      <c r="Z953" s="24"/>
      <c r="AA953" s="83"/>
      <c r="AB953" s="83"/>
      <c r="AC953" s="7"/>
      <c r="AD953" s="7"/>
      <c r="AE953" s="7"/>
      <c r="AF953" s="7"/>
    </row>
    <row r="954" spans="1:32" ht="18" x14ac:dyDescent="0.3">
      <c r="A954" s="24"/>
      <c r="B954" s="79"/>
      <c r="C954" s="80"/>
      <c r="D954" s="81"/>
      <c r="E954" s="7"/>
      <c r="F954" s="77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82"/>
      <c r="Z954" s="24"/>
      <c r="AA954" s="83"/>
      <c r="AB954" s="83"/>
      <c r="AC954" s="7"/>
      <c r="AD954" s="7"/>
      <c r="AE954" s="7"/>
      <c r="AF954" s="7"/>
    </row>
    <row r="955" spans="1:32" ht="18" x14ac:dyDescent="0.3">
      <c r="A955" s="24"/>
      <c r="B955" s="79"/>
      <c r="C955" s="80"/>
      <c r="D955" s="81"/>
      <c r="E955" s="7"/>
      <c r="F955" s="77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82"/>
      <c r="Z955" s="24"/>
      <c r="AA955" s="83"/>
      <c r="AB955" s="83"/>
      <c r="AC955" s="7"/>
      <c r="AD955" s="7"/>
      <c r="AE955" s="7"/>
      <c r="AF955" s="7"/>
    </row>
    <row r="956" spans="1:32" ht="18" x14ac:dyDescent="0.3">
      <c r="A956" s="24"/>
      <c r="B956" s="79"/>
      <c r="C956" s="80"/>
      <c r="D956" s="81"/>
      <c r="E956" s="7"/>
      <c r="F956" s="77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82"/>
      <c r="Z956" s="24"/>
      <c r="AA956" s="83"/>
      <c r="AB956" s="83"/>
      <c r="AC956" s="7"/>
      <c r="AD956" s="7"/>
      <c r="AE956" s="7"/>
      <c r="AF956" s="7"/>
    </row>
    <row r="957" spans="1:32" ht="18" x14ac:dyDescent="0.3">
      <c r="A957" s="24"/>
      <c r="B957" s="79"/>
      <c r="C957" s="80"/>
      <c r="D957" s="81"/>
      <c r="E957" s="7"/>
      <c r="F957" s="77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82"/>
      <c r="Z957" s="24"/>
      <c r="AA957" s="83"/>
      <c r="AB957" s="83"/>
      <c r="AC957" s="7"/>
      <c r="AD957" s="7"/>
      <c r="AE957" s="7"/>
      <c r="AF957" s="7"/>
    </row>
    <row r="958" spans="1:32" ht="18" x14ac:dyDescent="0.3">
      <c r="A958" s="24"/>
      <c r="B958" s="79"/>
      <c r="C958" s="80"/>
      <c r="D958" s="81"/>
      <c r="E958" s="7"/>
      <c r="F958" s="77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82"/>
      <c r="Z958" s="24"/>
      <c r="AA958" s="83"/>
      <c r="AB958" s="83"/>
      <c r="AC958" s="7"/>
      <c r="AD958" s="7"/>
      <c r="AE958" s="7"/>
      <c r="AF958" s="7"/>
    </row>
    <row r="959" spans="1:32" ht="18" x14ac:dyDescent="0.3">
      <c r="A959" s="24"/>
      <c r="B959" s="79"/>
      <c r="C959" s="80"/>
      <c r="D959" s="81"/>
      <c r="E959" s="7"/>
      <c r="F959" s="77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82"/>
      <c r="Z959" s="24"/>
      <c r="AA959" s="83"/>
      <c r="AB959" s="83"/>
      <c r="AC959" s="7"/>
      <c r="AD959" s="7"/>
      <c r="AE959" s="7"/>
      <c r="AF959" s="7"/>
    </row>
    <row r="960" spans="1:32" ht="18" x14ac:dyDescent="0.3">
      <c r="A960" s="24"/>
      <c r="B960" s="79"/>
      <c r="C960" s="80"/>
      <c r="D960" s="81"/>
      <c r="E960" s="7"/>
      <c r="F960" s="77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82"/>
      <c r="Z960" s="24"/>
      <c r="AA960" s="83"/>
      <c r="AB960" s="83"/>
      <c r="AC960" s="7"/>
      <c r="AD960" s="7"/>
      <c r="AE960" s="7"/>
      <c r="AF960" s="7"/>
    </row>
    <row r="961" spans="1:32" ht="18" x14ac:dyDescent="0.3">
      <c r="A961" s="24"/>
      <c r="B961" s="79"/>
      <c r="C961" s="80"/>
      <c r="D961" s="81"/>
      <c r="E961" s="7"/>
      <c r="F961" s="77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82"/>
      <c r="Z961" s="24"/>
      <c r="AA961" s="83"/>
      <c r="AB961" s="83"/>
      <c r="AC961" s="7"/>
      <c r="AD961" s="7"/>
      <c r="AE961" s="7"/>
      <c r="AF961" s="7"/>
    </row>
    <row r="962" spans="1:32" ht="18" x14ac:dyDescent="0.3">
      <c r="A962" s="24"/>
      <c r="B962" s="79"/>
      <c r="C962" s="80"/>
      <c r="D962" s="81"/>
      <c r="E962" s="7"/>
      <c r="F962" s="77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82"/>
      <c r="Z962" s="24"/>
      <c r="AA962" s="83"/>
      <c r="AB962" s="83"/>
      <c r="AC962" s="7"/>
      <c r="AD962" s="7"/>
      <c r="AE962" s="7"/>
      <c r="AF962" s="7"/>
    </row>
    <row r="963" spans="1:32" ht="18" x14ac:dyDescent="0.3">
      <c r="A963" s="24"/>
      <c r="B963" s="79"/>
      <c r="C963" s="80"/>
      <c r="D963" s="81"/>
      <c r="E963" s="7"/>
      <c r="F963" s="77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82"/>
      <c r="Z963" s="24"/>
      <c r="AA963" s="83"/>
      <c r="AB963" s="83"/>
      <c r="AC963" s="7"/>
      <c r="AD963" s="7"/>
      <c r="AE963" s="7"/>
      <c r="AF963" s="7"/>
    </row>
    <row r="964" spans="1:32" ht="18" x14ac:dyDescent="0.3">
      <c r="A964" s="24"/>
      <c r="B964" s="79"/>
      <c r="C964" s="80"/>
      <c r="D964" s="81"/>
      <c r="E964" s="7"/>
      <c r="F964" s="77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82"/>
      <c r="Z964" s="24"/>
      <c r="AA964" s="83"/>
      <c r="AB964" s="83"/>
      <c r="AC964" s="7"/>
      <c r="AD964" s="7"/>
      <c r="AE964" s="7"/>
      <c r="AF964" s="7"/>
    </row>
    <row r="965" spans="1:32" ht="18" x14ac:dyDescent="0.3">
      <c r="A965" s="24"/>
      <c r="B965" s="79"/>
      <c r="C965" s="80"/>
      <c r="D965" s="81"/>
      <c r="E965" s="7"/>
      <c r="F965" s="77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82"/>
      <c r="Z965" s="24"/>
      <c r="AA965" s="83"/>
      <c r="AB965" s="83"/>
      <c r="AC965" s="7"/>
      <c r="AD965" s="7"/>
      <c r="AE965" s="7"/>
      <c r="AF965" s="7"/>
    </row>
    <row r="966" spans="1:32" ht="18" x14ac:dyDescent="0.3">
      <c r="A966" s="24"/>
      <c r="B966" s="79"/>
      <c r="C966" s="80"/>
      <c r="D966" s="81"/>
      <c r="E966" s="7"/>
      <c r="F966" s="77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82"/>
      <c r="Z966" s="24"/>
      <c r="AA966" s="83"/>
      <c r="AB966" s="83"/>
      <c r="AC966" s="7"/>
      <c r="AD966" s="7"/>
      <c r="AE966" s="7"/>
      <c r="AF966" s="7"/>
    </row>
    <row r="967" spans="1:32" ht="18" x14ac:dyDescent="0.3">
      <c r="A967" s="24"/>
      <c r="B967" s="79"/>
      <c r="C967" s="80"/>
      <c r="D967" s="81"/>
      <c r="E967" s="7"/>
      <c r="F967" s="77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82"/>
      <c r="Z967" s="24"/>
      <c r="AA967" s="83"/>
      <c r="AB967" s="83"/>
      <c r="AC967" s="7"/>
      <c r="AD967" s="7"/>
      <c r="AE967" s="7"/>
      <c r="AF967" s="7"/>
    </row>
    <row r="968" spans="1:32" ht="18" x14ac:dyDescent="0.3">
      <c r="A968" s="24"/>
      <c r="B968" s="79"/>
      <c r="C968" s="80"/>
      <c r="D968" s="81"/>
      <c r="E968" s="7"/>
      <c r="F968" s="77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82"/>
      <c r="Z968" s="24"/>
      <c r="AA968" s="83"/>
      <c r="AB968" s="83"/>
      <c r="AC968" s="7"/>
      <c r="AD968" s="7"/>
      <c r="AE968" s="7"/>
      <c r="AF968" s="7"/>
    </row>
    <row r="969" spans="1:32" ht="18" x14ac:dyDescent="0.3">
      <c r="A969" s="24"/>
      <c r="B969" s="79"/>
      <c r="C969" s="80"/>
      <c r="D969" s="81"/>
      <c r="E969" s="7"/>
      <c r="F969" s="77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82"/>
      <c r="Z969" s="24"/>
      <c r="AA969" s="83"/>
      <c r="AB969" s="83"/>
      <c r="AC969" s="7"/>
      <c r="AD969" s="7"/>
      <c r="AE969" s="7"/>
      <c r="AF969" s="7"/>
    </row>
    <row r="970" spans="1:32" ht="18" x14ac:dyDescent="0.3">
      <c r="A970" s="24"/>
      <c r="B970" s="79"/>
      <c r="C970" s="80"/>
      <c r="D970" s="81"/>
      <c r="E970" s="7"/>
      <c r="F970" s="77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82"/>
      <c r="Z970" s="24"/>
      <c r="AA970" s="83"/>
      <c r="AB970" s="83"/>
      <c r="AC970" s="7"/>
      <c r="AD970" s="7"/>
      <c r="AE970" s="7"/>
      <c r="AF970" s="7"/>
    </row>
    <row r="971" spans="1:32" ht="18" x14ac:dyDescent="0.3">
      <c r="A971" s="24"/>
      <c r="B971" s="79"/>
      <c r="C971" s="80"/>
      <c r="D971" s="81"/>
      <c r="E971" s="7"/>
      <c r="F971" s="77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82"/>
      <c r="Z971" s="24"/>
      <c r="AA971" s="83"/>
      <c r="AB971" s="83"/>
      <c r="AC971" s="7"/>
      <c r="AD971" s="7"/>
      <c r="AE971" s="7"/>
      <c r="AF971" s="7"/>
    </row>
    <row r="972" spans="1:32" ht="18" x14ac:dyDescent="0.3">
      <c r="A972" s="24"/>
      <c r="B972" s="79"/>
      <c r="C972" s="80"/>
      <c r="D972" s="81"/>
      <c r="E972" s="7"/>
      <c r="F972" s="77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82"/>
      <c r="Z972" s="24"/>
      <c r="AA972" s="83"/>
      <c r="AB972" s="83"/>
      <c r="AC972" s="7"/>
      <c r="AD972" s="7"/>
      <c r="AE972" s="7"/>
      <c r="AF972" s="7"/>
    </row>
    <row r="973" spans="1:32" ht="18" x14ac:dyDescent="0.3">
      <c r="A973" s="24"/>
      <c r="B973" s="79"/>
      <c r="C973" s="80"/>
      <c r="D973" s="81"/>
      <c r="E973" s="7"/>
      <c r="F973" s="77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82"/>
      <c r="Z973" s="24"/>
      <c r="AA973" s="83"/>
      <c r="AB973" s="83"/>
      <c r="AC973" s="7"/>
      <c r="AD973" s="7"/>
      <c r="AE973" s="7"/>
      <c r="AF973" s="7"/>
    </row>
    <row r="974" spans="1:32" ht="18" x14ac:dyDescent="0.3">
      <c r="A974" s="24"/>
      <c r="B974" s="79"/>
      <c r="C974" s="80"/>
      <c r="D974" s="81"/>
      <c r="E974" s="7"/>
      <c r="F974" s="77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82"/>
      <c r="Z974" s="24"/>
      <c r="AA974" s="83"/>
      <c r="AB974" s="83"/>
      <c r="AC974" s="7"/>
      <c r="AD974" s="7"/>
      <c r="AE974" s="7"/>
      <c r="AF974" s="7"/>
    </row>
    <row r="975" spans="1:32" ht="18" x14ac:dyDescent="0.3">
      <c r="A975" s="24"/>
      <c r="B975" s="79"/>
      <c r="C975" s="80"/>
      <c r="D975" s="81"/>
      <c r="E975" s="7"/>
      <c r="F975" s="77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82"/>
      <c r="Z975" s="24"/>
      <c r="AA975" s="83"/>
      <c r="AB975" s="83"/>
      <c r="AC975" s="7"/>
      <c r="AD975" s="7"/>
      <c r="AE975" s="7"/>
      <c r="AF975" s="7"/>
    </row>
    <row r="976" spans="1:32" ht="18" x14ac:dyDescent="0.3">
      <c r="A976" s="24"/>
      <c r="B976" s="79"/>
      <c r="C976" s="80"/>
      <c r="D976" s="81"/>
      <c r="E976" s="7"/>
      <c r="F976" s="77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82"/>
      <c r="Z976" s="24"/>
      <c r="AA976" s="83"/>
      <c r="AB976" s="83"/>
      <c r="AC976" s="7"/>
      <c r="AD976" s="7"/>
      <c r="AE976" s="7"/>
      <c r="AF976" s="7"/>
    </row>
    <row r="977" spans="1:32" ht="18" x14ac:dyDescent="0.3">
      <c r="A977" s="24"/>
      <c r="B977" s="79"/>
      <c r="C977" s="80"/>
      <c r="D977" s="81"/>
      <c r="E977" s="7"/>
      <c r="F977" s="77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82"/>
      <c r="Z977" s="24"/>
      <c r="AA977" s="83"/>
      <c r="AB977" s="83"/>
      <c r="AC977" s="7"/>
      <c r="AD977" s="7"/>
      <c r="AE977" s="7"/>
      <c r="AF977" s="7"/>
    </row>
    <row r="978" spans="1:32" ht="18" x14ac:dyDescent="0.3">
      <c r="A978" s="24"/>
      <c r="B978" s="79"/>
      <c r="C978" s="80"/>
      <c r="D978" s="81"/>
      <c r="E978" s="7"/>
      <c r="F978" s="77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82"/>
      <c r="Z978" s="24"/>
      <c r="AA978" s="83"/>
      <c r="AB978" s="83"/>
      <c r="AC978" s="7"/>
      <c r="AD978" s="7"/>
      <c r="AE978" s="7"/>
      <c r="AF978" s="7"/>
    </row>
    <row r="979" spans="1:32" ht="18" x14ac:dyDescent="0.3">
      <c r="A979" s="24"/>
      <c r="B979" s="79"/>
      <c r="C979" s="80"/>
      <c r="D979" s="81"/>
      <c r="E979" s="7"/>
      <c r="F979" s="77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82"/>
      <c r="Z979" s="24"/>
      <c r="AA979" s="83"/>
      <c r="AB979" s="83"/>
      <c r="AC979" s="7"/>
      <c r="AD979" s="7"/>
      <c r="AE979" s="7"/>
      <c r="AF979" s="7"/>
    </row>
    <row r="980" spans="1:32" ht="18" x14ac:dyDescent="0.3">
      <c r="A980" s="24"/>
      <c r="B980" s="79"/>
      <c r="C980" s="80"/>
      <c r="D980" s="81"/>
      <c r="E980" s="7"/>
      <c r="F980" s="77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82"/>
      <c r="Z980" s="24"/>
      <c r="AA980" s="83"/>
      <c r="AB980" s="83"/>
      <c r="AC980" s="7"/>
      <c r="AD980" s="7"/>
      <c r="AE980" s="7"/>
      <c r="AF980" s="7"/>
    </row>
    <row r="981" spans="1:32" ht="18" x14ac:dyDescent="0.3">
      <c r="A981" s="24"/>
      <c r="B981" s="79"/>
      <c r="C981" s="80"/>
      <c r="D981" s="81"/>
      <c r="E981" s="7"/>
      <c r="F981" s="77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82"/>
      <c r="Z981" s="24"/>
      <c r="AA981" s="83"/>
      <c r="AB981" s="83"/>
      <c r="AC981" s="7"/>
      <c r="AD981" s="7"/>
      <c r="AE981" s="7"/>
      <c r="AF981" s="7"/>
    </row>
    <row r="982" spans="1:32" ht="18" x14ac:dyDescent="0.3">
      <c r="A982" s="24"/>
      <c r="B982" s="79"/>
      <c r="C982" s="80"/>
      <c r="D982" s="81"/>
      <c r="E982" s="7"/>
      <c r="F982" s="77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82"/>
      <c r="Z982" s="24"/>
      <c r="AA982" s="83"/>
      <c r="AB982" s="83"/>
      <c r="AC982" s="7"/>
      <c r="AD982" s="7"/>
      <c r="AE982" s="7"/>
      <c r="AF982" s="7"/>
    </row>
    <row r="983" spans="1:32" ht="18" x14ac:dyDescent="0.3">
      <c r="A983" s="24"/>
      <c r="B983" s="79"/>
      <c r="C983" s="80"/>
      <c r="D983" s="81"/>
      <c r="E983" s="7"/>
      <c r="F983" s="77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82"/>
      <c r="Z983" s="24"/>
      <c r="AA983" s="83"/>
      <c r="AB983" s="83"/>
      <c r="AC983" s="7"/>
      <c r="AD983" s="7"/>
      <c r="AE983" s="7"/>
      <c r="AF983" s="7"/>
    </row>
    <row r="984" spans="1:32" ht="18" x14ac:dyDescent="0.3">
      <c r="A984" s="24"/>
      <c r="B984" s="79"/>
      <c r="C984" s="80"/>
      <c r="D984" s="81"/>
      <c r="E984" s="7"/>
      <c r="F984" s="77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82"/>
      <c r="Z984" s="24"/>
      <c r="AA984" s="83"/>
      <c r="AB984" s="83"/>
      <c r="AC984" s="7"/>
      <c r="AD984" s="7"/>
      <c r="AE984" s="7"/>
      <c r="AF984" s="7"/>
    </row>
    <row r="985" spans="1:32" ht="18" x14ac:dyDescent="0.3">
      <c r="A985" s="24"/>
      <c r="B985" s="79"/>
      <c r="C985" s="80"/>
      <c r="D985" s="81"/>
      <c r="E985" s="7"/>
      <c r="F985" s="77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82"/>
      <c r="Z985" s="24"/>
      <c r="AA985" s="83"/>
      <c r="AB985" s="83"/>
      <c r="AC985" s="7"/>
      <c r="AD985" s="7"/>
      <c r="AE985" s="7"/>
      <c r="AF985" s="7"/>
    </row>
    <row r="986" spans="1:32" ht="18" x14ac:dyDescent="0.3">
      <c r="A986" s="24"/>
      <c r="B986" s="79"/>
      <c r="C986" s="80"/>
      <c r="D986" s="81"/>
      <c r="E986" s="7"/>
      <c r="F986" s="77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82"/>
      <c r="Z986" s="24"/>
      <c r="AA986" s="83"/>
      <c r="AB986" s="83"/>
      <c r="AC986" s="7"/>
      <c r="AD986" s="7"/>
      <c r="AE986" s="7"/>
      <c r="AF986" s="7"/>
    </row>
    <row r="987" spans="1:32" ht="18" x14ac:dyDescent="0.3">
      <c r="A987" s="24"/>
      <c r="B987" s="79"/>
      <c r="C987" s="80"/>
      <c r="D987" s="81"/>
      <c r="E987" s="7"/>
      <c r="F987" s="77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82"/>
      <c r="Z987" s="24"/>
      <c r="AA987" s="83"/>
      <c r="AB987" s="83"/>
      <c r="AC987" s="7"/>
      <c r="AD987" s="7"/>
      <c r="AE987" s="7"/>
      <c r="AF987" s="7"/>
    </row>
    <row r="988" spans="1:32" ht="18" x14ac:dyDescent="0.3">
      <c r="A988" s="24"/>
      <c r="B988" s="79"/>
      <c r="C988" s="80"/>
      <c r="D988" s="81"/>
      <c r="E988" s="7"/>
      <c r="F988" s="77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82"/>
      <c r="Z988" s="24"/>
      <c r="AA988" s="83"/>
      <c r="AB988" s="83"/>
      <c r="AC988" s="7"/>
      <c r="AD988" s="7"/>
      <c r="AE988" s="7"/>
      <c r="AF988" s="7"/>
    </row>
    <row r="989" spans="1:32" ht="18" x14ac:dyDescent="0.3">
      <c r="A989" s="24"/>
      <c r="B989" s="79"/>
      <c r="C989" s="80"/>
      <c r="D989" s="81"/>
      <c r="E989" s="7"/>
      <c r="F989" s="77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82"/>
      <c r="Z989" s="24"/>
      <c r="AA989" s="83"/>
      <c r="AB989" s="83"/>
      <c r="AC989" s="7"/>
      <c r="AD989" s="7"/>
      <c r="AE989" s="7"/>
      <c r="AF989" s="7"/>
    </row>
    <row r="990" spans="1:32" ht="18" x14ac:dyDescent="0.3">
      <c r="A990" s="24"/>
      <c r="B990" s="79"/>
      <c r="C990" s="80"/>
      <c r="D990" s="81"/>
      <c r="E990" s="7"/>
      <c r="F990" s="77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82"/>
      <c r="Z990" s="24"/>
      <c r="AA990" s="83"/>
      <c r="AB990" s="83"/>
      <c r="AC990" s="7"/>
      <c r="AD990" s="7"/>
      <c r="AE990" s="7"/>
      <c r="AF990" s="7"/>
    </row>
    <row r="991" spans="1:32" ht="18" x14ac:dyDescent="0.3">
      <c r="A991" s="24"/>
      <c r="B991" s="79"/>
      <c r="C991" s="80"/>
      <c r="D991" s="81"/>
      <c r="E991" s="7"/>
      <c r="F991" s="77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82"/>
      <c r="Z991" s="24"/>
      <c r="AA991" s="83"/>
      <c r="AB991" s="83"/>
      <c r="AC991" s="7"/>
      <c r="AD991" s="7"/>
      <c r="AE991" s="7"/>
      <c r="AF991" s="7"/>
    </row>
    <row r="992" spans="1:32" ht="18" x14ac:dyDescent="0.3">
      <c r="A992" s="24"/>
      <c r="B992" s="79"/>
      <c r="C992" s="80"/>
      <c r="D992" s="81"/>
      <c r="E992" s="7"/>
      <c r="F992" s="77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82"/>
      <c r="Z992" s="24"/>
      <c r="AA992" s="83"/>
      <c r="AB992" s="83"/>
      <c r="AC992" s="7"/>
      <c r="AD992" s="7"/>
      <c r="AE992" s="7"/>
      <c r="AF992" s="7"/>
    </row>
    <row r="993" spans="1:32" ht="18" x14ac:dyDescent="0.3">
      <c r="A993" s="24"/>
      <c r="B993" s="79"/>
      <c r="C993" s="80"/>
      <c r="D993" s="81"/>
      <c r="E993" s="7"/>
      <c r="F993" s="77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82"/>
      <c r="Z993" s="24"/>
      <c r="AA993" s="83"/>
      <c r="AB993" s="83"/>
      <c r="AC993" s="7"/>
      <c r="AD993" s="7"/>
      <c r="AE993" s="7"/>
      <c r="AF993" s="7"/>
    </row>
    <row r="994" spans="1:32" ht="18" x14ac:dyDescent="0.3">
      <c r="A994" s="24"/>
      <c r="B994" s="79"/>
      <c r="C994" s="80"/>
      <c r="D994" s="81"/>
      <c r="E994" s="7"/>
      <c r="F994" s="77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82"/>
      <c r="Z994" s="24"/>
      <c r="AA994" s="83"/>
      <c r="AB994" s="83"/>
      <c r="AC994" s="7"/>
      <c r="AD994" s="7"/>
      <c r="AE994" s="7"/>
      <c r="AF994" s="7"/>
    </row>
    <row r="995" spans="1:32" ht="18" x14ac:dyDescent="0.3">
      <c r="A995" s="24"/>
      <c r="B995" s="79"/>
      <c r="C995" s="80"/>
      <c r="D995" s="81"/>
      <c r="E995" s="7"/>
      <c r="F995" s="77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82"/>
      <c r="Z995" s="24"/>
      <c r="AA995" s="83"/>
      <c r="AB995" s="83"/>
      <c r="AC995" s="7"/>
      <c r="AD995" s="7"/>
      <c r="AE995" s="7"/>
      <c r="AF995" s="7"/>
    </row>
    <row r="996" spans="1:32" ht="18" x14ac:dyDescent="0.3">
      <c r="A996" s="24"/>
      <c r="B996" s="79"/>
      <c r="C996" s="80"/>
      <c r="D996" s="81"/>
      <c r="E996" s="7"/>
      <c r="F996" s="77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82"/>
      <c r="Z996" s="24"/>
      <c r="AA996" s="83"/>
      <c r="AB996" s="83"/>
      <c r="AC996" s="7"/>
      <c r="AD996" s="7"/>
      <c r="AE996" s="7"/>
      <c r="AF996" s="7"/>
    </row>
    <row r="997" spans="1:32" ht="18" x14ac:dyDescent="0.3">
      <c r="A997" s="24"/>
      <c r="B997" s="79"/>
      <c r="C997" s="80"/>
      <c r="D997" s="81"/>
      <c r="E997" s="7"/>
      <c r="F997" s="77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82"/>
      <c r="Z997" s="24"/>
      <c r="AA997" s="83"/>
      <c r="AB997" s="83"/>
      <c r="AC997" s="7"/>
      <c r="AD997" s="7"/>
      <c r="AE997" s="7"/>
      <c r="AF997" s="7"/>
    </row>
    <row r="998" spans="1:32" ht="18" x14ac:dyDescent="0.3">
      <c r="A998" s="24"/>
      <c r="B998" s="79"/>
      <c r="C998" s="80"/>
      <c r="D998" s="81"/>
      <c r="E998" s="7"/>
      <c r="F998" s="77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82"/>
      <c r="Z998" s="24"/>
      <c r="AA998" s="83"/>
      <c r="AB998" s="83"/>
      <c r="AC998" s="7"/>
      <c r="AD998" s="7"/>
      <c r="AE998" s="7"/>
      <c r="AF998" s="7"/>
    </row>
    <row r="999" spans="1:32" ht="18" x14ac:dyDescent="0.3">
      <c r="A999" s="24"/>
      <c r="B999" s="79"/>
      <c r="C999" s="80"/>
      <c r="D999" s="81"/>
      <c r="E999" s="7"/>
      <c r="F999" s="77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82"/>
      <c r="Z999" s="24"/>
      <c r="AA999" s="83"/>
      <c r="AB999" s="83"/>
      <c r="AC999" s="7"/>
      <c r="AD999" s="7"/>
      <c r="AE999" s="7"/>
      <c r="AF999" s="7"/>
    </row>
    <row r="1000" spans="1:32" ht="18" x14ac:dyDescent="0.3">
      <c r="A1000" s="24"/>
      <c r="B1000" s="79"/>
      <c r="C1000" s="80"/>
      <c r="D1000" s="81"/>
      <c r="E1000" s="7"/>
      <c r="F1000" s="77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82"/>
      <c r="Z1000" s="24"/>
      <c r="AA1000" s="83"/>
      <c r="AB1000" s="83"/>
      <c r="AC1000" s="7"/>
      <c r="AD1000" s="7"/>
      <c r="AE1000" s="7"/>
      <c r="AF1000" s="7"/>
    </row>
    <row r="1001" spans="1:32" ht="18" x14ac:dyDescent="0.3">
      <c r="A1001" s="24"/>
      <c r="B1001" s="79"/>
      <c r="C1001" s="80"/>
      <c r="D1001" s="81"/>
      <c r="E1001" s="7"/>
      <c r="F1001" s="77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82"/>
      <c r="Z1001" s="24"/>
      <c r="AA1001" s="83"/>
      <c r="AB1001" s="83"/>
      <c r="AC1001" s="7"/>
      <c r="AD1001" s="7"/>
      <c r="AE1001" s="7"/>
      <c r="AF1001" s="7"/>
    </row>
    <row r="1002" spans="1:32" ht="18" x14ac:dyDescent="0.3">
      <c r="A1002" s="24"/>
      <c r="B1002" s="79"/>
      <c r="C1002" s="80"/>
      <c r="D1002" s="81"/>
      <c r="E1002" s="7"/>
      <c r="F1002" s="77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82"/>
      <c r="Z1002" s="24"/>
      <c r="AA1002" s="83"/>
      <c r="AB1002" s="83"/>
      <c r="AC1002" s="7"/>
      <c r="AD1002" s="7"/>
      <c r="AE1002" s="7"/>
      <c r="AF1002" s="7"/>
    </row>
    <row r="1003" spans="1:32" ht="18" x14ac:dyDescent="0.3">
      <c r="A1003" s="24"/>
      <c r="B1003" s="79"/>
      <c r="C1003" s="80"/>
      <c r="D1003" s="81"/>
      <c r="E1003" s="7"/>
      <c r="F1003" s="77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82"/>
      <c r="Z1003" s="24"/>
      <c r="AA1003" s="83"/>
      <c r="AB1003" s="83"/>
      <c r="AC1003" s="7"/>
      <c r="AD1003" s="7"/>
      <c r="AE1003" s="7"/>
      <c r="AF1003" s="7"/>
    </row>
    <row r="1004" spans="1:32" ht="18" x14ac:dyDescent="0.3">
      <c r="A1004" s="24"/>
      <c r="B1004" s="79"/>
      <c r="C1004" s="80"/>
      <c r="D1004" s="81"/>
      <c r="E1004" s="7"/>
      <c r="F1004" s="77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82"/>
      <c r="Z1004" s="24"/>
      <c r="AA1004" s="83"/>
      <c r="AB1004" s="83"/>
      <c r="AC1004" s="7"/>
      <c r="AD1004" s="7"/>
      <c r="AE1004" s="7"/>
      <c r="AF1004" s="7"/>
    </row>
    <row r="1005" spans="1:32" ht="18" x14ac:dyDescent="0.3">
      <c r="A1005" s="24"/>
      <c r="B1005" s="79"/>
      <c r="C1005" s="80"/>
      <c r="D1005" s="81"/>
      <c r="E1005" s="7"/>
      <c r="F1005" s="77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82"/>
      <c r="Z1005" s="24"/>
      <c r="AA1005" s="83"/>
      <c r="AB1005" s="83"/>
      <c r="AC1005" s="7"/>
      <c r="AD1005" s="7"/>
      <c r="AE1005" s="7"/>
      <c r="AF1005" s="7"/>
    </row>
    <row r="1006" spans="1:32" ht="18" x14ac:dyDescent="0.3">
      <c r="A1006" s="24"/>
      <c r="B1006" s="79"/>
      <c r="C1006" s="80"/>
      <c r="D1006" s="81"/>
      <c r="E1006" s="7"/>
      <c r="F1006" s="77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82"/>
      <c r="Z1006" s="24"/>
      <c r="AA1006" s="83"/>
      <c r="AB1006" s="83"/>
      <c r="AC1006" s="7"/>
      <c r="AD1006" s="7"/>
      <c r="AE1006" s="7"/>
      <c r="AF1006" s="7"/>
    </row>
    <row r="1007" spans="1:32" ht="18" x14ac:dyDescent="0.3">
      <c r="A1007" s="24"/>
      <c r="B1007" s="79"/>
      <c r="C1007" s="80"/>
      <c r="D1007" s="81"/>
      <c r="E1007" s="7"/>
      <c r="F1007" s="77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82"/>
      <c r="Z1007" s="24"/>
      <c r="AA1007" s="83"/>
      <c r="AB1007" s="83"/>
      <c r="AC1007" s="7"/>
      <c r="AD1007" s="7"/>
      <c r="AE1007" s="7"/>
      <c r="AF1007" s="7"/>
    </row>
    <row r="1008" spans="1:32" ht="18" x14ac:dyDescent="0.3">
      <c r="A1008" s="24"/>
      <c r="B1008" s="79"/>
      <c r="C1008" s="80"/>
      <c r="D1008" s="81"/>
      <c r="E1008" s="7"/>
      <c r="F1008" s="77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82"/>
      <c r="Z1008" s="24"/>
      <c r="AA1008" s="83"/>
      <c r="AB1008" s="83"/>
      <c r="AC1008" s="7"/>
      <c r="AD1008" s="7"/>
      <c r="AE1008" s="7"/>
      <c r="AF1008" s="7"/>
    </row>
    <row r="1009" spans="1:32" ht="18" x14ac:dyDescent="0.3">
      <c r="A1009" s="24"/>
      <c r="B1009" s="79"/>
      <c r="C1009" s="80"/>
      <c r="D1009" s="81"/>
      <c r="E1009" s="7"/>
      <c r="F1009" s="77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82"/>
      <c r="Z1009" s="24"/>
      <c r="AA1009" s="83"/>
      <c r="AB1009" s="83"/>
      <c r="AC1009" s="7"/>
      <c r="AD1009" s="7"/>
      <c r="AE1009" s="7"/>
      <c r="AF1009" s="7"/>
    </row>
    <row r="1010" spans="1:32" ht="18" x14ac:dyDescent="0.3">
      <c r="A1010" s="24"/>
      <c r="B1010" s="79"/>
      <c r="C1010" s="80"/>
      <c r="D1010" s="81"/>
      <c r="E1010" s="7"/>
      <c r="F1010" s="77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82"/>
      <c r="Z1010" s="24"/>
      <c r="AA1010" s="83"/>
      <c r="AB1010" s="83"/>
      <c r="AC1010" s="7"/>
      <c r="AD1010" s="7"/>
      <c r="AE1010" s="7"/>
      <c r="AF1010" s="7"/>
    </row>
    <row r="1011" spans="1:32" ht="18" x14ac:dyDescent="0.3">
      <c r="A1011" s="24"/>
      <c r="B1011" s="79"/>
      <c r="C1011" s="80"/>
      <c r="D1011" s="81"/>
      <c r="E1011" s="7"/>
      <c r="F1011" s="77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82"/>
      <c r="Z1011" s="24"/>
      <c r="AA1011" s="83"/>
      <c r="AB1011" s="83"/>
      <c r="AC1011" s="7"/>
      <c r="AD1011" s="7"/>
      <c r="AE1011" s="7"/>
      <c r="AF1011" s="7"/>
    </row>
    <row r="1012" spans="1:32" ht="18" x14ac:dyDescent="0.3">
      <c r="A1012" s="24"/>
      <c r="B1012" s="79"/>
      <c r="C1012" s="80"/>
      <c r="D1012" s="81"/>
      <c r="E1012" s="7"/>
      <c r="F1012" s="77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82"/>
      <c r="Z1012" s="24"/>
      <c r="AA1012" s="83"/>
      <c r="AB1012" s="83"/>
      <c r="AC1012" s="7"/>
      <c r="AD1012" s="7"/>
      <c r="AE1012" s="7"/>
      <c r="AF1012" s="7"/>
    </row>
    <row r="1013" spans="1:32" ht="18" x14ac:dyDescent="0.3">
      <c r="A1013" s="24"/>
      <c r="B1013" s="79"/>
      <c r="C1013" s="80"/>
      <c r="D1013" s="81"/>
      <c r="E1013" s="7"/>
      <c r="F1013" s="77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82"/>
      <c r="Z1013" s="24"/>
      <c r="AA1013" s="83"/>
      <c r="AB1013" s="83"/>
      <c r="AC1013" s="7"/>
      <c r="AD1013" s="7"/>
      <c r="AE1013" s="7"/>
      <c r="AF1013" s="7"/>
    </row>
    <row r="1014" spans="1:32" ht="18" x14ac:dyDescent="0.3">
      <c r="A1014" s="24"/>
      <c r="B1014" s="79"/>
      <c r="C1014" s="80"/>
      <c r="D1014" s="81"/>
      <c r="E1014" s="7"/>
      <c r="F1014" s="77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82"/>
      <c r="Z1014" s="24"/>
      <c r="AA1014" s="83"/>
      <c r="AB1014" s="83"/>
      <c r="AC1014" s="7"/>
      <c r="AD1014" s="7"/>
      <c r="AE1014" s="7"/>
      <c r="AF1014" s="7"/>
    </row>
    <row r="1015" spans="1:32" ht="18" x14ac:dyDescent="0.3">
      <c r="A1015" s="24"/>
      <c r="B1015" s="79"/>
      <c r="C1015" s="80"/>
      <c r="D1015" s="81"/>
      <c r="E1015" s="7"/>
      <c r="F1015" s="77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82"/>
      <c r="Z1015" s="24"/>
      <c r="AA1015" s="83"/>
      <c r="AB1015" s="83"/>
      <c r="AC1015" s="7"/>
      <c r="AD1015" s="7"/>
      <c r="AE1015" s="7"/>
      <c r="AF1015" s="7"/>
    </row>
    <row r="1016" spans="1:32" ht="18" x14ac:dyDescent="0.3">
      <c r="A1016" s="24"/>
      <c r="B1016" s="79"/>
      <c r="C1016" s="80"/>
      <c r="D1016" s="81"/>
      <c r="E1016" s="7"/>
      <c r="F1016" s="77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82"/>
      <c r="Z1016" s="24"/>
      <c r="AA1016" s="83"/>
      <c r="AB1016" s="83"/>
      <c r="AC1016" s="7"/>
      <c r="AD1016" s="7"/>
      <c r="AE1016" s="7"/>
      <c r="AF1016" s="7"/>
    </row>
    <row r="1017" spans="1:32" ht="18" x14ac:dyDescent="0.3">
      <c r="A1017" s="24"/>
      <c r="B1017" s="79"/>
      <c r="C1017" s="80"/>
      <c r="D1017" s="81"/>
      <c r="E1017" s="7"/>
      <c r="F1017" s="77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82"/>
      <c r="Z1017" s="24"/>
      <c r="AA1017" s="83"/>
      <c r="AB1017" s="83"/>
      <c r="AC1017" s="7"/>
      <c r="AD1017" s="7"/>
      <c r="AE1017" s="7"/>
      <c r="AF1017" s="7"/>
    </row>
    <row r="1018" spans="1:32" ht="18" x14ac:dyDescent="0.3">
      <c r="A1018" s="24"/>
      <c r="B1018" s="79"/>
      <c r="C1018" s="80"/>
      <c r="D1018" s="81"/>
      <c r="E1018" s="7"/>
      <c r="F1018" s="77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82"/>
      <c r="Z1018" s="24"/>
      <c r="AA1018" s="83"/>
      <c r="AB1018" s="83"/>
      <c r="AC1018" s="7"/>
      <c r="AD1018" s="7"/>
      <c r="AE1018" s="7"/>
      <c r="AF1018" s="7"/>
    </row>
    <row r="1019" spans="1:32" ht="18" x14ac:dyDescent="0.3">
      <c r="A1019" s="24"/>
      <c r="B1019" s="79"/>
      <c r="C1019" s="80"/>
      <c r="D1019" s="81"/>
      <c r="E1019" s="7"/>
      <c r="F1019" s="77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82"/>
      <c r="Z1019" s="24"/>
      <c r="AA1019" s="83"/>
      <c r="AB1019" s="83"/>
      <c r="AC1019" s="7"/>
      <c r="AD1019" s="7"/>
      <c r="AE1019" s="7"/>
      <c r="AF1019" s="7"/>
    </row>
  </sheetData>
  <autoFilter ref="B1:B1019" xr:uid="{00000000-0009-0000-0000-000000000000}"/>
  <conditionalFormatting sqref="G1:W1019">
    <cfRule type="cellIs" dxfId="2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L1006"/>
  <sheetViews>
    <sheetView workbookViewId="0"/>
  </sheetViews>
  <sheetFormatPr baseColWidth="10" defaultColWidth="14.5" defaultRowHeight="15.75" customHeight="1" x14ac:dyDescent="0.15"/>
  <cols>
    <col min="1" max="1" width="10.5" customWidth="1"/>
    <col min="2" max="2" width="18.1640625" customWidth="1"/>
  </cols>
  <sheetData>
    <row r="1" spans="1:38" ht="15.75" customHeight="1" x14ac:dyDescent="0.3">
      <c r="A1" s="84"/>
      <c r="B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15.75" customHeight="1" x14ac:dyDescent="0.3">
      <c r="A2" s="84"/>
      <c r="B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1:38" ht="15.75" customHeight="1" x14ac:dyDescent="0.3">
      <c r="A3" s="84"/>
      <c r="B3" s="84"/>
      <c r="C3" s="85" t="s">
        <v>12</v>
      </c>
      <c r="D3" s="112"/>
      <c r="E3" s="113"/>
      <c r="F3" s="113"/>
      <c r="G3" s="86"/>
      <c r="H3" s="86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</row>
    <row r="4" spans="1:38" ht="15.75" customHeight="1" x14ac:dyDescent="0.3">
      <c r="A4" s="84"/>
      <c r="B4" s="84"/>
      <c r="C4" s="85" t="s">
        <v>64</v>
      </c>
      <c r="D4" s="114" t="str">
        <f ca="1">IFERROR(__xludf.DUMMYFUNCTION("FILTER(Sales!A:AB,Sales!D:D=D3)"),"#REF!")</f>
        <v>#REF!</v>
      </c>
      <c r="E4" s="115"/>
      <c r="F4" s="116"/>
      <c r="G4" s="87"/>
      <c r="H4" s="87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</row>
    <row r="5" spans="1:38" ht="15.75" customHeight="1" x14ac:dyDescent="0.3">
      <c r="A5" s="84"/>
      <c r="B5" s="84"/>
      <c r="C5" s="85" t="s">
        <v>65</v>
      </c>
      <c r="D5" s="114">
        <f>H4</f>
        <v>0</v>
      </c>
      <c r="E5" s="115"/>
      <c r="F5" s="116"/>
      <c r="G5" s="86"/>
      <c r="H5" s="86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</row>
    <row r="6" spans="1:38" ht="15.75" customHeight="1" x14ac:dyDescent="0.3">
      <c r="A6" s="84"/>
      <c r="B6" s="84"/>
      <c r="C6" s="85" t="s">
        <v>14</v>
      </c>
      <c r="D6" s="114">
        <f>I4</f>
        <v>0</v>
      </c>
      <c r="E6" s="115"/>
      <c r="F6" s="116"/>
      <c r="G6" s="86"/>
      <c r="H6" s="86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</row>
    <row r="7" spans="1:38" ht="15.75" customHeight="1" x14ac:dyDescent="0.3">
      <c r="A7" s="84"/>
      <c r="B7" s="84"/>
      <c r="C7" s="85" t="s">
        <v>66</v>
      </c>
      <c r="D7" s="89" t="s">
        <v>67</v>
      </c>
      <c r="E7" s="89" t="s">
        <v>68</v>
      </c>
      <c r="F7" s="89" t="s">
        <v>69</v>
      </c>
      <c r="G7" s="86"/>
      <c r="H7" s="86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</row>
    <row r="8" spans="1:38" ht="15.75" customHeight="1" x14ac:dyDescent="0.3">
      <c r="A8" s="90"/>
      <c r="B8" s="91" t="s">
        <v>70</v>
      </c>
      <c r="C8" s="56" t="s">
        <v>16</v>
      </c>
      <c r="D8" s="92">
        <f>J4</f>
        <v>0</v>
      </c>
      <c r="E8" s="93">
        <f>'Product List'!F2</f>
        <v>130</v>
      </c>
      <c r="F8" s="93">
        <f t="shared" ref="F8:F24" si="0">D8*E8</f>
        <v>0</v>
      </c>
      <c r="G8" s="86"/>
      <c r="H8" s="117" t="s">
        <v>71</v>
      </c>
      <c r="I8" s="118"/>
      <c r="J8" s="11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</row>
    <row r="9" spans="1:38" ht="15.75" customHeight="1" x14ac:dyDescent="0.3">
      <c r="A9" s="90"/>
      <c r="B9" s="91" t="s">
        <v>72</v>
      </c>
      <c r="C9" s="56" t="s">
        <v>17</v>
      </c>
      <c r="D9" s="92">
        <f>K4</f>
        <v>0</v>
      </c>
      <c r="E9" s="93">
        <f>'Product List'!F3</f>
        <v>130</v>
      </c>
      <c r="F9" s="93">
        <f t="shared" si="0"/>
        <v>0</v>
      </c>
      <c r="G9" s="86"/>
      <c r="H9" s="120" t="s">
        <v>73</v>
      </c>
      <c r="I9" s="121"/>
      <c r="J9" s="122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</row>
    <row r="10" spans="1:38" ht="15.75" customHeight="1" x14ac:dyDescent="0.3">
      <c r="A10" s="90"/>
      <c r="B10" s="91" t="s">
        <v>74</v>
      </c>
      <c r="C10" s="56" t="s">
        <v>18</v>
      </c>
      <c r="D10" s="92">
        <f>L4</f>
        <v>0</v>
      </c>
      <c r="E10" s="93">
        <f>'Product List'!F4</f>
        <v>145</v>
      </c>
      <c r="F10" s="93">
        <f t="shared" si="0"/>
        <v>0</v>
      </c>
      <c r="G10" s="86"/>
      <c r="H10" s="35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</row>
    <row r="11" spans="1:38" ht="15.75" customHeight="1" x14ac:dyDescent="0.3">
      <c r="A11" s="90"/>
      <c r="B11" s="91" t="s">
        <v>41</v>
      </c>
      <c r="C11" s="56" t="s">
        <v>19</v>
      </c>
      <c r="D11" s="92">
        <f>M4</f>
        <v>0</v>
      </c>
      <c r="E11" s="93">
        <f>'Product List'!F5</f>
        <v>180</v>
      </c>
      <c r="F11" s="93">
        <f t="shared" si="0"/>
        <v>0</v>
      </c>
      <c r="G11" s="86"/>
      <c r="H11" s="86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</row>
    <row r="12" spans="1:38" ht="15.75" customHeight="1" x14ac:dyDescent="0.3">
      <c r="A12" s="90"/>
      <c r="B12" s="91" t="s">
        <v>42</v>
      </c>
      <c r="C12" s="56" t="s">
        <v>20</v>
      </c>
      <c r="D12" s="92">
        <f>N4</f>
        <v>0</v>
      </c>
      <c r="E12" s="93">
        <f>'Product List'!F6</f>
        <v>150</v>
      </c>
      <c r="F12" s="93">
        <f t="shared" si="0"/>
        <v>0</v>
      </c>
      <c r="G12" s="86"/>
      <c r="H12" s="86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</row>
    <row r="13" spans="1:38" ht="15.75" customHeight="1" x14ac:dyDescent="0.3">
      <c r="A13" s="90"/>
      <c r="B13" s="91" t="s">
        <v>43</v>
      </c>
      <c r="C13" s="56" t="s">
        <v>21</v>
      </c>
      <c r="D13" s="92">
        <f>O4</f>
        <v>0</v>
      </c>
      <c r="E13" s="93">
        <f>'Product List'!F7</f>
        <v>200</v>
      </c>
      <c r="F13" s="93">
        <f t="shared" si="0"/>
        <v>0</v>
      </c>
      <c r="G13" s="86"/>
      <c r="H13" s="86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</row>
    <row r="14" spans="1:38" ht="15.75" customHeight="1" x14ac:dyDescent="0.3">
      <c r="A14" s="90"/>
      <c r="B14" s="91" t="s">
        <v>44</v>
      </c>
      <c r="C14" s="56" t="s">
        <v>22</v>
      </c>
      <c r="D14" s="92">
        <f>P4</f>
        <v>0</v>
      </c>
      <c r="E14" s="93">
        <f>'Product List'!F8</f>
        <v>170</v>
      </c>
      <c r="F14" s="93">
        <f t="shared" si="0"/>
        <v>0</v>
      </c>
      <c r="G14" s="86"/>
      <c r="H14" s="86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</row>
    <row r="15" spans="1:38" ht="15.75" customHeight="1" x14ac:dyDescent="0.3">
      <c r="A15" s="90"/>
      <c r="B15" s="91" t="s">
        <v>75</v>
      </c>
      <c r="C15" s="56" t="s">
        <v>23</v>
      </c>
      <c r="D15" s="92">
        <f>Q4</f>
        <v>0</v>
      </c>
      <c r="E15" s="93">
        <f>'Product List'!F9</f>
        <v>120</v>
      </c>
      <c r="F15" s="93">
        <f t="shared" si="0"/>
        <v>0</v>
      </c>
      <c r="G15" s="86"/>
      <c r="H15" s="86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</row>
    <row r="16" spans="1:38" ht="15.75" customHeight="1" x14ac:dyDescent="0.3">
      <c r="A16" s="90"/>
      <c r="B16" s="91" t="s">
        <v>46</v>
      </c>
      <c r="C16" s="56" t="s">
        <v>24</v>
      </c>
      <c r="D16" s="92">
        <f>R4</f>
        <v>0</v>
      </c>
      <c r="E16" s="93">
        <f>'Product List'!F10</f>
        <v>100</v>
      </c>
      <c r="F16" s="93">
        <f t="shared" si="0"/>
        <v>0</v>
      </c>
      <c r="G16" s="86"/>
      <c r="H16" s="86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</row>
    <row r="17" spans="1:38" ht="15.75" customHeight="1" x14ac:dyDescent="0.3">
      <c r="A17" s="90"/>
      <c r="B17" s="91" t="s">
        <v>47</v>
      </c>
      <c r="C17" s="56" t="s">
        <v>25</v>
      </c>
      <c r="D17" s="92">
        <f>S4</f>
        <v>0</v>
      </c>
      <c r="E17" s="93">
        <f>'Product List'!F11</f>
        <v>180</v>
      </c>
      <c r="F17" s="93">
        <f t="shared" si="0"/>
        <v>0</v>
      </c>
      <c r="G17" s="86"/>
      <c r="H17" s="86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</row>
    <row r="18" spans="1:38" ht="15.75" customHeight="1" x14ac:dyDescent="0.3">
      <c r="A18" s="90"/>
      <c r="B18" s="91" t="s">
        <v>48</v>
      </c>
      <c r="C18" s="56" t="s">
        <v>26</v>
      </c>
      <c r="D18" s="92">
        <f>T4</f>
        <v>0</v>
      </c>
      <c r="E18" s="93">
        <f>'Product List'!F12</f>
        <v>200</v>
      </c>
      <c r="F18" s="93">
        <f t="shared" si="0"/>
        <v>0</v>
      </c>
      <c r="G18" s="86"/>
      <c r="H18" s="86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</row>
    <row r="19" spans="1:38" ht="15.75" customHeight="1" x14ac:dyDescent="0.3">
      <c r="A19" s="90"/>
      <c r="B19" s="91" t="s">
        <v>49</v>
      </c>
      <c r="C19" s="56" t="s">
        <v>27</v>
      </c>
      <c r="D19" s="92">
        <f>U4</f>
        <v>0</v>
      </c>
      <c r="E19" s="93">
        <f>'Product List'!F13</f>
        <v>160</v>
      </c>
      <c r="F19" s="93">
        <f t="shared" si="0"/>
        <v>0</v>
      </c>
      <c r="G19" s="86"/>
      <c r="H19" s="86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</row>
    <row r="20" spans="1:38" ht="15.75" customHeight="1" x14ac:dyDescent="0.3">
      <c r="A20" s="90"/>
      <c r="B20" s="91" t="s">
        <v>76</v>
      </c>
      <c r="C20" s="56" t="s">
        <v>28</v>
      </c>
      <c r="D20" s="92">
        <f>V4</f>
        <v>0</v>
      </c>
      <c r="E20" s="94">
        <v>225</v>
      </c>
      <c r="F20" s="93">
        <f t="shared" si="0"/>
        <v>0</v>
      </c>
      <c r="G20" s="86"/>
      <c r="H20" s="86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</row>
    <row r="21" spans="1:38" ht="15.75" customHeight="1" x14ac:dyDescent="0.3">
      <c r="A21" s="90"/>
      <c r="B21" s="91" t="s">
        <v>52</v>
      </c>
      <c r="C21" s="56" t="s">
        <v>29</v>
      </c>
      <c r="D21" s="92">
        <f>W4</f>
        <v>0</v>
      </c>
      <c r="E21" s="94">
        <v>225</v>
      </c>
      <c r="F21" s="93">
        <f t="shared" si="0"/>
        <v>0</v>
      </c>
      <c r="G21" s="86"/>
      <c r="H21" s="86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</row>
    <row r="22" spans="1:38" ht="15.75" customHeight="1" x14ac:dyDescent="0.3">
      <c r="A22" s="90"/>
      <c r="B22" s="91" t="s">
        <v>53</v>
      </c>
      <c r="C22" s="56" t="s">
        <v>30</v>
      </c>
      <c r="D22" s="92">
        <f>X4</f>
        <v>0</v>
      </c>
      <c r="E22" s="94">
        <v>225</v>
      </c>
      <c r="F22" s="93">
        <f t="shared" si="0"/>
        <v>0</v>
      </c>
      <c r="G22" s="86"/>
      <c r="H22" s="86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</row>
    <row r="23" spans="1:38" ht="15.75" customHeight="1" x14ac:dyDescent="0.3">
      <c r="A23" s="90"/>
      <c r="B23" s="91" t="s">
        <v>77</v>
      </c>
      <c r="C23" s="56" t="s">
        <v>31</v>
      </c>
      <c r="D23" s="92">
        <f>Y4</f>
        <v>0</v>
      </c>
      <c r="E23" s="94">
        <v>250</v>
      </c>
      <c r="F23" s="93">
        <f t="shared" si="0"/>
        <v>0</v>
      </c>
      <c r="G23" s="86"/>
      <c r="H23" s="86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</row>
    <row r="24" spans="1:38" ht="15.75" customHeight="1" x14ac:dyDescent="0.3">
      <c r="A24" s="90"/>
      <c r="B24" s="91" t="s">
        <v>55</v>
      </c>
      <c r="C24" s="56" t="s">
        <v>32</v>
      </c>
      <c r="D24" s="92">
        <f>Z4</f>
        <v>0</v>
      </c>
      <c r="E24" s="94">
        <v>300</v>
      </c>
      <c r="F24" s="93">
        <f t="shared" si="0"/>
        <v>0</v>
      </c>
      <c r="G24" s="86"/>
      <c r="H24" s="86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</row>
    <row r="25" spans="1:38" ht="15.75" customHeight="1" x14ac:dyDescent="0.3">
      <c r="A25" s="90"/>
      <c r="B25" s="95" t="s">
        <v>78</v>
      </c>
      <c r="C25" s="85" t="s">
        <v>33</v>
      </c>
      <c r="D25" s="123"/>
      <c r="E25" s="116"/>
      <c r="F25" s="92">
        <f>AA4</f>
        <v>0</v>
      </c>
      <c r="G25" s="86"/>
      <c r="H25" s="86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</row>
    <row r="26" spans="1:38" ht="15.75" customHeight="1" x14ac:dyDescent="0.3">
      <c r="A26" s="84"/>
      <c r="B26" s="84"/>
      <c r="C26" s="96" t="s">
        <v>69</v>
      </c>
      <c r="D26" s="97"/>
      <c r="E26" s="97"/>
      <c r="F26" s="98">
        <f>SUM(F8:F25)</f>
        <v>0</v>
      </c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</row>
    <row r="27" spans="1:38" ht="15.75" customHeight="1" x14ac:dyDescent="0.3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</row>
    <row r="28" spans="1:38" ht="15.75" customHeight="1" x14ac:dyDescent="0.3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</row>
    <row r="29" spans="1:38" ht="15.75" customHeight="1" x14ac:dyDescent="0.3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</row>
    <row r="30" spans="1:38" ht="15.75" customHeight="1" x14ac:dyDescent="0.3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</row>
    <row r="31" spans="1:38" ht="15.75" customHeight="1" x14ac:dyDescent="0.3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</row>
    <row r="32" spans="1:38" ht="15.75" customHeight="1" x14ac:dyDescent="0.3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</row>
    <row r="33" spans="1:38" ht="15.75" customHeight="1" x14ac:dyDescent="0.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</row>
    <row r="34" spans="1:38" ht="15.75" customHeight="1" x14ac:dyDescent="0.3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</row>
    <row r="35" spans="1:38" ht="15.75" customHeight="1" x14ac:dyDescent="0.3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</row>
    <row r="36" spans="1:38" ht="15.75" customHeight="1" x14ac:dyDescent="0.3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</row>
    <row r="37" spans="1:38" ht="15.75" customHeight="1" x14ac:dyDescent="0.3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</row>
    <row r="38" spans="1:38" ht="15.75" customHeight="1" x14ac:dyDescent="0.3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</row>
    <row r="39" spans="1:38" ht="15.75" customHeight="1" x14ac:dyDescent="0.3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</row>
    <row r="40" spans="1:38" ht="15.75" customHeight="1" x14ac:dyDescent="0.3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</row>
    <row r="41" spans="1:38" ht="15.75" customHeight="1" x14ac:dyDescent="0.3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</row>
    <row r="42" spans="1:38" ht="15.75" customHeight="1" x14ac:dyDescent="0.3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</row>
    <row r="43" spans="1:38" ht="15.75" customHeight="1" x14ac:dyDescent="0.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</row>
    <row r="44" spans="1:38" ht="15.75" customHeight="1" x14ac:dyDescent="0.3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</row>
    <row r="45" spans="1:38" ht="18" x14ac:dyDescent="0.3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</row>
    <row r="46" spans="1:38" ht="18" x14ac:dyDescent="0.3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</row>
    <row r="47" spans="1:38" ht="18" x14ac:dyDescent="0.3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</row>
    <row r="48" spans="1:38" ht="18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</row>
    <row r="49" spans="1:38" ht="18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</row>
    <row r="50" spans="1:38" ht="18" x14ac:dyDescent="0.3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</row>
    <row r="51" spans="1:38" ht="18" x14ac:dyDescent="0.3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</row>
    <row r="52" spans="1:38" ht="18" x14ac:dyDescent="0.3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</row>
    <row r="53" spans="1:38" ht="18" x14ac:dyDescent="0.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</row>
    <row r="54" spans="1:38" ht="18" x14ac:dyDescent="0.3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</row>
    <row r="55" spans="1:38" ht="18" x14ac:dyDescent="0.3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</row>
    <row r="56" spans="1:38" ht="18" x14ac:dyDescent="0.3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</row>
    <row r="57" spans="1:38" ht="18" x14ac:dyDescent="0.3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</row>
    <row r="58" spans="1:38" ht="18" x14ac:dyDescent="0.3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</row>
    <row r="59" spans="1:38" ht="18" x14ac:dyDescent="0.3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</row>
    <row r="60" spans="1:38" ht="18" x14ac:dyDescent="0.3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</row>
    <row r="61" spans="1:38" ht="18" x14ac:dyDescent="0.3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</row>
    <row r="62" spans="1:38" ht="18" x14ac:dyDescent="0.3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</row>
    <row r="63" spans="1:38" ht="18" x14ac:dyDescent="0.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</row>
    <row r="64" spans="1:38" ht="18" x14ac:dyDescent="0.3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</row>
    <row r="65" spans="1:38" ht="18" x14ac:dyDescent="0.3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</row>
    <row r="66" spans="1:38" ht="18" x14ac:dyDescent="0.3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</row>
    <row r="67" spans="1:38" ht="18" x14ac:dyDescent="0.3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</row>
    <row r="68" spans="1:38" ht="18" x14ac:dyDescent="0.3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</row>
    <row r="69" spans="1:38" ht="18" x14ac:dyDescent="0.3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</row>
    <row r="70" spans="1:38" ht="18" x14ac:dyDescent="0.3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</row>
    <row r="71" spans="1:38" ht="18" x14ac:dyDescent="0.3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</row>
    <row r="72" spans="1:38" ht="18" x14ac:dyDescent="0.3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</row>
    <row r="73" spans="1:38" ht="18" x14ac:dyDescent="0.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</row>
    <row r="74" spans="1:38" ht="18" x14ac:dyDescent="0.3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</row>
    <row r="75" spans="1:38" ht="18" x14ac:dyDescent="0.3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</row>
    <row r="76" spans="1:38" ht="18" x14ac:dyDescent="0.3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</row>
    <row r="77" spans="1:38" ht="18" x14ac:dyDescent="0.3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</row>
    <row r="78" spans="1:38" ht="18" x14ac:dyDescent="0.3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</row>
    <row r="79" spans="1:38" ht="18" x14ac:dyDescent="0.3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</row>
    <row r="80" spans="1:38" ht="18" x14ac:dyDescent="0.3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</row>
    <row r="81" spans="1:38" ht="18" x14ac:dyDescent="0.3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</row>
    <row r="82" spans="1:38" ht="18" x14ac:dyDescent="0.3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</row>
    <row r="83" spans="1:38" ht="18" x14ac:dyDescent="0.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</row>
    <row r="84" spans="1:38" ht="18" x14ac:dyDescent="0.3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</row>
    <row r="85" spans="1:38" ht="18" x14ac:dyDescent="0.3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</row>
    <row r="86" spans="1:38" ht="18" x14ac:dyDescent="0.3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</row>
    <row r="87" spans="1:38" ht="18" x14ac:dyDescent="0.3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</row>
    <row r="88" spans="1:38" ht="18" x14ac:dyDescent="0.3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</row>
    <row r="89" spans="1:38" ht="18" x14ac:dyDescent="0.3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</row>
    <row r="90" spans="1:38" ht="18" x14ac:dyDescent="0.3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</row>
    <row r="91" spans="1:38" ht="18" x14ac:dyDescent="0.3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</row>
    <row r="92" spans="1:38" ht="18" x14ac:dyDescent="0.3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</row>
    <row r="93" spans="1:38" ht="18" x14ac:dyDescent="0.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</row>
    <row r="94" spans="1:38" ht="18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</row>
    <row r="95" spans="1:38" ht="18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</row>
    <row r="96" spans="1:38" ht="18" x14ac:dyDescent="0.3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</row>
    <row r="97" spans="1:38" ht="18" x14ac:dyDescent="0.3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</row>
    <row r="98" spans="1:38" ht="18" x14ac:dyDescent="0.3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</row>
    <row r="99" spans="1:38" ht="18" x14ac:dyDescent="0.3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</row>
    <row r="100" spans="1:38" ht="18" x14ac:dyDescent="0.3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</row>
    <row r="101" spans="1:38" ht="18" x14ac:dyDescent="0.3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</row>
    <row r="102" spans="1:38" ht="18" x14ac:dyDescent="0.3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</row>
    <row r="103" spans="1:38" ht="18" x14ac:dyDescent="0.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</row>
    <row r="104" spans="1:38" ht="18" x14ac:dyDescent="0.3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</row>
    <row r="105" spans="1:38" ht="18" x14ac:dyDescent="0.3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</row>
    <row r="106" spans="1:38" ht="18" x14ac:dyDescent="0.3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</row>
    <row r="107" spans="1:38" ht="18" x14ac:dyDescent="0.3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</row>
    <row r="108" spans="1:38" ht="18" x14ac:dyDescent="0.3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</row>
    <row r="109" spans="1:38" ht="18" x14ac:dyDescent="0.3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</row>
    <row r="110" spans="1:38" ht="18" x14ac:dyDescent="0.3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</row>
    <row r="111" spans="1:38" ht="18" x14ac:dyDescent="0.3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</row>
    <row r="112" spans="1:38" ht="18" x14ac:dyDescent="0.3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</row>
    <row r="113" spans="1:38" ht="18" x14ac:dyDescent="0.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</row>
    <row r="114" spans="1:38" ht="18" x14ac:dyDescent="0.3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</row>
    <row r="115" spans="1:38" ht="18" x14ac:dyDescent="0.3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</row>
    <row r="116" spans="1:38" ht="18" x14ac:dyDescent="0.3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</row>
    <row r="117" spans="1:38" ht="18" x14ac:dyDescent="0.3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</row>
    <row r="118" spans="1:38" ht="18" x14ac:dyDescent="0.3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</row>
    <row r="119" spans="1:38" ht="18" x14ac:dyDescent="0.3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</row>
    <row r="120" spans="1:38" ht="18" x14ac:dyDescent="0.3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</row>
    <row r="121" spans="1:38" ht="18" x14ac:dyDescent="0.3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</row>
    <row r="122" spans="1:38" ht="18" x14ac:dyDescent="0.3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</row>
    <row r="123" spans="1:38" ht="18" x14ac:dyDescent="0.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</row>
    <row r="124" spans="1:38" ht="18" x14ac:dyDescent="0.3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</row>
    <row r="125" spans="1:38" ht="18" x14ac:dyDescent="0.3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</row>
    <row r="126" spans="1:38" ht="18" x14ac:dyDescent="0.3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</row>
    <row r="127" spans="1:38" ht="18" x14ac:dyDescent="0.3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</row>
    <row r="128" spans="1:38" ht="18" x14ac:dyDescent="0.3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</row>
    <row r="129" spans="1:38" ht="18" x14ac:dyDescent="0.3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</row>
    <row r="130" spans="1:38" ht="18" x14ac:dyDescent="0.3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</row>
    <row r="131" spans="1:38" ht="18" x14ac:dyDescent="0.3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</row>
    <row r="132" spans="1:38" ht="18" x14ac:dyDescent="0.3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</row>
    <row r="133" spans="1:38" ht="18" x14ac:dyDescent="0.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</row>
    <row r="134" spans="1:38" ht="18" x14ac:dyDescent="0.3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</row>
    <row r="135" spans="1:38" ht="18" x14ac:dyDescent="0.3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</row>
    <row r="136" spans="1:38" ht="18" x14ac:dyDescent="0.3">
      <c r="A136" s="84"/>
      <c r="B136" s="84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</row>
    <row r="137" spans="1:38" ht="18" x14ac:dyDescent="0.3">
      <c r="A137" s="84"/>
      <c r="B137" s="84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</row>
    <row r="138" spans="1:38" ht="18" x14ac:dyDescent="0.3">
      <c r="A138" s="84"/>
      <c r="B138" s="84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</row>
    <row r="139" spans="1:38" ht="18" x14ac:dyDescent="0.3">
      <c r="A139" s="84"/>
      <c r="B139" s="84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</row>
    <row r="140" spans="1:38" ht="18" x14ac:dyDescent="0.3">
      <c r="A140" s="84"/>
      <c r="B140" s="84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</row>
    <row r="141" spans="1:38" ht="18" x14ac:dyDescent="0.3">
      <c r="A141" s="84"/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</row>
    <row r="142" spans="1:38" ht="18" x14ac:dyDescent="0.3">
      <c r="A142" s="84"/>
      <c r="B142" s="84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</row>
    <row r="143" spans="1:38" ht="18" x14ac:dyDescent="0.3">
      <c r="A143" s="84"/>
      <c r="B143" s="84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</row>
    <row r="144" spans="1:38" ht="18" x14ac:dyDescent="0.3">
      <c r="A144" s="84"/>
      <c r="B144" s="84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</row>
    <row r="145" spans="1:38" ht="18" x14ac:dyDescent="0.3">
      <c r="A145" s="84"/>
      <c r="B145" s="84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</row>
    <row r="146" spans="1:38" ht="18" x14ac:dyDescent="0.3">
      <c r="A146" s="84"/>
      <c r="B146" s="84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</row>
    <row r="147" spans="1:38" ht="18" x14ac:dyDescent="0.3">
      <c r="A147" s="84"/>
      <c r="B147" s="84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</row>
    <row r="148" spans="1:38" ht="18" x14ac:dyDescent="0.3">
      <c r="A148" s="84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</row>
    <row r="149" spans="1:38" ht="18" x14ac:dyDescent="0.3">
      <c r="A149" s="84"/>
      <c r="B149" s="84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</row>
    <row r="150" spans="1:38" ht="18" x14ac:dyDescent="0.3">
      <c r="A150" s="84"/>
      <c r="B150" s="84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</row>
    <row r="151" spans="1:38" ht="18" x14ac:dyDescent="0.3">
      <c r="A151" s="84"/>
      <c r="B151" s="84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</row>
    <row r="152" spans="1:38" ht="18" x14ac:dyDescent="0.3">
      <c r="A152" s="84"/>
      <c r="B152" s="84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</row>
    <row r="153" spans="1:38" ht="18" x14ac:dyDescent="0.3">
      <c r="A153" s="84"/>
      <c r="B153" s="84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</row>
    <row r="154" spans="1:38" ht="18" x14ac:dyDescent="0.3">
      <c r="A154" s="84"/>
      <c r="B154" s="84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</row>
    <row r="155" spans="1:38" ht="18" x14ac:dyDescent="0.3">
      <c r="A155" s="84"/>
      <c r="B155" s="84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</row>
    <row r="156" spans="1:38" ht="18" x14ac:dyDescent="0.3">
      <c r="A156" s="84"/>
      <c r="B156" s="84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</row>
    <row r="157" spans="1:38" ht="18" x14ac:dyDescent="0.3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</row>
    <row r="158" spans="1:38" ht="18" x14ac:dyDescent="0.3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</row>
    <row r="159" spans="1:38" ht="18" x14ac:dyDescent="0.3">
      <c r="A159" s="84"/>
      <c r="B159" s="84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</row>
    <row r="160" spans="1:38" ht="18" x14ac:dyDescent="0.3">
      <c r="A160" s="84"/>
      <c r="B160" s="84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</row>
    <row r="161" spans="1:38" ht="18" x14ac:dyDescent="0.3">
      <c r="A161" s="84"/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</row>
    <row r="162" spans="1:38" ht="18" x14ac:dyDescent="0.3">
      <c r="A162" s="84"/>
      <c r="B162" s="84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</row>
    <row r="163" spans="1:38" ht="18" x14ac:dyDescent="0.3">
      <c r="A163" s="84"/>
      <c r="B163" s="84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</row>
    <row r="164" spans="1:38" ht="18" x14ac:dyDescent="0.3">
      <c r="A164" s="84"/>
      <c r="B164" s="84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</row>
    <row r="165" spans="1:38" ht="18" x14ac:dyDescent="0.3">
      <c r="A165" s="84"/>
      <c r="B165" s="84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</row>
    <row r="166" spans="1:38" ht="18" x14ac:dyDescent="0.3">
      <c r="A166" s="84"/>
      <c r="B166" s="84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</row>
    <row r="167" spans="1:38" ht="18" x14ac:dyDescent="0.3">
      <c r="A167" s="84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</row>
    <row r="168" spans="1:38" ht="18" x14ac:dyDescent="0.3">
      <c r="A168" s="84"/>
      <c r="B168" s="84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</row>
    <row r="169" spans="1:38" ht="18" x14ac:dyDescent="0.3">
      <c r="A169" s="84"/>
      <c r="B169" s="84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</row>
    <row r="170" spans="1:38" ht="18" x14ac:dyDescent="0.3">
      <c r="A170" s="84"/>
      <c r="B170" s="84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</row>
    <row r="171" spans="1:38" ht="18" x14ac:dyDescent="0.3">
      <c r="A171" s="84"/>
      <c r="B171" s="84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</row>
    <row r="172" spans="1:38" ht="18" x14ac:dyDescent="0.3">
      <c r="A172" s="84"/>
      <c r="B172" s="84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</row>
    <row r="173" spans="1:38" ht="18" x14ac:dyDescent="0.3">
      <c r="A173" s="84"/>
      <c r="B173" s="84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</row>
    <row r="174" spans="1:38" ht="18" x14ac:dyDescent="0.3">
      <c r="A174" s="84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</row>
    <row r="175" spans="1:38" ht="18" x14ac:dyDescent="0.3">
      <c r="A175" s="84"/>
      <c r="B175" s="84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</row>
    <row r="176" spans="1:38" ht="18" x14ac:dyDescent="0.3">
      <c r="A176" s="84"/>
      <c r="B176" s="84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</row>
    <row r="177" spans="1:38" ht="18" x14ac:dyDescent="0.3">
      <c r="A177" s="84"/>
      <c r="B177" s="84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</row>
    <row r="178" spans="1:38" ht="18" x14ac:dyDescent="0.3">
      <c r="A178" s="84"/>
      <c r="B178" s="84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</row>
    <row r="179" spans="1:38" ht="18" x14ac:dyDescent="0.3">
      <c r="A179" s="84"/>
      <c r="B179" s="84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</row>
    <row r="180" spans="1:38" ht="18" x14ac:dyDescent="0.3">
      <c r="A180" s="84"/>
      <c r="B180" s="84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</row>
    <row r="181" spans="1:38" ht="18" x14ac:dyDescent="0.3">
      <c r="A181" s="84"/>
      <c r="B181" s="84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</row>
    <row r="182" spans="1:38" ht="18" x14ac:dyDescent="0.3">
      <c r="A182" s="84"/>
      <c r="B182" s="84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</row>
    <row r="183" spans="1:38" ht="18" x14ac:dyDescent="0.3">
      <c r="A183" s="84"/>
      <c r="B183" s="84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</row>
    <row r="184" spans="1:38" ht="18" x14ac:dyDescent="0.3">
      <c r="A184" s="84"/>
      <c r="B184" s="84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</row>
    <row r="185" spans="1:38" ht="18" x14ac:dyDescent="0.3">
      <c r="A185" s="84"/>
      <c r="B185" s="84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</row>
    <row r="186" spans="1:38" ht="18" x14ac:dyDescent="0.3">
      <c r="A186" s="84"/>
      <c r="B186" s="84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</row>
    <row r="187" spans="1:38" ht="18" x14ac:dyDescent="0.3">
      <c r="A187" s="84"/>
      <c r="B187" s="84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</row>
    <row r="188" spans="1:38" ht="18" x14ac:dyDescent="0.3">
      <c r="A188" s="84"/>
      <c r="B188" s="84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</row>
    <row r="189" spans="1:38" ht="18" x14ac:dyDescent="0.3">
      <c r="A189" s="84"/>
      <c r="B189" s="84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</row>
    <row r="190" spans="1:38" ht="18" x14ac:dyDescent="0.3">
      <c r="A190" s="84"/>
      <c r="B190" s="84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</row>
    <row r="191" spans="1:38" ht="18" x14ac:dyDescent="0.3">
      <c r="A191" s="84"/>
      <c r="B191" s="84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</row>
    <row r="192" spans="1:38" ht="18" x14ac:dyDescent="0.3">
      <c r="A192" s="84"/>
      <c r="B192" s="84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</row>
    <row r="193" spans="1:38" ht="18" x14ac:dyDescent="0.3">
      <c r="A193" s="84"/>
      <c r="B193" s="84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</row>
    <row r="194" spans="1:38" ht="18" x14ac:dyDescent="0.3">
      <c r="A194" s="84"/>
      <c r="B194" s="84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</row>
    <row r="195" spans="1:38" ht="18" x14ac:dyDescent="0.3">
      <c r="A195" s="84"/>
      <c r="B195" s="84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</row>
    <row r="196" spans="1:38" ht="18" x14ac:dyDescent="0.3">
      <c r="A196" s="84"/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</row>
    <row r="197" spans="1:38" ht="18" x14ac:dyDescent="0.3">
      <c r="A197" s="84"/>
      <c r="B197" s="84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</row>
    <row r="198" spans="1:38" ht="18" x14ac:dyDescent="0.3">
      <c r="A198" s="84"/>
      <c r="B198" s="84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</row>
    <row r="199" spans="1:38" ht="18" x14ac:dyDescent="0.3">
      <c r="A199" s="84"/>
      <c r="B199" s="84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</row>
    <row r="200" spans="1:38" ht="18" x14ac:dyDescent="0.3">
      <c r="A200" s="84"/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</row>
    <row r="201" spans="1:38" ht="18" x14ac:dyDescent="0.3">
      <c r="A201" s="84"/>
      <c r="B201" s="84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</row>
    <row r="202" spans="1:38" ht="18" x14ac:dyDescent="0.3">
      <c r="A202" s="84"/>
      <c r="B202" s="84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</row>
    <row r="203" spans="1:38" ht="18" x14ac:dyDescent="0.3">
      <c r="A203" s="84"/>
      <c r="B203" s="84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</row>
    <row r="204" spans="1:38" ht="18" x14ac:dyDescent="0.3">
      <c r="A204" s="84"/>
      <c r="B204" s="84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</row>
    <row r="205" spans="1:38" ht="18" x14ac:dyDescent="0.3">
      <c r="A205" s="84"/>
      <c r="B205" s="84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</row>
    <row r="206" spans="1:38" ht="18" x14ac:dyDescent="0.3">
      <c r="A206" s="84"/>
      <c r="B206" s="84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</row>
    <row r="207" spans="1:38" ht="18" x14ac:dyDescent="0.3">
      <c r="A207" s="84"/>
      <c r="B207" s="84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</row>
    <row r="208" spans="1:38" ht="18" x14ac:dyDescent="0.3">
      <c r="A208" s="84"/>
      <c r="B208" s="84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</row>
    <row r="209" spans="1:38" ht="18" x14ac:dyDescent="0.3">
      <c r="A209" s="84"/>
      <c r="B209" s="84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</row>
    <row r="210" spans="1:38" ht="18" x14ac:dyDescent="0.3">
      <c r="A210" s="84"/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</row>
    <row r="211" spans="1:38" ht="18" x14ac:dyDescent="0.3">
      <c r="A211" s="84"/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</row>
    <row r="212" spans="1:38" ht="18" x14ac:dyDescent="0.3">
      <c r="A212" s="84"/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</row>
    <row r="213" spans="1:38" ht="18" x14ac:dyDescent="0.3">
      <c r="A213" s="84"/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</row>
    <row r="214" spans="1:38" ht="18" x14ac:dyDescent="0.3">
      <c r="A214" s="84"/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</row>
    <row r="215" spans="1:38" ht="18" x14ac:dyDescent="0.3">
      <c r="A215" s="84"/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</row>
    <row r="216" spans="1:38" ht="18" x14ac:dyDescent="0.3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</row>
    <row r="217" spans="1:38" ht="18" x14ac:dyDescent="0.3">
      <c r="A217" s="84"/>
      <c r="B217" s="84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</row>
    <row r="218" spans="1:38" ht="18" x14ac:dyDescent="0.3">
      <c r="A218" s="84"/>
      <c r="B218" s="84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</row>
    <row r="219" spans="1:38" ht="18" x14ac:dyDescent="0.3">
      <c r="A219" s="84"/>
      <c r="B219" s="84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</row>
    <row r="220" spans="1:38" ht="18" x14ac:dyDescent="0.3">
      <c r="A220" s="84"/>
      <c r="B220" s="84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</row>
    <row r="221" spans="1:38" ht="18" x14ac:dyDescent="0.3">
      <c r="A221" s="84"/>
      <c r="B221" s="84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</row>
    <row r="222" spans="1:38" ht="18" x14ac:dyDescent="0.3">
      <c r="A222" s="84"/>
      <c r="B222" s="84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</row>
    <row r="223" spans="1:38" ht="18" x14ac:dyDescent="0.3">
      <c r="A223" s="84"/>
      <c r="B223" s="84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</row>
    <row r="224" spans="1:38" ht="18" x14ac:dyDescent="0.3">
      <c r="A224" s="84"/>
      <c r="B224" s="84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</row>
    <row r="225" spans="1:38" ht="18" x14ac:dyDescent="0.3">
      <c r="A225" s="84"/>
      <c r="B225" s="84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</row>
    <row r="226" spans="1:38" ht="18" x14ac:dyDescent="0.3">
      <c r="A226" s="84"/>
      <c r="B226" s="84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</row>
    <row r="227" spans="1:38" ht="18" x14ac:dyDescent="0.3">
      <c r="A227" s="84"/>
      <c r="B227" s="84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</row>
    <row r="228" spans="1:38" ht="18" x14ac:dyDescent="0.3">
      <c r="A228" s="84"/>
      <c r="B228" s="84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</row>
    <row r="229" spans="1:38" ht="18" x14ac:dyDescent="0.3">
      <c r="A229" s="84"/>
      <c r="B229" s="84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</row>
    <row r="230" spans="1:38" ht="18" x14ac:dyDescent="0.3">
      <c r="A230" s="84"/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</row>
    <row r="231" spans="1:38" ht="18" x14ac:dyDescent="0.3">
      <c r="A231" s="84"/>
      <c r="B231" s="84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</row>
    <row r="232" spans="1:38" ht="18" x14ac:dyDescent="0.3">
      <c r="A232" s="84"/>
      <c r="B232" s="84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</row>
    <row r="233" spans="1:38" ht="18" x14ac:dyDescent="0.3">
      <c r="A233" s="84"/>
      <c r="B233" s="84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</row>
    <row r="234" spans="1:38" ht="18" x14ac:dyDescent="0.3">
      <c r="A234" s="84"/>
      <c r="B234" s="84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</row>
    <row r="235" spans="1:38" ht="18" x14ac:dyDescent="0.3">
      <c r="A235" s="84"/>
      <c r="B235" s="84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</row>
    <row r="236" spans="1:38" ht="18" x14ac:dyDescent="0.3">
      <c r="A236" s="84"/>
      <c r="B236" s="84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</row>
    <row r="237" spans="1:38" ht="18" x14ac:dyDescent="0.3">
      <c r="A237" s="84"/>
      <c r="B237" s="84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</row>
    <row r="238" spans="1:38" ht="18" x14ac:dyDescent="0.3">
      <c r="A238" s="84"/>
      <c r="B238" s="84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</row>
    <row r="239" spans="1:38" ht="18" x14ac:dyDescent="0.3">
      <c r="A239" s="84"/>
      <c r="B239" s="84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</row>
    <row r="240" spans="1:38" ht="18" x14ac:dyDescent="0.3">
      <c r="A240" s="84"/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</row>
    <row r="241" spans="1:38" ht="18" x14ac:dyDescent="0.3">
      <c r="A241" s="84"/>
      <c r="B241" s="84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</row>
    <row r="242" spans="1:38" ht="18" x14ac:dyDescent="0.3">
      <c r="A242" s="84"/>
      <c r="B242" s="84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</row>
    <row r="243" spans="1:38" ht="18" x14ac:dyDescent="0.3">
      <c r="A243" s="84"/>
      <c r="B243" s="84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</row>
    <row r="244" spans="1:38" ht="18" x14ac:dyDescent="0.3">
      <c r="A244" s="84"/>
      <c r="B244" s="84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</row>
    <row r="245" spans="1:38" ht="18" x14ac:dyDescent="0.3">
      <c r="A245" s="84"/>
      <c r="B245" s="84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</row>
    <row r="246" spans="1:38" ht="18" x14ac:dyDescent="0.3">
      <c r="A246" s="84"/>
      <c r="B246" s="84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</row>
    <row r="247" spans="1:38" ht="18" x14ac:dyDescent="0.3">
      <c r="A247" s="84"/>
      <c r="B247" s="84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</row>
    <row r="248" spans="1:38" ht="18" x14ac:dyDescent="0.3">
      <c r="A248" s="84"/>
      <c r="B248" s="84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</row>
    <row r="249" spans="1:38" ht="18" x14ac:dyDescent="0.3">
      <c r="A249" s="84"/>
      <c r="B249" s="84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</row>
    <row r="250" spans="1:38" ht="18" x14ac:dyDescent="0.3">
      <c r="A250" s="84"/>
      <c r="B250" s="84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</row>
    <row r="251" spans="1:38" ht="18" x14ac:dyDescent="0.3">
      <c r="A251" s="84"/>
      <c r="B251" s="84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</row>
    <row r="252" spans="1:38" ht="18" x14ac:dyDescent="0.3">
      <c r="A252" s="84"/>
      <c r="B252" s="84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</row>
    <row r="253" spans="1:38" ht="18" x14ac:dyDescent="0.3">
      <c r="A253" s="84"/>
      <c r="B253" s="84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</row>
    <row r="254" spans="1:38" ht="18" x14ac:dyDescent="0.3">
      <c r="A254" s="84"/>
      <c r="B254" s="84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</row>
    <row r="255" spans="1:38" ht="18" x14ac:dyDescent="0.3">
      <c r="A255" s="84"/>
      <c r="B255" s="84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</row>
    <row r="256" spans="1:38" ht="18" x14ac:dyDescent="0.3">
      <c r="A256" s="84"/>
      <c r="B256" s="84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</row>
    <row r="257" spans="1:38" ht="18" x14ac:dyDescent="0.3">
      <c r="A257" s="84"/>
      <c r="B257" s="84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</row>
    <row r="258" spans="1:38" ht="18" x14ac:dyDescent="0.3">
      <c r="A258" s="84"/>
      <c r="B258" s="84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</row>
    <row r="259" spans="1:38" ht="18" x14ac:dyDescent="0.3">
      <c r="A259" s="84"/>
      <c r="B259" s="84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</row>
    <row r="260" spans="1:38" ht="18" x14ac:dyDescent="0.3">
      <c r="A260" s="84"/>
      <c r="B260" s="84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</row>
    <row r="261" spans="1:38" ht="18" x14ac:dyDescent="0.3">
      <c r="A261" s="84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</row>
    <row r="262" spans="1:38" ht="18" x14ac:dyDescent="0.3">
      <c r="A262" s="84"/>
      <c r="B262" s="84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</row>
    <row r="263" spans="1:38" ht="18" x14ac:dyDescent="0.3">
      <c r="A263" s="84"/>
      <c r="B263" s="84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</row>
    <row r="264" spans="1:38" ht="18" x14ac:dyDescent="0.3">
      <c r="A264" s="84"/>
      <c r="B264" s="84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</row>
    <row r="265" spans="1:38" ht="18" x14ac:dyDescent="0.3">
      <c r="A265" s="84"/>
      <c r="B265" s="84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</row>
    <row r="266" spans="1:38" ht="18" x14ac:dyDescent="0.3">
      <c r="A266" s="84"/>
      <c r="B266" s="84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</row>
    <row r="267" spans="1:38" ht="18" x14ac:dyDescent="0.3">
      <c r="A267" s="84"/>
      <c r="B267" s="84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</row>
    <row r="268" spans="1:38" ht="18" x14ac:dyDescent="0.3">
      <c r="A268" s="84"/>
      <c r="B268" s="84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</row>
    <row r="269" spans="1:38" ht="18" x14ac:dyDescent="0.3">
      <c r="A269" s="84"/>
      <c r="B269" s="84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</row>
    <row r="270" spans="1:38" ht="18" x14ac:dyDescent="0.3">
      <c r="A270" s="84"/>
      <c r="B270" s="84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</row>
    <row r="271" spans="1:38" ht="18" x14ac:dyDescent="0.3">
      <c r="A271" s="84"/>
      <c r="B271" s="84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</row>
    <row r="272" spans="1:38" ht="18" x14ac:dyDescent="0.3">
      <c r="A272" s="84"/>
      <c r="B272" s="84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</row>
    <row r="273" spans="1:38" ht="18" x14ac:dyDescent="0.3">
      <c r="A273" s="84"/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</row>
    <row r="274" spans="1:38" ht="18" x14ac:dyDescent="0.3">
      <c r="A274" s="84"/>
      <c r="B274" s="84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</row>
    <row r="275" spans="1:38" ht="18" x14ac:dyDescent="0.3">
      <c r="A275" s="84"/>
      <c r="B275" s="84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</row>
    <row r="276" spans="1:38" ht="18" x14ac:dyDescent="0.3">
      <c r="A276" s="84"/>
      <c r="B276" s="84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</row>
    <row r="277" spans="1:38" ht="18" x14ac:dyDescent="0.3">
      <c r="A277" s="84"/>
      <c r="B277" s="84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</row>
    <row r="278" spans="1:38" ht="18" x14ac:dyDescent="0.3">
      <c r="A278" s="84"/>
      <c r="B278" s="84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</row>
    <row r="279" spans="1:38" ht="18" x14ac:dyDescent="0.3">
      <c r="A279" s="84"/>
      <c r="B279" s="84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</row>
    <row r="280" spans="1:38" ht="18" x14ac:dyDescent="0.3">
      <c r="A280" s="84"/>
      <c r="B280" s="84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</row>
    <row r="281" spans="1:38" ht="18" x14ac:dyDescent="0.3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</row>
    <row r="282" spans="1:38" ht="18" x14ac:dyDescent="0.3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</row>
    <row r="283" spans="1:38" ht="18" x14ac:dyDescent="0.3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</row>
    <row r="284" spans="1:38" ht="18" x14ac:dyDescent="0.3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</row>
    <row r="285" spans="1:38" ht="18" x14ac:dyDescent="0.3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</row>
    <row r="286" spans="1:38" ht="18" x14ac:dyDescent="0.3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</row>
    <row r="287" spans="1:38" ht="18" x14ac:dyDescent="0.3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</row>
    <row r="288" spans="1:38" ht="18" x14ac:dyDescent="0.3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</row>
    <row r="289" spans="1:38" ht="18" x14ac:dyDescent="0.3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</row>
    <row r="290" spans="1:38" ht="18" x14ac:dyDescent="0.3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</row>
    <row r="291" spans="1:38" ht="18" x14ac:dyDescent="0.3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</row>
    <row r="292" spans="1:38" ht="18" x14ac:dyDescent="0.3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</row>
    <row r="293" spans="1:38" ht="18" x14ac:dyDescent="0.3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</row>
    <row r="294" spans="1:38" ht="18" x14ac:dyDescent="0.3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</row>
    <row r="295" spans="1:38" ht="18" x14ac:dyDescent="0.3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</row>
    <row r="296" spans="1:38" ht="18" x14ac:dyDescent="0.3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</row>
    <row r="297" spans="1:38" ht="18" x14ac:dyDescent="0.3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</row>
    <row r="298" spans="1:38" ht="18" x14ac:dyDescent="0.3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</row>
    <row r="299" spans="1:38" ht="18" x14ac:dyDescent="0.3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</row>
    <row r="300" spans="1:38" ht="18" x14ac:dyDescent="0.3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</row>
    <row r="301" spans="1:38" ht="18" x14ac:dyDescent="0.3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</row>
    <row r="302" spans="1:38" ht="18" x14ac:dyDescent="0.3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</row>
    <row r="303" spans="1:38" ht="18" x14ac:dyDescent="0.3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</row>
    <row r="304" spans="1:38" ht="18" x14ac:dyDescent="0.3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</row>
    <row r="305" spans="1:38" ht="18" x14ac:dyDescent="0.3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</row>
    <row r="306" spans="1:38" ht="18" x14ac:dyDescent="0.3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</row>
    <row r="307" spans="1:38" ht="18" x14ac:dyDescent="0.3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</row>
    <row r="308" spans="1:38" ht="18" x14ac:dyDescent="0.3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</row>
    <row r="309" spans="1:38" ht="18" x14ac:dyDescent="0.3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</row>
    <row r="310" spans="1:38" ht="18" x14ac:dyDescent="0.3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</row>
    <row r="311" spans="1:38" ht="18" x14ac:dyDescent="0.3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</row>
    <row r="312" spans="1:38" ht="18" x14ac:dyDescent="0.3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</row>
    <row r="313" spans="1:38" ht="18" x14ac:dyDescent="0.3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</row>
    <row r="314" spans="1:38" ht="18" x14ac:dyDescent="0.3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</row>
    <row r="315" spans="1:38" ht="18" x14ac:dyDescent="0.3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</row>
    <row r="316" spans="1:38" ht="18" x14ac:dyDescent="0.3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</row>
    <row r="317" spans="1:38" ht="18" x14ac:dyDescent="0.3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</row>
    <row r="318" spans="1:38" ht="18" x14ac:dyDescent="0.3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</row>
    <row r="319" spans="1:38" ht="18" x14ac:dyDescent="0.3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</row>
    <row r="320" spans="1:38" ht="18" x14ac:dyDescent="0.3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</row>
    <row r="321" spans="1:38" ht="18" x14ac:dyDescent="0.3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</row>
    <row r="322" spans="1:38" ht="18" x14ac:dyDescent="0.3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</row>
    <row r="323" spans="1:38" ht="18" x14ac:dyDescent="0.3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</row>
    <row r="324" spans="1:38" ht="18" x14ac:dyDescent="0.3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</row>
    <row r="325" spans="1:38" ht="18" x14ac:dyDescent="0.3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</row>
    <row r="326" spans="1:38" ht="18" x14ac:dyDescent="0.3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</row>
    <row r="327" spans="1:38" ht="18" x14ac:dyDescent="0.3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</row>
    <row r="328" spans="1:38" ht="18" x14ac:dyDescent="0.3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</row>
    <row r="329" spans="1:38" ht="18" x14ac:dyDescent="0.3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</row>
    <row r="330" spans="1:38" ht="18" x14ac:dyDescent="0.3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</row>
    <row r="331" spans="1:38" ht="18" x14ac:dyDescent="0.3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</row>
    <row r="332" spans="1:38" ht="18" x14ac:dyDescent="0.3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</row>
    <row r="333" spans="1:38" ht="18" x14ac:dyDescent="0.3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</row>
    <row r="334" spans="1:38" ht="18" x14ac:dyDescent="0.3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</row>
    <row r="335" spans="1:38" ht="18" x14ac:dyDescent="0.3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</row>
    <row r="336" spans="1:38" ht="18" x14ac:dyDescent="0.3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</row>
    <row r="337" spans="1:38" ht="18" x14ac:dyDescent="0.3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</row>
    <row r="338" spans="1:38" ht="18" x14ac:dyDescent="0.3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</row>
    <row r="339" spans="1:38" ht="18" x14ac:dyDescent="0.3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</row>
    <row r="340" spans="1:38" ht="18" x14ac:dyDescent="0.3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</row>
    <row r="341" spans="1:38" ht="18" x14ac:dyDescent="0.3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</row>
    <row r="342" spans="1:38" ht="18" x14ac:dyDescent="0.3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</row>
    <row r="343" spans="1:38" ht="18" x14ac:dyDescent="0.3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</row>
    <row r="344" spans="1:38" ht="18" x14ac:dyDescent="0.3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</row>
    <row r="345" spans="1:38" ht="18" x14ac:dyDescent="0.3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</row>
    <row r="346" spans="1:38" ht="18" x14ac:dyDescent="0.3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</row>
    <row r="347" spans="1:38" ht="18" x14ac:dyDescent="0.3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</row>
    <row r="348" spans="1:38" ht="18" x14ac:dyDescent="0.3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</row>
    <row r="349" spans="1:38" ht="18" x14ac:dyDescent="0.3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</row>
    <row r="350" spans="1:38" ht="18" x14ac:dyDescent="0.3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</row>
    <row r="351" spans="1:38" ht="18" x14ac:dyDescent="0.3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</row>
    <row r="352" spans="1:38" ht="18" x14ac:dyDescent="0.3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</row>
    <row r="353" spans="1:38" ht="18" x14ac:dyDescent="0.3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</row>
    <row r="354" spans="1:38" ht="18" x14ac:dyDescent="0.3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</row>
    <row r="355" spans="1:38" ht="18" x14ac:dyDescent="0.3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</row>
    <row r="356" spans="1:38" ht="18" x14ac:dyDescent="0.3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</row>
    <row r="357" spans="1:38" ht="18" x14ac:dyDescent="0.3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</row>
    <row r="358" spans="1:38" ht="18" x14ac:dyDescent="0.3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</row>
    <row r="359" spans="1:38" ht="18" x14ac:dyDescent="0.3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</row>
    <row r="360" spans="1:38" ht="18" x14ac:dyDescent="0.3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</row>
    <row r="361" spans="1:38" ht="18" x14ac:dyDescent="0.3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</row>
    <row r="362" spans="1:38" ht="18" x14ac:dyDescent="0.3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</row>
    <row r="363" spans="1:38" ht="18" x14ac:dyDescent="0.3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</row>
    <row r="364" spans="1:38" ht="18" x14ac:dyDescent="0.3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</row>
    <row r="365" spans="1:38" ht="18" x14ac:dyDescent="0.3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</row>
    <row r="366" spans="1:38" ht="18" x14ac:dyDescent="0.3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</row>
    <row r="367" spans="1:38" ht="18" x14ac:dyDescent="0.3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</row>
    <row r="368" spans="1:38" ht="18" x14ac:dyDescent="0.3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</row>
    <row r="369" spans="1:38" ht="18" x14ac:dyDescent="0.3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</row>
    <row r="370" spans="1:38" ht="18" x14ac:dyDescent="0.3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</row>
    <row r="371" spans="1:38" ht="18" x14ac:dyDescent="0.3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</row>
    <row r="372" spans="1:38" ht="18" x14ac:dyDescent="0.3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</row>
    <row r="373" spans="1:38" ht="18" x14ac:dyDescent="0.3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</row>
    <row r="374" spans="1:38" ht="18" x14ac:dyDescent="0.3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</row>
    <row r="375" spans="1:38" ht="18" x14ac:dyDescent="0.3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</row>
    <row r="376" spans="1:38" ht="18" x14ac:dyDescent="0.3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</row>
    <row r="377" spans="1:38" ht="18" x14ac:dyDescent="0.3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</row>
    <row r="378" spans="1:38" ht="18" x14ac:dyDescent="0.3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</row>
    <row r="379" spans="1:38" ht="18" x14ac:dyDescent="0.3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</row>
    <row r="380" spans="1:38" ht="18" x14ac:dyDescent="0.3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</row>
    <row r="381" spans="1:38" ht="18" x14ac:dyDescent="0.3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</row>
    <row r="382" spans="1:38" ht="18" x14ac:dyDescent="0.3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</row>
    <row r="383" spans="1:38" ht="18" x14ac:dyDescent="0.3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</row>
    <row r="384" spans="1:38" ht="18" x14ac:dyDescent="0.3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</row>
    <row r="385" spans="1:38" ht="18" x14ac:dyDescent="0.3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</row>
    <row r="386" spans="1:38" ht="18" x14ac:dyDescent="0.3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</row>
    <row r="387" spans="1:38" ht="18" x14ac:dyDescent="0.3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</row>
    <row r="388" spans="1:38" ht="18" x14ac:dyDescent="0.3">
      <c r="A388" s="84"/>
      <c r="B388" s="84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</row>
    <row r="389" spans="1:38" ht="18" x14ac:dyDescent="0.3">
      <c r="A389" s="84"/>
      <c r="B389" s="84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</row>
    <row r="390" spans="1:38" ht="18" x14ac:dyDescent="0.3">
      <c r="A390" s="84"/>
      <c r="B390" s="84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</row>
    <row r="391" spans="1:38" ht="18" x14ac:dyDescent="0.3">
      <c r="A391" s="84"/>
      <c r="B391" s="84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</row>
    <row r="392" spans="1:38" ht="18" x14ac:dyDescent="0.3">
      <c r="A392" s="84"/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</row>
    <row r="393" spans="1:38" ht="18" x14ac:dyDescent="0.3">
      <c r="A393" s="84"/>
      <c r="B393" s="84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</row>
    <row r="394" spans="1:38" ht="18" x14ac:dyDescent="0.3">
      <c r="A394" s="84"/>
      <c r="B394" s="84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</row>
    <row r="395" spans="1:38" ht="18" x14ac:dyDescent="0.3">
      <c r="A395" s="84"/>
      <c r="B395" s="84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</row>
    <row r="396" spans="1:38" ht="18" x14ac:dyDescent="0.3">
      <c r="A396" s="84"/>
      <c r="B396" s="84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</row>
    <row r="397" spans="1:38" ht="18" x14ac:dyDescent="0.3">
      <c r="A397" s="84"/>
      <c r="B397" s="84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</row>
    <row r="398" spans="1:38" ht="18" x14ac:dyDescent="0.3">
      <c r="A398" s="84"/>
      <c r="B398" s="84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</row>
    <row r="399" spans="1:38" ht="18" x14ac:dyDescent="0.3">
      <c r="A399" s="84"/>
      <c r="B399" s="84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</row>
    <row r="400" spans="1:38" ht="18" x14ac:dyDescent="0.3">
      <c r="A400" s="84"/>
      <c r="B400" s="84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</row>
    <row r="401" spans="1:38" ht="18" x14ac:dyDescent="0.3">
      <c r="A401" s="84"/>
      <c r="B401" s="84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</row>
    <row r="402" spans="1:38" ht="18" x14ac:dyDescent="0.3">
      <c r="A402" s="84"/>
      <c r="B402" s="84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</row>
    <row r="403" spans="1:38" ht="18" x14ac:dyDescent="0.3">
      <c r="A403" s="84"/>
      <c r="B403" s="84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</row>
    <row r="404" spans="1:38" ht="18" x14ac:dyDescent="0.3">
      <c r="A404" s="84"/>
      <c r="B404" s="84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</row>
    <row r="405" spans="1:38" ht="18" x14ac:dyDescent="0.3">
      <c r="A405" s="84"/>
      <c r="B405" s="84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</row>
    <row r="406" spans="1:38" ht="18" x14ac:dyDescent="0.3">
      <c r="A406" s="84"/>
      <c r="B406" s="84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</row>
    <row r="407" spans="1:38" ht="18" x14ac:dyDescent="0.3">
      <c r="A407" s="84"/>
      <c r="B407" s="84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</row>
    <row r="408" spans="1:38" ht="18" x14ac:dyDescent="0.3">
      <c r="A408" s="84"/>
      <c r="B408" s="84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</row>
    <row r="409" spans="1:38" ht="18" x14ac:dyDescent="0.3">
      <c r="A409" s="84"/>
      <c r="B409" s="84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</row>
    <row r="410" spans="1:38" ht="18" x14ac:dyDescent="0.3">
      <c r="A410" s="84"/>
      <c r="B410" s="84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</row>
    <row r="411" spans="1:38" ht="18" x14ac:dyDescent="0.3">
      <c r="A411" s="84"/>
      <c r="B411" s="84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</row>
    <row r="412" spans="1:38" ht="18" x14ac:dyDescent="0.3">
      <c r="A412" s="84"/>
      <c r="B412" s="84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</row>
    <row r="413" spans="1:38" ht="18" x14ac:dyDescent="0.3">
      <c r="A413" s="84"/>
      <c r="B413" s="84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</row>
    <row r="414" spans="1:38" ht="18" x14ac:dyDescent="0.3">
      <c r="A414" s="84"/>
      <c r="B414" s="84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</row>
    <row r="415" spans="1:38" ht="18" x14ac:dyDescent="0.3">
      <c r="A415" s="84"/>
      <c r="B415" s="84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</row>
    <row r="416" spans="1:38" ht="18" x14ac:dyDescent="0.3">
      <c r="A416" s="84"/>
      <c r="B416" s="84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</row>
    <row r="417" spans="1:38" ht="18" x14ac:dyDescent="0.3">
      <c r="A417" s="84"/>
      <c r="B417" s="84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</row>
    <row r="418" spans="1:38" ht="18" x14ac:dyDescent="0.3">
      <c r="A418" s="84"/>
      <c r="B418" s="84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</row>
    <row r="419" spans="1:38" ht="18" x14ac:dyDescent="0.3">
      <c r="A419" s="84"/>
      <c r="B419" s="84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</row>
    <row r="420" spans="1:38" ht="18" x14ac:dyDescent="0.3">
      <c r="A420" s="84"/>
      <c r="B420" s="84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</row>
    <row r="421" spans="1:38" ht="18" x14ac:dyDescent="0.3">
      <c r="A421" s="84"/>
      <c r="B421" s="84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</row>
    <row r="422" spans="1:38" ht="18" x14ac:dyDescent="0.3">
      <c r="A422" s="84"/>
      <c r="B422" s="84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</row>
    <row r="423" spans="1:38" ht="18" x14ac:dyDescent="0.3">
      <c r="A423" s="84"/>
      <c r="B423" s="84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</row>
    <row r="424" spans="1:38" ht="18" x14ac:dyDescent="0.3">
      <c r="A424" s="84"/>
      <c r="B424" s="84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</row>
    <row r="425" spans="1:38" ht="18" x14ac:dyDescent="0.3">
      <c r="A425" s="84"/>
      <c r="B425" s="84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</row>
    <row r="426" spans="1:38" ht="18" x14ac:dyDescent="0.3">
      <c r="A426" s="84"/>
      <c r="B426" s="84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</row>
    <row r="427" spans="1:38" ht="18" x14ac:dyDescent="0.3">
      <c r="A427" s="84"/>
      <c r="B427" s="84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</row>
    <row r="428" spans="1:38" ht="18" x14ac:dyDescent="0.3">
      <c r="A428" s="84"/>
      <c r="B428" s="84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</row>
    <row r="429" spans="1:38" ht="18" x14ac:dyDescent="0.3">
      <c r="A429" s="84"/>
      <c r="B429" s="84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</row>
    <row r="430" spans="1:38" ht="18" x14ac:dyDescent="0.3">
      <c r="A430" s="84"/>
      <c r="B430" s="84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</row>
    <row r="431" spans="1:38" ht="18" x14ac:dyDescent="0.3">
      <c r="A431" s="84"/>
      <c r="B431" s="84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</row>
    <row r="432" spans="1:38" ht="18" x14ac:dyDescent="0.3">
      <c r="A432" s="84"/>
      <c r="B432" s="84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</row>
    <row r="433" spans="1:38" ht="18" x14ac:dyDescent="0.3">
      <c r="A433" s="84"/>
      <c r="B433" s="84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</row>
    <row r="434" spans="1:38" ht="18" x14ac:dyDescent="0.3">
      <c r="A434" s="84"/>
      <c r="B434" s="84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</row>
    <row r="435" spans="1:38" ht="18" x14ac:dyDescent="0.3">
      <c r="A435" s="84"/>
      <c r="B435" s="84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</row>
    <row r="436" spans="1:38" ht="18" x14ac:dyDescent="0.3">
      <c r="A436" s="84"/>
      <c r="B436" s="84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</row>
    <row r="437" spans="1:38" ht="18" x14ac:dyDescent="0.3">
      <c r="A437" s="84"/>
      <c r="B437" s="84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</row>
    <row r="438" spans="1:38" ht="18" x14ac:dyDescent="0.3">
      <c r="A438" s="84"/>
      <c r="B438" s="84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</row>
    <row r="439" spans="1:38" ht="18" x14ac:dyDescent="0.3">
      <c r="A439" s="84"/>
      <c r="B439" s="84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</row>
    <row r="440" spans="1:38" ht="18" x14ac:dyDescent="0.3">
      <c r="A440" s="84"/>
      <c r="B440" s="84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</row>
    <row r="441" spans="1:38" ht="18" x14ac:dyDescent="0.3">
      <c r="A441" s="84"/>
      <c r="B441" s="84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</row>
    <row r="442" spans="1:38" ht="18" x14ac:dyDescent="0.3">
      <c r="A442" s="84"/>
      <c r="B442" s="84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</row>
    <row r="443" spans="1:38" ht="18" x14ac:dyDescent="0.3">
      <c r="A443" s="84"/>
      <c r="B443" s="84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</row>
    <row r="444" spans="1:38" ht="18" x14ac:dyDescent="0.3">
      <c r="A444" s="84"/>
      <c r="B444" s="84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</row>
    <row r="445" spans="1:38" ht="18" x14ac:dyDescent="0.3">
      <c r="A445" s="84"/>
      <c r="B445" s="84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</row>
    <row r="446" spans="1:38" ht="18" x14ac:dyDescent="0.3">
      <c r="A446" s="84"/>
      <c r="B446" s="84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</row>
    <row r="447" spans="1:38" ht="18" x14ac:dyDescent="0.3">
      <c r="A447" s="84"/>
      <c r="B447" s="84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</row>
    <row r="448" spans="1:38" ht="18" x14ac:dyDescent="0.3">
      <c r="A448" s="84"/>
      <c r="B448" s="84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</row>
    <row r="449" spans="1:38" ht="18" x14ac:dyDescent="0.3">
      <c r="A449" s="84"/>
      <c r="B449" s="84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</row>
    <row r="450" spans="1:38" ht="18" x14ac:dyDescent="0.3">
      <c r="A450" s="84"/>
      <c r="B450" s="84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</row>
    <row r="451" spans="1:38" ht="18" x14ac:dyDescent="0.3">
      <c r="A451" s="84"/>
      <c r="B451" s="84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</row>
    <row r="452" spans="1:38" ht="18" x14ac:dyDescent="0.3">
      <c r="A452" s="84"/>
      <c r="B452" s="84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</row>
    <row r="453" spans="1:38" ht="18" x14ac:dyDescent="0.3">
      <c r="A453" s="84"/>
      <c r="B453" s="84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</row>
    <row r="454" spans="1:38" ht="18" x14ac:dyDescent="0.3">
      <c r="A454" s="84"/>
      <c r="B454" s="84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</row>
    <row r="455" spans="1:38" ht="18" x14ac:dyDescent="0.3">
      <c r="A455" s="84"/>
      <c r="B455" s="84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</row>
    <row r="456" spans="1:38" ht="18" x14ac:dyDescent="0.3">
      <c r="A456" s="84"/>
      <c r="B456" s="84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</row>
    <row r="457" spans="1:38" ht="18" x14ac:dyDescent="0.3">
      <c r="A457" s="84"/>
      <c r="B457" s="84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</row>
    <row r="458" spans="1:38" ht="18" x14ac:dyDescent="0.3">
      <c r="A458" s="84"/>
      <c r="B458" s="84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</row>
    <row r="459" spans="1:38" ht="18" x14ac:dyDescent="0.3">
      <c r="A459" s="84"/>
      <c r="B459" s="84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</row>
    <row r="460" spans="1:38" ht="18" x14ac:dyDescent="0.3">
      <c r="A460" s="84"/>
      <c r="B460" s="84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</row>
    <row r="461" spans="1:38" ht="18" x14ac:dyDescent="0.3">
      <c r="A461" s="84"/>
      <c r="B461" s="84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</row>
    <row r="462" spans="1:38" ht="18" x14ac:dyDescent="0.3">
      <c r="A462" s="84"/>
      <c r="B462" s="84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</row>
    <row r="463" spans="1:38" ht="18" x14ac:dyDescent="0.3">
      <c r="A463" s="84"/>
      <c r="B463" s="84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</row>
    <row r="464" spans="1:38" ht="18" x14ac:dyDescent="0.3">
      <c r="A464" s="84"/>
      <c r="B464" s="84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</row>
    <row r="465" spans="1:38" ht="18" x14ac:dyDescent="0.3">
      <c r="A465" s="84"/>
      <c r="B465" s="84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</row>
    <row r="466" spans="1:38" ht="18" x14ac:dyDescent="0.3">
      <c r="A466" s="84"/>
      <c r="B466" s="84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</row>
    <row r="467" spans="1:38" ht="18" x14ac:dyDescent="0.3">
      <c r="A467" s="84"/>
      <c r="B467" s="84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</row>
    <row r="468" spans="1:38" ht="18" x14ac:dyDescent="0.3">
      <c r="A468" s="84"/>
      <c r="B468" s="84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</row>
    <row r="469" spans="1:38" ht="18" x14ac:dyDescent="0.3">
      <c r="A469" s="84"/>
      <c r="B469" s="84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</row>
    <row r="470" spans="1:38" ht="18" x14ac:dyDescent="0.3">
      <c r="A470" s="84"/>
      <c r="B470" s="84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</row>
    <row r="471" spans="1:38" ht="18" x14ac:dyDescent="0.3">
      <c r="A471" s="84"/>
      <c r="B471" s="84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</row>
    <row r="472" spans="1:38" ht="18" x14ac:dyDescent="0.3">
      <c r="A472" s="84"/>
      <c r="B472" s="84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</row>
    <row r="473" spans="1:38" ht="18" x14ac:dyDescent="0.3">
      <c r="A473" s="84"/>
      <c r="B473" s="84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</row>
    <row r="474" spans="1:38" ht="18" x14ac:dyDescent="0.3">
      <c r="A474" s="84"/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</row>
    <row r="475" spans="1:38" ht="18" x14ac:dyDescent="0.3">
      <c r="A475" s="84"/>
      <c r="B475" s="84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</row>
    <row r="476" spans="1:38" ht="18" x14ac:dyDescent="0.3">
      <c r="A476" s="84"/>
      <c r="B476" s="84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</row>
    <row r="477" spans="1:38" ht="18" x14ac:dyDescent="0.3">
      <c r="A477" s="84"/>
      <c r="B477" s="84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</row>
    <row r="478" spans="1:38" ht="18" x14ac:dyDescent="0.3">
      <c r="A478" s="84"/>
      <c r="B478" s="84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</row>
    <row r="479" spans="1:38" ht="18" x14ac:dyDescent="0.3">
      <c r="A479" s="84"/>
      <c r="B479" s="84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</row>
    <row r="480" spans="1:38" ht="18" x14ac:dyDescent="0.3">
      <c r="A480" s="84"/>
      <c r="B480" s="84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</row>
    <row r="481" spans="1:38" ht="18" x14ac:dyDescent="0.3">
      <c r="A481" s="84"/>
      <c r="B481" s="84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</row>
    <row r="482" spans="1:38" ht="18" x14ac:dyDescent="0.3">
      <c r="A482" s="84"/>
      <c r="B482" s="84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</row>
    <row r="483" spans="1:38" ht="18" x14ac:dyDescent="0.3">
      <c r="A483" s="84"/>
      <c r="B483" s="84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</row>
    <row r="484" spans="1:38" ht="18" x14ac:dyDescent="0.3">
      <c r="A484" s="84"/>
      <c r="B484" s="84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</row>
    <row r="485" spans="1:38" ht="18" x14ac:dyDescent="0.3">
      <c r="A485" s="84"/>
      <c r="B485" s="84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</row>
    <row r="486" spans="1:38" ht="18" x14ac:dyDescent="0.3">
      <c r="A486" s="84"/>
      <c r="B486" s="84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</row>
    <row r="487" spans="1:38" ht="18" x14ac:dyDescent="0.3">
      <c r="A487" s="84"/>
      <c r="B487" s="84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</row>
    <row r="488" spans="1:38" ht="18" x14ac:dyDescent="0.3">
      <c r="A488" s="84"/>
      <c r="B488" s="84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</row>
    <row r="489" spans="1:38" ht="18" x14ac:dyDescent="0.3">
      <c r="A489" s="84"/>
      <c r="B489" s="84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</row>
    <row r="490" spans="1:38" ht="18" x14ac:dyDescent="0.3">
      <c r="A490" s="84"/>
      <c r="B490" s="84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</row>
    <row r="491" spans="1:38" ht="18" x14ac:dyDescent="0.3">
      <c r="A491" s="84"/>
      <c r="B491" s="84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</row>
    <row r="492" spans="1:38" ht="18" x14ac:dyDescent="0.3">
      <c r="A492" s="84"/>
      <c r="B492" s="84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</row>
    <row r="493" spans="1:38" ht="18" x14ac:dyDescent="0.3">
      <c r="A493" s="84"/>
      <c r="B493" s="84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</row>
    <row r="494" spans="1:38" ht="18" x14ac:dyDescent="0.3">
      <c r="A494" s="84"/>
      <c r="B494" s="84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</row>
    <row r="495" spans="1:38" ht="18" x14ac:dyDescent="0.3">
      <c r="A495" s="84"/>
      <c r="B495" s="84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</row>
    <row r="496" spans="1:38" ht="18" x14ac:dyDescent="0.3">
      <c r="A496" s="84"/>
      <c r="B496" s="84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</row>
    <row r="497" spans="1:38" ht="18" x14ac:dyDescent="0.3">
      <c r="A497" s="84"/>
      <c r="B497" s="84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</row>
    <row r="498" spans="1:38" ht="18" x14ac:dyDescent="0.3">
      <c r="A498" s="84"/>
      <c r="B498" s="84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</row>
    <row r="499" spans="1:38" ht="18" x14ac:dyDescent="0.3">
      <c r="A499" s="84"/>
      <c r="B499" s="84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</row>
    <row r="500" spans="1:38" ht="18" x14ac:dyDescent="0.3">
      <c r="A500" s="84"/>
      <c r="B500" s="84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</row>
    <row r="501" spans="1:38" ht="18" x14ac:dyDescent="0.3">
      <c r="A501" s="84"/>
      <c r="B501" s="84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</row>
    <row r="502" spans="1:38" ht="18" x14ac:dyDescent="0.3">
      <c r="A502" s="84"/>
      <c r="B502" s="84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</row>
    <row r="503" spans="1:38" ht="18" x14ac:dyDescent="0.3">
      <c r="A503" s="84"/>
      <c r="B503" s="84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</row>
    <row r="504" spans="1:38" ht="18" x14ac:dyDescent="0.3">
      <c r="A504" s="84"/>
      <c r="B504" s="84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</row>
    <row r="505" spans="1:38" ht="18" x14ac:dyDescent="0.3">
      <c r="A505" s="84"/>
      <c r="B505" s="84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</row>
    <row r="506" spans="1:38" ht="18" x14ac:dyDescent="0.3">
      <c r="A506" s="84"/>
      <c r="B506" s="84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</row>
    <row r="507" spans="1:38" ht="18" x14ac:dyDescent="0.3">
      <c r="A507" s="84"/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</row>
    <row r="508" spans="1:38" ht="18" x14ac:dyDescent="0.3">
      <c r="A508" s="84"/>
      <c r="B508" s="84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</row>
    <row r="509" spans="1:38" ht="18" x14ac:dyDescent="0.3">
      <c r="A509" s="84"/>
      <c r="B509" s="84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</row>
    <row r="510" spans="1:38" ht="18" x14ac:dyDescent="0.3">
      <c r="A510" s="84"/>
      <c r="B510" s="84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</row>
    <row r="511" spans="1:38" ht="18" x14ac:dyDescent="0.3">
      <c r="A511" s="84"/>
      <c r="B511" s="84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</row>
    <row r="512" spans="1:38" ht="18" x14ac:dyDescent="0.3">
      <c r="A512" s="84"/>
      <c r="B512" s="84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</row>
    <row r="513" spans="1:38" ht="18" x14ac:dyDescent="0.3">
      <c r="A513" s="84"/>
      <c r="B513" s="84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</row>
    <row r="514" spans="1:38" ht="18" x14ac:dyDescent="0.3">
      <c r="A514" s="84"/>
      <c r="B514" s="84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</row>
    <row r="515" spans="1:38" ht="18" x14ac:dyDescent="0.3">
      <c r="A515" s="84"/>
      <c r="B515" s="84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</row>
    <row r="516" spans="1:38" ht="18" x14ac:dyDescent="0.3">
      <c r="A516" s="84"/>
      <c r="B516" s="84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</row>
    <row r="517" spans="1:38" ht="18" x14ac:dyDescent="0.3">
      <c r="A517" s="84"/>
      <c r="B517" s="84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</row>
    <row r="518" spans="1:38" ht="18" x14ac:dyDescent="0.3">
      <c r="A518" s="84"/>
      <c r="B518" s="84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</row>
    <row r="519" spans="1:38" ht="18" x14ac:dyDescent="0.3">
      <c r="A519" s="84"/>
      <c r="B519" s="84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</row>
    <row r="520" spans="1:38" ht="18" x14ac:dyDescent="0.3">
      <c r="A520" s="84"/>
      <c r="B520" s="84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</row>
    <row r="521" spans="1:38" ht="18" x14ac:dyDescent="0.3">
      <c r="A521" s="84"/>
      <c r="B521" s="84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</row>
    <row r="522" spans="1:38" ht="18" x14ac:dyDescent="0.3">
      <c r="A522" s="84"/>
      <c r="B522" s="84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</row>
    <row r="523" spans="1:38" ht="18" x14ac:dyDescent="0.3">
      <c r="A523" s="84"/>
      <c r="B523" s="84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</row>
    <row r="524" spans="1:38" ht="18" x14ac:dyDescent="0.3">
      <c r="A524" s="84"/>
      <c r="B524" s="84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</row>
    <row r="525" spans="1:38" ht="18" x14ac:dyDescent="0.3">
      <c r="A525" s="84"/>
      <c r="B525" s="84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</row>
    <row r="526" spans="1:38" ht="18" x14ac:dyDescent="0.3">
      <c r="A526" s="84"/>
      <c r="B526" s="84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</row>
    <row r="527" spans="1:38" ht="18" x14ac:dyDescent="0.3">
      <c r="A527" s="84"/>
      <c r="B527" s="84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</row>
    <row r="528" spans="1:38" ht="18" x14ac:dyDescent="0.3">
      <c r="A528" s="84"/>
      <c r="B528" s="84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</row>
    <row r="529" spans="1:38" ht="18" x14ac:dyDescent="0.3">
      <c r="A529" s="84"/>
      <c r="B529" s="84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</row>
    <row r="530" spans="1:38" ht="18" x14ac:dyDescent="0.3">
      <c r="A530" s="84"/>
      <c r="B530" s="84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</row>
    <row r="531" spans="1:38" ht="18" x14ac:dyDescent="0.3">
      <c r="A531" s="84"/>
      <c r="B531" s="84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</row>
    <row r="532" spans="1:38" ht="18" x14ac:dyDescent="0.3">
      <c r="A532" s="84"/>
      <c r="B532" s="84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</row>
    <row r="533" spans="1:38" ht="18" x14ac:dyDescent="0.3">
      <c r="A533" s="84"/>
      <c r="B533" s="84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</row>
    <row r="534" spans="1:38" ht="18" x14ac:dyDescent="0.3">
      <c r="A534" s="84"/>
      <c r="B534" s="84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</row>
    <row r="535" spans="1:38" ht="18" x14ac:dyDescent="0.3">
      <c r="A535" s="84"/>
      <c r="B535" s="84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</row>
    <row r="536" spans="1:38" ht="18" x14ac:dyDescent="0.3">
      <c r="A536" s="84"/>
      <c r="B536" s="84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</row>
    <row r="537" spans="1:38" ht="18" x14ac:dyDescent="0.3">
      <c r="A537" s="84"/>
      <c r="B537" s="84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</row>
    <row r="538" spans="1:38" ht="18" x14ac:dyDescent="0.3">
      <c r="A538" s="84"/>
      <c r="B538" s="84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</row>
    <row r="539" spans="1:38" ht="18" x14ac:dyDescent="0.3">
      <c r="A539" s="84"/>
      <c r="B539" s="84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</row>
    <row r="540" spans="1:38" ht="18" x14ac:dyDescent="0.3">
      <c r="A540" s="84"/>
      <c r="B540" s="84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</row>
    <row r="541" spans="1:38" ht="18" x14ac:dyDescent="0.3">
      <c r="A541" s="84"/>
      <c r="B541" s="84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</row>
    <row r="542" spans="1:38" ht="18" x14ac:dyDescent="0.3">
      <c r="A542" s="84"/>
      <c r="B542" s="84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</row>
    <row r="543" spans="1:38" ht="18" x14ac:dyDescent="0.3">
      <c r="A543" s="84"/>
      <c r="B543" s="84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</row>
    <row r="544" spans="1:38" ht="18" x14ac:dyDescent="0.3">
      <c r="A544" s="84"/>
      <c r="B544" s="84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</row>
    <row r="545" spans="1:38" ht="18" x14ac:dyDescent="0.3">
      <c r="A545" s="84"/>
      <c r="B545" s="84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</row>
    <row r="546" spans="1:38" ht="18" x14ac:dyDescent="0.3">
      <c r="A546" s="84"/>
      <c r="B546" s="84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</row>
    <row r="547" spans="1:38" ht="18" x14ac:dyDescent="0.3">
      <c r="A547" s="84"/>
      <c r="B547" s="84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</row>
    <row r="548" spans="1:38" ht="18" x14ac:dyDescent="0.3">
      <c r="A548" s="84"/>
      <c r="B548" s="84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</row>
    <row r="549" spans="1:38" ht="18" x14ac:dyDescent="0.3">
      <c r="A549" s="84"/>
      <c r="B549" s="84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</row>
    <row r="550" spans="1:38" ht="18" x14ac:dyDescent="0.3">
      <c r="A550" s="84"/>
      <c r="B550" s="84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</row>
    <row r="551" spans="1:38" ht="18" x14ac:dyDescent="0.3">
      <c r="A551" s="84"/>
      <c r="B551" s="84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</row>
    <row r="552" spans="1:38" ht="18" x14ac:dyDescent="0.3">
      <c r="A552" s="84"/>
      <c r="B552" s="84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</row>
    <row r="553" spans="1:38" ht="18" x14ac:dyDescent="0.3">
      <c r="A553" s="84"/>
      <c r="B553" s="84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</row>
    <row r="554" spans="1:38" ht="18" x14ac:dyDescent="0.3">
      <c r="A554" s="84"/>
      <c r="B554" s="84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</row>
    <row r="555" spans="1:38" ht="18" x14ac:dyDescent="0.3">
      <c r="A555" s="84"/>
      <c r="B555" s="84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</row>
    <row r="556" spans="1:38" ht="18" x14ac:dyDescent="0.3">
      <c r="A556" s="84"/>
      <c r="B556" s="84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</row>
    <row r="557" spans="1:38" ht="18" x14ac:dyDescent="0.3">
      <c r="A557" s="84"/>
      <c r="B557" s="84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</row>
    <row r="558" spans="1:38" ht="18" x14ac:dyDescent="0.3">
      <c r="A558" s="84"/>
      <c r="B558" s="84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</row>
    <row r="559" spans="1:38" ht="18" x14ac:dyDescent="0.3">
      <c r="A559" s="84"/>
      <c r="B559" s="84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</row>
    <row r="560" spans="1:38" ht="18" x14ac:dyDescent="0.3">
      <c r="A560" s="84"/>
      <c r="B560" s="84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</row>
    <row r="561" spans="1:38" ht="18" x14ac:dyDescent="0.3">
      <c r="A561" s="84"/>
      <c r="B561" s="84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</row>
    <row r="562" spans="1:38" ht="18" x14ac:dyDescent="0.3">
      <c r="A562" s="84"/>
      <c r="B562" s="84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</row>
    <row r="563" spans="1:38" ht="18" x14ac:dyDescent="0.3">
      <c r="A563" s="84"/>
      <c r="B563" s="84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</row>
    <row r="564" spans="1:38" ht="18" x14ac:dyDescent="0.3">
      <c r="A564" s="84"/>
      <c r="B564" s="84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</row>
    <row r="565" spans="1:38" ht="18" x14ac:dyDescent="0.3">
      <c r="A565" s="84"/>
      <c r="B565" s="84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</row>
    <row r="566" spans="1:38" ht="18" x14ac:dyDescent="0.3">
      <c r="A566" s="84"/>
      <c r="B566" s="84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</row>
    <row r="567" spans="1:38" ht="18" x14ac:dyDescent="0.3">
      <c r="A567" s="84"/>
      <c r="B567" s="84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</row>
    <row r="568" spans="1:38" ht="18" x14ac:dyDescent="0.3">
      <c r="A568" s="84"/>
      <c r="B568" s="84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</row>
    <row r="569" spans="1:38" ht="18" x14ac:dyDescent="0.3">
      <c r="A569" s="84"/>
      <c r="B569" s="84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</row>
    <row r="570" spans="1:38" ht="18" x14ac:dyDescent="0.3">
      <c r="A570" s="84"/>
      <c r="B570" s="84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</row>
    <row r="571" spans="1:38" ht="18" x14ac:dyDescent="0.3">
      <c r="A571" s="84"/>
      <c r="B571" s="84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</row>
    <row r="572" spans="1:38" ht="18" x14ac:dyDescent="0.3">
      <c r="A572" s="84"/>
      <c r="B572" s="84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</row>
    <row r="573" spans="1:38" ht="18" x14ac:dyDescent="0.3">
      <c r="A573" s="84"/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</row>
    <row r="574" spans="1:38" ht="18" x14ac:dyDescent="0.3">
      <c r="A574" s="84"/>
      <c r="B574" s="84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</row>
    <row r="575" spans="1:38" ht="18" x14ac:dyDescent="0.3">
      <c r="A575" s="84"/>
      <c r="B575" s="84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</row>
    <row r="576" spans="1:38" ht="18" x14ac:dyDescent="0.3">
      <c r="A576" s="84"/>
      <c r="B576" s="84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</row>
    <row r="577" spans="1:38" ht="18" x14ac:dyDescent="0.3">
      <c r="A577" s="84"/>
      <c r="B577" s="84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</row>
    <row r="578" spans="1:38" ht="18" x14ac:dyDescent="0.3">
      <c r="A578" s="84"/>
      <c r="B578" s="84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</row>
    <row r="579" spans="1:38" ht="18" x14ac:dyDescent="0.3">
      <c r="A579" s="84"/>
      <c r="B579" s="84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</row>
    <row r="580" spans="1:38" ht="18" x14ac:dyDescent="0.3">
      <c r="A580" s="84"/>
      <c r="B580" s="84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</row>
    <row r="581" spans="1:38" ht="18" x14ac:dyDescent="0.3">
      <c r="A581" s="84"/>
      <c r="B581" s="84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</row>
    <row r="582" spans="1:38" ht="18" x14ac:dyDescent="0.3">
      <c r="A582" s="84"/>
      <c r="B582" s="84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</row>
    <row r="583" spans="1:38" ht="18" x14ac:dyDescent="0.3">
      <c r="A583" s="84"/>
      <c r="B583" s="84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</row>
    <row r="584" spans="1:38" ht="18" x14ac:dyDescent="0.3">
      <c r="A584" s="84"/>
      <c r="B584" s="84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</row>
    <row r="585" spans="1:38" ht="18" x14ac:dyDescent="0.3">
      <c r="A585" s="84"/>
      <c r="B585" s="84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</row>
    <row r="586" spans="1:38" ht="18" x14ac:dyDescent="0.3">
      <c r="A586" s="84"/>
      <c r="B586" s="84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</row>
    <row r="587" spans="1:38" ht="18" x14ac:dyDescent="0.3">
      <c r="A587" s="84"/>
      <c r="B587" s="84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</row>
    <row r="588" spans="1:38" ht="18" x14ac:dyDescent="0.3">
      <c r="A588" s="84"/>
      <c r="B588" s="84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</row>
    <row r="589" spans="1:38" ht="18" x14ac:dyDescent="0.3">
      <c r="A589" s="84"/>
      <c r="B589" s="84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</row>
    <row r="590" spans="1:38" ht="18" x14ac:dyDescent="0.3">
      <c r="A590" s="84"/>
      <c r="B590" s="84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</row>
    <row r="591" spans="1:38" ht="18" x14ac:dyDescent="0.3">
      <c r="A591" s="84"/>
      <c r="B591" s="84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</row>
    <row r="592" spans="1:38" ht="18" x14ac:dyDescent="0.3">
      <c r="A592" s="84"/>
      <c r="B592" s="84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</row>
    <row r="593" spans="1:38" ht="18" x14ac:dyDescent="0.3">
      <c r="A593" s="84"/>
      <c r="B593" s="84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</row>
    <row r="594" spans="1:38" ht="18" x14ac:dyDescent="0.3">
      <c r="A594" s="84"/>
      <c r="B594" s="84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</row>
    <row r="595" spans="1:38" ht="18" x14ac:dyDescent="0.3">
      <c r="A595" s="84"/>
      <c r="B595" s="84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</row>
    <row r="596" spans="1:38" ht="18" x14ac:dyDescent="0.3">
      <c r="A596" s="84"/>
      <c r="B596" s="84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</row>
    <row r="597" spans="1:38" ht="18" x14ac:dyDescent="0.3">
      <c r="A597" s="84"/>
      <c r="B597" s="84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</row>
    <row r="598" spans="1:38" ht="18" x14ac:dyDescent="0.3">
      <c r="A598" s="84"/>
      <c r="B598" s="84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</row>
    <row r="599" spans="1:38" ht="18" x14ac:dyDescent="0.3">
      <c r="A599" s="84"/>
      <c r="B599" s="84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</row>
    <row r="600" spans="1:38" ht="18" x14ac:dyDescent="0.3">
      <c r="A600" s="84"/>
      <c r="B600" s="84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</row>
    <row r="601" spans="1:38" ht="18" x14ac:dyDescent="0.3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</row>
    <row r="602" spans="1:38" ht="18" x14ac:dyDescent="0.3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</row>
    <row r="603" spans="1:38" ht="18" x14ac:dyDescent="0.3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</row>
    <row r="604" spans="1:38" ht="18" x14ac:dyDescent="0.3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</row>
    <row r="605" spans="1:38" ht="18" x14ac:dyDescent="0.3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</row>
    <row r="606" spans="1:38" ht="18" x14ac:dyDescent="0.3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</row>
    <row r="607" spans="1:38" ht="18" x14ac:dyDescent="0.3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</row>
    <row r="608" spans="1:38" ht="18" x14ac:dyDescent="0.3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</row>
    <row r="609" spans="1:38" ht="18" x14ac:dyDescent="0.3">
      <c r="A609" s="84"/>
      <c r="B609" s="84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</row>
    <row r="610" spans="1:38" ht="18" x14ac:dyDescent="0.3">
      <c r="A610" s="84"/>
      <c r="B610" s="84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</row>
    <row r="611" spans="1:38" ht="18" x14ac:dyDescent="0.3">
      <c r="A611" s="84"/>
      <c r="B611" s="84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</row>
    <row r="612" spans="1:38" ht="18" x14ac:dyDescent="0.3">
      <c r="A612" s="84"/>
      <c r="B612" s="84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</row>
    <row r="613" spans="1:38" ht="18" x14ac:dyDescent="0.3">
      <c r="A613" s="84"/>
      <c r="B613" s="84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</row>
    <row r="614" spans="1:38" ht="18" x14ac:dyDescent="0.3">
      <c r="A614" s="84"/>
      <c r="B614" s="84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</row>
    <row r="615" spans="1:38" ht="18" x14ac:dyDescent="0.3">
      <c r="A615" s="84"/>
      <c r="B615" s="84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</row>
    <row r="616" spans="1:38" ht="18" x14ac:dyDescent="0.3">
      <c r="A616" s="84"/>
      <c r="B616" s="84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</row>
    <row r="617" spans="1:38" ht="18" x14ac:dyDescent="0.3">
      <c r="A617" s="84"/>
      <c r="B617" s="84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</row>
    <row r="618" spans="1:38" ht="18" x14ac:dyDescent="0.3">
      <c r="A618" s="84"/>
      <c r="B618" s="84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</row>
    <row r="619" spans="1:38" ht="18" x14ac:dyDescent="0.3">
      <c r="A619" s="84"/>
      <c r="B619" s="84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</row>
    <row r="620" spans="1:38" ht="18" x14ac:dyDescent="0.3">
      <c r="A620" s="84"/>
      <c r="B620" s="84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</row>
    <row r="621" spans="1:38" ht="18" x14ac:dyDescent="0.3">
      <c r="A621" s="84"/>
      <c r="B621" s="84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</row>
    <row r="622" spans="1:38" ht="18" x14ac:dyDescent="0.3">
      <c r="A622" s="84"/>
      <c r="B622" s="84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</row>
    <row r="623" spans="1:38" ht="18" x14ac:dyDescent="0.3">
      <c r="A623" s="84"/>
      <c r="B623" s="84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</row>
    <row r="624" spans="1:38" ht="18" x14ac:dyDescent="0.3">
      <c r="A624" s="84"/>
      <c r="B624" s="84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</row>
    <row r="625" spans="1:38" ht="18" x14ac:dyDescent="0.3">
      <c r="A625" s="84"/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</row>
    <row r="626" spans="1:38" ht="18" x14ac:dyDescent="0.3">
      <c r="A626" s="84"/>
      <c r="B626" s="84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</row>
    <row r="627" spans="1:38" ht="18" x14ac:dyDescent="0.3">
      <c r="A627" s="84"/>
      <c r="B627" s="84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</row>
    <row r="628" spans="1:38" ht="18" x14ac:dyDescent="0.3">
      <c r="A628" s="84"/>
      <c r="B628" s="84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</row>
    <row r="629" spans="1:38" ht="18" x14ac:dyDescent="0.3">
      <c r="A629" s="84"/>
      <c r="B629" s="84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</row>
    <row r="630" spans="1:38" ht="18" x14ac:dyDescent="0.3">
      <c r="A630" s="84"/>
      <c r="B630" s="84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</row>
    <row r="631" spans="1:38" ht="18" x14ac:dyDescent="0.3">
      <c r="A631" s="84"/>
      <c r="B631" s="84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</row>
    <row r="632" spans="1:38" ht="18" x14ac:dyDescent="0.3">
      <c r="A632" s="84"/>
      <c r="B632" s="84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</row>
    <row r="633" spans="1:38" ht="18" x14ac:dyDescent="0.3">
      <c r="A633" s="84"/>
      <c r="B633" s="84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</row>
    <row r="634" spans="1:38" ht="18" x14ac:dyDescent="0.3">
      <c r="A634" s="84"/>
      <c r="B634" s="84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</row>
    <row r="635" spans="1:38" ht="18" x14ac:dyDescent="0.3">
      <c r="A635" s="84"/>
      <c r="B635" s="84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</row>
    <row r="636" spans="1:38" ht="18" x14ac:dyDescent="0.3">
      <c r="A636" s="84"/>
      <c r="B636" s="84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</row>
    <row r="637" spans="1:38" ht="18" x14ac:dyDescent="0.3">
      <c r="A637" s="84"/>
      <c r="B637" s="84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</row>
    <row r="638" spans="1:38" ht="18" x14ac:dyDescent="0.3">
      <c r="A638" s="84"/>
      <c r="B638" s="84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</row>
    <row r="639" spans="1:38" ht="18" x14ac:dyDescent="0.3">
      <c r="A639" s="84"/>
      <c r="B639" s="84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</row>
    <row r="640" spans="1:38" ht="18" x14ac:dyDescent="0.3">
      <c r="A640" s="84"/>
      <c r="B640" s="84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</row>
    <row r="641" spans="1:38" ht="18" x14ac:dyDescent="0.3">
      <c r="A641" s="84"/>
      <c r="B641" s="84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</row>
    <row r="642" spans="1:38" ht="18" x14ac:dyDescent="0.3">
      <c r="A642" s="84"/>
      <c r="B642" s="84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</row>
    <row r="643" spans="1:38" ht="18" x14ac:dyDescent="0.3">
      <c r="A643" s="84"/>
      <c r="B643" s="84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</row>
    <row r="644" spans="1:38" ht="18" x14ac:dyDescent="0.3">
      <c r="A644" s="84"/>
      <c r="B644" s="84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</row>
    <row r="645" spans="1:38" ht="18" x14ac:dyDescent="0.3">
      <c r="A645" s="84"/>
      <c r="B645" s="84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</row>
    <row r="646" spans="1:38" ht="18" x14ac:dyDescent="0.3">
      <c r="A646" s="84"/>
      <c r="B646" s="84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</row>
    <row r="647" spans="1:38" ht="18" x14ac:dyDescent="0.3">
      <c r="A647" s="84"/>
      <c r="B647" s="84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</row>
    <row r="648" spans="1:38" ht="18" x14ac:dyDescent="0.3">
      <c r="A648" s="84"/>
      <c r="B648" s="84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</row>
    <row r="649" spans="1:38" ht="18" x14ac:dyDescent="0.3">
      <c r="A649" s="84"/>
      <c r="B649" s="84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</row>
    <row r="650" spans="1:38" ht="18" x14ac:dyDescent="0.3">
      <c r="A650" s="84"/>
      <c r="B650" s="84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</row>
    <row r="651" spans="1:38" ht="18" x14ac:dyDescent="0.3">
      <c r="A651" s="84"/>
      <c r="B651" s="84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</row>
    <row r="652" spans="1:38" ht="18" x14ac:dyDescent="0.3">
      <c r="A652" s="84"/>
      <c r="B652" s="84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</row>
    <row r="653" spans="1:38" ht="18" x14ac:dyDescent="0.3">
      <c r="A653" s="84"/>
      <c r="B653" s="84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</row>
    <row r="654" spans="1:38" ht="18" x14ac:dyDescent="0.3">
      <c r="A654" s="84"/>
      <c r="B654" s="84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</row>
    <row r="655" spans="1:38" ht="18" x14ac:dyDescent="0.3">
      <c r="A655" s="84"/>
      <c r="B655" s="84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</row>
    <row r="656" spans="1:38" ht="18" x14ac:dyDescent="0.3">
      <c r="A656" s="84"/>
      <c r="B656" s="84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</row>
    <row r="657" spans="1:38" ht="18" x14ac:dyDescent="0.3">
      <c r="A657" s="84"/>
      <c r="B657" s="84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</row>
    <row r="658" spans="1:38" ht="18" x14ac:dyDescent="0.3">
      <c r="A658" s="84"/>
      <c r="B658" s="84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</row>
    <row r="659" spans="1:38" ht="18" x14ac:dyDescent="0.3">
      <c r="A659" s="84"/>
      <c r="B659" s="84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</row>
    <row r="660" spans="1:38" ht="18" x14ac:dyDescent="0.3">
      <c r="A660" s="84"/>
      <c r="B660" s="84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</row>
    <row r="661" spans="1:38" ht="18" x14ac:dyDescent="0.3">
      <c r="A661" s="84"/>
      <c r="B661" s="84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</row>
    <row r="662" spans="1:38" ht="18" x14ac:dyDescent="0.3">
      <c r="A662" s="84"/>
      <c r="B662" s="84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</row>
    <row r="663" spans="1:38" ht="18" x14ac:dyDescent="0.3">
      <c r="A663" s="84"/>
      <c r="B663" s="84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</row>
    <row r="664" spans="1:38" ht="18" x14ac:dyDescent="0.3">
      <c r="A664" s="84"/>
      <c r="B664" s="84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</row>
    <row r="665" spans="1:38" ht="18" x14ac:dyDescent="0.3">
      <c r="A665" s="84"/>
      <c r="B665" s="84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</row>
    <row r="666" spans="1:38" ht="18" x14ac:dyDescent="0.3">
      <c r="A666" s="84"/>
      <c r="B666" s="84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</row>
    <row r="667" spans="1:38" ht="18" x14ac:dyDescent="0.3">
      <c r="A667" s="84"/>
      <c r="B667" s="84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</row>
    <row r="668" spans="1:38" ht="18" x14ac:dyDescent="0.3">
      <c r="A668" s="84"/>
      <c r="B668" s="84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</row>
    <row r="669" spans="1:38" ht="18" x14ac:dyDescent="0.3">
      <c r="A669" s="84"/>
      <c r="B669" s="84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</row>
    <row r="670" spans="1:38" ht="18" x14ac:dyDescent="0.3">
      <c r="A670" s="84"/>
      <c r="B670" s="84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</row>
    <row r="671" spans="1:38" ht="18" x14ac:dyDescent="0.3">
      <c r="A671" s="84"/>
      <c r="B671" s="84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</row>
    <row r="672" spans="1:38" ht="18" x14ac:dyDescent="0.3">
      <c r="A672" s="84"/>
      <c r="B672" s="84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</row>
    <row r="673" spans="1:38" ht="18" x14ac:dyDescent="0.3">
      <c r="A673" s="84"/>
      <c r="B673" s="84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</row>
    <row r="674" spans="1:38" ht="18" x14ac:dyDescent="0.3">
      <c r="A674" s="84"/>
      <c r="B674" s="84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</row>
    <row r="675" spans="1:38" ht="18" x14ac:dyDescent="0.3">
      <c r="A675" s="84"/>
      <c r="B675" s="84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</row>
    <row r="676" spans="1:38" ht="18" x14ac:dyDescent="0.3">
      <c r="A676" s="84"/>
      <c r="B676" s="84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</row>
    <row r="677" spans="1:38" ht="18" x14ac:dyDescent="0.3">
      <c r="A677" s="84"/>
      <c r="B677" s="84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</row>
    <row r="678" spans="1:38" ht="18" x14ac:dyDescent="0.3">
      <c r="A678" s="84"/>
      <c r="B678" s="84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</row>
    <row r="679" spans="1:38" ht="18" x14ac:dyDescent="0.3">
      <c r="A679" s="84"/>
      <c r="B679" s="84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</row>
    <row r="680" spans="1:38" ht="18" x14ac:dyDescent="0.3">
      <c r="A680" s="84"/>
      <c r="B680" s="84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</row>
    <row r="681" spans="1:38" ht="18" x14ac:dyDescent="0.3">
      <c r="A681" s="84"/>
      <c r="B681" s="84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</row>
    <row r="682" spans="1:38" ht="18" x14ac:dyDescent="0.3">
      <c r="A682" s="84"/>
      <c r="B682" s="84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</row>
    <row r="683" spans="1:38" ht="18" x14ac:dyDescent="0.3">
      <c r="A683" s="84"/>
      <c r="B683" s="84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</row>
    <row r="684" spans="1:38" ht="18" x14ac:dyDescent="0.3">
      <c r="A684" s="84"/>
      <c r="B684" s="84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</row>
    <row r="685" spans="1:38" ht="18" x14ac:dyDescent="0.3">
      <c r="A685" s="84"/>
      <c r="B685" s="84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</row>
    <row r="686" spans="1:38" ht="18" x14ac:dyDescent="0.3">
      <c r="A686" s="84"/>
      <c r="B686" s="84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</row>
    <row r="687" spans="1:38" ht="18" x14ac:dyDescent="0.3">
      <c r="A687" s="84"/>
      <c r="B687" s="84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</row>
    <row r="688" spans="1:38" ht="18" x14ac:dyDescent="0.3">
      <c r="A688" s="84"/>
      <c r="B688" s="84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</row>
    <row r="689" spans="1:38" ht="18" x14ac:dyDescent="0.3">
      <c r="A689" s="84"/>
      <c r="B689" s="84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</row>
    <row r="690" spans="1:38" ht="18" x14ac:dyDescent="0.3">
      <c r="A690" s="84"/>
      <c r="B690" s="84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</row>
    <row r="691" spans="1:38" ht="18" x14ac:dyDescent="0.3">
      <c r="A691" s="84"/>
      <c r="B691" s="84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</row>
    <row r="692" spans="1:38" ht="18" x14ac:dyDescent="0.3">
      <c r="A692" s="84"/>
      <c r="B692" s="84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</row>
    <row r="693" spans="1:38" ht="18" x14ac:dyDescent="0.3">
      <c r="A693" s="84"/>
      <c r="B693" s="84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</row>
    <row r="694" spans="1:38" ht="18" x14ac:dyDescent="0.3">
      <c r="A694" s="84"/>
      <c r="B694" s="84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</row>
    <row r="695" spans="1:38" ht="18" x14ac:dyDescent="0.3">
      <c r="A695" s="84"/>
      <c r="B695" s="84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</row>
    <row r="696" spans="1:38" ht="18" x14ac:dyDescent="0.3">
      <c r="A696" s="84"/>
      <c r="B696" s="84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</row>
    <row r="697" spans="1:38" ht="18" x14ac:dyDescent="0.3">
      <c r="A697" s="84"/>
      <c r="B697" s="84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</row>
    <row r="698" spans="1:38" ht="18" x14ac:dyDescent="0.3">
      <c r="A698" s="84"/>
      <c r="B698" s="84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</row>
    <row r="699" spans="1:38" ht="18" x14ac:dyDescent="0.3">
      <c r="A699" s="84"/>
      <c r="B699" s="84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</row>
    <row r="700" spans="1:38" ht="18" x14ac:dyDescent="0.3">
      <c r="A700" s="84"/>
      <c r="B700" s="84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</row>
    <row r="701" spans="1:38" ht="18" x14ac:dyDescent="0.3">
      <c r="A701" s="84"/>
      <c r="B701" s="84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</row>
    <row r="702" spans="1:38" ht="18" x14ac:dyDescent="0.3">
      <c r="A702" s="84"/>
      <c r="B702" s="84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</row>
    <row r="703" spans="1:38" ht="18" x14ac:dyDescent="0.3">
      <c r="A703" s="84"/>
      <c r="B703" s="84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</row>
    <row r="704" spans="1:38" ht="18" x14ac:dyDescent="0.3">
      <c r="A704" s="84"/>
      <c r="B704" s="84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</row>
    <row r="705" spans="1:38" ht="18" x14ac:dyDescent="0.3">
      <c r="A705" s="84"/>
      <c r="B705" s="84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</row>
    <row r="706" spans="1:38" ht="18" x14ac:dyDescent="0.3">
      <c r="A706" s="84"/>
      <c r="B706" s="84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</row>
    <row r="707" spans="1:38" ht="18" x14ac:dyDescent="0.3">
      <c r="A707" s="84"/>
      <c r="B707" s="84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</row>
    <row r="708" spans="1:38" ht="18" x14ac:dyDescent="0.3">
      <c r="A708" s="84"/>
      <c r="B708" s="84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</row>
    <row r="709" spans="1:38" ht="18" x14ac:dyDescent="0.3">
      <c r="A709" s="84"/>
      <c r="B709" s="84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</row>
    <row r="710" spans="1:38" ht="18" x14ac:dyDescent="0.3">
      <c r="A710" s="84"/>
      <c r="B710" s="84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</row>
    <row r="711" spans="1:38" ht="18" x14ac:dyDescent="0.3">
      <c r="A711" s="84"/>
      <c r="B711" s="84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</row>
    <row r="712" spans="1:38" ht="18" x14ac:dyDescent="0.3">
      <c r="A712" s="84"/>
      <c r="B712" s="84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</row>
    <row r="713" spans="1:38" ht="18" x14ac:dyDescent="0.3">
      <c r="A713" s="84"/>
      <c r="B713" s="84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</row>
    <row r="714" spans="1:38" ht="18" x14ac:dyDescent="0.3">
      <c r="A714" s="84"/>
      <c r="B714" s="84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</row>
    <row r="715" spans="1:38" ht="18" x14ac:dyDescent="0.3">
      <c r="A715" s="84"/>
      <c r="B715" s="84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</row>
    <row r="716" spans="1:38" ht="18" x14ac:dyDescent="0.3">
      <c r="A716" s="84"/>
      <c r="B716" s="84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</row>
    <row r="717" spans="1:38" ht="18" x14ac:dyDescent="0.3">
      <c r="A717" s="84"/>
      <c r="B717" s="84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</row>
    <row r="718" spans="1:38" ht="18" x14ac:dyDescent="0.3">
      <c r="A718" s="84"/>
      <c r="B718" s="84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</row>
    <row r="719" spans="1:38" ht="18" x14ac:dyDescent="0.3">
      <c r="A719" s="84"/>
      <c r="B719" s="84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</row>
    <row r="720" spans="1:38" ht="18" x14ac:dyDescent="0.3">
      <c r="A720" s="84"/>
      <c r="B720" s="84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</row>
    <row r="721" spans="1:38" ht="18" x14ac:dyDescent="0.3">
      <c r="A721" s="84"/>
      <c r="B721" s="84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</row>
    <row r="722" spans="1:38" ht="18" x14ac:dyDescent="0.3">
      <c r="A722" s="84"/>
      <c r="B722" s="84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</row>
    <row r="723" spans="1:38" ht="18" x14ac:dyDescent="0.3">
      <c r="A723" s="84"/>
      <c r="B723" s="84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</row>
    <row r="724" spans="1:38" ht="18" x14ac:dyDescent="0.3">
      <c r="A724" s="84"/>
      <c r="B724" s="84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</row>
    <row r="725" spans="1:38" ht="18" x14ac:dyDescent="0.3">
      <c r="A725" s="84"/>
      <c r="B725" s="84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</row>
    <row r="726" spans="1:38" ht="18" x14ac:dyDescent="0.3">
      <c r="A726" s="84"/>
      <c r="B726" s="84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</row>
    <row r="727" spans="1:38" ht="18" x14ac:dyDescent="0.3">
      <c r="A727" s="84"/>
      <c r="B727" s="84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</row>
    <row r="728" spans="1:38" ht="18" x14ac:dyDescent="0.3">
      <c r="A728" s="84"/>
      <c r="B728" s="84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</row>
    <row r="729" spans="1:38" ht="18" x14ac:dyDescent="0.3">
      <c r="A729" s="84"/>
      <c r="B729" s="84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</row>
    <row r="730" spans="1:38" ht="18" x14ac:dyDescent="0.3">
      <c r="A730" s="84"/>
      <c r="B730" s="84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</row>
    <row r="731" spans="1:38" ht="18" x14ac:dyDescent="0.3">
      <c r="A731" s="84"/>
      <c r="B731" s="84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</row>
    <row r="732" spans="1:38" ht="18" x14ac:dyDescent="0.3">
      <c r="A732" s="84"/>
      <c r="B732" s="84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</row>
    <row r="733" spans="1:38" ht="18" x14ac:dyDescent="0.3">
      <c r="A733" s="84"/>
      <c r="B733" s="84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</row>
    <row r="734" spans="1:38" ht="18" x14ac:dyDescent="0.3">
      <c r="A734" s="84"/>
      <c r="B734" s="84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</row>
    <row r="735" spans="1:38" ht="18" x14ac:dyDescent="0.3">
      <c r="A735" s="84"/>
      <c r="B735" s="84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</row>
    <row r="736" spans="1:38" ht="18" x14ac:dyDescent="0.3">
      <c r="A736" s="84"/>
      <c r="B736" s="84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</row>
    <row r="737" spans="1:38" ht="18" x14ac:dyDescent="0.3">
      <c r="A737" s="84"/>
      <c r="B737" s="84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</row>
    <row r="738" spans="1:38" ht="18" x14ac:dyDescent="0.3">
      <c r="A738" s="84"/>
      <c r="B738" s="84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</row>
    <row r="739" spans="1:38" ht="18" x14ac:dyDescent="0.3">
      <c r="A739" s="84"/>
      <c r="B739" s="84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</row>
    <row r="740" spans="1:38" ht="18" x14ac:dyDescent="0.3">
      <c r="A740" s="84"/>
      <c r="B740" s="84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</row>
    <row r="741" spans="1:38" ht="18" x14ac:dyDescent="0.3">
      <c r="A741" s="84"/>
      <c r="B741" s="84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</row>
    <row r="742" spans="1:38" ht="18" x14ac:dyDescent="0.3">
      <c r="A742" s="84"/>
      <c r="B742" s="84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</row>
    <row r="743" spans="1:38" ht="18" x14ac:dyDescent="0.3">
      <c r="A743" s="84"/>
      <c r="B743" s="84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</row>
    <row r="744" spans="1:38" ht="18" x14ac:dyDescent="0.3">
      <c r="A744" s="84"/>
      <c r="B744" s="84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</row>
    <row r="745" spans="1:38" ht="18" x14ac:dyDescent="0.3">
      <c r="A745" s="84"/>
      <c r="B745" s="84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</row>
    <row r="746" spans="1:38" ht="18" x14ac:dyDescent="0.3">
      <c r="A746" s="84"/>
      <c r="B746" s="84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</row>
    <row r="747" spans="1:38" ht="18" x14ac:dyDescent="0.3">
      <c r="A747" s="84"/>
      <c r="B747" s="84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</row>
    <row r="748" spans="1:38" ht="18" x14ac:dyDescent="0.3">
      <c r="A748" s="84"/>
      <c r="B748" s="84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</row>
    <row r="749" spans="1:38" ht="18" x14ac:dyDescent="0.3">
      <c r="A749" s="84"/>
      <c r="B749" s="84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</row>
    <row r="750" spans="1:38" ht="18" x14ac:dyDescent="0.3">
      <c r="A750" s="84"/>
      <c r="B750" s="84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</row>
    <row r="751" spans="1:38" ht="18" x14ac:dyDescent="0.3">
      <c r="A751" s="84"/>
      <c r="B751" s="84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</row>
    <row r="752" spans="1:38" ht="18" x14ac:dyDescent="0.3">
      <c r="A752" s="84"/>
      <c r="B752" s="84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</row>
    <row r="753" spans="1:38" ht="18" x14ac:dyDescent="0.3">
      <c r="A753" s="84"/>
      <c r="B753" s="84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</row>
    <row r="754" spans="1:38" ht="18" x14ac:dyDescent="0.3">
      <c r="A754" s="84"/>
      <c r="B754" s="84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</row>
    <row r="755" spans="1:38" ht="18" x14ac:dyDescent="0.3">
      <c r="A755" s="84"/>
      <c r="B755" s="84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</row>
    <row r="756" spans="1:38" ht="18" x14ac:dyDescent="0.3">
      <c r="A756" s="84"/>
      <c r="B756" s="84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</row>
    <row r="757" spans="1:38" ht="18" x14ac:dyDescent="0.3">
      <c r="A757" s="84"/>
      <c r="B757" s="84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</row>
    <row r="758" spans="1:38" ht="18" x14ac:dyDescent="0.3">
      <c r="A758" s="84"/>
      <c r="B758" s="84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</row>
    <row r="759" spans="1:38" ht="18" x14ac:dyDescent="0.3">
      <c r="A759" s="84"/>
      <c r="B759" s="84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</row>
    <row r="760" spans="1:38" ht="18" x14ac:dyDescent="0.3">
      <c r="A760" s="84"/>
      <c r="B760" s="84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</row>
    <row r="761" spans="1:38" ht="18" x14ac:dyDescent="0.3">
      <c r="A761" s="84"/>
      <c r="B761" s="84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</row>
    <row r="762" spans="1:38" ht="18" x14ac:dyDescent="0.3">
      <c r="A762" s="84"/>
      <c r="B762" s="84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</row>
    <row r="763" spans="1:38" ht="18" x14ac:dyDescent="0.3">
      <c r="A763" s="84"/>
      <c r="B763" s="84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</row>
    <row r="764" spans="1:38" ht="18" x14ac:dyDescent="0.3">
      <c r="A764" s="84"/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</row>
    <row r="765" spans="1:38" ht="18" x14ac:dyDescent="0.3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</row>
    <row r="766" spans="1:38" ht="18" x14ac:dyDescent="0.3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</row>
    <row r="767" spans="1:38" ht="18" x14ac:dyDescent="0.3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</row>
    <row r="768" spans="1:38" ht="18" x14ac:dyDescent="0.3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</row>
    <row r="769" spans="1:38" ht="18" x14ac:dyDescent="0.3">
      <c r="A769" s="84"/>
      <c r="B769" s="84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</row>
    <row r="770" spans="1:38" ht="18" x14ac:dyDescent="0.3">
      <c r="A770" s="84"/>
      <c r="B770" s="84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</row>
    <row r="771" spans="1:38" ht="18" x14ac:dyDescent="0.3">
      <c r="A771" s="84"/>
      <c r="B771" s="84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</row>
    <row r="772" spans="1:38" ht="18" x14ac:dyDescent="0.3">
      <c r="A772" s="84"/>
      <c r="B772" s="84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</row>
    <row r="773" spans="1:38" ht="18" x14ac:dyDescent="0.3">
      <c r="A773" s="84"/>
      <c r="B773" s="84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</row>
    <row r="774" spans="1:38" ht="18" x14ac:dyDescent="0.3">
      <c r="A774" s="84"/>
      <c r="B774" s="84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</row>
    <row r="775" spans="1:38" ht="18" x14ac:dyDescent="0.3">
      <c r="A775" s="84"/>
      <c r="B775" s="84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</row>
    <row r="776" spans="1:38" ht="18" x14ac:dyDescent="0.3">
      <c r="A776" s="84"/>
      <c r="B776" s="84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</row>
    <row r="777" spans="1:38" ht="18" x14ac:dyDescent="0.3">
      <c r="A777" s="84"/>
      <c r="B777" s="84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</row>
    <row r="778" spans="1:38" ht="18" x14ac:dyDescent="0.3">
      <c r="A778" s="84"/>
      <c r="B778" s="84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</row>
    <row r="779" spans="1:38" ht="18" x14ac:dyDescent="0.3">
      <c r="A779" s="84"/>
      <c r="B779" s="84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</row>
    <row r="780" spans="1:38" ht="18" x14ac:dyDescent="0.3">
      <c r="A780" s="84"/>
      <c r="B780" s="84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</row>
    <row r="781" spans="1:38" ht="18" x14ac:dyDescent="0.3">
      <c r="A781" s="84"/>
      <c r="B781" s="84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</row>
    <row r="782" spans="1:38" ht="18" x14ac:dyDescent="0.3">
      <c r="A782" s="84"/>
      <c r="B782" s="84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</row>
    <row r="783" spans="1:38" ht="18" x14ac:dyDescent="0.3">
      <c r="A783" s="84"/>
      <c r="B783" s="84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</row>
    <row r="784" spans="1:38" ht="18" x14ac:dyDescent="0.3">
      <c r="A784" s="84"/>
      <c r="B784" s="84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</row>
    <row r="785" spans="1:38" ht="18" x14ac:dyDescent="0.3">
      <c r="A785" s="84"/>
      <c r="B785" s="84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</row>
    <row r="786" spans="1:38" ht="18" x14ac:dyDescent="0.3">
      <c r="A786" s="84"/>
      <c r="B786" s="84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</row>
    <row r="787" spans="1:38" ht="18" x14ac:dyDescent="0.3">
      <c r="A787" s="84"/>
      <c r="B787" s="84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</row>
    <row r="788" spans="1:38" ht="18" x14ac:dyDescent="0.3">
      <c r="A788" s="84"/>
      <c r="B788" s="84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</row>
    <row r="789" spans="1:38" ht="18" x14ac:dyDescent="0.3">
      <c r="A789" s="84"/>
      <c r="B789" s="84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</row>
    <row r="790" spans="1:38" ht="18" x14ac:dyDescent="0.3">
      <c r="A790" s="84"/>
      <c r="B790" s="84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</row>
    <row r="791" spans="1:38" ht="18" x14ac:dyDescent="0.3">
      <c r="A791" s="84"/>
      <c r="B791" s="84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</row>
    <row r="792" spans="1:38" ht="18" x14ac:dyDescent="0.3">
      <c r="A792" s="84"/>
      <c r="B792" s="84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</row>
    <row r="793" spans="1:38" ht="18" x14ac:dyDescent="0.3">
      <c r="A793" s="84"/>
      <c r="B793" s="84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</row>
    <row r="794" spans="1:38" ht="18" x14ac:dyDescent="0.3">
      <c r="A794" s="84"/>
      <c r="B794" s="84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</row>
    <row r="795" spans="1:38" ht="18" x14ac:dyDescent="0.3">
      <c r="A795" s="84"/>
      <c r="B795" s="84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</row>
    <row r="796" spans="1:38" ht="18" x14ac:dyDescent="0.3">
      <c r="A796" s="84"/>
      <c r="B796" s="84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</row>
    <row r="797" spans="1:38" ht="18" x14ac:dyDescent="0.3">
      <c r="A797" s="84"/>
      <c r="B797" s="84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</row>
    <row r="798" spans="1:38" ht="18" x14ac:dyDescent="0.3">
      <c r="A798" s="84"/>
      <c r="B798" s="84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</row>
    <row r="799" spans="1:38" ht="18" x14ac:dyDescent="0.3">
      <c r="A799" s="84"/>
      <c r="B799" s="84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</row>
    <row r="800" spans="1:38" ht="18" x14ac:dyDescent="0.3">
      <c r="A800" s="84"/>
      <c r="B800" s="84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</row>
    <row r="801" spans="1:38" ht="18" x14ac:dyDescent="0.3">
      <c r="A801" s="84"/>
      <c r="B801" s="84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</row>
    <row r="802" spans="1:38" ht="18" x14ac:dyDescent="0.3">
      <c r="A802" s="84"/>
      <c r="B802" s="84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</row>
    <row r="803" spans="1:38" ht="18" x14ac:dyDescent="0.3">
      <c r="A803" s="84"/>
      <c r="B803" s="84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</row>
    <row r="804" spans="1:38" ht="18" x14ac:dyDescent="0.3">
      <c r="A804" s="84"/>
      <c r="B804" s="84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</row>
    <row r="805" spans="1:38" ht="18" x14ac:dyDescent="0.3">
      <c r="A805" s="84"/>
      <c r="B805" s="84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</row>
    <row r="806" spans="1:38" ht="18" x14ac:dyDescent="0.3">
      <c r="A806" s="84"/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</row>
    <row r="807" spans="1:38" ht="18" x14ac:dyDescent="0.3">
      <c r="A807" s="84"/>
      <c r="B807" s="84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</row>
    <row r="808" spans="1:38" ht="18" x14ac:dyDescent="0.3">
      <c r="A808" s="84"/>
      <c r="B808" s="84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</row>
    <row r="809" spans="1:38" ht="18" x14ac:dyDescent="0.3">
      <c r="A809" s="84"/>
      <c r="B809" s="84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</row>
    <row r="810" spans="1:38" ht="18" x14ac:dyDescent="0.3">
      <c r="A810" s="84"/>
      <c r="B810" s="84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</row>
    <row r="811" spans="1:38" ht="18" x14ac:dyDescent="0.3">
      <c r="A811" s="84"/>
      <c r="B811" s="84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</row>
    <row r="812" spans="1:38" ht="18" x14ac:dyDescent="0.3">
      <c r="A812" s="84"/>
      <c r="B812" s="84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</row>
    <row r="813" spans="1:38" ht="18" x14ac:dyDescent="0.3">
      <c r="A813" s="84"/>
      <c r="B813" s="84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</row>
    <row r="814" spans="1:38" ht="18" x14ac:dyDescent="0.3">
      <c r="A814" s="84"/>
      <c r="B814" s="84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</row>
    <row r="815" spans="1:38" ht="18" x14ac:dyDescent="0.3">
      <c r="A815" s="84"/>
      <c r="B815" s="84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</row>
    <row r="816" spans="1:38" ht="18" x14ac:dyDescent="0.3">
      <c r="A816" s="84"/>
      <c r="B816" s="84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</row>
    <row r="817" spans="1:38" ht="18" x14ac:dyDescent="0.3">
      <c r="A817" s="84"/>
      <c r="B817" s="84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</row>
    <row r="818" spans="1:38" ht="18" x14ac:dyDescent="0.3">
      <c r="A818" s="84"/>
      <c r="B818" s="84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</row>
    <row r="819" spans="1:38" ht="18" x14ac:dyDescent="0.3">
      <c r="A819" s="84"/>
      <c r="B819" s="84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</row>
    <row r="820" spans="1:38" ht="18" x14ac:dyDescent="0.3">
      <c r="A820" s="84"/>
      <c r="B820" s="84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</row>
    <row r="821" spans="1:38" ht="18" x14ac:dyDescent="0.3">
      <c r="A821" s="84"/>
      <c r="B821" s="84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</row>
    <row r="822" spans="1:38" ht="18" x14ac:dyDescent="0.3">
      <c r="A822" s="84"/>
      <c r="B822" s="84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</row>
    <row r="823" spans="1:38" ht="18" x14ac:dyDescent="0.3">
      <c r="A823" s="84"/>
      <c r="B823" s="84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</row>
    <row r="824" spans="1:38" ht="18" x14ac:dyDescent="0.3">
      <c r="A824" s="84"/>
      <c r="B824" s="84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</row>
    <row r="825" spans="1:38" ht="18" x14ac:dyDescent="0.3">
      <c r="A825" s="84"/>
      <c r="B825" s="84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</row>
    <row r="826" spans="1:38" ht="18" x14ac:dyDescent="0.3">
      <c r="A826" s="84"/>
      <c r="B826" s="84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</row>
    <row r="827" spans="1:38" ht="18" x14ac:dyDescent="0.3">
      <c r="A827" s="84"/>
      <c r="B827" s="84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</row>
    <row r="828" spans="1:38" ht="18" x14ac:dyDescent="0.3">
      <c r="A828" s="84"/>
      <c r="B828" s="84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</row>
    <row r="829" spans="1:38" ht="18" x14ac:dyDescent="0.3">
      <c r="A829" s="84"/>
      <c r="B829" s="84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</row>
    <row r="830" spans="1:38" ht="18" x14ac:dyDescent="0.3">
      <c r="A830" s="84"/>
      <c r="B830" s="84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</row>
    <row r="831" spans="1:38" ht="18" x14ac:dyDescent="0.3">
      <c r="A831" s="84"/>
      <c r="B831" s="84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</row>
    <row r="832" spans="1:38" ht="18" x14ac:dyDescent="0.3">
      <c r="A832" s="84"/>
      <c r="B832" s="84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</row>
    <row r="833" spans="1:38" ht="18" x14ac:dyDescent="0.3">
      <c r="A833" s="84"/>
      <c r="B833" s="84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</row>
    <row r="834" spans="1:38" ht="18" x14ac:dyDescent="0.3">
      <c r="A834" s="84"/>
      <c r="B834" s="84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</row>
    <row r="835" spans="1:38" ht="18" x14ac:dyDescent="0.3">
      <c r="A835" s="84"/>
      <c r="B835" s="84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</row>
    <row r="836" spans="1:38" ht="18" x14ac:dyDescent="0.3">
      <c r="A836" s="84"/>
      <c r="B836" s="84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</row>
    <row r="837" spans="1:38" ht="18" x14ac:dyDescent="0.3">
      <c r="A837" s="84"/>
      <c r="B837" s="84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</row>
    <row r="838" spans="1:38" ht="18" x14ac:dyDescent="0.3">
      <c r="A838" s="84"/>
      <c r="B838" s="84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</row>
    <row r="839" spans="1:38" ht="18" x14ac:dyDescent="0.3">
      <c r="A839" s="84"/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</row>
    <row r="840" spans="1:38" ht="18" x14ac:dyDescent="0.3">
      <c r="A840" s="84"/>
      <c r="B840" s="84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</row>
    <row r="841" spans="1:38" ht="18" x14ac:dyDescent="0.3">
      <c r="A841" s="84"/>
      <c r="B841" s="84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</row>
    <row r="842" spans="1:38" ht="18" x14ac:dyDescent="0.3">
      <c r="A842" s="84"/>
      <c r="B842" s="84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</row>
    <row r="843" spans="1:38" ht="18" x14ac:dyDescent="0.3">
      <c r="A843" s="84"/>
      <c r="B843" s="84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</row>
    <row r="844" spans="1:38" ht="18" x14ac:dyDescent="0.3">
      <c r="A844" s="84"/>
      <c r="B844" s="84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</row>
    <row r="845" spans="1:38" ht="18" x14ac:dyDescent="0.3">
      <c r="A845" s="84"/>
      <c r="B845" s="84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</row>
    <row r="846" spans="1:38" ht="18" x14ac:dyDescent="0.3">
      <c r="A846" s="84"/>
      <c r="B846" s="84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</row>
    <row r="847" spans="1:38" ht="18" x14ac:dyDescent="0.3">
      <c r="A847" s="84"/>
      <c r="B847" s="84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</row>
    <row r="848" spans="1:38" ht="18" x14ac:dyDescent="0.3">
      <c r="A848" s="84"/>
      <c r="B848" s="84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</row>
    <row r="849" spans="1:38" ht="18" x14ac:dyDescent="0.3">
      <c r="A849" s="84"/>
      <c r="B849" s="84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</row>
    <row r="850" spans="1:38" ht="18" x14ac:dyDescent="0.3">
      <c r="A850" s="84"/>
      <c r="B850" s="84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</row>
    <row r="851" spans="1:38" ht="18" x14ac:dyDescent="0.3">
      <c r="A851" s="84"/>
      <c r="B851" s="84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</row>
    <row r="852" spans="1:38" ht="18" x14ac:dyDescent="0.3">
      <c r="A852" s="84"/>
      <c r="B852" s="84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</row>
    <row r="853" spans="1:38" ht="18" x14ac:dyDescent="0.3">
      <c r="A853" s="84"/>
      <c r="B853" s="84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</row>
    <row r="854" spans="1:38" ht="18" x14ac:dyDescent="0.3">
      <c r="A854" s="84"/>
      <c r="B854" s="84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</row>
    <row r="855" spans="1:38" ht="18" x14ac:dyDescent="0.3">
      <c r="A855" s="84"/>
      <c r="B855" s="84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</row>
    <row r="856" spans="1:38" ht="18" x14ac:dyDescent="0.3">
      <c r="A856" s="84"/>
      <c r="B856" s="84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</row>
    <row r="857" spans="1:38" ht="18" x14ac:dyDescent="0.3">
      <c r="A857" s="84"/>
      <c r="B857" s="84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</row>
    <row r="858" spans="1:38" ht="18" x14ac:dyDescent="0.3">
      <c r="A858" s="84"/>
      <c r="B858" s="84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</row>
    <row r="859" spans="1:38" ht="18" x14ac:dyDescent="0.3">
      <c r="A859" s="84"/>
      <c r="B859" s="84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</row>
    <row r="860" spans="1:38" ht="18" x14ac:dyDescent="0.3">
      <c r="A860" s="84"/>
      <c r="B860" s="84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</row>
    <row r="861" spans="1:38" ht="18" x14ac:dyDescent="0.3">
      <c r="A861" s="84"/>
      <c r="B861" s="84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</row>
    <row r="862" spans="1:38" ht="18" x14ac:dyDescent="0.3">
      <c r="A862" s="84"/>
      <c r="B862" s="84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</row>
    <row r="863" spans="1:38" ht="18" x14ac:dyDescent="0.3">
      <c r="A863" s="84"/>
      <c r="B863" s="84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</row>
    <row r="864" spans="1:38" ht="18" x14ac:dyDescent="0.3">
      <c r="A864" s="84"/>
      <c r="B864" s="84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</row>
    <row r="865" spans="1:38" ht="18" x14ac:dyDescent="0.3">
      <c r="A865" s="84"/>
      <c r="B865" s="84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</row>
    <row r="866" spans="1:38" ht="18" x14ac:dyDescent="0.3">
      <c r="A866" s="84"/>
      <c r="B866" s="84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</row>
    <row r="867" spans="1:38" ht="18" x14ac:dyDescent="0.3">
      <c r="A867" s="84"/>
      <c r="B867" s="84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</row>
    <row r="868" spans="1:38" ht="18" x14ac:dyDescent="0.3">
      <c r="A868" s="84"/>
      <c r="B868" s="84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</row>
    <row r="869" spans="1:38" ht="18" x14ac:dyDescent="0.3">
      <c r="A869" s="84"/>
      <c r="B869" s="84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</row>
    <row r="870" spans="1:38" ht="18" x14ac:dyDescent="0.3">
      <c r="A870" s="84"/>
      <c r="B870" s="84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</row>
    <row r="871" spans="1:38" ht="18" x14ac:dyDescent="0.3">
      <c r="A871" s="84"/>
      <c r="B871" s="84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</row>
    <row r="872" spans="1:38" ht="18" x14ac:dyDescent="0.3">
      <c r="A872" s="84"/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</row>
    <row r="873" spans="1:38" ht="18" x14ac:dyDescent="0.3">
      <c r="A873" s="84"/>
      <c r="B873" s="84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</row>
    <row r="874" spans="1:38" ht="18" x14ac:dyDescent="0.3">
      <c r="A874" s="84"/>
      <c r="B874" s="84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</row>
    <row r="875" spans="1:38" ht="18" x14ac:dyDescent="0.3">
      <c r="A875" s="84"/>
      <c r="B875" s="84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</row>
    <row r="876" spans="1:38" ht="18" x14ac:dyDescent="0.3">
      <c r="A876" s="84"/>
      <c r="B876" s="84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</row>
    <row r="877" spans="1:38" ht="18" x14ac:dyDescent="0.3">
      <c r="A877" s="84"/>
      <c r="B877" s="84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</row>
    <row r="878" spans="1:38" ht="18" x14ac:dyDescent="0.3">
      <c r="A878" s="84"/>
      <c r="B878" s="84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</row>
    <row r="879" spans="1:38" ht="18" x14ac:dyDescent="0.3">
      <c r="A879" s="84"/>
      <c r="B879" s="84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</row>
    <row r="880" spans="1:38" ht="18" x14ac:dyDescent="0.3">
      <c r="A880" s="84"/>
      <c r="B880" s="84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</row>
    <row r="881" spans="1:38" ht="18" x14ac:dyDescent="0.3">
      <c r="A881" s="84"/>
      <c r="B881" s="84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</row>
    <row r="882" spans="1:38" ht="18" x14ac:dyDescent="0.3">
      <c r="A882" s="84"/>
      <c r="B882" s="84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</row>
    <row r="883" spans="1:38" ht="18" x14ac:dyDescent="0.3">
      <c r="A883" s="84"/>
      <c r="B883" s="84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</row>
    <row r="884" spans="1:38" ht="18" x14ac:dyDescent="0.3">
      <c r="A884" s="84"/>
      <c r="B884" s="84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</row>
    <row r="885" spans="1:38" ht="18" x14ac:dyDescent="0.3">
      <c r="A885" s="84"/>
      <c r="B885" s="84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</row>
    <row r="886" spans="1:38" ht="18" x14ac:dyDescent="0.3">
      <c r="A886" s="84"/>
      <c r="B886" s="84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</row>
    <row r="887" spans="1:38" ht="18" x14ac:dyDescent="0.3">
      <c r="A887" s="84"/>
      <c r="B887" s="84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</row>
    <row r="888" spans="1:38" ht="18" x14ac:dyDescent="0.3">
      <c r="A888" s="84"/>
      <c r="B888" s="84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</row>
    <row r="889" spans="1:38" ht="18" x14ac:dyDescent="0.3">
      <c r="A889" s="84"/>
      <c r="B889" s="84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</row>
    <row r="890" spans="1:38" ht="18" x14ac:dyDescent="0.3">
      <c r="A890" s="84"/>
      <c r="B890" s="84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</row>
    <row r="891" spans="1:38" ht="18" x14ac:dyDescent="0.3">
      <c r="A891" s="84"/>
      <c r="B891" s="84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</row>
    <row r="892" spans="1:38" ht="18" x14ac:dyDescent="0.3">
      <c r="A892" s="84"/>
      <c r="B892" s="84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</row>
    <row r="893" spans="1:38" ht="18" x14ac:dyDescent="0.3">
      <c r="A893" s="84"/>
      <c r="B893" s="84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</row>
    <row r="894" spans="1:38" ht="18" x14ac:dyDescent="0.3">
      <c r="A894" s="84"/>
      <c r="B894" s="84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</row>
    <row r="895" spans="1:38" ht="18" x14ac:dyDescent="0.3">
      <c r="A895" s="84"/>
      <c r="B895" s="84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</row>
    <row r="896" spans="1:38" ht="18" x14ac:dyDescent="0.3">
      <c r="A896" s="84"/>
      <c r="B896" s="84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</row>
    <row r="897" spans="1:38" ht="18" x14ac:dyDescent="0.3">
      <c r="A897" s="84"/>
      <c r="B897" s="84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</row>
    <row r="898" spans="1:38" ht="18" x14ac:dyDescent="0.3">
      <c r="A898" s="84"/>
      <c r="B898" s="84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</row>
    <row r="899" spans="1:38" ht="18" x14ac:dyDescent="0.3">
      <c r="A899" s="84"/>
      <c r="B899" s="84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</row>
    <row r="900" spans="1:38" ht="18" x14ac:dyDescent="0.3">
      <c r="A900" s="84"/>
      <c r="B900" s="84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</row>
    <row r="901" spans="1:38" ht="18" x14ac:dyDescent="0.3">
      <c r="A901" s="84"/>
      <c r="B901" s="84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</row>
    <row r="902" spans="1:38" ht="18" x14ac:dyDescent="0.3">
      <c r="A902" s="84"/>
      <c r="B902" s="84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</row>
    <row r="903" spans="1:38" ht="18" x14ac:dyDescent="0.3">
      <c r="A903" s="84"/>
      <c r="B903" s="84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</row>
    <row r="904" spans="1:38" ht="18" x14ac:dyDescent="0.3">
      <c r="A904" s="84"/>
      <c r="B904" s="84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</row>
    <row r="905" spans="1:38" ht="18" x14ac:dyDescent="0.3">
      <c r="A905" s="84"/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</row>
    <row r="906" spans="1:38" ht="18" x14ac:dyDescent="0.3">
      <c r="A906" s="84"/>
      <c r="B906" s="84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</row>
    <row r="907" spans="1:38" ht="18" x14ac:dyDescent="0.3">
      <c r="A907" s="84"/>
      <c r="B907" s="84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</row>
    <row r="908" spans="1:38" ht="18" x14ac:dyDescent="0.3">
      <c r="A908" s="84"/>
      <c r="B908" s="84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</row>
    <row r="909" spans="1:38" ht="18" x14ac:dyDescent="0.3">
      <c r="A909" s="84"/>
      <c r="B909" s="84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</row>
    <row r="910" spans="1:38" ht="18" x14ac:dyDescent="0.3">
      <c r="A910" s="84"/>
      <c r="B910" s="84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</row>
    <row r="911" spans="1:38" ht="18" x14ac:dyDescent="0.3">
      <c r="A911" s="84"/>
      <c r="B911" s="84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</row>
    <row r="912" spans="1:38" ht="18" x14ac:dyDescent="0.3">
      <c r="A912" s="84"/>
      <c r="B912" s="84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</row>
    <row r="913" spans="1:38" ht="18" x14ac:dyDescent="0.3">
      <c r="A913" s="84"/>
      <c r="B913" s="84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</row>
    <row r="914" spans="1:38" ht="18" x14ac:dyDescent="0.3">
      <c r="A914" s="84"/>
      <c r="B914" s="84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</row>
    <row r="915" spans="1:38" ht="18" x14ac:dyDescent="0.3">
      <c r="A915" s="84"/>
      <c r="B915" s="84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</row>
    <row r="916" spans="1:38" ht="18" x14ac:dyDescent="0.3">
      <c r="A916" s="84"/>
      <c r="B916" s="84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</row>
    <row r="917" spans="1:38" ht="18" x14ac:dyDescent="0.3">
      <c r="A917" s="84"/>
      <c r="B917" s="84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</row>
    <row r="918" spans="1:38" ht="18" x14ac:dyDescent="0.3">
      <c r="A918" s="84"/>
      <c r="B918" s="84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</row>
    <row r="919" spans="1:38" ht="18" x14ac:dyDescent="0.3">
      <c r="A919" s="84"/>
      <c r="B919" s="84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</row>
    <row r="920" spans="1:38" ht="18" x14ac:dyDescent="0.3">
      <c r="A920" s="84"/>
      <c r="B920" s="84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</row>
    <row r="921" spans="1:38" ht="18" x14ac:dyDescent="0.3">
      <c r="A921" s="84"/>
      <c r="B921" s="84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</row>
    <row r="922" spans="1:38" ht="18" x14ac:dyDescent="0.3">
      <c r="A922" s="84"/>
      <c r="B922" s="84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</row>
    <row r="923" spans="1:38" ht="18" x14ac:dyDescent="0.3">
      <c r="A923" s="84"/>
      <c r="B923" s="84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</row>
    <row r="924" spans="1:38" ht="18" x14ac:dyDescent="0.3">
      <c r="A924" s="84"/>
      <c r="B924" s="84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</row>
    <row r="925" spans="1:38" ht="18" x14ac:dyDescent="0.3">
      <c r="A925" s="84"/>
      <c r="B925" s="84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</row>
    <row r="926" spans="1:38" ht="18" x14ac:dyDescent="0.3">
      <c r="A926" s="84"/>
      <c r="B926" s="84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</row>
    <row r="927" spans="1:38" ht="18" x14ac:dyDescent="0.3">
      <c r="A927" s="84"/>
      <c r="B927" s="84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</row>
    <row r="928" spans="1:38" ht="18" x14ac:dyDescent="0.3">
      <c r="A928" s="84"/>
      <c r="B928" s="84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</row>
    <row r="929" spans="1:38" ht="18" x14ac:dyDescent="0.3">
      <c r="A929" s="84"/>
      <c r="B929" s="84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</row>
    <row r="930" spans="1:38" ht="18" x14ac:dyDescent="0.3">
      <c r="A930" s="84"/>
      <c r="B930" s="84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</row>
    <row r="931" spans="1:38" ht="18" x14ac:dyDescent="0.3">
      <c r="A931" s="84"/>
      <c r="B931" s="84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</row>
    <row r="932" spans="1:38" ht="18" x14ac:dyDescent="0.3">
      <c r="A932" s="84"/>
      <c r="B932" s="84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</row>
    <row r="933" spans="1:38" ht="18" x14ac:dyDescent="0.3">
      <c r="A933" s="84"/>
      <c r="B933" s="84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</row>
    <row r="934" spans="1:38" ht="18" x14ac:dyDescent="0.3">
      <c r="A934" s="84"/>
      <c r="B934" s="84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</row>
    <row r="935" spans="1:38" ht="18" x14ac:dyDescent="0.3">
      <c r="A935" s="84"/>
      <c r="B935" s="84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</row>
    <row r="936" spans="1:38" ht="18" x14ac:dyDescent="0.3">
      <c r="A936" s="84"/>
      <c r="B936" s="84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</row>
    <row r="937" spans="1:38" ht="18" x14ac:dyDescent="0.3">
      <c r="A937" s="84"/>
      <c r="B937" s="84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</row>
    <row r="938" spans="1:38" ht="18" x14ac:dyDescent="0.3">
      <c r="A938" s="84"/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</row>
    <row r="939" spans="1:38" ht="18" x14ac:dyDescent="0.3">
      <c r="A939" s="84"/>
      <c r="B939" s="84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</row>
    <row r="940" spans="1:38" ht="18" x14ac:dyDescent="0.3">
      <c r="A940" s="84"/>
      <c r="B940" s="84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</row>
    <row r="941" spans="1:38" ht="18" x14ac:dyDescent="0.3">
      <c r="A941" s="84"/>
      <c r="B941" s="84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</row>
    <row r="942" spans="1:38" ht="18" x14ac:dyDescent="0.3">
      <c r="A942" s="84"/>
      <c r="B942" s="84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</row>
    <row r="943" spans="1:38" ht="18" x14ac:dyDescent="0.3">
      <c r="A943" s="84"/>
      <c r="B943" s="84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</row>
    <row r="944" spans="1:38" ht="18" x14ac:dyDescent="0.3">
      <c r="A944" s="84"/>
      <c r="B944" s="84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</row>
    <row r="945" spans="1:38" ht="18" x14ac:dyDescent="0.3">
      <c r="A945" s="84"/>
      <c r="B945" s="84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</row>
    <row r="946" spans="1:38" ht="18" x14ac:dyDescent="0.3">
      <c r="A946" s="84"/>
      <c r="B946" s="84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</row>
    <row r="947" spans="1:38" ht="18" x14ac:dyDescent="0.3">
      <c r="A947" s="84"/>
      <c r="B947" s="84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</row>
    <row r="948" spans="1:38" ht="18" x14ac:dyDescent="0.3">
      <c r="A948" s="84"/>
      <c r="B948" s="84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</row>
    <row r="949" spans="1:38" ht="18" x14ac:dyDescent="0.3">
      <c r="A949" s="84"/>
      <c r="B949" s="84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</row>
    <row r="950" spans="1:38" ht="18" x14ac:dyDescent="0.3">
      <c r="A950" s="84"/>
      <c r="B950" s="84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</row>
    <row r="951" spans="1:38" ht="18" x14ac:dyDescent="0.3">
      <c r="A951" s="84"/>
      <c r="B951" s="84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</row>
    <row r="952" spans="1:38" ht="18" x14ac:dyDescent="0.3">
      <c r="A952" s="84"/>
      <c r="B952" s="84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</row>
    <row r="953" spans="1:38" ht="18" x14ac:dyDescent="0.3">
      <c r="A953" s="84"/>
      <c r="B953" s="84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</row>
    <row r="954" spans="1:38" ht="18" x14ac:dyDescent="0.3">
      <c r="A954" s="84"/>
      <c r="B954" s="84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</row>
    <row r="955" spans="1:38" ht="18" x14ac:dyDescent="0.3">
      <c r="A955" s="84"/>
      <c r="B955" s="84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</row>
    <row r="956" spans="1:38" ht="18" x14ac:dyDescent="0.3">
      <c r="A956" s="84"/>
      <c r="B956" s="84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</row>
    <row r="957" spans="1:38" ht="18" x14ac:dyDescent="0.3">
      <c r="A957" s="84"/>
      <c r="B957" s="84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</row>
    <row r="958" spans="1:38" ht="18" x14ac:dyDescent="0.3">
      <c r="A958" s="84"/>
      <c r="B958" s="84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</row>
    <row r="959" spans="1:38" ht="18" x14ac:dyDescent="0.3">
      <c r="A959" s="84"/>
      <c r="B959" s="84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</row>
    <row r="960" spans="1:38" ht="18" x14ac:dyDescent="0.3">
      <c r="A960" s="84"/>
      <c r="B960" s="84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</row>
    <row r="961" spans="1:38" ht="18" x14ac:dyDescent="0.3">
      <c r="A961" s="84"/>
      <c r="B961" s="84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</row>
    <row r="962" spans="1:38" ht="18" x14ac:dyDescent="0.3">
      <c r="A962" s="84"/>
      <c r="B962" s="84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</row>
    <row r="963" spans="1:38" ht="18" x14ac:dyDescent="0.3">
      <c r="A963" s="84"/>
      <c r="B963" s="84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</row>
    <row r="964" spans="1:38" ht="18" x14ac:dyDescent="0.3">
      <c r="A964" s="84"/>
      <c r="B964" s="84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</row>
    <row r="965" spans="1:38" ht="18" x14ac:dyDescent="0.3">
      <c r="A965" s="84"/>
      <c r="B965" s="84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</row>
    <row r="966" spans="1:38" ht="18" x14ac:dyDescent="0.3">
      <c r="A966" s="84"/>
      <c r="B966" s="84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</row>
    <row r="967" spans="1:38" ht="18" x14ac:dyDescent="0.3">
      <c r="A967" s="84"/>
      <c r="B967" s="84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</row>
    <row r="968" spans="1:38" ht="18" x14ac:dyDescent="0.3">
      <c r="A968" s="84"/>
      <c r="B968" s="84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</row>
    <row r="969" spans="1:38" ht="18" x14ac:dyDescent="0.3">
      <c r="A969" s="84"/>
      <c r="B969" s="84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</row>
    <row r="970" spans="1:38" ht="18" x14ac:dyDescent="0.3">
      <c r="A970" s="84"/>
      <c r="B970" s="84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</row>
    <row r="971" spans="1:38" ht="18" x14ac:dyDescent="0.3">
      <c r="A971" s="84"/>
      <c r="B971" s="84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</row>
    <row r="972" spans="1:38" ht="18" x14ac:dyDescent="0.3">
      <c r="A972" s="84"/>
      <c r="B972" s="84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</row>
    <row r="973" spans="1:38" ht="18" x14ac:dyDescent="0.3">
      <c r="A973" s="84"/>
      <c r="B973" s="84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</row>
    <row r="974" spans="1:38" ht="18" x14ac:dyDescent="0.3">
      <c r="A974" s="84"/>
      <c r="B974" s="84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</row>
    <row r="975" spans="1:38" ht="18" x14ac:dyDescent="0.3">
      <c r="A975" s="84"/>
      <c r="B975" s="84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</row>
    <row r="976" spans="1:38" ht="18" x14ac:dyDescent="0.3">
      <c r="A976" s="84"/>
      <c r="B976" s="84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</row>
    <row r="977" spans="1:38" ht="18" x14ac:dyDescent="0.3">
      <c r="A977" s="84"/>
      <c r="B977" s="84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</row>
    <row r="978" spans="1:38" ht="18" x14ac:dyDescent="0.3">
      <c r="A978" s="84"/>
      <c r="B978" s="84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</row>
    <row r="979" spans="1:38" ht="18" x14ac:dyDescent="0.3">
      <c r="A979" s="84"/>
      <c r="B979" s="84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</row>
    <row r="980" spans="1:38" ht="18" x14ac:dyDescent="0.3">
      <c r="A980" s="84"/>
      <c r="B980" s="84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</row>
    <row r="981" spans="1:38" ht="18" x14ac:dyDescent="0.3">
      <c r="A981" s="84"/>
      <c r="B981" s="84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</row>
    <row r="982" spans="1:38" ht="18" x14ac:dyDescent="0.3">
      <c r="A982" s="84"/>
      <c r="B982" s="84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</row>
    <row r="983" spans="1:38" ht="18" x14ac:dyDescent="0.3">
      <c r="A983" s="84"/>
      <c r="B983" s="84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</row>
    <row r="984" spans="1:38" ht="18" x14ac:dyDescent="0.3">
      <c r="A984" s="84"/>
      <c r="B984" s="84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</row>
    <row r="985" spans="1:38" ht="18" x14ac:dyDescent="0.3">
      <c r="A985" s="84"/>
      <c r="B985" s="84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</row>
    <row r="986" spans="1:38" ht="18" x14ac:dyDescent="0.3">
      <c r="A986" s="84"/>
      <c r="B986" s="84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</row>
    <row r="987" spans="1:38" ht="18" x14ac:dyDescent="0.3">
      <c r="A987" s="84"/>
      <c r="B987" s="84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</row>
    <row r="988" spans="1:38" ht="18" x14ac:dyDescent="0.3">
      <c r="A988" s="84"/>
      <c r="B988" s="84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</row>
    <row r="989" spans="1:38" ht="18" x14ac:dyDescent="0.3">
      <c r="A989" s="84"/>
      <c r="B989" s="84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</row>
    <row r="990" spans="1:38" ht="18" x14ac:dyDescent="0.3">
      <c r="A990" s="84"/>
      <c r="B990" s="84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</row>
    <row r="991" spans="1:38" ht="18" x14ac:dyDescent="0.3">
      <c r="A991" s="84"/>
      <c r="B991" s="84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</row>
    <row r="992" spans="1:38" ht="18" x14ac:dyDescent="0.3">
      <c r="A992" s="84"/>
      <c r="B992" s="84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</row>
    <row r="993" spans="1:38" ht="18" x14ac:dyDescent="0.3">
      <c r="A993" s="84"/>
      <c r="B993" s="84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</row>
    <row r="994" spans="1:38" ht="18" x14ac:dyDescent="0.3">
      <c r="A994" s="84"/>
      <c r="B994" s="84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</row>
    <row r="995" spans="1:38" ht="18" x14ac:dyDescent="0.3">
      <c r="A995" s="84"/>
      <c r="B995" s="84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</row>
    <row r="996" spans="1:38" ht="18" x14ac:dyDescent="0.3">
      <c r="A996" s="84"/>
      <c r="B996" s="84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</row>
    <row r="997" spans="1:38" ht="18" x14ac:dyDescent="0.3">
      <c r="A997" s="84"/>
      <c r="B997" s="84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  <c r="AA997" s="84"/>
      <c r="AB997" s="84"/>
      <c r="AC997" s="84"/>
      <c r="AD997" s="84"/>
      <c r="AE997" s="84"/>
      <c r="AF997" s="84"/>
      <c r="AG997" s="84"/>
      <c r="AH997" s="84"/>
      <c r="AI997" s="84"/>
      <c r="AJ997" s="84"/>
      <c r="AK997" s="84"/>
      <c r="AL997" s="84"/>
    </row>
    <row r="998" spans="1:38" ht="18" x14ac:dyDescent="0.3">
      <c r="A998" s="84"/>
      <c r="B998" s="84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  <c r="AA998" s="84"/>
      <c r="AB998" s="84"/>
      <c r="AC998" s="84"/>
      <c r="AD998" s="84"/>
      <c r="AE998" s="84"/>
      <c r="AF998" s="84"/>
      <c r="AG998" s="84"/>
      <c r="AH998" s="84"/>
      <c r="AI998" s="84"/>
      <c r="AJ998" s="84"/>
      <c r="AK998" s="84"/>
      <c r="AL998" s="84"/>
    </row>
    <row r="999" spans="1:38" ht="18" x14ac:dyDescent="0.3">
      <c r="A999" s="84"/>
      <c r="B999" s="84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  <c r="AA999" s="84"/>
      <c r="AB999" s="84"/>
      <c r="AC999" s="84"/>
      <c r="AD999" s="84"/>
      <c r="AE999" s="84"/>
      <c r="AF999" s="84"/>
      <c r="AG999" s="84"/>
      <c r="AH999" s="84"/>
      <c r="AI999" s="84"/>
      <c r="AJ999" s="84"/>
      <c r="AK999" s="84"/>
      <c r="AL999" s="84"/>
    </row>
    <row r="1000" spans="1:38" ht="18" x14ac:dyDescent="0.3">
      <c r="A1000" s="84"/>
      <c r="B1000" s="84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  <c r="AA1000" s="84"/>
      <c r="AB1000" s="84"/>
      <c r="AC1000" s="84"/>
      <c r="AD1000" s="84"/>
      <c r="AE1000" s="84"/>
      <c r="AF1000" s="84"/>
      <c r="AG1000" s="84"/>
      <c r="AH1000" s="84"/>
      <c r="AI1000" s="84"/>
      <c r="AJ1000" s="84"/>
      <c r="AK1000" s="84"/>
      <c r="AL1000" s="84"/>
    </row>
    <row r="1001" spans="1:38" ht="18" x14ac:dyDescent="0.3">
      <c r="A1001" s="84"/>
      <c r="B1001" s="84"/>
      <c r="C1001" s="84"/>
      <c r="D1001" s="84"/>
      <c r="E1001" s="84"/>
      <c r="F1001" s="84"/>
      <c r="G1001" s="84"/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84"/>
      <c r="X1001" s="84"/>
      <c r="Y1001" s="84"/>
      <c r="Z1001" s="84"/>
      <c r="AA1001" s="84"/>
      <c r="AB1001" s="84"/>
      <c r="AC1001" s="84"/>
      <c r="AD1001" s="84"/>
      <c r="AE1001" s="84"/>
      <c r="AF1001" s="84"/>
      <c r="AG1001" s="84"/>
      <c r="AH1001" s="84"/>
      <c r="AI1001" s="84"/>
      <c r="AJ1001" s="84"/>
      <c r="AK1001" s="84"/>
      <c r="AL1001" s="84"/>
    </row>
    <row r="1002" spans="1:38" ht="18" x14ac:dyDescent="0.3">
      <c r="A1002" s="84"/>
      <c r="B1002" s="84"/>
      <c r="C1002" s="84"/>
      <c r="D1002" s="84"/>
      <c r="E1002" s="84"/>
      <c r="F1002" s="84"/>
      <c r="G1002" s="84"/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84"/>
      <c r="X1002" s="84"/>
      <c r="Y1002" s="84"/>
      <c r="Z1002" s="84"/>
      <c r="AA1002" s="84"/>
      <c r="AB1002" s="84"/>
      <c r="AC1002" s="84"/>
      <c r="AD1002" s="84"/>
      <c r="AE1002" s="84"/>
      <c r="AF1002" s="84"/>
      <c r="AG1002" s="84"/>
      <c r="AH1002" s="84"/>
      <c r="AI1002" s="84"/>
      <c r="AJ1002" s="84"/>
      <c r="AK1002" s="84"/>
      <c r="AL1002" s="84"/>
    </row>
    <row r="1003" spans="1:38" ht="18" x14ac:dyDescent="0.3">
      <c r="A1003" s="84"/>
      <c r="B1003" s="84"/>
      <c r="C1003" s="84"/>
      <c r="D1003" s="84"/>
      <c r="E1003" s="84"/>
      <c r="F1003" s="84"/>
      <c r="G1003" s="84"/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84"/>
      <c r="X1003" s="84"/>
      <c r="Y1003" s="84"/>
      <c r="Z1003" s="84"/>
      <c r="AA1003" s="84"/>
      <c r="AB1003" s="84"/>
      <c r="AC1003" s="84"/>
      <c r="AD1003" s="84"/>
      <c r="AE1003" s="84"/>
      <c r="AF1003" s="84"/>
      <c r="AG1003" s="84"/>
      <c r="AH1003" s="84"/>
      <c r="AI1003" s="84"/>
      <c r="AJ1003" s="84"/>
      <c r="AK1003" s="84"/>
      <c r="AL1003" s="84"/>
    </row>
    <row r="1004" spans="1:38" ht="18" x14ac:dyDescent="0.3">
      <c r="A1004" s="84"/>
      <c r="B1004" s="84"/>
      <c r="C1004" s="84"/>
      <c r="D1004" s="84"/>
      <c r="E1004" s="84"/>
      <c r="F1004" s="84"/>
      <c r="G1004" s="84"/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84"/>
      <c r="X1004" s="84"/>
      <c r="Y1004" s="84"/>
      <c r="Z1004" s="84"/>
      <c r="AA1004" s="84"/>
      <c r="AB1004" s="84"/>
      <c r="AC1004" s="84"/>
      <c r="AD1004" s="84"/>
      <c r="AE1004" s="84"/>
      <c r="AF1004" s="84"/>
      <c r="AG1004" s="84"/>
      <c r="AH1004" s="84"/>
      <c r="AI1004" s="84"/>
      <c r="AJ1004" s="84"/>
      <c r="AK1004" s="84"/>
      <c r="AL1004" s="84"/>
    </row>
    <row r="1005" spans="1:38" ht="18" x14ac:dyDescent="0.3">
      <c r="A1005" s="84"/>
      <c r="B1005" s="84"/>
      <c r="C1005" s="84"/>
      <c r="D1005" s="84"/>
      <c r="E1005" s="84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84"/>
      <c r="X1005" s="84"/>
      <c r="Y1005" s="84"/>
      <c r="Z1005" s="84"/>
      <c r="AA1005" s="84"/>
      <c r="AB1005" s="84"/>
      <c r="AC1005" s="84"/>
      <c r="AD1005" s="84"/>
      <c r="AE1005" s="84"/>
      <c r="AF1005" s="84"/>
      <c r="AG1005" s="84"/>
      <c r="AH1005" s="84"/>
      <c r="AI1005" s="84"/>
      <c r="AJ1005" s="84"/>
      <c r="AK1005" s="84"/>
      <c r="AL1005" s="84"/>
    </row>
    <row r="1006" spans="1:38" ht="18" x14ac:dyDescent="0.3">
      <c r="A1006" s="84"/>
      <c r="B1006" s="84"/>
      <c r="C1006" s="84"/>
      <c r="D1006" s="84"/>
      <c r="E1006" s="84"/>
      <c r="F1006" s="84"/>
      <c r="G1006" s="84"/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84"/>
      <c r="X1006" s="84"/>
      <c r="Y1006" s="84"/>
      <c r="Z1006" s="84"/>
      <c r="AA1006" s="84"/>
      <c r="AB1006" s="84"/>
      <c r="AC1006" s="84"/>
      <c r="AD1006" s="84"/>
      <c r="AE1006" s="84"/>
      <c r="AF1006" s="84"/>
      <c r="AG1006" s="84"/>
      <c r="AH1006" s="84"/>
      <c r="AI1006" s="84"/>
      <c r="AJ1006" s="84"/>
      <c r="AK1006" s="84"/>
      <c r="AL1006" s="84"/>
    </row>
  </sheetData>
  <mergeCells count="7">
    <mergeCell ref="H9:J9"/>
    <mergeCell ref="D25:E25"/>
    <mergeCell ref="D3:F3"/>
    <mergeCell ref="D4:F4"/>
    <mergeCell ref="D5:F5"/>
    <mergeCell ref="D6:F6"/>
    <mergeCell ref="H8:J8"/>
  </mergeCells>
  <conditionalFormatting sqref="F8:F24">
    <cfRule type="cellIs" dxfId="1" priority="1" operator="greaterThan">
      <formula>0</formula>
    </cfRule>
  </conditionalFormatting>
  <conditionalFormatting sqref="I15">
    <cfRule type="notContainsBlanks" dxfId="0" priority="2">
      <formula>LEN(TRIM(I15))&gt;0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baseColWidth="10" defaultColWidth="14.5" defaultRowHeight="15.75" customHeight="1" x14ac:dyDescent="0.15"/>
  <cols>
    <col min="2" max="2" width="11" customWidth="1"/>
    <col min="3" max="3" width="12.5" customWidth="1"/>
    <col min="4" max="4" width="7.33203125" customWidth="1"/>
    <col min="5" max="5" width="13.5" customWidth="1"/>
    <col min="6" max="6" width="9.83203125" customWidth="1"/>
    <col min="7" max="7" width="8.33203125" customWidth="1"/>
  </cols>
  <sheetData>
    <row r="1" spans="1:26" ht="15.75" customHeight="1" x14ac:dyDescent="0.3">
      <c r="A1" s="7"/>
      <c r="B1" s="7"/>
      <c r="C1" s="7"/>
      <c r="D1" s="7"/>
      <c r="E1" s="7"/>
      <c r="F1" s="2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3">
      <c r="A2" s="7"/>
      <c r="B2" s="35" t="s">
        <v>56</v>
      </c>
      <c r="D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">
      <c r="A3" s="7"/>
      <c r="B3" s="36" t="s">
        <v>57</v>
      </c>
      <c r="C3" s="37"/>
      <c r="D3" s="7"/>
      <c r="E3" s="38" t="s">
        <v>58</v>
      </c>
      <c r="F3" s="38" t="s">
        <v>59</v>
      </c>
      <c r="G3" s="7"/>
      <c r="H3" s="38" t="s">
        <v>60</v>
      </c>
      <c r="I3" s="38" t="s">
        <v>61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">
      <c r="A4" s="7"/>
      <c r="B4" s="39" t="s">
        <v>34</v>
      </c>
      <c r="C4" s="40">
        <f>SUBTOTAL(109,Sales!Y:Y)</f>
        <v>73476.5</v>
      </c>
      <c r="D4" s="41"/>
      <c r="E4" s="42" t="str">
        <f t="shared" ref="E4:E6" si="0">INDEX($B$10:$C$21,MATCH(F4,$C$10:$C$21,),1)</f>
        <v>WC</v>
      </c>
      <c r="F4" s="43">
        <f t="shared" ref="F4:F6" si="1">LARGE(C$10:C$21,ROWS(F$4:F4))</f>
        <v>75.900000000000006</v>
      </c>
      <c r="G4" s="7"/>
      <c r="H4" s="44">
        <f t="array" ref="H4">INDEX(Sales!$D$2:$Y$45,MATCH(I4,Sales!$Y$2:$Y$45,),1)</f>
        <v>0</v>
      </c>
      <c r="I4" s="45">
        <f>LARGE(Sales!Y:Y,ROWS(I$4:I4))</f>
        <v>4615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">
      <c r="A5" s="7"/>
      <c r="B5" s="39" t="s">
        <v>36</v>
      </c>
      <c r="C5" s="46">
        <f>SUBTOTAL(109,Sales!AA:AA)</f>
        <v>50530</v>
      </c>
      <c r="D5" s="7"/>
      <c r="E5" s="42" t="str">
        <f t="shared" si="0"/>
        <v>SC</v>
      </c>
      <c r="F5" s="43">
        <f t="shared" si="1"/>
        <v>54</v>
      </c>
      <c r="G5" s="7"/>
      <c r="H5" s="44">
        <f t="array" ref="H5">INDEX(Sales!$D$2:$Y$45,MATCH(I5,Sales!$Y$2:$Y$45,),1)</f>
        <v>0</v>
      </c>
      <c r="I5" s="45">
        <f>LARGE(Sales!Y:Y,ROWS(I$4:I5))</f>
        <v>4358.5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">
      <c r="A6" s="7"/>
      <c r="B6" s="39" t="s">
        <v>62</v>
      </c>
      <c r="C6" s="46">
        <f>SUBTOTAL(109,Sales!AB:AB)</f>
        <v>22946.5</v>
      </c>
      <c r="D6" s="7"/>
      <c r="E6" s="42" t="str">
        <f t="shared" si="0"/>
        <v>L</v>
      </c>
      <c r="F6" s="43">
        <f t="shared" si="1"/>
        <v>47.2</v>
      </c>
      <c r="G6" s="7"/>
      <c r="H6" s="44">
        <f t="array" ref="H6">INDEX(Sales!$D$2:$Y$45,MATCH(I6,Sales!$Y$2:$Y$45,),1)</f>
        <v>0</v>
      </c>
      <c r="I6" s="45">
        <f>LARGE(Sales!Y:Y,ROWS(I$4:I6))</f>
        <v>4145.5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7"/>
      <c r="B7" s="7"/>
      <c r="C7" s="7"/>
      <c r="D7" s="7"/>
      <c r="E7" s="7"/>
      <c r="F7" s="2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">
      <c r="A8" s="7"/>
      <c r="D8" s="7"/>
      <c r="E8" s="7"/>
      <c r="F8" s="2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3">
      <c r="A9" s="7"/>
      <c r="B9" s="36" t="s">
        <v>63</v>
      </c>
      <c r="C9" s="55"/>
      <c r="D9" s="7"/>
      <c r="E9" s="7"/>
      <c r="F9" s="2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">
      <c r="A10" s="7"/>
      <c r="B10" s="56" t="s">
        <v>16</v>
      </c>
      <c r="C10" s="58">
        <f>SUBTOTAL(109,Sales!G:G)</f>
        <v>54</v>
      </c>
      <c r="D10" s="7"/>
      <c r="E10" s="7"/>
      <c r="F10" s="2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3">
      <c r="A11" s="7"/>
      <c r="B11" s="56" t="s">
        <v>17</v>
      </c>
      <c r="C11" s="58">
        <f>SUBTOTAL(109,Sales!H:H)</f>
        <v>39</v>
      </c>
      <c r="D11" s="7"/>
      <c r="E11" s="7"/>
      <c r="F11" s="2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">
      <c r="A12" s="7"/>
      <c r="B12" s="56" t="s">
        <v>18</v>
      </c>
      <c r="C12" s="58">
        <f>SUBTOTAL(109,Sales!I:I)</f>
        <v>75.900000000000006</v>
      </c>
      <c r="D12" s="7"/>
      <c r="E12" s="7"/>
      <c r="F12" s="24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">
      <c r="A13" s="7"/>
      <c r="B13" s="56" t="s">
        <v>19</v>
      </c>
      <c r="C13" s="58">
        <f>SUBTOTAL(109,Sales!J:J)</f>
        <v>29.900000000000002</v>
      </c>
      <c r="D13" s="7"/>
      <c r="E13" s="7"/>
      <c r="F13" s="2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">
      <c r="A14" s="7"/>
      <c r="B14" s="56" t="s">
        <v>20</v>
      </c>
      <c r="C14" s="58">
        <f>SUBTOTAL(109,Sales!K:K)</f>
        <v>21.2</v>
      </c>
      <c r="D14" s="7"/>
      <c r="E14" s="7"/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">
      <c r="A15" s="7"/>
      <c r="B15" s="56" t="s">
        <v>21</v>
      </c>
      <c r="C15" s="58">
        <f>SUBTOTAL(109,Sales!L:L)</f>
        <v>29.900000000000006</v>
      </c>
      <c r="D15" s="7"/>
      <c r="E15" s="7"/>
      <c r="F15" s="24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">
      <c r="A16" s="7"/>
      <c r="B16" s="56" t="s">
        <v>22</v>
      </c>
      <c r="C16" s="58">
        <f>SUBTOTAL(109,Sales!M:M)</f>
        <v>18.399999999999999</v>
      </c>
      <c r="D16" s="7"/>
      <c r="E16" s="7"/>
      <c r="F16" s="2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">
      <c r="A17" s="7"/>
      <c r="B17" s="56" t="s">
        <v>23</v>
      </c>
      <c r="C17" s="58">
        <f>SUBTOTAL(109,Sales!N:N)</f>
        <v>4</v>
      </c>
      <c r="D17" s="7"/>
      <c r="E17" s="7"/>
      <c r="F17" s="2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7"/>
      <c r="B18" s="56" t="s">
        <v>24</v>
      </c>
      <c r="C18" s="58">
        <f>SUBTOTAL(109,Sales!O:O)</f>
        <v>2</v>
      </c>
      <c r="D18" s="7"/>
      <c r="E18" s="7"/>
      <c r="F18" s="2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7"/>
      <c r="B19" s="56" t="s">
        <v>25</v>
      </c>
      <c r="C19" s="58">
        <f>SUBTOTAL(109,Sales!P:P)</f>
        <v>37.5</v>
      </c>
      <c r="D19" s="7"/>
      <c r="E19" s="7"/>
      <c r="F19" s="2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7"/>
      <c r="B20" s="56" t="s">
        <v>26</v>
      </c>
      <c r="C20" s="58">
        <f>SUBTOTAL(109,Sales!Q:Q)</f>
        <v>34</v>
      </c>
      <c r="D20" s="7"/>
      <c r="E20" s="7"/>
      <c r="F20" s="2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7"/>
      <c r="B21" s="56" t="s">
        <v>27</v>
      </c>
      <c r="C21" s="58">
        <f>SUBTOTAL(109,Sales!R:R)</f>
        <v>47.2</v>
      </c>
      <c r="D21" s="7"/>
      <c r="E21" s="7"/>
      <c r="F21" s="2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">
      <c r="A22" s="7"/>
      <c r="B22" s="7"/>
      <c r="C22" s="7"/>
      <c r="D22" s="7"/>
      <c r="E22" s="7"/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">
      <c r="A23" s="7"/>
      <c r="B23" s="7"/>
      <c r="C23" s="7"/>
      <c r="D23" s="7"/>
      <c r="E23" s="7"/>
      <c r="F23" s="2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7"/>
      <c r="B24" s="7"/>
      <c r="C24" s="7"/>
      <c r="D24" s="7"/>
      <c r="E24" s="7"/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7"/>
      <c r="B25" s="7"/>
      <c r="C25" s="7"/>
      <c r="D25" s="7"/>
      <c r="E25" s="7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7"/>
      <c r="B26" s="7"/>
      <c r="C26" s="7"/>
      <c r="D26" s="7"/>
      <c r="E26" s="7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7"/>
      <c r="B27" s="7"/>
      <c r="C27" s="7"/>
      <c r="D27" s="7"/>
      <c r="E27" s="7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3">
      <c r="A28" s="7"/>
      <c r="B28" s="7"/>
      <c r="C28" s="7"/>
      <c r="D28" s="7"/>
      <c r="E28" s="7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3">
      <c r="A29" s="7"/>
      <c r="B29" s="7"/>
      <c r="C29" s="7"/>
      <c r="D29" s="7"/>
      <c r="E29" s="7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3">
      <c r="A30" s="7"/>
      <c r="B30" s="7"/>
      <c r="C30" s="7"/>
      <c r="D30" s="7"/>
      <c r="E30" s="7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7"/>
      <c r="B31" s="7"/>
      <c r="C31" s="7"/>
      <c r="D31" s="7"/>
      <c r="E31" s="7"/>
      <c r="F31" s="2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7"/>
      <c r="B32" s="7"/>
      <c r="C32" s="7"/>
      <c r="D32" s="7"/>
      <c r="E32" s="7"/>
      <c r="F32" s="2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3">
      <c r="A33" s="7"/>
      <c r="B33" s="7"/>
      <c r="C33" s="7"/>
      <c r="D33" s="7"/>
      <c r="E33" s="7"/>
      <c r="F33" s="2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">
      <c r="A34" s="7"/>
      <c r="B34" s="7"/>
      <c r="C34" s="7"/>
      <c r="D34" s="7"/>
      <c r="E34" s="7"/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">
      <c r="A35" s="7"/>
      <c r="B35" s="7"/>
      <c r="C35" s="7"/>
      <c r="D35" s="7"/>
      <c r="E35" s="7"/>
      <c r="F35" s="2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3">
      <c r="A36" s="7"/>
      <c r="B36" s="7"/>
      <c r="C36" s="7"/>
      <c r="D36" s="7"/>
      <c r="E36" s="7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3">
      <c r="A37" s="7"/>
      <c r="B37" s="7"/>
      <c r="C37" s="7"/>
      <c r="D37" s="7"/>
      <c r="E37" s="7"/>
      <c r="F37" s="2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3">
      <c r="A38" s="7"/>
      <c r="B38" s="7"/>
      <c r="C38" s="7"/>
      <c r="D38" s="7"/>
      <c r="E38" s="7"/>
      <c r="F38" s="2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3">
      <c r="A39" s="7"/>
      <c r="B39" s="7"/>
      <c r="C39" s="7"/>
      <c r="D39" s="7"/>
      <c r="E39" s="7"/>
      <c r="F39" s="2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3">
      <c r="A40" s="7"/>
      <c r="B40" s="7"/>
      <c r="C40" s="7"/>
      <c r="D40" s="7"/>
      <c r="E40" s="7"/>
      <c r="F40" s="2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3">
      <c r="A41" s="7"/>
      <c r="B41" s="7"/>
      <c r="C41" s="7"/>
      <c r="D41" s="7"/>
      <c r="E41" s="7"/>
      <c r="F41" s="2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3">
      <c r="A42" s="7"/>
      <c r="B42" s="7"/>
      <c r="C42" s="7"/>
      <c r="D42" s="7"/>
      <c r="E42" s="7"/>
      <c r="F42" s="2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3">
      <c r="A43" s="7"/>
      <c r="B43" s="7"/>
      <c r="C43" s="7"/>
      <c r="D43" s="7"/>
      <c r="E43" s="7"/>
      <c r="F43" s="2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3">
      <c r="A44" s="7"/>
      <c r="B44" s="7"/>
      <c r="C44" s="7"/>
      <c r="D44" s="7"/>
      <c r="E44" s="7"/>
      <c r="F44" s="2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8" x14ac:dyDescent="0.3">
      <c r="A45" s="7"/>
      <c r="B45" s="7"/>
      <c r="C45" s="7"/>
      <c r="D45" s="7"/>
      <c r="E45" s="7"/>
      <c r="F45" s="24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8" x14ac:dyDescent="0.3">
      <c r="A46" s="7"/>
      <c r="B46" s="7"/>
      <c r="C46" s="7"/>
      <c r="D46" s="7"/>
      <c r="E46" s="7"/>
      <c r="F46" s="2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x14ac:dyDescent="0.3">
      <c r="A47" s="7"/>
      <c r="B47" s="7"/>
      <c r="C47" s="7"/>
      <c r="D47" s="7"/>
      <c r="E47" s="7"/>
      <c r="F47" s="2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x14ac:dyDescent="0.3">
      <c r="A48" s="7"/>
      <c r="B48" s="7"/>
      <c r="C48" s="7"/>
      <c r="D48" s="7"/>
      <c r="E48" s="7"/>
      <c r="F48" s="2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8" x14ac:dyDescent="0.3">
      <c r="A49" s="7"/>
      <c r="B49" s="7"/>
      <c r="C49" s="7"/>
      <c r="D49" s="7"/>
      <c r="E49" s="7"/>
      <c r="F49" s="2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8" x14ac:dyDescent="0.3">
      <c r="A50" s="7"/>
      <c r="B50" s="7"/>
      <c r="C50" s="7"/>
      <c r="D50" s="7"/>
      <c r="E50" s="7"/>
      <c r="F50" s="2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x14ac:dyDescent="0.3">
      <c r="A51" s="7"/>
      <c r="B51" s="7"/>
      <c r="C51" s="7"/>
      <c r="D51" s="7"/>
      <c r="E51" s="7"/>
      <c r="F51" s="24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x14ac:dyDescent="0.3">
      <c r="A52" s="7"/>
      <c r="B52" s="7"/>
      <c r="C52" s="7"/>
      <c r="D52" s="7"/>
      <c r="E52" s="7"/>
      <c r="F52" s="2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8" x14ac:dyDescent="0.3">
      <c r="A53" s="7"/>
      <c r="B53" s="7"/>
      <c r="C53" s="7"/>
      <c r="D53" s="7"/>
      <c r="E53" s="7"/>
      <c r="F53" s="24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8" x14ac:dyDescent="0.3">
      <c r="A54" s="7"/>
      <c r="B54" s="7"/>
      <c r="C54" s="7"/>
      <c r="D54" s="7"/>
      <c r="E54" s="7"/>
      <c r="F54" s="2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x14ac:dyDescent="0.3">
      <c r="A55" s="7"/>
      <c r="B55" s="7"/>
      <c r="C55" s="7"/>
      <c r="D55" s="7"/>
      <c r="E55" s="7"/>
      <c r="F55" s="2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x14ac:dyDescent="0.3">
      <c r="A56" s="7"/>
      <c r="B56" s="7"/>
      <c r="C56" s="7"/>
      <c r="D56" s="7"/>
      <c r="E56" s="7"/>
      <c r="F56" s="24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8" x14ac:dyDescent="0.3">
      <c r="A57" s="7"/>
      <c r="B57" s="7"/>
      <c r="C57" s="7"/>
      <c r="D57" s="7"/>
      <c r="E57" s="7"/>
      <c r="F57" s="24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8" x14ac:dyDescent="0.3">
      <c r="A58" s="7"/>
      <c r="B58" s="7"/>
      <c r="C58" s="7"/>
      <c r="D58" s="7"/>
      <c r="E58" s="7"/>
      <c r="F58" s="24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x14ac:dyDescent="0.3">
      <c r="A59" s="7"/>
      <c r="B59" s="7"/>
      <c r="C59" s="7"/>
      <c r="D59" s="7"/>
      <c r="E59" s="7"/>
      <c r="F59" s="2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x14ac:dyDescent="0.3">
      <c r="A60" s="7"/>
      <c r="B60" s="7"/>
      <c r="C60" s="7"/>
      <c r="D60" s="7"/>
      <c r="E60" s="7"/>
      <c r="F60" s="2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8" x14ac:dyDescent="0.3">
      <c r="A61" s="7"/>
      <c r="B61" s="7"/>
      <c r="C61" s="7"/>
      <c r="D61" s="7"/>
      <c r="E61" s="7"/>
      <c r="F61" s="24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8" x14ac:dyDescent="0.3">
      <c r="A62" s="7"/>
      <c r="B62" s="7"/>
      <c r="C62" s="7"/>
      <c r="D62" s="7"/>
      <c r="E62" s="7"/>
      <c r="F62" s="24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x14ac:dyDescent="0.3">
      <c r="A63" s="7"/>
      <c r="B63" s="7"/>
      <c r="C63" s="7"/>
      <c r="D63" s="7"/>
      <c r="E63" s="7"/>
      <c r="F63" s="24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x14ac:dyDescent="0.3">
      <c r="A64" s="7"/>
      <c r="B64" s="7"/>
      <c r="C64" s="7"/>
      <c r="D64" s="7"/>
      <c r="E64" s="7"/>
      <c r="F64" s="24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8" x14ac:dyDescent="0.3">
      <c r="A65" s="7"/>
      <c r="B65" s="7"/>
      <c r="C65" s="7"/>
      <c r="D65" s="7"/>
      <c r="E65" s="7"/>
      <c r="F65" s="24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8" x14ac:dyDescent="0.3">
      <c r="A66" s="7"/>
      <c r="B66" s="7"/>
      <c r="C66" s="7"/>
      <c r="D66" s="7"/>
      <c r="E66" s="7"/>
      <c r="F66" s="24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x14ac:dyDescent="0.3">
      <c r="A67" s="7"/>
      <c r="B67" s="7"/>
      <c r="C67" s="7"/>
      <c r="D67" s="7"/>
      <c r="E67" s="7"/>
      <c r="F67" s="24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x14ac:dyDescent="0.3">
      <c r="A68" s="7"/>
      <c r="B68" s="7"/>
      <c r="C68" s="7"/>
      <c r="D68" s="7"/>
      <c r="E68" s="7"/>
      <c r="F68" s="24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8" x14ac:dyDescent="0.3">
      <c r="A69" s="7"/>
      <c r="B69" s="7"/>
      <c r="C69" s="7"/>
      <c r="D69" s="7"/>
      <c r="E69" s="7"/>
      <c r="F69" s="24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8" x14ac:dyDescent="0.3">
      <c r="A70" s="7"/>
      <c r="B70" s="7"/>
      <c r="C70" s="7"/>
      <c r="D70" s="7"/>
      <c r="E70" s="7"/>
      <c r="F70" s="24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x14ac:dyDescent="0.3">
      <c r="A71" s="7"/>
      <c r="B71" s="7"/>
      <c r="C71" s="7"/>
      <c r="D71" s="7"/>
      <c r="E71" s="7"/>
      <c r="F71" s="24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x14ac:dyDescent="0.3">
      <c r="A72" s="7"/>
      <c r="B72" s="7"/>
      <c r="C72" s="7"/>
      <c r="D72" s="7"/>
      <c r="E72" s="7"/>
      <c r="F72" s="24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8" x14ac:dyDescent="0.3">
      <c r="A73" s="7"/>
      <c r="B73" s="7"/>
      <c r="C73" s="7"/>
      <c r="D73" s="7"/>
      <c r="E73" s="7"/>
      <c r="F73" s="24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8" x14ac:dyDescent="0.3">
      <c r="A74" s="7"/>
      <c r="B74" s="7"/>
      <c r="C74" s="7"/>
      <c r="D74" s="7"/>
      <c r="E74" s="7"/>
      <c r="F74" s="24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x14ac:dyDescent="0.3">
      <c r="A75" s="7"/>
      <c r="B75" s="7"/>
      <c r="C75" s="7"/>
      <c r="D75" s="7"/>
      <c r="E75" s="7"/>
      <c r="F75" s="24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x14ac:dyDescent="0.3">
      <c r="A76" s="7"/>
      <c r="B76" s="7"/>
      <c r="C76" s="7"/>
      <c r="D76" s="7"/>
      <c r="E76" s="7"/>
      <c r="F76" s="24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8" x14ac:dyDescent="0.3">
      <c r="A77" s="7"/>
      <c r="B77" s="7"/>
      <c r="C77" s="7"/>
      <c r="D77" s="7"/>
      <c r="E77" s="7"/>
      <c r="F77" s="24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8" x14ac:dyDescent="0.3">
      <c r="A78" s="7"/>
      <c r="B78" s="7"/>
      <c r="C78" s="7"/>
      <c r="D78" s="7"/>
      <c r="E78" s="7"/>
      <c r="F78" s="2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x14ac:dyDescent="0.3">
      <c r="A79" s="7"/>
      <c r="B79" s="7"/>
      <c r="C79" s="7"/>
      <c r="D79" s="7"/>
      <c r="E79" s="7"/>
      <c r="F79" s="24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x14ac:dyDescent="0.3">
      <c r="A80" s="7"/>
      <c r="B80" s="7"/>
      <c r="C80" s="7"/>
      <c r="D80" s="7"/>
      <c r="E80" s="7"/>
      <c r="F80" s="24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8" x14ac:dyDescent="0.3">
      <c r="A81" s="7"/>
      <c r="B81" s="7"/>
      <c r="C81" s="7"/>
      <c r="D81" s="7"/>
      <c r="E81" s="7"/>
      <c r="F81" s="24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8" x14ac:dyDescent="0.3">
      <c r="A82" s="7"/>
      <c r="B82" s="7"/>
      <c r="C82" s="7"/>
      <c r="D82" s="7"/>
      <c r="E82" s="7"/>
      <c r="F82" s="24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x14ac:dyDescent="0.3">
      <c r="A83" s="7"/>
      <c r="B83" s="7"/>
      <c r="C83" s="7"/>
      <c r="D83" s="7"/>
      <c r="E83" s="7"/>
      <c r="F83" s="24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x14ac:dyDescent="0.3">
      <c r="A84" s="7"/>
      <c r="B84" s="7"/>
      <c r="C84" s="7"/>
      <c r="D84" s="7"/>
      <c r="E84" s="7"/>
      <c r="F84" s="24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8" x14ac:dyDescent="0.3">
      <c r="A85" s="7"/>
      <c r="B85" s="7"/>
      <c r="C85" s="7"/>
      <c r="D85" s="7"/>
      <c r="E85" s="7"/>
      <c r="F85" s="24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8" x14ac:dyDescent="0.3">
      <c r="A86" s="7"/>
      <c r="B86" s="7"/>
      <c r="C86" s="7"/>
      <c r="D86" s="7"/>
      <c r="E86" s="7"/>
      <c r="F86" s="24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x14ac:dyDescent="0.3">
      <c r="A87" s="7"/>
      <c r="B87" s="7"/>
      <c r="C87" s="7"/>
      <c r="D87" s="7"/>
      <c r="E87" s="7"/>
      <c r="F87" s="24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x14ac:dyDescent="0.3">
      <c r="A88" s="7"/>
      <c r="B88" s="7"/>
      <c r="C88" s="7"/>
      <c r="D88" s="7"/>
      <c r="E88" s="7"/>
      <c r="F88" s="24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8" x14ac:dyDescent="0.3">
      <c r="A89" s="7"/>
      <c r="B89" s="7"/>
      <c r="C89" s="7"/>
      <c r="D89" s="7"/>
      <c r="E89" s="7"/>
      <c r="F89" s="24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8" x14ac:dyDescent="0.3">
      <c r="A90" s="7"/>
      <c r="B90" s="7"/>
      <c r="C90" s="7"/>
      <c r="D90" s="7"/>
      <c r="E90" s="7"/>
      <c r="F90" s="24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" x14ac:dyDescent="0.3">
      <c r="A91" s="7"/>
      <c r="B91" s="7"/>
      <c r="C91" s="7"/>
      <c r="D91" s="7"/>
      <c r="E91" s="7"/>
      <c r="F91" s="24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" x14ac:dyDescent="0.3">
      <c r="A92" s="7"/>
      <c r="B92" s="7"/>
      <c r="C92" s="7"/>
      <c r="D92" s="7"/>
      <c r="E92" s="7"/>
      <c r="F92" s="24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8" x14ac:dyDescent="0.3">
      <c r="A93" s="7"/>
      <c r="B93" s="7"/>
      <c r="C93" s="7"/>
      <c r="D93" s="7"/>
      <c r="E93" s="7"/>
      <c r="F93" s="24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8" x14ac:dyDescent="0.3">
      <c r="A94" s="7"/>
      <c r="B94" s="7"/>
      <c r="C94" s="7"/>
      <c r="D94" s="7"/>
      <c r="E94" s="7"/>
      <c r="F94" s="24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" x14ac:dyDescent="0.3">
      <c r="A95" s="7"/>
      <c r="B95" s="7"/>
      <c r="C95" s="7"/>
      <c r="D95" s="7"/>
      <c r="E95" s="7"/>
      <c r="F95" s="24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" x14ac:dyDescent="0.3">
      <c r="A96" s="7"/>
      <c r="B96" s="7"/>
      <c r="C96" s="7"/>
      <c r="D96" s="7"/>
      <c r="E96" s="7"/>
      <c r="F96" s="24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8" x14ac:dyDescent="0.3">
      <c r="A97" s="7"/>
      <c r="B97" s="7"/>
      <c r="C97" s="7"/>
      <c r="D97" s="7"/>
      <c r="E97" s="7"/>
      <c r="F97" s="24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8" x14ac:dyDescent="0.3">
      <c r="A98" s="7"/>
      <c r="B98" s="7"/>
      <c r="C98" s="7"/>
      <c r="D98" s="7"/>
      <c r="E98" s="7"/>
      <c r="F98" s="24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" x14ac:dyDescent="0.3">
      <c r="A99" s="7"/>
      <c r="B99" s="7"/>
      <c r="C99" s="7"/>
      <c r="D99" s="7"/>
      <c r="E99" s="7"/>
      <c r="F99" s="24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" x14ac:dyDescent="0.3">
      <c r="A100" s="7"/>
      <c r="B100" s="7"/>
      <c r="C100" s="7"/>
      <c r="D100" s="7"/>
      <c r="E100" s="7"/>
      <c r="F100" s="24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8" x14ac:dyDescent="0.3">
      <c r="A101" s="7"/>
      <c r="B101" s="7"/>
      <c r="C101" s="7"/>
      <c r="D101" s="7"/>
      <c r="E101" s="7"/>
      <c r="F101" s="24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8" x14ac:dyDescent="0.3">
      <c r="A102" s="7"/>
      <c r="B102" s="7"/>
      <c r="C102" s="7"/>
      <c r="D102" s="7"/>
      <c r="E102" s="7"/>
      <c r="F102" s="2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" x14ac:dyDescent="0.3">
      <c r="A103" s="7"/>
      <c r="B103" s="7"/>
      <c r="C103" s="7"/>
      <c r="D103" s="7"/>
      <c r="E103" s="7"/>
      <c r="F103" s="24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" x14ac:dyDescent="0.3">
      <c r="A104" s="7"/>
      <c r="B104" s="7"/>
      <c r="C104" s="7"/>
      <c r="D104" s="7"/>
      <c r="E104" s="7"/>
      <c r="F104" s="24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8" x14ac:dyDescent="0.3">
      <c r="A105" s="7"/>
      <c r="B105" s="7"/>
      <c r="C105" s="7"/>
      <c r="D105" s="7"/>
      <c r="E105" s="7"/>
      <c r="F105" s="24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8" x14ac:dyDescent="0.3">
      <c r="A106" s="7"/>
      <c r="B106" s="7"/>
      <c r="C106" s="7"/>
      <c r="D106" s="7"/>
      <c r="E106" s="7"/>
      <c r="F106" s="24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" x14ac:dyDescent="0.3">
      <c r="A107" s="7"/>
      <c r="B107" s="7"/>
      <c r="C107" s="7"/>
      <c r="D107" s="7"/>
      <c r="E107" s="7"/>
      <c r="F107" s="2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" x14ac:dyDescent="0.3">
      <c r="A108" s="7"/>
      <c r="B108" s="7"/>
      <c r="C108" s="7"/>
      <c r="D108" s="7"/>
      <c r="E108" s="7"/>
      <c r="F108" s="24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8" x14ac:dyDescent="0.3">
      <c r="A109" s="7"/>
      <c r="B109" s="7"/>
      <c r="C109" s="7"/>
      <c r="D109" s="7"/>
      <c r="E109" s="7"/>
      <c r="F109" s="24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8" x14ac:dyDescent="0.3">
      <c r="A110" s="7"/>
      <c r="B110" s="7"/>
      <c r="C110" s="7"/>
      <c r="D110" s="7"/>
      <c r="E110" s="7"/>
      <c r="F110" s="24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8" x14ac:dyDescent="0.3">
      <c r="A111" s="7"/>
      <c r="B111" s="7"/>
      <c r="C111" s="7"/>
      <c r="D111" s="7"/>
      <c r="E111" s="7"/>
      <c r="F111" s="24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8" x14ac:dyDescent="0.3">
      <c r="A112" s="7"/>
      <c r="B112" s="7"/>
      <c r="C112" s="7"/>
      <c r="D112" s="7"/>
      <c r="E112" s="7"/>
      <c r="F112" s="24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8" x14ac:dyDescent="0.3">
      <c r="A113" s="7"/>
      <c r="B113" s="7"/>
      <c r="C113" s="7"/>
      <c r="D113" s="7"/>
      <c r="E113" s="7"/>
      <c r="F113" s="24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8" x14ac:dyDescent="0.3">
      <c r="A114" s="7"/>
      <c r="B114" s="7"/>
      <c r="C114" s="7"/>
      <c r="D114" s="7"/>
      <c r="E114" s="7"/>
      <c r="F114" s="24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8" x14ac:dyDescent="0.3">
      <c r="A115" s="7"/>
      <c r="B115" s="7"/>
      <c r="C115" s="7"/>
      <c r="D115" s="7"/>
      <c r="E115" s="7"/>
      <c r="F115" s="24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8" x14ac:dyDescent="0.3">
      <c r="A116" s="7"/>
      <c r="B116" s="7"/>
      <c r="C116" s="7"/>
      <c r="D116" s="7"/>
      <c r="E116" s="7"/>
      <c r="F116" s="2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8" x14ac:dyDescent="0.3">
      <c r="A117" s="7"/>
      <c r="B117" s="7"/>
      <c r="C117" s="7"/>
      <c r="D117" s="7"/>
      <c r="E117" s="7"/>
      <c r="F117" s="24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8" x14ac:dyDescent="0.3">
      <c r="A118" s="7"/>
      <c r="B118" s="7"/>
      <c r="C118" s="7"/>
      <c r="D118" s="7"/>
      <c r="E118" s="7"/>
      <c r="F118" s="24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8" x14ac:dyDescent="0.3">
      <c r="A119" s="7"/>
      <c r="B119" s="7"/>
      <c r="C119" s="7"/>
      <c r="D119" s="7"/>
      <c r="E119" s="7"/>
      <c r="F119" s="24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8" x14ac:dyDescent="0.3">
      <c r="A120" s="7"/>
      <c r="B120" s="7"/>
      <c r="C120" s="7"/>
      <c r="D120" s="7"/>
      <c r="E120" s="7"/>
      <c r="F120" s="24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8" x14ac:dyDescent="0.3">
      <c r="A121" s="7"/>
      <c r="B121" s="7"/>
      <c r="C121" s="7"/>
      <c r="D121" s="7"/>
      <c r="E121" s="7"/>
      <c r="F121" s="24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8" x14ac:dyDescent="0.3">
      <c r="A122" s="7"/>
      <c r="B122" s="7"/>
      <c r="C122" s="7"/>
      <c r="D122" s="7"/>
      <c r="E122" s="7"/>
      <c r="F122" s="24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8" x14ac:dyDescent="0.3">
      <c r="A123" s="7"/>
      <c r="B123" s="7"/>
      <c r="C123" s="7"/>
      <c r="D123" s="7"/>
      <c r="E123" s="7"/>
      <c r="F123" s="24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8" x14ac:dyDescent="0.3">
      <c r="A124" s="7"/>
      <c r="B124" s="7"/>
      <c r="C124" s="7"/>
      <c r="D124" s="7"/>
      <c r="E124" s="7"/>
      <c r="F124" s="24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8" x14ac:dyDescent="0.3">
      <c r="A125" s="7"/>
      <c r="B125" s="7"/>
      <c r="C125" s="7"/>
      <c r="D125" s="7"/>
      <c r="E125" s="7"/>
      <c r="F125" s="2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8" x14ac:dyDescent="0.3">
      <c r="A126" s="7"/>
      <c r="B126" s="7"/>
      <c r="C126" s="7"/>
      <c r="D126" s="7"/>
      <c r="E126" s="7"/>
      <c r="F126" s="2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8" x14ac:dyDescent="0.3">
      <c r="A127" s="7"/>
      <c r="B127" s="7"/>
      <c r="C127" s="7"/>
      <c r="D127" s="7"/>
      <c r="E127" s="7"/>
      <c r="F127" s="2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8" x14ac:dyDescent="0.3">
      <c r="A128" s="7"/>
      <c r="B128" s="7"/>
      <c r="C128" s="7"/>
      <c r="D128" s="7"/>
      <c r="E128" s="7"/>
      <c r="F128" s="24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8" x14ac:dyDescent="0.3">
      <c r="A129" s="7"/>
      <c r="B129" s="7"/>
      <c r="C129" s="7"/>
      <c r="D129" s="7"/>
      <c r="E129" s="7"/>
      <c r="F129" s="24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8" x14ac:dyDescent="0.3">
      <c r="A130" s="7"/>
      <c r="B130" s="7"/>
      <c r="C130" s="7"/>
      <c r="D130" s="7"/>
      <c r="E130" s="7"/>
      <c r="F130" s="24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8" x14ac:dyDescent="0.3">
      <c r="A131" s="7"/>
      <c r="B131" s="7"/>
      <c r="C131" s="7"/>
      <c r="D131" s="7"/>
      <c r="E131" s="7"/>
      <c r="F131" s="24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8" x14ac:dyDescent="0.3">
      <c r="A132" s="7"/>
      <c r="B132" s="7"/>
      <c r="C132" s="7"/>
      <c r="D132" s="7"/>
      <c r="E132" s="7"/>
      <c r="F132" s="24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8" x14ac:dyDescent="0.3">
      <c r="A133" s="7"/>
      <c r="B133" s="7"/>
      <c r="C133" s="7"/>
      <c r="D133" s="7"/>
      <c r="E133" s="7"/>
      <c r="F133" s="24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8" x14ac:dyDescent="0.3">
      <c r="A134" s="7"/>
      <c r="B134" s="7"/>
      <c r="C134" s="7"/>
      <c r="D134" s="7"/>
      <c r="E134" s="7"/>
      <c r="F134" s="24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8" x14ac:dyDescent="0.3">
      <c r="A135" s="7"/>
      <c r="B135" s="7"/>
      <c r="C135" s="7"/>
      <c r="D135" s="7"/>
      <c r="E135" s="7"/>
      <c r="F135" s="24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8" x14ac:dyDescent="0.3">
      <c r="A136" s="7"/>
      <c r="B136" s="7"/>
      <c r="C136" s="7"/>
      <c r="D136" s="7"/>
      <c r="E136" s="7"/>
      <c r="F136" s="24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8" x14ac:dyDescent="0.3">
      <c r="A137" s="7"/>
      <c r="B137" s="7"/>
      <c r="C137" s="7"/>
      <c r="D137" s="7"/>
      <c r="E137" s="7"/>
      <c r="F137" s="24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8" x14ac:dyDescent="0.3">
      <c r="A138" s="7"/>
      <c r="B138" s="7"/>
      <c r="C138" s="7"/>
      <c r="D138" s="7"/>
      <c r="E138" s="7"/>
      <c r="F138" s="24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8" x14ac:dyDescent="0.3">
      <c r="A139" s="7"/>
      <c r="B139" s="7"/>
      <c r="C139" s="7"/>
      <c r="D139" s="7"/>
      <c r="E139" s="7"/>
      <c r="F139" s="24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8" x14ac:dyDescent="0.3">
      <c r="A140" s="7"/>
      <c r="B140" s="7"/>
      <c r="C140" s="7"/>
      <c r="D140" s="7"/>
      <c r="E140" s="7"/>
      <c r="F140" s="24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8" x14ac:dyDescent="0.3">
      <c r="A141" s="7"/>
      <c r="B141" s="7"/>
      <c r="C141" s="7"/>
      <c r="D141" s="7"/>
      <c r="E141" s="7"/>
      <c r="F141" s="24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8" x14ac:dyDescent="0.3">
      <c r="A142" s="7"/>
      <c r="B142" s="7"/>
      <c r="C142" s="7"/>
      <c r="D142" s="7"/>
      <c r="E142" s="7"/>
      <c r="F142" s="24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8" x14ac:dyDescent="0.3">
      <c r="A143" s="7"/>
      <c r="B143" s="7"/>
      <c r="C143" s="7"/>
      <c r="D143" s="7"/>
      <c r="E143" s="7"/>
      <c r="F143" s="24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8" x14ac:dyDescent="0.3">
      <c r="A144" s="7"/>
      <c r="B144" s="7"/>
      <c r="C144" s="7"/>
      <c r="D144" s="7"/>
      <c r="E144" s="7"/>
      <c r="F144" s="24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8" x14ac:dyDescent="0.3">
      <c r="A145" s="7"/>
      <c r="B145" s="7"/>
      <c r="C145" s="7"/>
      <c r="D145" s="7"/>
      <c r="E145" s="7"/>
      <c r="F145" s="24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8" x14ac:dyDescent="0.3">
      <c r="A146" s="7"/>
      <c r="B146" s="7"/>
      <c r="C146" s="7"/>
      <c r="D146" s="7"/>
      <c r="E146" s="7"/>
      <c r="F146" s="2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8" x14ac:dyDescent="0.3">
      <c r="A147" s="7"/>
      <c r="B147" s="7"/>
      <c r="C147" s="7"/>
      <c r="D147" s="7"/>
      <c r="E147" s="7"/>
      <c r="F147" s="2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8" x14ac:dyDescent="0.3">
      <c r="A148" s="7"/>
      <c r="B148" s="7"/>
      <c r="C148" s="7"/>
      <c r="D148" s="7"/>
      <c r="E148" s="7"/>
      <c r="F148" s="24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8" x14ac:dyDescent="0.3">
      <c r="A149" s="7"/>
      <c r="B149" s="7"/>
      <c r="C149" s="7"/>
      <c r="D149" s="7"/>
      <c r="E149" s="7"/>
      <c r="F149" s="24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8" x14ac:dyDescent="0.3">
      <c r="A150" s="7"/>
      <c r="B150" s="7"/>
      <c r="C150" s="7"/>
      <c r="D150" s="7"/>
      <c r="E150" s="7"/>
      <c r="F150" s="24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8" x14ac:dyDescent="0.3">
      <c r="A151" s="7"/>
      <c r="B151" s="7"/>
      <c r="C151" s="7"/>
      <c r="D151" s="7"/>
      <c r="E151" s="7"/>
      <c r="F151" s="24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8" x14ac:dyDescent="0.3">
      <c r="A152" s="7"/>
      <c r="B152" s="7"/>
      <c r="C152" s="7"/>
      <c r="D152" s="7"/>
      <c r="E152" s="7"/>
      <c r="F152" s="24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8" x14ac:dyDescent="0.3">
      <c r="A153" s="7"/>
      <c r="B153" s="7"/>
      <c r="C153" s="7"/>
      <c r="D153" s="7"/>
      <c r="E153" s="7"/>
      <c r="F153" s="24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8" x14ac:dyDescent="0.3">
      <c r="A154" s="7"/>
      <c r="B154" s="7"/>
      <c r="C154" s="7"/>
      <c r="D154" s="7"/>
      <c r="E154" s="7"/>
      <c r="F154" s="2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8" x14ac:dyDescent="0.3">
      <c r="A155" s="7"/>
      <c r="B155" s="7"/>
      <c r="C155" s="7"/>
      <c r="D155" s="7"/>
      <c r="E155" s="7"/>
      <c r="F155" s="24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8" x14ac:dyDescent="0.3">
      <c r="A156" s="7"/>
      <c r="B156" s="7"/>
      <c r="C156" s="7"/>
      <c r="D156" s="7"/>
      <c r="E156" s="7"/>
      <c r="F156" s="24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8" x14ac:dyDescent="0.3">
      <c r="A157" s="7"/>
      <c r="B157" s="7"/>
      <c r="C157" s="7"/>
      <c r="D157" s="7"/>
      <c r="E157" s="7"/>
      <c r="F157" s="24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8" x14ac:dyDescent="0.3">
      <c r="A158" s="7"/>
      <c r="B158" s="7"/>
      <c r="C158" s="7"/>
      <c r="D158" s="7"/>
      <c r="E158" s="7"/>
      <c r="F158" s="2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8" x14ac:dyDescent="0.3">
      <c r="A159" s="7"/>
      <c r="B159" s="7"/>
      <c r="C159" s="7"/>
      <c r="D159" s="7"/>
      <c r="E159" s="7"/>
      <c r="F159" s="24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8" x14ac:dyDescent="0.3">
      <c r="A160" s="7"/>
      <c r="B160" s="7"/>
      <c r="C160" s="7"/>
      <c r="D160" s="7"/>
      <c r="E160" s="7"/>
      <c r="F160" s="24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8" x14ac:dyDescent="0.3">
      <c r="A161" s="7"/>
      <c r="B161" s="7"/>
      <c r="C161" s="7"/>
      <c r="D161" s="7"/>
      <c r="E161" s="7"/>
      <c r="F161" s="24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8" x14ac:dyDescent="0.3">
      <c r="A162" s="7"/>
      <c r="B162" s="7"/>
      <c r="C162" s="7"/>
      <c r="D162" s="7"/>
      <c r="E162" s="7"/>
      <c r="F162" s="24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8" x14ac:dyDescent="0.3">
      <c r="A163" s="7"/>
      <c r="B163" s="7"/>
      <c r="C163" s="7"/>
      <c r="D163" s="7"/>
      <c r="E163" s="7"/>
      <c r="F163" s="24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8" x14ac:dyDescent="0.3">
      <c r="A164" s="7"/>
      <c r="B164" s="7"/>
      <c r="C164" s="7"/>
      <c r="D164" s="7"/>
      <c r="E164" s="7"/>
      <c r="F164" s="24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8" x14ac:dyDescent="0.3">
      <c r="A165" s="7"/>
      <c r="B165" s="7"/>
      <c r="C165" s="7"/>
      <c r="D165" s="7"/>
      <c r="E165" s="7"/>
      <c r="F165" s="24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8" x14ac:dyDescent="0.3">
      <c r="A166" s="7"/>
      <c r="B166" s="7"/>
      <c r="C166" s="7"/>
      <c r="D166" s="7"/>
      <c r="E166" s="7"/>
      <c r="F166" s="24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8" x14ac:dyDescent="0.3">
      <c r="A167" s="7"/>
      <c r="B167" s="7"/>
      <c r="C167" s="7"/>
      <c r="D167" s="7"/>
      <c r="E167" s="7"/>
      <c r="F167" s="24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8" x14ac:dyDescent="0.3">
      <c r="A168" s="7"/>
      <c r="B168" s="7"/>
      <c r="C168" s="7"/>
      <c r="D168" s="7"/>
      <c r="E168" s="7"/>
      <c r="F168" s="24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8" x14ac:dyDescent="0.3">
      <c r="A169" s="7"/>
      <c r="B169" s="7"/>
      <c r="C169" s="7"/>
      <c r="D169" s="7"/>
      <c r="E169" s="7"/>
      <c r="F169" s="24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8" x14ac:dyDescent="0.3">
      <c r="A170" s="7"/>
      <c r="B170" s="7"/>
      <c r="C170" s="7"/>
      <c r="D170" s="7"/>
      <c r="E170" s="7"/>
      <c r="F170" s="24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8" x14ac:dyDescent="0.3">
      <c r="A171" s="7"/>
      <c r="B171" s="7"/>
      <c r="C171" s="7"/>
      <c r="D171" s="7"/>
      <c r="E171" s="7"/>
      <c r="F171" s="24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8" x14ac:dyDescent="0.3">
      <c r="A172" s="7"/>
      <c r="B172" s="7"/>
      <c r="C172" s="7"/>
      <c r="D172" s="7"/>
      <c r="E172" s="7"/>
      <c r="F172" s="24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8" x14ac:dyDescent="0.3">
      <c r="A173" s="7"/>
      <c r="B173" s="7"/>
      <c r="C173" s="7"/>
      <c r="D173" s="7"/>
      <c r="E173" s="7"/>
      <c r="F173" s="24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8" x14ac:dyDescent="0.3">
      <c r="A174" s="7"/>
      <c r="B174" s="7"/>
      <c r="C174" s="7"/>
      <c r="D174" s="7"/>
      <c r="E174" s="7"/>
      <c r="F174" s="24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8" x14ac:dyDescent="0.3">
      <c r="A175" s="7"/>
      <c r="B175" s="7"/>
      <c r="C175" s="7"/>
      <c r="D175" s="7"/>
      <c r="E175" s="7"/>
      <c r="F175" s="24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8" x14ac:dyDescent="0.3">
      <c r="A176" s="7"/>
      <c r="B176" s="7"/>
      <c r="C176" s="7"/>
      <c r="D176" s="7"/>
      <c r="E176" s="7"/>
      <c r="F176" s="24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8" x14ac:dyDescent="0.3">
      <c r="A177" s="7"/>
      <c r="B177" s="7"/>
      <c r="C177" s="7"/>
      <c r="D177" s="7"/>
      <c r="E177" s="7"/>
      <c r="F177" s="24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8" x14ac:dyDescent="0.3">
      <c r="A178" s="7"/>
      <c r="B178" s="7"/>
      <c r="C178" s="7"/>
      <c r="D178" s="7"/>
      <c r="E178" s="7"/>
      <c r="F178" s="24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8" x14ac:dyDescent="0.3">
      <c r="A179" s="7"/>
      <c r="B179" s="7"/>
      <c r="C179" s="7"/>
      <c r="D179" s="7"/>
      <c r="E179" s="7"/>
      <c r="F179" s="24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8" x14ac:dyDescent="0.3">
      <c r="A180" s="7"/>
      <c r="B180" s="7"/>
      <c r="C180" s="7"/>
      <c r="D180" s="7"/>
      <c r="E180" s="7"/>
      <c r="F180" s="24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8" x14ac:dyDescent="0.3">
      <c r="A181" s="7"/>
      <c r="B181" s="7"/>
      <c r="C181" s="7"/>
      <c r="D181" s="7"/>
      <c r="E181" s="7"/>
      <c r="F181" s="24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8" x14ac:dyDescent="0.3">
      <c r="A182" s="7"/>
      <c r="B182" s="7"/>
      <c r="C182" s="7"/>
      <c r="D182" s="7"/>
      <c r="E182" s="7"/>
      <c r="F182" s="24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8" x14ac:dyDescent="0.3">
      <c r="A183" s="7"/>
      <c r="B183" s="7"/>
      <c r="C183" s="7"/>
      <c r="D183" s="7"/>
      <c r="E183" s="7"/>
      <c r="F183" s="24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8" x14ac:dyDescent="0.3">
      <c r="A184" s="7"/>
      <c r="B184" s="7"/>
      <c r="C184" s="7"/>
      <c r="D184" s="7"/>
      <c r="E184" s="7"/>
      <c r="F184" s="24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8" x14ac:dyDescent="0.3">
      <c r="A185" s="7"/>
      <c r="B185" s="7"/>
      <c r="C185" s="7"/>
      <c r="D185" s="7"/>
      <c r="E185" s="7"/>
      <c r="F185" s="24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8" x14ac:dyDescent="0.3">
      <c r="A186" s="7"/>
      <c r="B186" s="7"/>
      <c r="C186" s="7"/>
      <c r="D186" s="7"/>
      <c r="E186" s="7"/>
      <c r="F186" s="24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8" x14ac:dyDescent="0.3">
      <c r="A187" s="7"/>
      <c r="B187" s="7"/>
      <c r="C187" s="7"/>
      <c r="D187" s="7"/>
      <c r="E187" s="7"/>
      <c r="F187" s="24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8" x14ac:dyDescent="0.3">
      <c r="A188" s="7"/>
      <c r="B188" s="7"/>
      <c r="C188" s="7"/>
      <c r="D188" s="7"/>
      <c r="E188" s="7"/>
      <c r="F188" s="24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8" x14ac:dyDescent="0.3">
      <c r="A189" s="7"/>
      <c r="B189" s="7"/>
      <c r="C189" s="7"/>
      <c r="D189" s="7"/>
      <c r="E189" s="7"/>
      <c r="F189" s="24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8" x14ac:dyDescent="0.3">
      <c r="A190" s="7"/>
      <c r="B190" s="7"/>
      <c r="C190" s="7"/>
      <c r="D190" s="7"/>
      <c r="E190" s="7"/>
      <c r="F190" s="24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8" x14ac:dyDescent="0.3">
      <c r="A191" s="7"/>
      <c r="B191" s="7"/>
      <c r="C191" s="7"/>
      <c r="D191" s="7"/>
      <c r="E191" s="7"/>
      <c r="F191" s="24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8" x14ac:dyDescent="0.3">
      <c r="A192" s="7"/>
      <c r="B192" s="7"/>
      <c r="C192" s="7"/>
      <c r="D192" s="7"/>
      <c r="E192" s="7"/>
      <c r="F192" s="24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8" x14ac:dyDescent="0.3">
      <c r="A193" s="7"/>
      <c r="B193" s="7"/>
      <c r="C193" s="7"/>
      <c r="D193" s="7"/>
      <c r="E193" s="7"/>
      <c r="F193" s="24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8" x14ac:dyDescent="0.3">
      <c r="A194" s="7"/>
      <c r="B194" s="7"/>
      <c r="C194" s="7"/>
      <c r="D194" s="7"/>
      <c r="E194" s="7"/>
      <c r="F194" s="2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8" x14ac:dyDescent="0.3">
      <c r="A195" s="7"/>
      <c r="B195" s="7"/>
      <c r="C195" s="7"/>
      <c r="D195" s="7"/>
      <c r="E195" s="7"/>
      <c r="F195" s="24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8" x14ac:dyDescent="0.3">
      <c r="A196" s="7"/>
      <c r="B196" s="7"/>
      <c r="C196" s="7"/>
      <c r="D196" s="7"/>
      <c r="E196" s="7"/>
      <c r="F196" s="24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8" x14ac:dyDescent="0.3">
      <c r="A197" s="7"/>
      <c r="B197" s="7"/>
      <c r="C197" s="7"/>
      <c r="D197" s="7"/>
      <c r="E197" s="7"/>
      <c r="F197" s="24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8" x14ac:dyDescent="0.3">
      <c r="A198" s="7"/>
      <c r="B198" s="7"/>
      <c r="C198" s="7"/>
      <c r="D198" s="7"/>
      <c r="E198" s="7"/>
      <c r="F198" s="24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8" x14ac:dyDescent="0.3">
      <c r="A199" s="7"/>
      <c r="B199" s="7"/>
      <c r="C199" s="7"/>
      <c r="D199" s="7"/>
      <c r="E199" s="7"/>
      <c r="F199" s="24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8" x14ac:dyDescent="0.3">
      <c r="A200" s="7"/>
      <c r="B200" s="7"/>
      <c r="C200" s="7"/>
      <c r="D200" s="7"/>
      <c r="E200" s="7"/>
      <c r="F200" s="2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8" x14ac:dyDescent="0.3">
      <c r="A201" s="7"/>
      <c r="B201" s="7"/>
      <c r="C201" s="7"/>
      <c r="D201" s="7"/>
      <c r="E201" s="7"/>
      <c r="F201" s="24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8" x14ac:dyDescent="0.3">
      <c r="A202" s="7"/>
      <c r="B202" s="7"/>
      <c r="C202" s="7"/>
      <c r="D202" s="7"/>
      <c r="E202" s="7"/>
      <c r="F202" s="24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8" x14ac:dyDescent="0.3">
      <c r="A203" s="7"/>
      <c r="B203" s="7"/>
      <c r="C203" s="7"/>
      <c r="D203" s="7"/>
      <c r="E203" s="7"/>
      <c r="F203" s="24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8" x14ac:dyDescent="0.3">
      <c r="A204" s="7"/>
      <c r="B204" s="7"/>
      <c r="C204" s="7"/>
      <c r="D204" s="7"/>
      <c r="E204" s="7"/>
      <c r="F204" s="2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8" x14ac:dyDescent="0.3">
      <c r="A205" s="7"/>
      <c r="B205" s="7"/>
      <c r="C205" s="7"/>
      <c r="D205" s="7"/>
      <c r="E205" s="7"/>
      <c r="F205" s="24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8" x14ac:dyDescent="0.3">
      <c r="A206" s="7"/>
      <c r="B206" s="7"/>
      <c r="C206" s="7"/>
      <c r="D206" s="7"/>
      <c r="E206" s="7"/>
      <c r="F206" s="24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8" x14ac:dyDescent="0.3">
      <c r="A207" s="7"/>
      <c r="B207" s="7"/>
      <c r="C207" s="7"/>
      <c r="D207" s="7"/>
      <c r="E207" s="7"/>
      <c r="F207" s="24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8" x14ac:dyDescent="0.3">
      <c r="A208" s="7"/>
      <c r="B208" s="7"/>
      <c r="C208" s="7"/>
      <c r="D208" s="7"/>
      <c r="E208" s="7"/>
      <c r="F208" s="24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8" x14ac:dyDescent="0.3">
      <c r="A209" s="7"/>
      <c r="B209" s="7"/>
      <c r="C209" s="7"/>
      <c r="D209" s="7"/>
      <c r="E209" s="7"/>
      <c r="F209" s="24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8" x14ac:dyDescent="0.3">
      <c r="A210" s="7"/>
      <c r="B210" s="7"/>
      <c r="C210" s="7"/>
      <c r="D210" s="7"/>
      <c r="E210" s="7"/>
      <c r="F210" s="24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8" x14ac:dyDescent="0.3">
      <c r="A211" s="7"/>
      <c r="B211" s="7"/>
      <c r="C211" s="7"/>
      <c r="D211" s="7"/>
      <c r="E211" s="7"/>
      <c r="F211" s="24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8" x14ac:dyDescent="0.3">
      <c r="A212" s="7"/>
      <c r="B212" s="7"/>
      <c r="C212" s="7"/>
      <c r="D212" s="7"/>
      <c r="E212" s="7"/>
      <c r="F212" s="24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8" x14ac:dyDescent="0.3">
      <c r="A213" s="7"/>
      <c r="B213" s="7"/>
      <c r="C213" s="7"/>
      <c r="D213" s="7"/>
      <c r="E213" s="7"/>
      <c r="F213" s="24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8" x14ac:dyDescent="0.3">
      <c r="A214" s="7"/>
      <c r="B214" s="7"/>
      <c r="C214" s="7"/>
      <c r="D214" s="7"/>
      <c r="E214" s="7"/>
      <c r="F214" s="24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8" x14ac:dyDescent="0.3">
      <c r="A215" s="7"/>
      <c r="B215" s="7"/>
      <c r="C215" s="7"/>
      <c r="D215" s="7"/>
      <c r="E215" s="7"/>
      <c r="F215" s="24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8" x14ac:dyDescent="0.3">
      <c r="A216" s="7"/>
      <c r="B216" s="7"/>
      <c r="C216" s="7"/>
      <c r="D216" s="7"/>
      <c r="E216" s="7"/>
      <c r="F216" s="24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8" x14ac:dyDescent="0.3">
      <c r="A217" s="7"/>
      <c r="B217" s="7"/>
      <c r="C217" s="7"/>
      <c r="D217" s="7"/>
      <c r="E217" s="7"/>
      <c r="F217" s="24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8" x14ac:dyDescent="0.3">
      <c r="A218" s="7"/>
      <c r="B218" s="7"/>
      <c r="C218" s="7"/>
      <c r="D218" s="7"/>
      <c r="E218" s="7"/>
      <c r="F218" s="24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8" x14ac:dyDescent="0.3">
      <c r="A219" s="7"/>
      <c r="B219" s="7"/>
      <c r="C219" s="7"/>
      <c r="D219" s="7"/>
      <c r="E219" s="7"/>
      <c r="F219" s="24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8" x14ac:dyDescent="0.3">
      <c r="A220" s="7"/>
      <c r="B220" s="7"/>
      <c r="C220" s="7"/>
      <c r="D220" s="7"/>
      <c r="E220" s="7"/>
      <c r="F220" s="24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8" x14ac:dyDescent="0.3">
      <c r="A221" s="7"/>
      <c r="B221" s="7"/>
      <c r="C221" s="7"/>
      <c r="D221" s="7"/>
      <c r="E221" s="7"/>
      <c r="F221" s="24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8" x14ac:dyDescent="0.3">
      <c r="A222" s="7"/>
      <c r="B222" s="7"/>
      <c r="C222" s="7"/>
      <c r="D222" s="7"/>
      <c r="E222" s="7"/>
      <c r="F222" s="24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8" x14ac:dyDescent="0.3">
      <c r="A223" s="7"/>
      <c r="B223" s="7"/>
      <c r="C223" s="7"/>
      <c r="D223" s="7"/>
      <c r="E223" s="7"/>
      <c r="F223" s="24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8" x14ac:dyDescent="0.3">
      <c r="A224" s="7"/>
      <c r="B224" s="7"/>
      <c r="C224" s="7"/>
      <c r="D224" s="7"/>
      <c r="E224" s="7"/>
      <c r="F224" s="24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8" x14ac:dyDescent="0.3">
      <c r="A225" s="7"/>
      <c r="B225" s="7"/>
      <c r="C225" s="7"/>
      <c r="D225" s="7"/>
      <c r="E225" s="7"/>
      <c r="F225" s="24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8" x14ac:dyDescent="0.3">
      <c r="A226" s="7"/>
      <c r="B226" s="7"/>
      <c r="C226" s="7"/>
      <c r="D226" s="7"/>
      <c r="E226" s="7"/>
      <c r="F226" s="24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8" x14ac:dyDescent="0.3">
      <c r="A227" s="7"/>
      <c r="B227" s="7"/>
      <c r="C227" s="7"/>
      <c r="D227" s="7"/>
      <c r="E227" s="7"/>
      <c r="F227" s="24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8" x14ac:dyDescent="0.3">
      <c r="A228" s="7"/>
      <c r="B228" s="7"/>
      <c r="C228" s="7"/>
      <c r="D228" s="7"/>
      <c r="E228" s="7"/>
      <c r="F228" s="24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8" x14ac:dyDescent="0.3">
      <c r="A229" s="7"/>
      <c r="B229" s="7"/>
      <c r="C229" s="7"/>
      <c r="D229" s="7"/>
      <c r="E229" s="7"/>
      <c r="F229" s="24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8" x14ac:dyDescent="0.3">
      <c r="A230" s="7"/>
      <c r="B230" s="7"/>
      <c r="C230" s="7"/>
      <c r="D230" s="7"/>
      <c r="E230" s="7"/>
      <c r="F230" s="24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8" x14ac:dyDescent="0.3">
      <c r="A231" s="7"/>
      <c r="B231" s="7"/>
      <c r="C231" s="7"/>
      <c r="D231" s="7"/>
      <c r="E231" s="7"/>
      <c r="F231" s="24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8" x14ac:dyDescent="0.3">
      <c r="A232" s="7"/>
      <c r="B232" s="7"/>
      <c r="C232" s="7"/>
      <c r="D232" s="7"/>
      <c r="E232" s="7"/>
      <c r="F232" s="24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8" x14ac:dyDescent="0.3">
      <c r="A233" s="7"/>
      <c r="B233" s="7"/>
      <c r="C233" s="7"/>
      <c r="D233" s="7"/>
      <c r="E233" s="7"/>
      <c r="F233" s="24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8" x14ac:dyDescent="0.3">
      <c r="A234" s="7"/>
      <c r="B234" s="7"/>
      <c r="C234" s="7"/>
      <c r="D234" s="7"/>
      <c r="E234" s="7"/>
      <c r="F234" s="24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8" x14ac:dyDescent="0.3">
      <c r="A235" s="7"/>
      <c r="B235" s="7"/>
      <c r="C235" s="7"/>
      <c r="D235" s="7"/>
      <c r="E235" s="7"/>
      <c r="F235" s="24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8" x14ac:dyDescent="0.3">
      <c r="A236" s="7"/>
      <c r="B236" s="7"/>
      <c r="C236" s="7"/>
      <c r="D236" s="7"/>
      <c r="E236" s="7"/>
      <c r="F236" s="24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8" x14ac:dyDescent="0.3">
      <c r="A237" s="7"/>
      <c r="B237" s="7"/>
      <c r="C237" s="7"/>
      <c r="D237" s="7"/>
      <c r="E237" s="7"/>
      <c r="F237" s="24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8" x14ac:dyDescent="0.3">
      <c r="A238" s="7"/>
      <c r="B238" s="7"/>
      <c r="C238" s="7"/>
      <c r="D238" s="7"/>
      <c r="E238" s="7"/>
      <c r="F238" s="24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8" x14ac:dyDescent="0.3">
      <c r="A239" s="7"/>
      <c r="B239" s="7"/>
      <c r="C239" s="7"/>
      <c r="D239" s="7"/>
      <c r="E239" s="7"/>
      <c r="F239" s="24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8" x14ac:dyDescent="0.3">
      <c r="A240" s="7"/>
      <c r="B240" s="7"/>
      <c r="C240" s="7"/>
      <c r="D240" s="7"/>
      <c r="E240" s="7"/>
      <c r="F240" s="24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8" x14ac:dyDescent="0.3">
      <c r="A241" s="7"/>
      <c r="B241" s="7"/>
      <c r="C241" s="7"/>
      <c r="D241" s="7"/>
      <c r="E241" s="7"/>
      <c r="F241" s="24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8" x14ac:dyDescent="0.3">
      <c r="A242" s="7"/>
      <c r="B242" s="7"/>
      <c r="C242" s="7"/>
      <c r="D242" s="7"/>
      <c r="E242" s="7"/>
      <c r="F242" s="24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8" x14ac:dyDescent="0.3">
      <c r="A243" s="7"/>
      <c r="B243" s="7"/>
      <c r="C243" s="7"/>
      <c r="D243" s="7"/>
      <c r="E243" s="7"/>
      <c r="F243" s="24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8" x14ac:dyDescent="0.3">
      <c r="A244" s="7"/>
      <c r="B244" s="7"/>
      <c r="C244" s="7"/>
      <c r="D244" s="7"/>
      <c r="E244" s="7"/>
      <c r="F244" s="24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8" x14ac:dyDescent="0.3">
      <c r="A245" s="7"/>
      <c r="B245" s="7"/>
      <c r="C245" s="7"/>
      <c r="D245" s="7"/>
      <c r="E245" s="7"/>
      <c r="F245" s="24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8" x14ac:dyDescent="0.3">
      <c r="A246" s="7"/>
      <c r="B246" s="7"/>
      <c r="C246" s="7"/>
      <c r="D246" s="7"/>
      <c r="E246" s="7"/>
      <c r="F246" s="24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8" x14ac:dyDescent="0.3">
      <c r="A247" s="7"/>
      <c r="B247" s="7"/>
      <c r="C247" s="7"/>
      <c r="D247" s="7"/>
      <c r="E247" s="7"/>
      <c r="F247" s="24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8" x14ac:dyDescent="0.3">
      <c r="A248" s="7"/>
      <c r="B248" s="7"/>
      <c r="C248" s="7"/>
      <c r="D248" s="7"/>
      <c r="E248" s="7"/>
      <c r="F248" s="24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8" x14ac:dyDescent="0.3">
      <c r="A249" s="7"/>
      <c r="B249" s="7"/>
      <c r="C249" s="7"/>
      <c r="D249" s="7"/>
      <c r="E249" s="7"/>
      <c r="F249" s="24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8" x14ac:dyDescent="0.3">
      <c r="A250" s="7"/>
      <c r="B250" s="7"/>
      <c r="C250" s="7"/>
      <c r="D250" s="7"/>
      <c r="E250" s="7"/>
      <c r="F250" s="24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8" x14ac:dyDescent="0.3">
      <c r="A251" s="7"/>
      <c r="B251" s="7"/>
      <c r="C251" s="7"/>
      <c r="D251" s="7"/>
      <c r="E251" s="7"/>
      <c r="F251" s="24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8" x14ac:dyDescent="0.3">
      <c r="A252" s="7"/>
      <c r="B252" s="7"/>
      <c r="C252" s="7"/>
      <c r="D252" s="7"/>
      <c r="E252" s="7"/>
      <c r="F252" s="24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8" x14ac:dyDescent="0.3">
      <c r="A253" s="7"/>
      <c r="B253" s="7"/>
      <c r="C253" s="7"/>
      <c r="D253" s="7"/>
      <c r="E253" s="7"/>
      <c r="F253" s="24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8" x14ac:dyDescent="0.3">
      <c r="A254" s="7"/>
      <c r="B254" s="7"/>
      <c r="C254" s="7"/>
      <c r="D254" s="7"/>
      <c r="E254" s="7"/>
      <c r="F254" s="24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8" x14ac:dyDescent="0.3">
      <c r="A255" s="7"/>
      <c r="B255" s="7"/>
      <c r="C255" s="7"/>
      <c r="D255" s="7"/>
      <c r="E255" s="7"/>
      <c r="F255" s="24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8" x14ac:dyDescent="0.3">
      <c r="A256" s="7"/>
      <c r="B256" s="7"/>
      <c r="C256" s="7"/>
      <c r="D256" s="7"/>
      <c r="E256" s="7"/>
      <c r="F256" s="24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8" x14ac:dyDescent="0.3">
      <c r="A257" s="7"/>
      <c r="B257" s="7"/>
      <c r="C257" s="7"/>
      <c r="D257" s="7"/>
      <c r="E257" s="7"/>
      <c r="F257" s="24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8" x14ac:dyDescent="0.3">
      <c r="A258" s="7"/>
      <c r="B258" s="7"/>
      <c r="C258" s="7"/>
      <c r="D258" s="7"/>
      <c r="E258" s="7"/>
      <c r="F258" s="24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8" x14ac:dyDescent="0.3">
      <c r="A259" s="7"/>
      <c r="B259" s="7"/>
      <c r="C259" s="7"/>
      <c r="D259" s="7"/>
      <c r="E259" s="7"/>
      <c r="F259" s="24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8" x14ac:dyDescent="0.3">
      <c r="A260" s="7"/>
      <c r="B260" s="7"/>
      <c r="C260" s="7"/>
      <c r="D260" s="7"/>
      <c r="E260" s="7"/>
      <c r="F260" s="24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8" x14ac:dyDescent="0.3">
      <c r="A261" s="7"/>
      <c r="B261" s="7"/>
      <c r="C261" s="7"/>
      <c r="D261" s="7"/>
      <c r="E261" s="7"/>
      <c r="F261" s="24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8" x14ac:dyDescent="0.3">
      <c r="A262" s="7"/>
      <c r="B262" s="7"/>
      <c r="C262" s="7"/>
      <c r="D262" s="7"/>
      <c r="E262" s="7"/>
      <c r="F262" s="24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8" x14ac:dyDescent="0.3">
      <c r="A263" s="7"/>
      <c r="B263" s="7"/>
      <c r="C263" s="7"/>
      <c r="D263" s="7"/>
      <c r="E263" s="7"/>
      <c r="F263" s="24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8" x14ac:dyDescent="0.3">
      <c r="A264" s="7"/>
      <c r="B264" s="7"/>
      <c r="C264" s="7"/>
      <c r="D264" s="7"/>
      <c r="E264" s="7"/>
      <c r="F264" s="24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8" x14ac:dyDescent="0.3">
      <c r="A265" s="7"/>
      <c r="B265" s="7"/>
      <c r="C265" s="7"/>
      <c r="D265" s="7"/>
      <c r="E265" s="7"/>
      <c r="F265" s="24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8" x14ac:dyDescent="0.3">
      <c r="A266" s="7"/>
      <c r="B266" s="7"/>
      <c r="C266" s="7"/>
      <c r="D266" s="7"/>
      <c r="E266" s="7"/>
      <c r="F266" s="24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8" x14ac:dyDescent="0.3">
      <c r="A267" s="7"/>
      <c r="B267" s="7"/>
      <c r="C267" s="7"/>
      <c r="D267" s="7"/>
      <c r="E267" s="7"/>
      <c r="F267" s="24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8" x14ac:dyDescent="0.3">
      <c r="A268" s="7"/>
      <c r="B268" s="7"/>
      <c r="C268" s="7"/>
      <c r="D268" s="7"/>
      <c r="E268" s="7"/>
      <c r="F268" s="24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8" x14ac:dyDescent="0.3">
      <c r="A269" s="7"/>
      <c r="B269" s="7"/>
      <c r="C269" s="7"/>
      <c r="D269" s="7"/>
      <c r="E269" s="7"/>
      <c r="F269" s="24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8" x14ac:dyDescent="0.3">
      <c r="A270" s="7"/>
      <c r="B270" s="7"/>
      <c r="C270" s="7"/>
      <c r="D270" s="7"/>
      <c r="E270" s="7"/>
      <c r="F270" s="24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8" x14ac:dyDescent="0.3">
      <c r="A271" s="7"/>
      <c r="B271" s="7"/>
      <c r="C271" s="7"/>
      <c r="D271" s="7"/>
      <c r="E271" s="7"/>
      <c r="F271" s="24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8" x14ac:dyDescent="0.3">
      <c r="A272" s="7"/>
      <c r="B272" s="7"/>
      <c r="C272" s="7"/>
      <c r="D272" s="7"/>
      <c r="E272" s="7"/>
      <c r="F272" s="24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8" x14ac:dyDescent="0.3">
      <c r="A273" s="7"/>
      <c r="B273" s="7"/>
      <c r="C273" s="7"/>
      <c r="D273" s="7"/>
      <c r="E273" s="7"/>
      <c r="F273" s="24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8" x14ac:dyDescent="0.3">
      <c r="A274" s="7"/>
      <c r="B274" s="7"/>
      <c r="C274" s="7"/>
      <c r="D274" s="7"/>
      <c r="E274" s="7"/>
      <c r="F274" s="24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8" x14ac:dyDescent="0.3">
      <c r="A275" s="7"/>
      <c r="B275" s="7"/>
      <c r="C275" s="7"/>
      <c r="D275" s="7"/>
      <c r="E275" s="7"/>
      <c r="F275" s="24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8" x14ac:dyDescent="0.3">
      <c r="A276" s="7"/>
      <c r="B276" s="7"/>
      <c r="C276" s="7"/>
      <c r="D276" s="7"/>
      <c r="E276" s="7"/>
      <c r="F276" s="24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8" x14ac:dyDescent="0.3">
      <c r="A277" s="7"/>
      <c r="B277" s="7"/>
      <c r="C277" s="7"/>
      <c r="D277" s="7"/>
      <c r="E277" s="7"/>
      <c r="F277" s="24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8" x14ac:dyDescent="0.3">
      <c r="A278" s="7"/>
      <c r="B278" s="7"/>
      <c r="C278" s="7"/>
      <c r="D278" s="7"/>
      <c r="E278" s="7"/>
      <c r="F278" s="24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8" x14ac:dyDescent="0.3">
      <c r="A279" s="7"/>
      <c r="B279" s="7"/>
      <c r="C279" s="7"/>
      <c r="D279" s="7"/>
      <c r="E279" s="7"/>
      <c r="F279" s="24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8" x14ac:dyDescent="0.3">
      <c r="A280" s="7"/>
      <c r="B280" s="7"/>
      <c r="C280" s="7"/>
      <c r="D280" s="7"/>
      <c r="E280" s="7"/>
      <c r="F280" s="24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8" x14ac:dyDescent="0.3">
      <c r="A281" s="7"/>
      <c r="B281" s="7"/>
      <c r="C281" s="7"/>
      <c r="D281" s="7"/>
      <c r="E281" s="7"/>
      <c r="F281" s="24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8" x14ac:dyDescent="0.3">
      <c r="A282" s="7"/>
      <c r="B282" s="7"/>
      <c r="C282" s="7"/>
      <c r="D282" s="7"/>
      <c r="E282" s="7"/>
      <c r="F282" s="24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8" x14ac:dyDescent="0.3">
      <c r="A283" s="7"/>
      <c r="B283" s="7"/>
      <c r="C283" s="7"/>
      <c r="D283" s="7"/>
      <c r="E283" s="7"/>
      <c r="F283" s="24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8" x14ac:dyDescent="0.3">
      <c r="A284" s="7"/>
      <c r="B284" s="7"/>
      <c r="C284" s="7"/>
      <c r="D284" s="7"/>
      <c r="E284" s="7"/>
      <c r="F284" s="24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8" x14ac:dyDescent="0.3">
      <c r="A285" s="7"/>
      <c r="B285" s="7"/>
      <c r="C285" s="7"/>
      <c r="D285" s="7"/>
      <c r="E285" s="7"/>
      <c r="F285" s="24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8" x14ac:dyDescent="0.3">
      <c r="A286" s="7"/>
      <c r="B286" s="7"/>
      <c r="C286" s="7"/>
      <c r="D286" s="7"/>
      <c r="E286" s="7"/>
      <c r="F286" s="24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8" x14ac:dyDescent="0.3">
      <c r="A287" s="7"/>
      <c r="B287" s="7"/>
      <c r="C287" s="7"/>
      <c r="D287" s="7"/>
      <c r="E287" s="7"/>
      <c r="F287" s="24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8" x14ac:dyDescent="0.3">
      <c r="A288" s="7"/>
      <c r="B288" s="7"/>
      <c r="C288" s="7"/>
      <c r="D288" s="7"/>
      <c r="E288" s="7"/>
      <c r="F288" s="24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8" x14ac:dyDescent="0.3">
      <c r="A289" s="7"/>
      <c r="B289" s="7"/>
      <c r="C289" s="7"/>
      <c r="D289" s="7"/>
      <c r="E289" s="7"/>
      <c r="F289" s="24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8" x14ac:dyDescent="0.3">
      <c r="A290" s="7"/>
      <c r="B290" s="7"/>
      <c r="C290" s="7"/>
      <c r="D290" s="7"/>
      <c r="E290" s="7"/>
      <c r="F290" s="24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8" x14ac:dyDescent="0.3">
      <c r="A291" s="7"/>
      <c r="B291" s="7"/>
      <c r="C291" s="7"/>
      <c r="D291" s="7"/>
      <c r="E291" s="7"/>
      <c r="F291" s="24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8" x14ac:dyDescent="0.3">
      <c r="A292" s="7"/>
      <c r="B292" s="7"/>
      <c r="C292" s="7"/>
      <c r="D292" s="7"/>
      <c r="E292" s="7"/>
      <c r="F292" s="24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8" x14ac:dyDescent="0.3">
      <c r="A293" s="7"/>
      <c r="B293" s="7"/>
      <c r="C293" s="7"/>
      <c r="D293" s="7"/>
      <c r="E293" s="7"/>
      <c r="F293" s="24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8" x14ac:dyDescent="0.3">
      <c r="A294" s="7"/>
      <c r="B294" s="7"/>
      <c r="C294" s="7"/>
      <c r="D294" s="7"/>
      <c r="E294" s="7"/>
      <c r="F294" s="24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8" x14ac:dyDescent="0.3">
      <c r="A295" s="7"/>
      <c r="B295" s="7"/>
      <c r="C295" s="7"/>
      <c r="D295" s="7"/>
      <c r="E295" s="7"/>
      <c r="F295" s="24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8" x14ac:dyDescent="0.3">
      <c r="A296" s="7"/>
      <c r="B296" s="7"/>
      <c r="C296" s="7"/>
      <c r="D296" s="7"/>
      <c r="E296" s="7"/>
      <c r="F296" s="24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8" x14ac:dyDescent="0.3">
      <c r="A297" s="7"/>
      <c r="B297" s="7"/>
      <c r="C297" s="7"/>
      <c r="D297" s="7"/>
      <c r="E297" s="7"/>
      <c r="F297" s="24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8" x14ac:dyDescent="0.3">
      <c r="A298" s="7"/>
      <c r="B298" s="7"/>
      <c r="C298" s="7"/>
      <c r="D298" s="7"/>
      <c r="E298" s="7"/>
      <c r="F298" s="24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8" x14ac:dyDescent="0.3">
      <c r="A299" s="7"/>
      <c r="B299" s="7"/>
      <c r="C299" s="7"/>
      <c r="D299" s="7"/>
      <c r="E299" s="7"/>
      <c r="F299" s="24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8" x14ac:dyDescent="0.3">
      <c r="A300" s="7"/>
      <c r="B300" s="7"/>
      <c r="C300" s="7"/>
      <c r="D300" s="7"/>
      <c r="E300" s="7"/>
      <c r="F300" s="24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8" x14ac:dyDescent="0.3">
      <c r="A301" s="7"/>
      <c r="B301" s="7"/>
      <c r="C301" s="7"/>
      <c r="D301" s="7"/>
      <c r="E301" s="7"/>
      <c r="F301" s="24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8" x14ac:dyDescent="0.3">
      <c r="A302" s="7"/>
      <c r="B302" s="7"/>
      <c r="C302" s="7"/>
      <c r="D302" s="7"/>
      <c r="E302" s="7"/>
      <c r="F302" s="24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8" x14ac:dyDescent="0.3">
      <c r="A303" s="7"/>
      <c r="B303" s="7"/>
      <c r="C303" s="7"/>
      <c r="D303" s="7"/>
      <c r="E303" s="7"/>
      <c r="F303" s="24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8" x14ac:dyDescent="0.3">
      <c r="A304" s="7"/>
      <c r="B304" s="7"/>
      <c r="C304" s="7"/>
      <c r="D304" s="7"/>
      <c r="E304" s="7"/>
      <c r="F304" s="24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8" x14ac:dyDescent="0.3">
      <c r="A305" s="7"/>
      <c r="B305" s="7"/>
      <c r="C305" s="7"/>
      <c r="D305" s="7"/>
      <c r="E305" s="7"/>
      <c r="F305" s="24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8" x14ac:dyDescent="0.3">
      <c r="A306" s="7"/>
      <c r="B306" s="7"/>
      <c r="C306" s="7"/>
      <c r="D306" s="7"/>
      <c r="E306" s="7"/>
      <c r="F306" s="24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8" x14ac:dyDescent="0.3">
      <c r="A307" s="7"/>
      <c r="B307" s="7"/>
      <c r="C307" s="7"/>
      <c r="D307" s="7"/>
      <c r="E307" s="7"/>
      <c r="F307" s="24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8" x14ac:dyDescent="0.3">
      <c r="A308" s="7"/>
      <c r="B308" s="7"/>
      <c r="C308" s="7"/>
      <c r="D308" s="7"/>
      <c r="E308" s="7"/>
      <c r="F308" s="24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8" x14ac:dyDescent="0.3">
      <c r="A309" s="7"/>
      <c r="B309" s="7"/>
      <c r="C309" s="7"/>
      <c r="D309" s="7"/>
      <c r="E309" s="7"/>
      <c r="F309" s="24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8" x14ac:dyDescent="0.3">
      <c r="A310" s="7"/>
      <c r="B310" s="7"/>
      <c r="C310" s="7"/>
      <c r="D310" s="7"/>
      <c r="E310" s="7"/>
      <c r="F310" s="24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8" x14ac:dyDescent="0.3">
      <c r="A311" s="7"/>
      <c r="B311" s="7"/>
      <c r="C311" s="7"/>
      <c r="D311" s="7"/>
      <c r="E311" s="7"/>
      <c r="F311" s="24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8" x14ac:dyDescent="0.3">
      <c r="A312" s="7"/>
      <c r="B312" s="7"/>
      <c r="C312" s="7"/>
      <c r="D312" s="7"/>
      <c r="E312" s="7"/>
      <c r="F312" s="24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8" x14ac:dyDescent="0.3">
      <c r="A313" s="7"/>
      <c r="B313" s="7"/>
      <c r="C313" s="7"/>
      <c r="D313" s="7"/>
      <c r="E313" s="7"/>
      <c r="F313" s="24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8" x14ac:dyDescent="0.3">
      <c r="A314" s="7"/>
      <c r="B314" s="7"/>
      <c r="C314" s="7"/>
      <c r="D314" s="7"/>
      <c r="E314" s="7"/>
      <c r="F314" s="24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8" x14ac:dyDescent="0.3">
      <c r="A315" s="7"/>
      <c r="B315" s="7"/>
      <c r="C315" s="7"/>
      <c r="D315" s="7"/>
      <c r="E315" s="7"/>
      <c r="F315" s="24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8" x14ac:dyDescent="0.3">
      <c r="A316" s="7"/>
      <c r="B316" s="7"/>
      <c r="C316" s="7"/>
      <c r="D316" s="7"/>
      <c r="E316" s="7"/>
      <c r="F316" s="24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8" x14ac:dyDescent="0.3">
      <c r="A317" s="7"/>
      <c r="B317" s="7"/>
      <c r="C317" s="7"/>
      <c r="D317" s="7"/>
      <c r="E317" s="7"/>
      <c r="F317" s="24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8" x14ac:dyDescent="0.3">
      <c r="A318" s="7"/>
      <c r="B318" s="7"/>
      <c r="C318" s="7"/>
      <c r="D318" s="7"/>
      <c r="E318" s="7"/>
      <c r="F318" s="24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8" x14ac:dyDescent="0.3">
      <c r="A319" s="7"/>
      <c r="B319" s="7"/>
      <c r="C319" s="7"/>
      <c r="D319" s="7"/>
      <c r="E319" s="7"/>
      <c r="F319" s="24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8" x14ac:dyDescent="0.3">
      <c r="A320" s="7"/>
      <c r="B320" s="7"/>
      <c r="C320" s="7"/>
      <c r="D320" s="7"/>
      <c r="E320" s="7"/>
      <c r="F320" s="24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8" x14ac:dyDescent="0.3">
      <c r="A321" s="7"/>
      <c r="B321" s="7"/>
      <c r="C321" s="7"/>
      <c r="D321" s="7"/>
      <c r="E321" s="7"/>
      <c r="F321" s="24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8" x14ac:dyDescent="0.3">
      <c r="A322" s="7"/>
      <c r="B322" s="7"/>
      <c r="C322" s="7"/>
      <c r="D322" s="7"/>
      <c r="E322" s="7"/>
      <c r="F322" s="24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8" x14ac:dyDescent="0.3">
      <c r="A323" s="7"/>
      <c r="B323" s="7"/>
      <c r="C323" s="7"/>
      <c r="D323" s="7"/>
      <c r="E323" s="7"/>
      <c r="F323" s="24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8" x14ac:dyDescent="0.3">
      <c r="A324" s="7"/>
      <c r="B324" s="7"/>
      <c r="C324" s="7"/>
      <c r="D324" s="7"/>
      <c r="E324" s="7"/>
      <c r="F324" s="24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8" x14ac:dyDescent="0.3">
      <c r="A325" s="7"/>
      <c r="B325" s="7"/>
      <c r="C325" s="7"/>
      <c r="D325" s="7"/>
      <c r="E325" s="7"/>
      <c r="F325" s="24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8" x14ac:dyDescent="0.3">
      <c r="A326" s="7"/>
      <c r="B326" s="7"/>
      <c r="C326" s="7"/>
      <c r="D326" s="7"/>
      <c r="E326" s="7"/>
      <c r="F326" s="24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8" x14ac:dyDescent="0.3">
      <c r="A327" s="7"/>
      <c r="B327" s="7"/>
      <c r="C327" s="7"/>
      <c r="D327" s="7"/>
      <c r="E327" s="7"/>
      <c r="F327" s="24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8" x14ac:dyDescent="0.3">
      <c r="A328" s="7"/>
      <c r="B328" s="7"/>
      <c r="C328" s="7"/>
      <c r="D328" s="7"/>
      <c r="E328" s="7"/>
      <c r="F328" s="24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8" x14ac:dyDescent="0.3">
      <c r="A329" s="7"/>
      <c r="B329" s="7"/>
      <c r="C329" s="7"/>
      <c r="D329" s="7"/>
      <c r="E329" s="7"/>
      <c r="F329" s="24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8" x14ac:dyDescent="0.3">
      <c r="A330" s="7"/>
      <c r="B330" s="7"/>
      <c r="C330" s="7"/>
      <c r="D330" s="7"/>
      <c r="E330" s="7"/>
      <c r="F330" s="24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8" x14ac:dyDescent="0.3">
      <c r="A331" s="7"/>
      <c r="B331" s="7"/>
      <c r="C331" s="7"/>
      <c r="D331" s="7"/>
      <c r="E331" s="7"/>
      <c r="F331" s="24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8" x14ac:dyDescent="0.3">
      <c r="A332" s="7"/>
      <c r="B332" s="7"/>
      <c r="C332" s="7"/>
      <c r="D332" s="7"/>
      <c r="E332" s="7"/>
      <c r="F332" s="24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8" x14ac:dyDescent="0.3">
      <c r="A333" s="7"/>
      <c r="B333" s="7"/>
      <c r="C333" s="7"/>
      <c r="D333" s="7"/>
      <c r="E333" s="7"/>
      <c r="F333" s="24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8" x14ac:dyDescent="0.3">
      <c r="A334" s="7"/>
      <c r="B334" s="7"/>
      <c r="C334" s="7"/>
      <c r="D334" s="7"/>
      <c r="E334" s="7"/>
      <c r="F334" s="24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8" x14ac:dyDescent="0.3">
      <c r="A335" s="7"/>
      <c r="B335" s="7"/>
      <c r="C335" s="7"/>
      <c r="D335" s="7"/>
      <c r="E335" s="7"/>
      <c r="F335" s="24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8" x14ac:dyDescent="0.3">
      <c r="A336" s="7"/>
      <c r="B336" s="7"/>
      <c r="C336" s="7"/>
      <c r="D336" s="7"/>
      <c r="E336" s="7"/>
      <c r="F336" s="24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8" x14ac:dyDescent="0.3">
      <c r="A337" s="7"/>
      <c r="B337" s="7"/>
      <c r="C337" s="7"/>
      <c r="D337" s="7"/>
      <c r="E337" s="7"/>
      <c r="F337" s="24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8" x14ac:dyDescent="0.3">
      <c r="A338" s="7"/>
      <c r="B338" s="7"/>
      <c r="C338" s="7"/>
      <c r="D338" s="7"/>
      <c r="E338" s="7"/>
      <c r="F338" s="24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8" x14ac:dyDescent="0.3">
      <c r="A339" s="7"/>
      <c r="B339" s="7"/>
      <c r="C339" s="7"/>
      <c r="D339" s="7"/>
      <c r="E339" s="7"/>
      <c r="F339" s="24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8" x14ac:dyDescent="0.3">
      <c r="A340" s="7"/>
      <c r="B340" s="7"/>
      <c r="C340" s="7"/>
      <c r="D340" s="7"/>
      <c r="E340" s="7"/>
      <c r="F340" s="24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8" x14ac:dyDescent="0.3">
      <c r="A341" s="7"/>
      <c r="B341" s="7"/>
      <c r="C341" s="7"/>
      <c r="D341" s="7"/>
      <c r="E341" s="7"/>
      <c r="F341" s="24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8" x14ac:dyDescent="0.3">
      <c r="A342" s="7"/>
      <c r="B342" s="7"/>
      <c r="C342" s="7"/>
      <c r="D342" s="7"/>
      <c r="E342" s="7"/>
      <c r="F342" s="24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8" x14ac:dyDescent="0.3">
      <c r="A343" s="7"/>
      <c r="B343" s="7"/>
      <c r="C343" s="7"/>
      <c r="D343" s="7"/>
      <c r="E343" s="7"/>
      <c r="F343" s="24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8" x14ac:dyDescent="0.3">
      <c r="A344" s="7"/>
      <c r="B344" s="7"/>
      <c r="C344" s="7"/>
      <c r="D344" s="7"/>
      <c r="E344" s="7"/>
      <c r="F344" s="24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8" x14ac:dyDescent="0.3">
      <c r="A345" s="7"/>
      <c r="B345" s="7"/>
      <c r="C345" s="7"/>
      <c r="D345" s="7"/>
      <c r="E345" s="7"/>
      <c r="F345" s="24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8" x14ac:dyDescent="0.3">
      <c r="A346" s="7"/>
      <c r="B346" s="7"/>
      <c r="C346" s="7"/>
      <c r="D346" s="7"/>
      <c r="E346" s="7"/>
      <c r="F346" s="24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8" x14ac:dyDescent="0.3">
      <c r="A347" s="7"/>
      <c r="B347" s="7"/>
      <c r="C347" s="7"/>
      <c r="D347" s="7"/>
      <c r="E347" s="7"/>
      <c r="F347" s="24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8" x14ac:dyDescent="0.3">
      <c r="A348" s="7"/>
      <c r="B348" s="7"/>
      <c r="C348" s="7"/>
      <c r="D348" s="7"/>
      <c r="E348" s="7"/>
      <c r="F348" s="24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8" x14ac:dyDescent="0.3">
      <c r="A349" s="7"/>
      <c r="B349" s="7"/>
      <c r="C349" s="7"/>
      <c r="D349" s="7"/>
      <c r="E349" s="7"/>
      <c r="F349" s="24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8" x14ac:dyDescent="0.3">
      <c r="A350" s="7"/>
      <c r="B350" s="7"/>
      <c r="C350" s="7"/>
      <c r="D350" s="7"/>
      <c r="E350" s="7"/>
      <c r="F350" s="24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8" x14ac:dyDescent="0.3">
      <c r="A351" s="7"/>
      <c r="B351" s="7"/>
      <c r="C351" s="7"/>
      <c r="D351" s="7"/>
      <c r="E351" s="7"/>
      <c r="F351" s="24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8" x14ac:dyDescent="0.3">
      <c r="A352" s="7"/>
      <c r="B352" s="7"/>
      <c r="C352" s="7"/>
      <c r="D352" s="7"/>
      <c r="E352" s="7"/>
      <c r="F352" s="24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8" x14ac:dyDescent="0.3">
      <c r="A353" s="7"/>
      <c r="B353" s="7"/>
      <c r="C353" s="7"/>
      <c r="D353" s="7"/>
      <c r="E353" s="7"/>
      <c r="F353" s="24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8" x14ac:dyDescent="0.3">
      <c r="A354" s="7"/>
      <c r="B354" s="7"/>
      <c r="C354" s="7"/>
      <c r="D354" s="7"/>
      <c r="E354" s="7"/>
      <c r="F354" s="24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8" x14ac:dyDescent="0.3">
      <c r="A355" s="7"/>
      <c r="B355" s="7"/>
      <c r="C355" s="7"/>
      <c r="D355" s="7"/>
      <c r="E355" s="7"/>
      <c r="F355" s="24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8" x14ac:dyDescent="0.3">
      <c r="A356" s="7"/>
      <c r="B356" s="7"/>
      <c r="C356" s="7"/>
      <c r="D356" s="7"/>
      <c r="E356" s="7"/>
      <c r="F356" s="24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8" x14ac:dyDescent="0.3">
      <c r="A357" s="7"/>
      <c r="B357" s="7"/>
      <c r="C357" s="7"/>
      <c r="D357" s="7"/>
      <c r="E357" s="7"/>
      <c r="F357" s="24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8" x14ac:dyDescent="0.3">
      <c r="A358" s="7"/>
      <c r="B358" s="7"/>
      <c r="C358" s="7"/>
      <c r="D358" s="7"/>
      <c r="E358" s="7"/>
      <c r="F358" s="24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8" x14ac:dyDescent="0.3">
      <c r="A359" s="7"/>
      <c r="B359" s="7"/>
      <c r="C359" s="7"/>
      <c r="D359" s="7"/>
      <c r="E359" s="7"/>
      <c r="F359" s="24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8" x14ac:dyDescent="0.3">
      <c r="A360" s="7"/>
      <c r="B360" s="7"/>
      <c r="C360" s="7"/>
      <c r="D360" s="7"/>
      <c r="E360" s="7"/>
      <c r="F360" s="24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8" x14ac:dyDescent="0.3">
      <c r="A361" s="7"/>
      <c r="B361" s="7"/>
      <c r="C361" s="7"/>
      <c r="D361" s="7"/>
      <c r="E361" s="7"/>
      <c r="F361" s="24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8" x14ac:dyDescent="0.3">
      <c r="A362" s="7"/>
      <c r="B362" s="7"/>
      <c r="C362" s="7"/>
      <c r="D362" s="7"/>
      <c r="E362" s="7"/>
      <c r="F362" s="24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8" x14ac:dyDescent="0.3">
      <c r="A363" s="7"/>
      <c r="B363" s="7"/>
      <c r="C363" s="7"/>
      <c r="D363" s="7"/>
      <c r="E363" s="7"/>
      <c r="F363" s="24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8" x14ac:dyDescent="0.3">
      <c r="A364" s="7"/>
      <c r="B364" s="7"/>
      <c r="C364" s="7"/>
      <c r="D364" s="7"/>
      <c r="E364" s="7"/>
      <c r="F364" s="24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8" x14ac:dyDescent="0.3">
      <c r="A365" s="7"/>
      <c r="B365" s="7"/>
      <c r="C365" s="7"/>
      <c r="D365" s="7"/>
      <c r="E365" s="7"/>
      <c r="F365" s="24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8" x14ac:dyDescent="0.3">
      <c r="A366" s="7"/>
      <c r="B366" s="7"/>
      <c r="C366" s="7"/>
      <c r="D366" s="7"/>
      <c r="E366" s="7"/>
      <c r="F366" s="24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8" x14ac:dyDescent="0.3">
      <c r="A367" s="7"/>
      <c r="B367" s="7"/>
      <c r="C367" s="7"/>
      <c r="D367" s="7"/>
      <c r="E367" s="7"/>
      <c r="F367" s="24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8" x14ac:dyDescent="0.3">
      <c r="A368" s="7"/>
      <c r="B368" s="7"/>
      <c r="C368" s="7"/>
      <c r="D368" s="7"/>
      <c r="E368" s="7"/>
      <c r="F368" s="24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8" x14ac:dyDescent="0.3">
      <c r="A369" s="7"/>
      <c r="B369" s="7"/>
      <c r="C369" s="7"/>
      <c r="D369" s="7"/>
      <c r="E369" s="7"/>
      <c r="F369" s="24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8" x14ac:dyDescent="0.3">
      <c r="A370" s="7"/>
      <c r="B370" s="7"/>
      <c r="C370" s="7"/>
      <c r="D370" s="7"/>
      <c r="E370" s="7"/>
      <c r="F370" s="24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8" x14ac:dyDescent="0.3">
      <c r="A371" s="7"/>
      <c r="B371" s="7"/>
      <c r="C371" s="7"/>
      <c r="D371" s="7"/>
      <c r="E371" s="7"/>
      <c r="F371" s="24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8" x14ac:dyDescent="0.3">
      <c r="A372" s="7"/>
      <c r="B372" s="7"/>
      <c r="C372" s="7"/>
      <c r="D372" s="7"/>
      <c r="E372" s="7"/>
      <c r="F372" s="24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8" x14ac:dyDescent="0.3">
      <c r="A373" s="7"/>
      <c r="B373" s="7"/>
      <c r="C373" s="7"/>
      <c r="D373" s="7"/>
      <c r="E373" s="7"/>
      <c r="F373" s="24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8" x14ac:dyDescent="0.3">
      <c r="A374" s="7"/>
      <c r="B374" s="7"/>
      <c r="C374" s="7"/>
      <c r="D374" s="7"/>
      <c r="E374" s="7"/>
      <c r="F374" s="24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8" x14ac:dyDescent="0.3">
      <c r="A375" s="7"/>
      <c r="B375" s="7"/>
      <c r="C375" s="7"/>
      <c r="D375" s="7"/>
      <c r="E375" s="7"/>
      <c r="F375" s="24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8" x14ac:dyDescent="0.3">
      <c r="A376" s="7"/>
      <c r="B376" s="7"/>
      <c r="C376" s="7"/>
      <c r="D376" s="7"/>
      <c r="E376" s="7"/>
      <c r="F376" s="24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8" x14ac:dyDescent="0.3">
      <c r="A377" s="7"/>
      <c r="B377" s="7"/>
      <c r="C377" s="7"/>
      <c r="D377" s="7"/>
      <c r="E377" s="7"/>
      <c r="F377" s="24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8" x14ac:dyDescent="0.3">
      <c r="A378" s="7"/>
      <c r="B378" s="7"/>
      <c r="C378" s="7"/>
      <c r="D378" s="7"/>
      <c r="E378" s="7"/>
      <c r="F378" s="24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8" x14ac:dyDescent="0.3">
      <c r="A379" s="7"/>
      <c r="B379" s="7"/>
      <c r="C379" s="7"/>
      <c r="D379" s="7"/>
      <c r="E379" s="7"/>
      <c r="F379" s="24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8" x14ac:dyDescent="0.3">
      <c r="A380" s="7"/>
      <c r="B380" s="7"/>
      <c r="C380" s="7"/>
      <c r="D380" s="7"/>
      <c r="E380" s="7"/>
      <c r="F380" s="24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8" x14ac:dyDescent="0.3">
      <c r="A381" s="7"/>
      <c r="B381" s="7"/>
      <c r="C381" s="7"/>
      <c r="D381" s="7"/>
      <c r="E381" s="7"/>
      <c r="F381" s="24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8" x14ac:dyDescent="0.3">
      <c r="A382" s="7"/>
      <c r="B382" s="7"/>
      <c r="C382" s="7"/>
      <c r="D382" s="7"/>
      <c r="E382" s="7"/>
      <c r="F382" s="24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8" x14ac:dyDescent="0.3">
      <c r="A383" s="7"/>
      <c r="B383" s="7"/>
      <c r="C383" s="7"/>
      <c r="D383" s="7"/>
      <c r="E383" s="7"/>
      <c r="F383" s="24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8" x14ac:dyDescent="0.3">
      <c r="A384" s="7"/>
      <c r="B384" s="7"/>
      <c r="C384" s="7"/>
      <c r="D384" s="7"/>
      <c r="E384" s="7"/>
      <c r="F384" s="24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8" x14ac:dyDescent="0.3">
      <c r="A385" s="7"/>
      <c r="B385" s="7"/>
      <c r="C385" s="7"/>
      <c r="D385" s="7"/>
      <c r="E385" s="7"/>
      <c r="F385" s="24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8" x14ac:dyDescent="0.3">
      <c r="A386" s="7"/>
      <c r="B386" s="7"/>
      <c r="C386" s="7"/>
      <c r="D386" s="7"/>
      <c r="E386" s="7"/>
      <c r="F386" s="24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8" x14ac:dyDescent="0.3">
      <c r="A387" s="7"/>
      <c r="B387" s="7"/>
      <c r="C387" s="7"/>
      <c r="D387" s="7"/>
      <c r="E387" s="7"/>
      <c r="F387" s="24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8" x14ac:dyDescent="0.3">
      <c r="A388" s="7"/>
      <c r="B388" s="7"/>
      <c r="C388" s="7"/>
      <c r="D388" s="7"/>
      <c r="E388" s="7"/>
      <c r="F388" s="24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8" x14ac:dyDescent="0.3">
      <c r="A389" s="7"/>
      <c r="B389" s="7"/>
      <c r="C389" s="7"/>
      <c r="D389" s="7"/>
      <c r="E389" s="7"/>
      <c r="F389" s="24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8" x14ac:dyDescent="0.3">
      <c r="A390" s="7"/>
      <c r="B390" s="7"/>
      <c r="C390" s="7"/>
      <c r="D390" s="7"/>
      <c r="E390" s="7"/>
      <c r="F390" s="24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8" x14ac:dyDescent="0.3">
      <c r="A391" s="7"/>
      <c r="B391" s="7"/>
      <c r="C391" s="7"/>
      <c r="D391" s="7"/>
      <c r="E391" s="7"/>
      <c r="F391" s="24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8" x14ac:dyDescent="0.3">
      <c r="A392" s="7"/>
      <c r="B392" s="7"/>
      <c r="C392" s="7"/>
      <c r="D392" s="7"/>
      <c r="E392" s="7"/>
      <c r="F392" s="24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8" x14ac:dyDescent="0.3">
      <c r="A393" s="7"/>
      <c r="B393" s="7"/>
      <c r="C393" s="7"/>
      <c r="D393" s="7"/>
      <c r="E393" s="7"/>
      <c r="F393" s="24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8" x14ac:dyDescent="0.3">
      <c r="A394" s="7"/>
      <c r="B394" s="7"/>
      <c r="C394" s="7"/>
      <c r="D394" s="7"/>
      <c r="E394" s="7"/>
      <c r="F394" s="24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8" x14ac:dyDescent="0.3">
      <c r="A395" s="7"/>
      <c r="B395" s="7"/>
      <c r="C395" s="7"/>
      <c r="D395" s="7"/>
      <c r="E395" s="7"/>
      <c r="F395" s="24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8" x14ac:dyDescent="0.3">
      <c r="A396" s="7"/>
      <c r="B396" s="7"/>
      <c r="C396" s="7"/>
      <c r="D396" s="7"/>
      <c r="E396" s="7"/>
      <c r="F396" s="24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8" x14ac:dyDescent="0.3">
      <c r="A397" s="7"/>
      <c r="B397" s="7"/>
      <c r="C397" s="7"/>
      <c r="D397" s="7"/>
      <c r="E397" s="7"/>
      <c r="F397" s="24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8" x14ac:dyDescent="0.3">
      <c r="A398" s="7"/>
      <c r="B398" s="7"/>
      <c r="C398" s="7"/>
      <c r="D398" s="7"/>
      <c r="E398" s="7"/>
      <c r="F398" s="24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8" x14ac:dyDescent="0.3">
      <c r="A399" s="7"/>
      <c r="B399" s="7"/>
      <c r="C399" s="7"/>
      <c r="D399" s="7"/>
      <c r="E399" s="7"/>
      <c r="F399" s="24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8" x14ac:dyDescent="0.3">
      <c r="A400" s="7"/>
      <c r="B400" s="7"/>
      <c r="C400" s="7"/>
      <c r="D400" s="7"/>
      <c r="E400" s="7"/>
      <c r="F400" s="24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8" x14ac:dyDescent="0.3">
      <c r="A401" s="7"/>
      <c r="B401" s="7"/>
      <c r="C401" s="7"/>
      <c r="D401" s="7"/>
      <c r="E401" s="7"/>
      <c r="F401" s="24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8" x14ac:dyDescent="0.3">
      <c r="A402" s="7"/>
      <c r="B402" s="7"/>
      <c r="C402" s="7"/>
      <c r="D402" s="7"/>
      <c r="E402" s="7"/>
      <c r="F402" s="24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8" x14ac:dyDescent="0.3">
      <c r="A403" s="7"/>
      <c r="B403" s="7"/>
      <c r="C403" s="7"/>
      <c r="D403" s="7"/>
      <c r="E403" s="7"/>
      <c r="F403" s="24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8" x14ac:dyDescent="0.3">
      <c r="A404" s="7"/>
      <c r="B404" s="7"/>
      <c r="C404" s="7"/>
      <c r="D404" s="7"/>
      <c r="E404" s="7"/>
      <c r="F404" s="24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8" x14ac:dyDescent="0.3">
      <c r="A405" s="7"/>
      <c r="B405" s="7"/>
      <c r="C405" s="7"/>
      <c r="D405" s="7"/>
      <c r="E405" s="7"/>
      <c r="F405" s="24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8" x14ac:dyDescent="0.3">
      <c r="A406" s="7"/>
      <c r="B406" s="7"/>
      <c r="C406" s="7"/>
      <c r="D406" s="7"/>
      <c r="E406" s="7"/>
      <c r="F406" s="24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8" x14ac:dyDescent="0.3">
      <c r="A407" s="7"/>
      <c r="B407" s="7"/>
      <c r="C407" s="7"/>
      <c r="D407" s="7"/>
      <c r="E407" s="7"/>
      <c r="F407" s="24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8" x14ac:dyDescent="0.3">
      <c r="A408" s="7"/>
      <c r="B408" s="7"/>
      <c r="C408" s="7"/>
      <c r="D408" s="7"/>
      <c r="E408" s="7"/>
      <c r="F408" s="24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8" x14ac:dyDescent="0.3">
      <c r="A409" s="7"/>
      <c r="B409" s="7"/>
      <c r="C409" s="7"/>
      <c r="D409" s="7"/>
      <c r="E409" s="7"/>
      <c r="F409" s="24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8" x14ac:dyDescent="0.3">
      <c r="A410" s="7"/>
      <c r="B410" s="7"/>
      <c r="C410" s="7"/>
      <c r="D410" s="7"/>
      <c r="E410" s="7"/>
      <c r="F410" s="24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8" x14ac:dyDescent="0.3">
      <c r="A411" s="7"/>
      <c r="B411" s="7"/>
      <c r="C411" s="7"/>
      <c r="D411" s="7"/>
      <c r="E411" s="7"/>
      <c r="F411" s="24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8" x14ac:dyDescent="0.3">
      <c r="A412" s="7"/>
      <c r="B412" s="7"/>
      <c r="C412" s="7"/>
      <c r="D412" s="7"/>
      <c r="E412" s="7"/>
      <c r="F412" s="24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8" x14ac:dyDescent="0.3">
      <c r="A413" s="7"/>
      <c r="B413" s="7"/>
      <c r="C413" s="7"/>
      <c r="D413" s="7"/>
      <c r="E413" s="7"/>
      <c r="F413" s="24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8" x14ac:dyDescent="0.3">
      <c r="A414" s="7"/>
      <c r="B414" s="7"/>
      <c r="C414" s="7"/>
      <c r="D414" s="7"/>
      <c r="E414" s="7"/>
      <c r="F414" s="24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8" x14ac:dyDescent="0.3">
      <c r="A415" s="7"/>
      <c r="B415" s="7"/>
      <c r="C415" s="7"/>
      <c r="D415" s="7"/>
      <c r="E415" s="7"/>
      <c r="F415" s="24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8" x14ac:dyDescent="0.3">
      <c r="A416" s="7"/>
      <c r="B416" s="7"/>
      <c r="C416" s="7"/>
      <c r="D416" s="7"/>
      <c r="E416" s="7"/>
      <c r="F416" s="24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8" x14ac:dyDescent="0.3">
      <c r="A417" s="7"/>
      <c r="B417" s="7"/>
      <c r="C417" s="7"/>
      <c r="D417" s="7"/>
      <c r="E417" s="7"/>
      <c r="F417" s="24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8" x14ac:dyDescent="0.3">
      <c r="A418" s="7"/>
      <c r="B418" s="7"/>
      <c r="C418" s="7"/>
      <c r="D418" s="7"/>
      <c r="E418" s="7"/>
      <c r="F418" s="24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8" x14ac:dyDescent="0.3">
      <c r="A419" s="7"/>
      <c r="B419" s="7"/>
      <c r="C419" s="7"/>
      <c r="D419" s="7"/>
      <c r="E419" s="7"/>
      <c r="F419" s="24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8" x14ac:dyDescent="0.3">
      <c r="A420" s="7"/>
      <c r="B420" s="7"/>
      <c r="C420" s="7"/>
      <c r="D420" s="7"/>
      <c r="E420" s="7"/>
      <c r="F420" s="24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8" x14ac:dyDescent="0.3">
      <c r="A421" s="7"/>
      <c r="B421" s="7"/>
      <c r="C421" s="7"/>
      <c r="D421" s="7"/>
      <c r="E421" s="7"/>
      <c r="F421" s="24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8" x14ac:dyDescent="0.3">
      <c r="A422" s="7"/>
      <c r="B422" s="7"/>
      <c r="C422" s="7"/>
      <c r="D422" s="7"/>
      <c r="E422" s="7"/>
      <c r="F422" s="24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8" x14ac:dyDescent="0.3">
      <c r="A423" s="7"/>
      <c r="B423" s="7"/>
      <c r="C423" s="7"/>
      <c r="D423" s="7"/>
      <c r="E423" s="7"/>
      <c r="F423" s="24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8" x14ac:dyDescent="0.3">
      <c r="A424" s="7"/>
      <c r="B424" s="7"/>
      <c r="C424" s="7"/>
      <c r="D424" s="7"/>
      <c r="E424" s="7"/>
      <c r="F424" s="24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8" x14ac:dyDescent="0.3">
      <c r="A425" s="7"/>
      <c r="B425" s="7"/>
      <c r="C425" s="7"/>
      <c r="D425" s="7"/>
      <c r="E425" s="7"/>
      <c r="F425" s="24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8" x14ac:dyDescent="0.3">
      <c r="A426" s="7"/>
      <c r="B426" s="7"/>
      <c r="C426" s="7"/>
      <c r="D426" s="7"/>
      <c r="E426" s="7"/>
      <c r="F426" s="24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8" x14ac:dyDescent="0.3">
      <c r="A427" s="7"/>
      <c r="B427" s="7"/>
      <c r="C427" s="7"/>
      <c r="D427" s="7"/>
      <c r="E427" s="7"/>
      <c r="F427" s="24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8" x14ac:dyDescent="0.3">
      <c r="A428" s="7"/>
      <c r="B428" s="7"/>
      <c r="C428" s="7"/>
      <c r="D428" s="7"/>
      <c r="E428" s="7"/>
      <c r="F428" s="24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8" x14ac:dyDescent="0.3">
      <c r="A429" s="7"/>
      <c r="B429" s="7"/>
      <c r="C429" s="7"/>
      <c r="D429" s="7"/>
      <c r="E429" s="7"/>
      <c r="F429" s="24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8" x14ac:dyDescent="0.3">
      <c r="A430" s="7"/>
      <c r="B430" s="7"/>
      <c r="C430" s="7"/>
      <c r="D430" s="7"/>
      <c r="E430" s="7"/>
      <c r="F430" s="24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8" x14ac:dyDescent="0.3">
      <c r="A431" s="7"/>
      <c r="B431" s="7"/>
      <c r="C431" s="7"/>
      <c r="D431" s="7"/>
      <c r="E431" s="7"/>
      <c r="F431" s="24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8" x14ac:dyDescent="0.3">
      <c r="A432" s="7"/>
      <c r="B432" s="7"/>
      <c r="C432" s="7"/>
      <c r="D432" s="7"/>
      <c r="E432" s="7"/>
      <c r="F432" s="24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8" x14ac:dyDescent="0.3">
      <c r="A433" s="7"/>
      <c r="B433" s="7"/>
      <c r="C433" s="7"/>
      <c r="D433" s="7"/>
      <c r="E433" s="7"/>
      <c r="F433" s="24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8" x14ac:dyDescent="0.3">
      <c r="A434" s="7"/>
      <c r="B434" s="7"/>
      <c r="C434" s="7"/>
      <c r="D434" s="7"/>
      <c r="E434" s="7"/>
      <c r="F434" s="24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8" x14ac:dyDescent="0.3">
      <c r="A435" s="7"/>
      <c r="B435" s="7"/>
      <c r="C435" s="7"/>
      <c r="D435" s="7"/>
      <c r="E435" s="7"/>
      <c r="F435" s="24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8" x14ac:dyDescent="0.3">
      <c r="A436" s="7"/>
      <c r="B436" s="7"/>
      <c r="C436" s="7"/>
      <c r="D436" s="7"/>
      <c r="E436" s="7"/>
      <c r="F436" s="24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8" x14ac:dyDescent="0.3">
      <c r="A437" s="7"/>
      <c r="B437" s="7"/>
      <c r="C437" s="7"/>
      <c r="D437" s="7"/>
      <c r="E437" s="7"/>
      <c r="F437" s="24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8" x14ac:dyDescent="0.3">
      <c r="A438" s="7"/>
      <c r="B438" s="7"/>
      <c r="C438" s="7"/>
      <c r="D438" s="7"/>
      <c r="E438" s="7"/>
      <c r="F438" s="2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8" x14ac:dyDescent="0.3">
      <c r="A439" s="7"/>
      <c r="B439" s="7"/>
      <c r="C439" s="7"/>
      <c r="D439" s="7"/>
      <c r="E439" s="7"/>
      <c r="F439" s="2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8" x14ac:dyDescent="0.3">
      <c r="A440" s="7"/>
      <c r="B440" s="7"/>
      <c r="C440" s="7"/>
      <c r="D440" s="7"/>
      <c r="E440" s="7"/>
      <c r="F440" s="2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8" x14ac:dyDescent="0.3">
      <c r="A441" s="7"/>
      <c r="B441" s="7"/>
      <c r="C441" s="7"/>
      <c r="D441" s="7"/>
      <c r="E441" s="7"/>
      <c r="F441" s="2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8" x14ac:dyDescent="0.3">
      <c r="A442" s="7"/>
      <c r="B442" s="7"/>
      <c r="C442" s="7"/>
      <c r="D442" s="7"/>
      <c r="E442" s="7"/>
      <c r="F442" s="24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8" x14ac:dyDescent="0.3">
      <c r="A443" s="7"/>
      <c r="B443" s="7"/>
      <c r="C443" s="7"/>
      <c r="D443" s="7"/>
      <c r="E443" s="7"/>
      <c r="F443" s="2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8" x14ac:dyDescent="0.3">
      <c r="A444" s="7"/>
      <c r="B444" s="7"/>
      <c r="C444" s="7"/>
      <c r="D444" s="7"/>
      <c r="E444" s="7"/>
      <c r="F444" s="24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8" x14ac:dyDescent="0.3">
      <c r="A445" s="7"/>
      <c r="B445" s="7"/>
      <c r="C445" s="7"/>
      <c r="D445" s="7"/>
      <c r="E445" s="7"/>
      <c r="F445" s="2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8" x14ac:dyDescent="0.3">
      <c r="A446" s="7"/>
      <c r="B446" s="7"/>
      <c r="C446" s="7"/>
      <c r="D446" s="7"/>
      <c r="E446" s="7"/>
      <c r="F446" s="24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8" x14ac:dyDescent="0.3">
      <c r="A447" s="7"/>
      <c r="B447" s="7"/>
      <c r="C447" s="7"/>
      <c r="D447" s="7"/>
      <c r="E447" s="7"/>
      <c r="F447" s="2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8" x14ac:dyDescent="0.3">
      <c r="A448" s="7"/>
      <c r="B448" s="7"/>
      <c r="C448" s="7"/>
      <c r="D448" s="7"/>
      <c r="E448" s="7"/>
      <c r="F448" s="2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8" x14ac:dyDescent="0.3">
      <c r="A449" s="7"/>
      <c r="B449" s="7"/>
      <c r="C449" s="7"/>
      <c r="D449" s="7"/>
      <c r="E449" s="7"/>
      <c r="F449" s="24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8" x14ac:dyDescent="0.3">
      <c r="A450" s="7"/>
      <c r="B450" s="7"/>
      <c r="C450" s="7"/>
      <c r="D450" s="7"/>
      <c r="E450" s="7"/>
      <c r="F450" s="2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8" x14ac:dyDescent="0.3">
      <c r="A451" s="7"/>
      <c r="B451" s="7"/>
      <c r="C451" s="7"/>
      <c r="D451" s="7"/>
      <c r="E451" s="7"/>
      <c r="F451" s="2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8" x14ac:dyDescent="0.3">
      <c r="A452" s="7"/>
      <c r="B452" s="7"/>
      <c r="C452" s="7"/>
      <c r="D452" s="7"/>
      <c r="E452" s="7"/>
      <c r="F452" s="2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8" x14ac:dyDescent="0.3">
      <c r="A453" s="7"/>
      <c r="B453" s="7"/>
      <c r="C453" s="7"/>
      <c r="D453" s="7"/>
      <c r="E453" s="7"/>
      <c r="F453" s="2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8" x14ac:dyDescent="0.3">
      <c r="A454" s="7"/>
      <c r="B454" s="7"/>
      <c r="C454" s="7"/>
      <c r="D454" s="7"/>
      <c r="E454" s="7"/>
      <c r="F454" s="24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8" x14ac:dyDescent="0.3">
      <c r="A455" s="7"/>
      <c r="B455" s="7"/>
      <c r="C455" s="7"/>
      <c r="D455" s="7"/>
      <c r="E455" s="7"/>
      <c r="F455" s="2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8" x14ac:dyDescent="0.3">
      <c r="A456" s="7"/>
      <c r="B456" s="7"/>
      <c r="C456" s="7"/>
      <c r="D456" s="7"/>
      <c r="E456" s="7"/>
      <c r="F456" s="2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8" x14ac:dyDescent="0.3">
      <c r="A457" s="7"/>
      <c r="B457" s="7"/>
      <c r="C457" s="7"/>
      <c r="D457" s="7"/>
      <c r="E457" s="7"/>
      <c r="F457" s="2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8" x14ac:dyDescent="0.3">
      <c r="A458" s="7"/>
      <c r="B458" s="7"/>
      <c r="C458" s="7"/>
      <c r="D458" s="7"/>
      <c r="E458" s="7"/>
      <c r="F458" s="2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8" x14ac:dyDescent="0.3">
      <c r="A459" s="7"/>
      <c r="B459" s="7"/>
      <c r="C459" s="7"/>
      <c r="D459" s="7"/>
      <c r="E459" s="7"/>
      <c r="F459" s="2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8" x14ac:dyDescent="0.3">
      <c r="A460" s="7"/>
      <c r="B460" s="7"/>
      <c r="C460" s="7"/>
      <c r="D460" s="7"/>
      <c r="E460" s="7"/>
      <c r="F460" s="2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8" x14ac:dyDescent="0.3">
      <c r="A461" s="7"/>
      <c r="B461" s="7"/>
      <c r="C461" s="7"/>
      <c r="D461" s="7"/>
      <c r="E461" s="7"/>
      <c r="F461" s="2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8" x14ac:dyDescent="0.3">
      <c r="A462" s="7"/>
      <c r="B462" s="7"/>
      <c r="C462" s="7"/>
      <c r="D462" s="7"/>
      <c r="E462" s="7"/>
      <c r="F462" s="2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8" x14ac:dyDescent="0.3">
      <c r="A463" s="7"/>
      <c r="B463" s="7"/>
      <c r="C463" s="7"/>
      <c r="D463" s="7"/>
      <c r="E463" s="7"/>
      <c r="F463" s="2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8" x14ac:dyDescent="0.3">
      <c r="A464" s="7"/>
      <c r="B464" s="7"/>
      <c r="C464" s="7"/>
      <c r="D464" s="7"/>
      <c r="E464" s="7"/>
      <c r="F464" s="2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8" x14ac:dyDescent="0.3">
      <c r="A465" s="7"/>
      <c r="B465" s="7"/>
      <c r="C465" s="7"/>
      <c r="D465" s="7"/>
      <c r="E465" s="7"/>
      <c r="F465" s="2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8" x14ac:dyDescent="0.3">
      <c r="A466" s="7"/>
      <c r="B466" s="7"/>
      <c r="C466" s="7"/>
      <c r="D466" s="7"/>
      <c r="E466" s="7"/>
      <c r="F466" s="2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8" x14ac:dyDescent="0.3">
      <c r="A467" s="7"/>
      <c r="B467" s="7"/>
      <c r="C467" s="7"/>
      <c r="D467" s="7"/>
      <c r="E467" s="7"/>
      <c r="F467" s="2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8" x14ac:dyDescent="0.3">
      <c r="A468" s="7"/>
      <c r="B468" s="7"/>
      <c r="C468" s="7"/>
      <c r="D468" s="7"/>
      <c r="E468" s="7"/>
      <c r="F468" s="2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8" x14ac:dyDescent="0.3">
      <c r="A469" s="7"/>
      <c r="B469" s="7"/>
      <c r="C469" s="7"/>
      <c r="D469" s="7"/>
      <c r="E469" s="7"/>
      <c r="F469" s="2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8" x14ac:dyDescent="0.3">
      <c r="A470" s="7"/>
      <c r="B470" s="7"/>
      <c r="C470" s="7"/>
      <c r="D470" s="7"/>
      <c r="E470" s="7"/>
      <c r="F470" s="2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8" x14ac:dyDescent="0.3">
      <c r="A471" s="7"/>
      <c r="B471" s="7"/>
      <c r="C471" s="7"/>
      <c r="D471" s="7"/>
      <c r="E471" s="7"/>
      <c r="F471" s="2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8" x14ac:dyDescent="0.3">
      <c r="A472" s="7"/>
      <c r="B472" s="7"/>
      <c r="C472" s="7"/>
      <c r="D472" s="7"/>
      <c r="E472" s="7"/>
      <c r="F472" s="2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8" x14ac:dyDescent="0.3">
      <c r="A473" s="7"/>
      <c r="B473" s="7"/>
      <c r="C473" s="7"/>
      <c r="D473" s="7"/>
      <c r="E473" s="7"/>
      <c r="F473" s="2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8" x14ac:dyDescent="0.3">
      <c r="A474" s="7"/>
      <c r="B474" s="7"/>
      <c r="C474" s="7"/>
      <c r="D474" s="7"/>
      <c r="E474" s="7"/>
      <c r="F474" s="2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8" x14ac:dyDescent="0.3">
      <c r="A475" s="7"/>
      <c r="B475" s="7"/>
      <c r="C475" s="7"/>
      <c r="D475" s="7"/>
      <c r="E475" s="7"/>
      <c r="F475" s="2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8" x14ac:dyDescent="0.3">
      <c r="A476" s="7"/>
      <c r="B476" s="7"/>
      <c r="C476" s="7"/>
      <c r="D476" s="7"/>
      <c r="E476" s="7"/>
      <c r="F476" s="2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8" x14ac:dyDescent="0.3">
      <c r="A477" s="7"/>
      <c r="B477" s="7"/>
      <c r="C477" s="7"/>
      <c r="D477" s="7"/>
      <c r="E477" s="7"/>
      <c r="F477" s="2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8" x14ac:dyDescent="0.3">
      <c r="A478" s="7"/>
      <c r="B478" s="7"/>
      <c r="C478" s="7"/>
      <c r="D478" s="7"/>
      <c r="E478" s="7"/>
      <c r="F478" s="2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8" x14ac:dyDescent="0.3">
      <c r="A479" s="7"/>
      <c r="B479" s="7"/>
      <c r="C479" s="7"/>
      <c r="D479" s="7"/>
      <c r="E479" s="7"/>
      <c r="F479" s="2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8" x14ac:dyDescent="0.3">
      <c r="A480" s="7"/>
      <c r="B480" s="7"/>
      <c r="C480" s="7"/>
      <c r="D480" s="7"/>
      <c r="E480" s="7"/>
      <c r="F480" s="2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8" x14ac:dyDescent="0.3">
      <c r="A481" s="7"/>
      <c r="B481" s="7"/>
      <c r="C481" s="7"/>
      <c r="D481" s="7"/>
      <c r="E481" s="7"/>
      <c r="F481" s="2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8" x14ac:dyDescent="0.3">
      <c r="A482" s="7"/>
      <c r="B482" s="7"/>
      <c r="C482" s="7"/>
      <c r="D482" s="7"/>
      <c r="E482" s="7"/>
      <c r="F482" s="2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8" x14ac:dyDescent="0.3">
      <c r="A483" s="7"/>
      <c r="B483" s="7"/>
      <c r="C483" s="7"/>
      <c r="D483" s="7"/>
      <c r="E483" s="7"/>
      <c r="F483" s="2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8" x14ac:dyDescent="0.3">
      <c r="A484" s="7"/>
      <c r="B484" s="7"/>
      <c r="C484" s="7"/>
      <c r="D484" s="7"/>
      <c r="E484" s="7"/>
      <c r="F484" s="2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8" x14ac:dyDescent="0.3">
      <c r="A485" s="7"/>
      <c r="B485" s="7"/>
      <c r="C485" s="7"/>
      <c r="D485" s="7"/>
      <c r="E485" s="7"/>
      <c r="F485" s="2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8" x14ac:dyDescent="0.3">
      <c r="A486" s="7"/>
      <c r="B486" s="7"/>
      <c r="C486" s="7"/>
      <c r="D486" s="7"/>
      <c r="E486" s="7"/>
      <c r="F486" s="24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8" x14ac:dyDescent="0.3">
      <c r="A487" s="7"/>
      <c r="B487" s="7"/>
      <c r="C487" s="7"/>
      <c r="D487" s="7"/>
      <c r="E487" s="7"/>
      <c r="F487" s="2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8" x14ac:dyDescent="0.3">
      <c r="A488" s="7"/>
      <c r="B488" s="7"/>
      <c r="C488" s="7"/>
      <c r="D488" s="7"/>
      <c r="E488" s="7"/>
      <c r="F488" s="24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8" x14ac:dyDescent="0.3">
      <c r="A489" s="7"/>
      <c r="B489" s="7"/>
      <c r="C489" s="7"/>
      <c r="D489" s="7"/>
      <c r="E489" s="7"/>
      <c r="F489" s="2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8" x14ac:dyDescent="0.3">
      <c r="A490" s="7"/>
      <c r="B490" s="7"/>
      <c r="C490" s="7"/>
      <c r="D490" s="7"/>
      <c r="E490" s="7"/>
      <c r="F490" s="2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8" x14ac:dyDescent="0.3">
      <c r="A491" s="7"/>
      <c r="B491" s="7"/>
      <c r="C491" s="7"/>
      <c r="D491" s="7"/>
      <c r="E491" s="7"/>
      <c r="F491" s="2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8" x14ac:dyDescent="0.3">
      <c r="A492" s="7"/>
      <c r="B492" s="7"/>
      <c r="C492" s="7"/>
      <c r="D492" s="7"/>
      <c r="E492" s="7"/>
      <c r="F492" s="2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8" x14ac:dyDescent="0.3">
      <c r="A493" s="7"/>
      <c r="B493" s="7"/>
      <c r="C493" s="7"/>
      <c r="D493" s="7"/>
      <c r="E493" s="7"/>
      <c r="F493" s="2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8" x14ac:dyDescent="0.3">
      <c r="A494" s="7"/>
      <c r="B494" s="7"/>
      <c r="C494" s="7"/>
      <c r="D494" s="7"/>
      <c r="E494" s="7"/>
      <c r="F494" s="2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8" x14ac:dyDescent="0.3">
      <c r="A495" s="7"/>
      <c r="B495" s="7"/>
      <c r="C495" s="7"/>
      <c r="D495" s="7"/>
      <c r="E495" s="7"/>
      <c r="F495" s="2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8" x14ac:dyDescent="0.3">
      <c r="A496" s="7"/>
      <c r="B496" s="7"/>
      <c r="C496" s="7"/>
      <c r="D496" s="7"/>
      <c r="E496" s="7"/>
      <c r="F496" s="2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8" x14ac:dyDescent="0.3">
      <c r="A497" s="7"/>
      <c r="B497" s="7"/>
      <c r="C497" s="7"/>
      <c r="D497" s="7"/>
      <c r="E497" s="7"/>
      <c r="F497" s="2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8" x14ac:dyDescent="0.3">
      <c r="A498" s="7"/>
      <c r="B498" s="7"/>
      <c r="C498" s="7"/>
      <c r="D498" s="7"/>
      <c r="E498" s="7"/>
      <c r="F498" s="2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8" x14ac:dyDescent="0.3">
      <c r="A499" s="7"/>
      <c r="B499" s="7"/>
      <c r="C499" s="7"/>
      <c r="D499" s="7"/>
      <c r="E499" s="7"/>
      <c r="F499" s="24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8" x14ac:dyDescent="0.3">
      <c r="A500" s="7"/>
      <c r="B500" s="7"/>
      <c r="C500" s="7"/>
      <c r="D500" s="7"/>
      <c r="E500" s="7"/>
      <c r="F500" s="24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8" x14ac:dyDescent="0.3">
      <c r="A501" s="7"/>
      <c r="B501" s="7"/>
      <c r="C501" s="7"/>
      <c r="D501" s="7"/>
      <c r="E501" s="7"/>
      <c r="F501" s="24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8" x14ac:dyDescent="0.3">
      <c r="A502" s="7"/>
      <c r="B502" s="7"/>
      <c r="C502" s="7"/>
      <c r="D502" s="7"/>
      <c r="E502" s="7"/>
      <c r="F502" s="24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8" x14ac:dyDescent="0.3">
      <c r="A503" s="7"/>
      <c r="B503" s="7"/>
      <c r="C503" s="7"/>
      <c r="D503" s="7"/>
      <c r="E503" s="7"/>
      <c r="F503" s="24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8" x14ac:dyDescent="0.3">
      <c r="A504" s="7"/>
      <c r="B504" s="7"/>
      <c r="C504" s="7"/>
      <c r="D504" s="7"/>
      <c r="E504" s="7"/>
      <c r="F504" s="24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8" x14ac:dyDescent="0.3">
      <c r="A505" s="7"/>
      <c r="B505" s="7"/>
      <c r="C505" s="7"/>
      <c r="D505" s="7"/>
      <c r="E505" s="7"/>
      <c r="F505" s="24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8" x14ac:dyDescent="0.3">
      <c r="A506" s="7"/>
      <c r="B506" s="7"/>
      <c r="C506" s="7"/>
      <c r="D506" s="7"/>
      <c r="E506" s="7"/>
      <c r="F506" s="24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8" x14ac:dyDescent="0.3">
      <c r="A507" s="7"/>
      <c r="B507" s="7"/>
      <c r="C507" s="7"/>
      <c r="D507" s="7"/>
      <c r="E507" s="7"/>
      <c r="F507" s="24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8" x14ac:dyDescent="0.3">
      <c r="A508" s="7"/>
      <c r="B508" s="7"/>
      <c r="C508" s="7"/>
      <c r="D508" s="7"/>
      <c r="E508" s="7"/>
      <c r="F508" s="24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8" x14ac:dyDescent="0.3">
      <c r="A509" s="7"/>
      <c r="B509" s="7"/>
      <c r="C509" s="7"/>
      <c r="D509" s="7"/>
      <c r="E509" s="7"/>
      <c r="F509" s="24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8" x14ac:dyDescent="0.3">
      <c r="A510" s="7"/>
      <c r="B510" s="7"/>
      <c r="C510" s="7"/>
      <c r="D510" s="7"/>
      <c r="E510" s="7"/>
      <c r="F510" s="24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8" x14ac:dyDescent="0.3">
      <c r="A511" s="7"/>
      <c r="B511" s="7"/>
      <c r="C511" s="7"/>
      <c r="D511" s="7"/>
      <c r="E511" s="7"/>
      <c r="F511" s="24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8" x14ac:dyDescent="0.3">
      <c r="A512" s="7"/>
      <c r="B512" s="7"/>
      <c r="C512" s="7"/>
      <c r="D512" s="7"/>
      <c r="E512" s="7"/>
      <c r="F512" s="24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8" x14ac:dyDescent="0.3">
      <c r="A513" s="7"/>
      <c r="B513" s="7"/>
      <c r="C513" s="7"/>
      <c r="D513" s="7"/>
      <c r="E513" s="7"/>
      <c r="F513" s="24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8" x14ac:dyDescent="0.3">
      <c r="A514" s="7"/>
      <c r="B514" s="7"/>
      <c r="C514" s="7"/>
      <c r="D514" s="7"/>
      <c r="E514" s="7"/>
      <c r="F514" s="24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8" x14ac:dyDescent="0.3">
      <c r="A515" s="7"/>
      <c r="B515" s="7"/>
      <c r="C515" s="7"/>
      <c r="D515" s="7"/>
      <c r="E515" s="7"/>
      <c r="F515" s="24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8" x14ac:dyDescent="0.3">
      <c r="A516" s="7"/>
      <c r="B516" s="7"/>
      <c r="C516" s="7"/>
      <c r="D516" s="7"/>
      <c r="E516" s="7"/>
      <c r="F516" s="24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8" x14ac:dyDescent="0.3">
      <c r="A517" s="7"/>
      <c r="B517" s="7"/>
      <c r="C517" s="7"/>
      <c r="D517" s="7"/>
      <c r="E517" s="7"/>
      <c r="F517" s="24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8" x14ac:dyDescent="0.3">
      <c r="A518" s="7"/>
      <c r="B518" s="7"/>
      <c r="C518" s="7"/>
      <c r="D518" s="7"/>
      <c r="E518" s="7"/>
      <c r="F518" s="24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8" x14ac:dyDescent="0.3">
      <c r="A519" s="7"/>
      <c r="B519" s="7"/>
      <c r="C519" s="7"/>
      <c r="D519" s="7"/>
      <c r="E519" s="7"/>
      <c r="F519" s="24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8" x14ac:dyDescent="0.3">
      <c r="A520" s="7"/>
      <c r="B520" s="7"/>
      <c r="C520" s="7"/>
      <c r="D520" s="7"/>
      <c r="E520" s="7"/>
      <c r="F520" s="24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8" x14ac:dyDescent="0.3">
      <c r="A521" s="7"/>
      <c r="B521" s="7"/>
      <c r="C521" s="7"/>
      <c r="D521" s="7"/>
      <c r="E521" s="7"/>
      <c r="F521" s="24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8" x14ac:dyDescent="0.3">
      <c r="A522" s="7"/>
      <c r="B522" s="7"/>
      <c r="C522" s="7"/>
      <c r="D522" s="7"/>
      <c r="E522" s="7"/>
      <c r="F522" s="24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8" x14ac:dyDescent="0.3">
      <c r="A523" s="7"/>
      <c r="B523" s="7"/>
      <c r="C523" s="7"/>
      <c r="D523" s="7"/>
      <c r="E523" s="7"/>
      <c r="F523" s="24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8" x14ac:dyDescent="0.3">
      <c r="A524" s="7"/>
      <c r="B524" s="7"/>
      <c r="C524" s="7"/>
      <c r="D524" s="7"/>
      <c r="E524" s="7"/>
      <c r="F524" s="24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8" x14ac:dyDescent="0.3">
      <c r="A525" s="7"/>
      <c r="B525" s="7"/>
      <c r="C525" s="7"/>
      <c r="D525" s="7"/>
      <c r="E525" s="7"/>
      <c r="F525" s="24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8" x14ac:dyDescent="0.3">
      <c r="A526" s="7"/>
      <c r="B526" s="7"/>
      <c r="C526" s="7"/>
      <c r="D526" s="7"/>
      <c r="E526" s="7"/>
      <c r="F526" s="24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8" x14ac:dyDescent="0.3">
      <c r="A527" s="7"/>
      <c r="B527" s="7"/>
      <c r="C527" s="7"/>
      <c r="D527" s="7"/>
      <c r="E527" s="7"/>
      <c r="F527" s="24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8" x14ac:dyDescent="0.3">
      <c r="A528" s="7"/>
      <c r="B528" s="7"/>
      <c r="C528" s="7"/>
      <c r="D528" s="7"/>
      <c r="E528" s="7"/>
      <c r="F528" s="24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8" x14ac:dyDescent="0.3">
      <c r="A529" s="7"/>
      <c r="B529" s="7"/>
      <c r="C529" s="7"/>
      <c r="D529" s="7"/>
      <c r="E529" s="7"/>
      <c r="F529" s="24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8" x14ac:dyDescent="0.3">
      <c r="A530" s="7"/>
      <c r="B530" s="7"/>
      <c r="C530" s="7"/>
      <c r="D530" s="7"/>
      <c r="E530" s="7"/>
      <c r="F530" s="24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8" x14ac:dyDescent="0.3">
      <c r="A531" s="7"/>
      <c r="B531" s="7"/>
      <c r="C531" s="7"/>
      <c r="D531" s="7"/>
      <c r="E531" s="7"/>
      <c r="F531" s="24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8" x14ac:dyDescent="0.3">
      <c r="A532" s="7"/>
      <c r="B532" s="7"/>
      <c r="C532" s="7"/>
      <c r="D532" s="7"/>
      <c r="E532" s="7"/>
      <c r="F532" s="24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8" x14ac:dyDescent="0.3">
      <c r="A533" s="7"/>
      <c r="B533" s="7"/>
      <c r="C533" s="7"/>
      <c r="D533" s="7"/>
      <c r="E533" s="7"/>
      <c r="F533" s="24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8" x14ac:dyDescent="0.3">
      <c r="A534" s="7"/>
      <c r="B534" s="7"/>
      <c r="C534" s="7"/>
      <c r="D534" s="7"/>
      <c r="E534" s="7"/>
      <c r="F534" s="24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8" x14ac:dyDescent="0.3">
      <c r="A535" s="7"/>
      <c r="B535" s="7"/>
      <c r="C535" s="7"/>
      <c r="D535" s="7"/>
      <c r="E535" s="7"/>
      <c r="F535" s="24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8" x14ac:dyDescent="0.3">
      <c r="A536" s="7"/>
      <c r="B536" s="7"/>
      <c r="C536" s="7"/>
      <c r="D536" s="7"/>
      <c r="E536" s="7"/>
      <c r="F536" s="24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8" x14ac:dyDescent="0.3">
      <c r="A537" s="7"/>
      <c r="B537" s="7"/>
      <c r="C537" s="7"/>
      <c r="D537" s="7"/>
      <c r="E537" s="7"/>
      <c r="F537" s="24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8" x14ac:dyDescent="0.3">
      <c r="A538" s="7"/>
      <c r="B538" s="7"/>
      <c r="C538" s="7"/>
      <c r="D538" s="7"/>
      <c r="E538" s="7"/>
      <c r="F538" s="24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8" x14ac:dyDescent="0.3">
      <c r="A539" s="7"/>
      <c r="B539" s="7"/>
      <c r="C539" s="7"/>
      <c r="D539" s="7"/>
      <c r="E539" s="7"/>
      <c r="F539" s="24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8" x14ac:dyDescent="0.3">
      <c r="A540" s="7"/>
      <c r="B540" s="7"/>
      <c r="C540" s="7"/>
      <c r="D540" s="7"/>
      <c r="E540" s="7"/>
      <c r="F540" s="24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8" x14ac:dyDescent="0.3">
      <c r="A541" s="7"/>
      <c r="B541" s="7"/>
      <c r="C541" s="7"/>
      <c r="D541" s="7"/>
      <c r="E541" s="7"/>
      <c r="F541" s="24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8" x14ac:dyDescent="0.3">
      <c r="A542" s="7"/>
      <c r="B542" s="7"/>
      <c r="C542" s="7"/>
      <c r="D542" s="7"/>
      <c r="E542" s="7"/>
      <c r="F542" s="24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8" x14ac:dyDescent="0.3">
      <c r="A543" s="7"/>
      <c r="B543" s="7"/>
      <c r="C543" s="7"/>
      <c r="D543" s="7"/>
      <c r="E543" s="7"/>
      <c r="F543" s="24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8" x14ac:dyDescent="0.3">
      <c r="A544" s="7"/>
      <c r="B544" s="7"/>
      <c r="C544" s="7"/>
      <c r="D544" s="7"/>
      <c r="E544" s="7"/>
      <c r="F544" s="24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8" x14ac:dyDescent="0.3">
      <c r="A545" s="7"/>
      <c r="B545" s="7"/>
      <c r="C545" s="7"/>
      <c r="D545" s="7"/>
      <c r="E545" s="7"/>
      <c r="F545" s="24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8" x14ac:dyDescent="0.3">
      <c r="A546" s="7"/>
      <c r="B546" s="7"/>
      <c r="C546" s="7"/>
      <c r="D546" s="7"/>
      <c r="E546" s="7"/>
      <c r="F546" s="24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8" x14ac:dyDescent="0.3">
      <c r="A547" s="7"/>
      <c r="B547" s="7"/>
      <c r="C547" s="7"/>
      <c r="D547" s="7"/>
      <c r="E547" s="7"/>
      <c r="F547" s="24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8" x14ac:dyDescent="0.3">
      <c r="A548" s="7"/>
      <c r="B548" s="7"/>
      <c r="C548" s="7"/>
      <c r="D548" s="7"/>
      <c r="E548" s="7"/>
      <c r="F548" s="24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8" x14ac:dyDescent="0.3">
      <c r="A549" s="7"/>
      <c r="B549" s="7"/>
      <c r="C549" s="7"/>
      <c r="D549" s="7"/>
      <c r="E549" s="7"/>
      <c r="F549" s="24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8" x14ac:dyDescent="0.3">
      <c r="A550" s="7"/>
      <c r="B550" s="7"/>
      <c r="C550" s="7"/>
      <c r="D550" s="7"/>
      <c r="E550" s="7"/>
      <c r="F550" s="24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8" x14ac:dyDescent="0.3">
      <c r="A551" s="7"/>
      <c r="B551" s="7"/>
      <c r="C551" s="7"/>
      <c r="D551" s="7"/>
      <c r="E551" s="7"/>
      <c r="F551" s="24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8" x14ac:dyDescent="0.3">
      <c r="A552" s="7"/>
      <c r="B552" s="7"/>
      <c r="C552" s="7"/>
      <c r="D552" s="7"/>
      <c r="E552" s="7"/>
      <c r="F552" s="24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8" x14ac:dyDescent="0.3">
      <c r="A553" s="7"/>
      <c r="B553" s="7"/>
      <c r="C553" s="7"/>
      <c r="D553" s="7"/>
      <c r="E553" s="7"/>
      <c r="F553" s="24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8" x14ac:dyDescent="0.3">
      <c r="A554" s="7"/>
      <c r="B554" s="7"/>
      <c r="C554" s="7"/>
      <c r="D554" s="7"/>
      <c r="E554" s="7"/>
      <c r="F554" s="24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8" x14ac:dyDescent="0.3">
      <c r="A555" s="7"/>
      <c r="B555" s="7"/>
      <c r="C555" s="7"/>
      <c r="D555" s="7"/>
      <c r="E555" s="7"/>
      <c r="F555" s="24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8" x14ac:dyDescent="0.3">
      <c r="A556" s="7"/>
      <c r="B556" s="7"/>
      <c r="C556" s="7"/>
      <c r="D556" s="7"/>
      <c r="E556" s="7"/>
      <c r="F556" s="24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8" x14ac:dyDescent="0.3">
      <c r="A557" s="7"/>
      <c r="B557" s="7"/>
      <c r="C557" s="7"/>
      <c r="D557" s="7"/>
      <c r="E557" s="7"/>
      <c r="F557" s="24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8" x14ac:dyDescent="0.3">
      <c r="A558" s="7"/>
      <c r="B558" s="7"/>
      <c r="C558" s="7"/>
      <c r="D558" s="7"/>
      <c r="E558" s="7"/>
      <c r="F558" s="24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8" x14ac:dyDescent="0.3">
      <c r="A559" s="7"/>
      <c r="B559" s="7"/>
      <c r="C559" s="7"/>
      <c r="D559" s="7"/>
      <c r="E559" s="7"/>
      <c r="F559" s="24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8" x14ac:dyDescent="0.3">
      <c r="A560" s="7"/>
      <c r="B560" s="7"/>
      <c r="C560" s="7"/>
      <c r="D560" s="7"/>
      <c r="E560" s="7"/>
      <c r="F560" s="24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8" x14ac:dyDescent="0.3">
      <c r="A561" s="7"/>
      <c r="B561" s="7"/>
      <c r="C561" s="7"/>
      <c r="D561" s="7"/>
      <c r="E561" s="7"/>
      <c r="F561" s="24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8" x14ac:dyDescent="0.3">
      <c r="A562" s="7"/>
      <c r="B562" s="7"/>
      <c r="C562" s="7"/>
      <c r="D562" s="7"/>
      <c r="E562" s="7"/>
      <c r="F562" s="24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8" x14ac:dyDescent="0.3">
      <c r="A563" s="7"/>
      <c r="B563" s="7"/>
      <c r="C563" s="7"/>
      <c r="D563" s="7"/>
      <c r="E563" s="7"/>
      <c r="F563" s="24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8" x14ac:dyDescent="0.3">
      <c r="A564" s="7"/>
      <c r="B564" s="7"/>
      <c r="C564" s="7"/>
      <c r="D564" s="7"/>
      <c r="E564" s="7"/>
      <c r="F564" s="24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8" x14ac:dyDescent="0.3">
      <c r="A565" s="7"/>
      <c r="B565" s="7"/>
      <c r="C565" s="7"/>
      <c r="D565" s="7"/>
      <c r="E565" s="7"/>
      <c r="F565" s="24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8" x14ac:dyDescent="0.3">
      <c r="A566" s="7"/>
      <c r="B566" s="7"/>
      <c r="C566" s="7"/>
      <c r="D566" s="7"/>
      <c r="E566" s="7"/>
      <c r="F566" s="24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8" x14ac:dyDescent="0.3">
      <c r="A567" s="7"/>
      <c r="B567" s="7"/>
      <c r="C567" s="7"/>
      <c r="D567" s="7"/>
      <c r="E567" s="7"/>
      <c r="F567" s="24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8" x14ac:dyDescent="0.3">
      <c r="A568" s="7"/>
      <c r="B568" s="7"/>
      <c r="C568" s="7"/>
      <c r="D568" s="7"/>
      <c r="E568" s="7"/>
      <c r="F568" s="24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8" x14ac:dyDescent="0.3">
      <c r="A569" s="7"/>
      <c r="B569" s="7"/>
      <c r="C569" s="7"/>
      <c r="D569" s="7"/>
      <c r="E569" s="7"/>
      <c r="F569" s="24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8" x14ac:dyDescent="0.3">
      <c r="A570" s="7"/>
      <c r="B570" s="7"/>
      <c r="C570" s="7"/>
      <c r="D570" s="7"/>
      <c r="E570" s="7"/>
      <c r="F570" s="24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8" x14ac:dyDescent="0.3">
      <c r="A571" s="7"/>
      <c r="B571" s="7"/>
      <c r="C571" s="7"/>
      <c r="D571" s="7"/>
      <c r="E571" s="7"/>
      <c r="F571" s="24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8" x14ac:dyDescent="0.3">
      <c r="A572" s="7"/>
      <c r="B572" s="7"/>
      <c r="C572" s="7"/>
      <c r="D572" s="7"/>
      <c r="E572" s="7"/>
      <c r="F572" s="24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8" x14ac:dyDescent="0.3">
      <c r="A573" s="7"/>
      <c r="B573" s="7"/>
      <c r="C573" s="7"/>
      <c r="D573" s="7"/>
      <c r="E573" s="7"/>
      <c r="F573" s="24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8" x14ac:dyDescent="0.3">
      <c r="A574" s="7"/>
      <c r="B574" s="7"/>
      <c r="C574" s="7"/>
      <c r="D574" s="7"/>
      <c r="E574" s="7"/>
      <c r="F574" s="24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8" x14ac:dyDescent="0.3">
      <c r="A575" s="7"/>
      <c r="B575" s="7"/>
      <c r="C575" s="7"/>
      <c r="D575" s="7"/>
      <c r="E575" s="7"/>
      <c r="F575" s="24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8" x14ac:dyDescent="0.3">
      <c r="A576" s="7"/>
      <c r="B576" s="7"/>
      <c r="C576" s="7"/>
      <c r="D576" s="7"/>
      <c r="E576" s="7"/>
      <c r="F576" s="24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8" x14ac:dyDescent="0.3">
      <c r="A577" s="7"/>
      <c r="B577" s="7"/>
      <c r="C577" s="7"/>
      <c r="D577" s="7"/>
      <c r="E577" s="7"/>
      <c r="F577" s="24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8" x14ac:dyDescent="0.3">
      <c r="A578" s="7"/>
      <c r="B578" s="7"/>
      <c r="C578" s="7"/>
      <c r="D578" s="7"/>
      <c r="E578" s="7"/>
      <c r="F578" s="24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8" x14ac:dyDescent="0.3">
      <c r="A579" s="7"/>
      <c r="B579" s="7"/>
      <c r="C579" s="7"/>
      <c r="D579" s="7"/>
      <c r="E579" s="7"/>
      <c r="F579" s="24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8" x14ac:dyDescent="0.3">
      <c r="A580" s="7"/>
      <c r="B580" s="7"/>
      <c r="C580" s="7"/>
      <c r="D580" s="7"/>
      <c r="E580" s="7"/>
      <c r="F580" s="24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8" x14ac:dyDescent="0.3">
      <c r="A581" s="7"/>
      <c r="B581" s="7"/>
      <c r="C581" s="7"/>
      <c r="D581" s="7"/>
      <c r="E581" s="7"/>
      <c r="F581" s="24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8" x14ac:dyDescent="0.3">
      <c r="A582" s="7"/>
      <c r="B582" s="7"/>
      <c r="C582" s="7"/>
      <c r="D582" s="7"/>
      <c r="E582" s="7"/>
      <c r="F582" s="24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8" x14ac:dyDescent="0.3">
      <c r="A583" s="7"/>
      <c r="B583" s="7"/>
      <c r="C583" s="7"/>
      <c r="D583" s="7"/>
      <c r="E583" s="7"/>
      <c r="F583" s="24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8" x14ac:dyDescent="0.3">
      <c r="A584" s="7"/>
      <c r="B584" s="7"/>
      <c r="C584" s="7"/>
      <c r="D584" s="7"/>
      <c r="E584" s="7"/>
      <c r="F584" s="24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8" x14ac:dyDescent="0.3">
      <c r="A585" s="7"/>
      <c r="B585" s="7"/>
      <c r="C585" s="7"/>
      <c r="D585" s="7"/>
      <c r="E585" s="7"/>
      <c r="F585" s="24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8" x14ac:dyDescent="0.3">
      <c r="A586" s="7"/>
      <c r="B586" s="7"/>
      <c r="C586" s="7"/>
      <c r="D586" s="7"/>
      <c r="E586" s="7"/>
      <c r="F586" s="24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8" x14ac:dyDescent="0.3">
      <c r="A587" s="7"/>
      <c r="B587" s="7"/>
      <c r="C587" s="7"/>
      <c r="D587" s="7"/>
      <c r="E587" s="7"/>
      <c r="F587" s="24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8" x14ac:dyDescent="0.3">
      <c r="A588" s="7"/>
      <c r="B588" s="7"/>
      <c r="C588" s="7"/>
      <c r="D588" s="7"/>
      <c r="E588" s="7"/>
      <c r="F588" s="24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8" x14ac:dyDescent="0.3">
      <c r="A589" s="7"/>
      <c r="B589" s="7"/>
      <c r="C589" s="7"/>
      <c r="D589" s="7"/>
      <c r="E589" s="7"/>
      <c r="F589" s="24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8" x14ac:dyDescent="0.3">
      <c r="A590" s="7"/>
      <c r="B590" s="7"/>
      <c r="C590" s="7"/>
      <c r="D590" s="7"/>
      <c r="E590" s="7"/>
      <c r="F590" s="24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8" x14ac:dyDescent="0.3">
      <c r="A591" s="7"/>
      <c r="B591" s="7"/>
      <c r="C591" s="7"/>
      <c r="D591" s="7"/>
      <c r="E591" s="7"/>
      <c r="F591" s="24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8" x14ac:dyDescent="0.3">
      <c r="A592" s="7"/>
      <c r="B592" s="7"/>
      <c r="C592" s="7"/>
      <c r="D592" s="7"/>
      <c r="E592" s="7"/>
      <c r="F592" s="24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8" x14ac:dyDescent="0.3">
      <c r="A593" s="7"/>
      <c r="B593" s="7"/>
      <c r="C593" s="7"/>
      <c r="D593" s="7"/>
      <c r="E593" s="7"/>
      <c r="F593" s="24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8" x14ac:dyDescent="0.3">
      <c r="A594" s="7"/>
      <c r="B594" s="7"/>
      <c r="C594" s="7"/>
      <c r="D594" s="7"/>
      <c r="E594" s="7"/>
      <c r="F594" s="24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8" x14ac:dyDescent="0.3">
      <c r="A595" s="7"/>
      <c r="B595" s="7"/>
      <c r="C595" s="7"/>
      <c r="D595" s="7"/>
      <c r="E595" s="7"/>
      <c r="F595" s="2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8" x14ac:dyDescent="0.3">
      <c r="A596" s="7"/>
      <c r="B596" s="7"/>
      <c r="C596" s="7"/>
      <c r="D596" s="7"/>
      <c r="E596" s="7"/>
      <c r="F596" s="24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8" x14ac:dyDescent="0.3">
      <c r="A597" s="7"/>
      <c r="B597" s="7"/>
      <c r="C597" s="7"/>
      <c r="D597" s="7"/>
      <c r="E597" s="7"/>
      <c r="F597" s="24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8" x14ac:dyDescent="0.3">
      <c r="A598" s="7"/>
      <c r="B598" s="7"/>
      <c r="C598" s="7"/>
      <c r="D598" s="7"/>
      <c r="E598" s="7"/>
      <c r="F598" s="24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8" x14ac:dyDescent="0.3">
      <c r="A599" s="7"/>
      <c r="B599" s="7"/>
      <c r="C599" s="7"/>
      <c r="D599" s="7"/>
      <c r="E599" s="7"/>
      <c r="F599" s="24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8" x14ac:dyDescent="0.3">
      <c r="A600" s="7"/>
      <c r="B600" s="7"/>
      <c r="C600" s="7"/>
      <c r="D600" s="7"/>
      <c r="E600" s="7"/>
      <c r="F600" s="24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8" x14ac:dyDescent="0.3">
      <c r="A601" s="7"/>
      <c r="B601" s="7"/>
      <c r="C601" s="7"/>
      <c r="D601" s="7"/>
      <c r="E601" s="7"/>
      <c r="F601" s="24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8" x14ac:dyDescent="0.3">
      <c r="A602" s="7"/>
      <c r="B602" s="7"/>
      <c r="C602" s="7"/>
      <c r="D602" s="7"/>
      <c r="E602" s="7"/>
      <c r="F602" s="24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8" x14ac:dyDescent="0.3">
      <c r="A603" s="7"/>
      <c r="B603" s="7"/>
      <c r="C603" s="7"/>
      <c r="D603" s="7"/>
      <c r="E603" s="7"/>
      <c r="F603" s="24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8" x14ac:dyDescent="0.3">
      <c r="A604" s="7"/>
      <c r="B604" s="7"/>
      <c r="C604" s="7"/>
      <c r="D604" s="7"/>
      <c r="E604" s="7"/>
      <c r="F604" s="24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8" x14ac:dyDescent="0.3">
      <c r="A605" s="7"/>
      <c r="B605" s="7"/>
      <c r="C605" s="7"/>
      <c r="D605" s="7"/>
      <c r="E605" s="7"/>
      <c r="F605" s="24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8" x14ac:dyDescent="0.3">
      <c r="A606" s="7"/>
      <c r="B606" s="7"/>
      <c r="C606" s="7"/>
      <c r="D606" s="7"/>
      <c r="E606" s="7"/>
      <c r="F606" s="24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8" x14ac:dyDescent="0.3">
      <c r="A607" s="7"/>
      <c r="B607" s="7"/>
      <c r="C607" s="7"/>
      <c r="D607" s="7"/>
      <c r="E607" s="7"/>
      <c r="F607" s="24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8" x14ac:dyDescent="0.3">
      <c r="A608" s="7"/>
      <c r="B608" s="7"/>
      <c r="C608" s="7"/>
      <c r="D608" s="7"/>
      <c r="E608" s="7"/>
      <c r="F608" s="24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8" x14ac:dyDescent="0.3">
      <c r="A609" s="7"/>
      <c r="B609" s="7"/>
      <c r="C609" s="7"/>
      <c r="D609" s="7"/>
      <c r="E609" s="7"/>
      <c r="F609" s="24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8" x14ac:dyDescent="0.3">
      <c r="A610" s="7"/>
      <c r="B610" s="7"/>
      <c r="C610" s="7"/>
      <c r="D610" s="7"/>
      <c r="E610" s="7"/>
      <c r="F610" s="24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8" x14ac:dyDescent="0.3">
      <c r="A611" s="7"/>
      <c r="B611" s="7"/>
      <c r="C611" s="7"/>
      <c r="D611" s="7"/>
      <c r="E611" s="7"/>
      <c r="F611" s="24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8" x14ac:dyDescent="0.3">
      <c r="A612" s="7"/>
      <c r="B612" s="7"/>
      <c r="C612" s="7"/>
      <c r="D612" s="7"/>
      <c r="E612" s="7"/>
      <c r="F612" s="24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8" x14ac:dyDescent="0.3">
      <c r="A613" s="7"/>
      <c r="B613" s="7"/>
      <c r="C613" s="7"/>
      <c r="D613" s="7"/>
      <c r="E613" s="7"/>
      <c r="F613" s="24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8" x14ac:dyDescent="0.3">
      <c r="A614" s="7"/>
      <c r="B614" s="7"/>
      <c r="C614" s="7"/>
      <c r="D614" s="7"/>
      <c r="E614" s="7"/>
      <c r="F614" s="24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8" x14ac:dyDescent="0.3">
      <c r="A615" s="7"/>
      <c r="B615" s="7"/>
      <c r="C615" s="7"/>
      <c r="D615" s="7"/>
      <c r="E615" s="7"/>
      <c r="F615" s="24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8" x14ac:dyDescent="0.3">
      <c r="A616" s="7"/>
      <c r="B616" s="7"/>
      <c r="C616" s="7"/>
      <c r="D616" s="7"/>
      <c r="E616" s="7"/>
      <c r="F616" s="24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8" x14ac:dyDescent="0.3">
      <c r="A617" s="7"/>
      <c r="B617" s="7"/>
      <c r="C617" s="7"/>
      <c r="D617" s="7"/>
      <c r="E617" s="7"/>
      <c r="F617" s="24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8" x14ac:dyDescent="0.3">
      <c r="A618" s="7"/>
      <c r="B618" s="7"/>
      <c r="C618" s="7"/>
      <c r="D618" s="7"/>
      <c r="E618" s="7"/>
      <c r="F618" s="24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8" x14ac:dyDescent="0.3">
      <c r="A619" s="7"/>
      <c r="B619" s="7"/>
      <c r="C619" s="7"/>
      <c r="D619" s="7"/>
      <c r="E619" s="7"/>
      <c r="F619" s="24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8" x14ac:dyDescent="0.3">
      <c r="A620" s="7"/>
      <c r="B620" s="7"/>
      <c r="C620" s="7"/>
      <c r="D620" s="7"/>
      <c r="E620" s="7"/>
      <c r="F620" s="24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8" x14ac:dyDescent="0.3">
      <c r="A621" s="7"/>
      <c r="B621" s="7"/>
      <c r="C621" s="7"/>
      <c r="D621" s="7"/>
      <c r="E621" s="7"/>
      <c r="F621" s="24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8" x14ac:dyDescent="0.3">
      <c r="A622" s="7"/>
      <c r="B622" s="7"/>
      <c r="C622" s="7"/>
      <c r="D622" s="7"/>
      <c r="E622" s="7"/>
      <c r="F622" s="24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8" x14ac:dyDescent="0.3">
      <c r="A623" s="7"/>
      <c r="B623" s="7"/>
      <c r="C623" s="7"/>
      <c r="D623" s="7"/>
      <c r="E623" s="7"/>
      <c r="F623" s="24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8" x14ac:dyDescent="0.3">
      <c r="A624" s="7"/>
      <c r="B624" s="7"/>
      <c r="C624" s="7"/>
      <c r="D624" s="7"/>
      <c r="E624" s="7"/>
      <c r="F624" s="24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8" x14ac:dyDescent="0.3">
      <c r="A625" s="7"/>
      <c r="B625" s="7"/>
      <c r="C625" s="7"/>
      <c r="D625" s="7"/>
      <c r="E625" s="7"/>
      <c r="F625" s="24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8" x14ac:dyDescent="0.3">
      <c r="A626" s="7"/>
      <c r="B626" s="7"/>
      <c r="C626" s="7"/>
      <c r="D626" s="7"/>
      <c r="E626" s="7"/>
      <c r="F626" s="24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8" x14ac:dyDescent="0.3">
      <c r="A627" s="7"/>
      <c r="B627" s="7"/>
      <c r="C627" s="7"/>
      <c r="D627" s="7"/>
      <c r="E627" s="7"/>
      <c r="F627" s="24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8" x14ac:dyDescent="0.3">
      <c r="A628" s="7"/>
      <c r="B628" s="7"/>
      <c r="C628" s="7"/>
      <c r="D628" s="7"/>
      <c r="E628" s="7"/>
      <c r="F628" s="24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8" x14ac:dyDescent="0.3">
      <c r="A629" s="7"/>
      <c r="B629" s="7"/>
      <c r="C629" s="7"/>
      <c r="D629" s="7"/>
      <c r="E629" s="7"/>
      <c r="F629" s="24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8" x14ac:dyDescent="0.3">
      <c r="A630" s="7"/>
      <c r="B630" s="7"/>
      <c r="C630" s="7"/>
      <c r="D630" s="7"/>
      <c r="E630" s="7"/>
      <c r="F630" s="24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8" x14ac:dyDescent="0.3">
      <c r="A631" s="7"/>
      <c r="B631" s="7"/>
      <c r="C631" s="7"/>
      <c r="D631" s="7"/>
      <c r="E631" s="7"/>
      <c r="F631" s="24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8" x14ac:dyDescent="0.3">
      <c r="A632" s="7"/>
      <c r="B632" s="7"/>
      <c r="C632" s="7"/>
      <c r="D632" s="7"/>
      <c r="E632" s="7"/>
      <c r="F632" s="24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8" x14ac:dyDescent="0.3">
      <c r="A633" s="7"/>
      <c r="B633" s="7"/>
      <c r="C633" s="7"/>
      <c r="D633" s="7"/>
      <c r="E633" s="7"/>
      <c r="F633" s="24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8" x14ac:dyDescent="0.3">
      <c r="A634" s="7"/>
      <c r="B634" s="7"/>
      <c r="C634" s="7"/>
      <c r="D634" s="7"/>
      <c r="E634" s="7"/>
      <c r="F634" s="24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8" x14ac:dyDescent="0.3">
      <c r="A635" s="7"/>
      <c r="B635" s="7"/>
      <c r="C635" s="7"/>
      <c r="D635" s="7"/>
      <c r="E635" s="7"/>
      <c r="F635" s="24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8" x14ac:dyDescent="0.3">
      <c r="A636" s="7"/>
      <c r="B636" s="7"/>
      <c r="C636" s="7"/>
      <c r="D636" s="7"/>
      <c r="E636" s="7"/>
      <c r="F636" s="24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8" x14ac:dyDescent="0.3">
      <c r="A637" s="7"/>
      <c r="B637" s="7"/>
      <c r="C637" s="7"/>
      <c r="D637" s="7"/>
      <c r="E637" s="7"/>
      <c r="F637" s="24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8" x14ac:dyDescent="0.3">
      <c r="A638" s="7"/>
      <c r="B638" s="7"/>
      <c r="C638" s="7"/>
      <c r="D638" s="7"/>
      <c r="E638" s="7"/>
      <c r="F638" s="24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8" x14ac:dyDescent="0.3">
      <c r="A639" s="7"/>
      <c r="B639" s="7"/>
      <c r="C639" s="7"/>
      <c r="D639" s="7"/>
      <c r="E639" s="7"/>
      <c r="F639" s="24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8" x14ac:dyDescent="0.3">
      <c r="A640" s="7"/>
      <c r="B640" s="7"/>
      <c r="C640" s="7"/>
      <c r="D640" s="7"/>
      <c r="E640" s="7"/>
      <c r="F640" s="24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8" x14ac:dyDescent="0.3">
      <c r="A641" s="7"/>
      <c r="B641" s="7"/>
      <c r="C641" s="7"/>
      <c r="D641" s="7"/>
      <c r="E641" s="7"/>
      <c r="F641" s="24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8" x14ac:dyDescent="0.3">
      <c r="A642" s="7"/>
      <c r="B642" s="7"/>
      <c r="C642" s="7"/>
      <c r="D642" s="7"/>
      <c r="E642" s="7"/>
      <c r="F642" s="24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8" x14ac:dyDescent="0.3">
      <c r="A643" s="7"/>
      <c r="B643" s="7"/>
      <c r="C643" s="7"/>
      <c r="D643" s="7"/>
      <c r="E643" s="7"/>
      <c r="F643" s="24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8" x14ac:dyDescent="0.3">
      <c r="A644" s="7"/>
      <c r="B644" s="7"/>
      <c r="C644" s="7"/>
      <c r="D644" s="7"/>
      <c r="E644" s="7"/>
      <c r="F644" s="24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8" x14ac:dyDescent="0.3">
      <c r="A645" s="7"/>
      <c r="B645" s="7"/>
      <c r="C645" s="7"/>
      <c r="D645" s="7"/>
      <c r="E645" s="7"/>
      <c r="F645" s="24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8" x14ac:dyDescent="0.3">
      <c r="A646" s="7"/>
      <c r="B646" s="7"/>
      <c r="C646" s="7"/>
      <c r="D646" s="7"/>
      <c r="E646" s="7"/>
      <c r="F646" s="24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8" x14ac:dyDescent="0.3">
      <c r="A647" s="7"/>
      <c r="B647" s="7"/>
      <c r="C647" s="7"/>
      <c r="D647" s="7"/>
      <c r="E647" s="7"/>
      <c r="F647" s="24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8" x14ac:dyDescent="0.3">
      <c r="A648" s="7"/>
      <c r="B648" s="7"/>
      <c r="C648" s="7"/>
      <c r="D648" s="7"/>
      <c r="E648" s="7"/>
      <c r="F648" s="24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8" x14ac:dyDescent="0.3">
      <c r="A649" s="7"/>
      <c r="B649" s="7"/>
      <c r="C649" s="7"/>
      <c r="D649" s="7"/>
      <c r="E649" s="7"/>
      <c r="F649" s="24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8" x14ac:dyDescent="0.3">
      <c r="A650" s="7"/>
      <c r="B650" s="7"/>
      <c r="C650" s="7"/>
      <c r="D650" s="7"/>
      <c r="E650" s="7"/>
      <c r="F650" s="24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8" x14ac:dyDescent="0.3">
      <c r="A651" s="7"/>
      <c r="B651" s="7"/>
      <c r="C651" s="7"/>
      <c r="D651" s="7"/>
      <c r="E651" s="7"/>
      <c r="F651" s="24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8" x14ac:dyDescent="0.3">
      <c r="A652" s="7"/>
      <c r="B652" s="7"/>
      <c r="C652" s="7"/>
      <c r="D652" s="7"/>
      <c r="E652" s="7"/>
      <c r="F652" s="24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8" x14ac:dyDescent="0.3">
      <c r="A653" s="7"/>
      <c r="B653" s="7"/>
      <c r="C653" s="7"/>
      <c r="D653" s="7"/>
      <c r="E653" s="7"/>
      <c r="F653" s="24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8" x14ac:dyDescent="0.3">
      <c r="A654" s="7"/>
      <c r="B654" s="7"/>
      <c r="C654" s="7"/>
      <c r="D654" s="7"/>
      <c r="E654" s="7"/>
      <c r="F654" s="24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8" x14ac:dyDescent="0.3">
      <c r="A655" s="7"/>
      <c r="B655" s="7"/>
      <c r="C655" s="7"/>
      <c r="D655" s="7"/>
      <c r="E655" s="7"/>
      <c r="F655" s="24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8" x14ac:dyDescent="0.3">
      <c r="A656" s="7"/>
      <c r="B656" s="7"/>
      <c r="C656" s="7"/>
      <c r="D656" s="7"/>
      <c r="E656" s="7"/>
      <c r="F656" s="24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8" x14ac:dyDescent="0.3">
      <c r="A657" s="7"/>
      <c r="B657" s="7"/>
      <c r="C657" s="7"/>
      <c r="D657" s="7"/>
      <c r="E657" s="7"/>
      <c r="F657" s="24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8" x14ac:dyDescent="0.3">
      <c r="A658" s="7"/>
      <c r="B658" s="7"/>
      <c r="C658" s="7"/>
      <c r="D658" s="7"/>
      <c r="E658" s="7"/>
      <c r="F658" s="24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8" x14ac:dyDescent="0.3">
      <c r="A659" s="7"/>
      <c r="B659" s="7"/>
      <c r="C659" s="7"/>
      <c r="D659" s="7"/>
      <c r="E659" s="7"/>
      <c r="F659" s="24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8" x14ac:dyDescent="0.3">
      <c r="A660" s="7"/>
      <c r="B660" s="7"/>
      <c r="C660" s="7"/>
      <c r="D660" s="7"/>
      <c r="E660" s="7"/>
      <c r="F660" s="24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8" x14ac:dyDescent="0.3">
      <c r="A661" s="7"/>
      <c r="B661" s="7"/>
      <c r="C661" s="7"/>
      <c r="D661" s="7"/>
      <c r="E661" s="7"/>
      <c r="F661" s="24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8" x14ac:dyDescent="0.3">
      <c r="A662" s="7"/>
      <c r="B662" s="7"/>
      <c r="C662" s="7"/>
      <c r="D662" s="7"/>
      <c r="E662" s="7"/>
      <c r="F662" s="24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8" x14ac:dyDescent="0.3">
      <c r="A663" s="7"/>
      <c r="B663" s="7"/>
      <c r="C663" s="7"/>
      <c r="D663" s="7"/>
      <c r="E663" s="7"/>
      <c r="F663" s="24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8" x14ac:dyDescent="0.3">
      <c r="A664" s="7"/>
      <c r="B664" s="7"/>
      <c r="C664" s="7"/>
      <c r="D664" s="7"/>
      <c r="E664" s="7"/>
      <c r="F664" s="24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8" x14ac:dyDescent="0.3">
      <c r="A665" s="7"/>
      <c r="B665" s="7"/>
      <c r="C665" s="7"/>
      <c r="D665" s="7"/>
      <c r="E665" s="7"/>
      <c r="F665" s="24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8" x14ac:dyDescent="0.3">
      <c r="A666" s="7"/>
      <c r="B666" s="7"/>
      <c r="C666" s="7"/>
      <c r="D666" s="7"/>
      <c r="E666" s="7"/>
      <c r="F666" s="24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8" x14ac:dyDescent="0.3">
      <c r="A667" s="7"/>
      <c r="B667" s="7"/>
      <c r="C667" s="7"/>
      <c r="D667" s="7"/>
      <c r="E667" s="7"/>
      <c r="F667" s="24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8" x14ac:dyDescent="0.3">
      <c r="A668" s="7"/>
      <c r="B668" s="7"/>
      <c r="C668" s="7"/>
      <c r="D668" s="7"/>
      <c r="E668" s="7"/>
      <c r="F668" s="24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8" x14ac:dyDescent="0.3">
      <c r="A669" s="7"/>
      <c r="B669" s="7"/>
      <c r="C669" s="7"/>
      <c r="D669" s="7"/>
      <c r="E669" s="7"/>
      <c r="F669" s="24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8" x14ac:dyDescent="0.3">
      <c r="A670" s="7"/>
      <c r="B670" s="7"/>
      <c r="C670" s="7"/>
      <c r="D670" s="7"/>
      <c r="E670" s="7"/>
      <c r="F670" s="24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8" x14ac:dyDescent="0.3">
      <c r="A671" s="7"/>
      <c r="B671" s="7"/>
      <c r="C671" s="7"/>
      <c r="D671" s="7"/>
      <c r="E671" s="7"/>
      <c r="F671" s="24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8" x14ac:dyDescent="0.3">
      <c r="A672" s="7"/>
      <c r="B672" s="7"/>
      <c r="C672" s="7"/>
      <c r="D672" s="7"/>
      <c r="E672" s="7"/>
      <c r="F672" s="24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8" x14ac:dyDescent="0.3">
      <c r="A673" s="7"/>
      <c r="B673" s="7"/>
      <c r="C673" s="7"/>
      <c r="D673" s="7"/>
      <c r="E673" s="7"/>
      <c r="F673" s="24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8" x14ac:dyDescent="0.3">
      <c r="A674" s="7"/>
      <c r="B674" s="7"/>
      <c r="C674" s="7"/>
      <c r="D674" s="7"/>
      <c r="E674" s="7"/>
      <c r="F674" s="24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8" x14ac:dyDescent="0.3">
      <c r="A675" s="7"/>
      <c r="B675" s="7"/>
      <c r="C675" s="7"/>
      <c r="D675" s="7"/>
      <c r="E675" s="7"/>
      <c r="F675" s="24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8" x14ac:dyDescent="0.3">
      <c r="A676" s="7"/>
      <c r="B676" s="7"/>
      <c r="C676" s="7"/>
      <c r="D676" s="7"/>
      <c r="E676" s="7"/>
      <c r="F676" s="24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8" x14ac:dyDescent="0.3">
      <c r="A677" s="7"/>
      <c r="B677" s="7"/>
      <c r="C677" s="7"/>
      <c r="D677" s="7"/>
      <c r="E677" s="7"/>
      <c r="F677" s="24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8" x14ac:dyDescent="0.3">
      <c r="A678" s="7"/>
      <c r="B678" s="7"/>
      <c r="C678" s="7"/>
      <c r="D678" s="7"/>
      <c r="E678" s="7"/>
      <c r="F678" s="24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8" x14ac:dyDescent="0.3">
      <c r="A679" s="7"/>
      <c r="B679" s="7"/>
      <c r="C679" s="7"/>
      <c r="D679" s="7"/>
      <c r="E679" s="7"/>
      <c r="F679" s="24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8" x14ac:dyDescent="0.3">
      <c r="A680" s="7"/>
      <c r="B680" s="7"/>
      <c r="C680" s="7"/>
      <c r="D680" s="7"/>
      <c r="E680" s="7"/>
      <c r="F680" s="24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8" x14ac:dyDescent="0.3">
      <c r="A681" s="7"/>
      <c r="B681" s="7"/>
      <c r="C681" s="7"/>
      <c r="D681" s="7"/>
      <c r="E681" s="7"/>
      <c r="F681" s="24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8" x14ac:dyDescent="0.3">
      <c r="A682" s="7"/>
      <c r="B682" s="7"/>
      <c r="C682" s="7"/>
      <c r="D682" s="7"/>
      <c r="E682" s="7"/>
      <c r="F682" s="24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8" x14ac:dyDescent="0.3">
      <c r="A683" s="7"/>
      <c r="B683" s="7"/>
      <c r="C683" s="7"/>
      <c r="D683" s="7"/>
      <c r="E683" s="7"/>
      <c r="F683" s="24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8" x14ac:dyDescent="0.3">
      <c r="A684" s="7"/>
      <c r="B684" s="7"/>
      <c r="C684" s="7"/>
      <c r="D684" s="7"/>
      <c r="E684" s="7"/>
      <c r="F684" s="24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8" x14ac:dyDescent="0.3">
      <c r="A685" s="7"/>
      <c r="B685" s="7"/>
      <c r="C685" s="7"/>
      <c r="D685" s="7"/>
      <c r="E685" s="7"/>
      <c r="F685" s="24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8" x14ac:dyDescent="0.3">
      <c r="A686" s="7"/>
      <c r="B686" s="7"/>
      <c r="C686" s="7"/>
      <c r="D686" s="7"/>
      <c r="E686" s="7"/>
      <c r="F686" s="24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8" x14ac:dyDescent="0.3">
      <c r="A687" s="7"/>
      <c r="B687" s="7"/>
      <c r="C687" s="7"/>
      <c r="D687" s="7"/>
      <c r="E687" s="7"/>
      <c r="F687" s="24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8" x14ac:dyDescent="0.3">
      <c r="A688" s="7"/>
      <c r="B688" s="7"/>
      <c r="C688" s="7"/>
      <c r="D688" s="7"/>
      <c r="E688" s="7"/>
      <c r="F688" s="24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8" x14ac:dyDescent="0.3">
      <c r="A689" s="7"/>
      <c r="B689" s="7"/>
      <c r="C689" s="7"/>
      <c r="D689" s="7"/>
      <c r="E689" s="7"/>
      <c r="F689" s="24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8" x14ac:dyDescent="0.3">
      <c r="A690" s="7"/>
      <c r="B690" s="7"/>
      <c r="C690" s="7"/>
      <c r="D690" s="7"/>
      <c r="E690" s="7"/>
      <c r="F690" s="24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8" x14ac:dyDescent="0.3">
      <c r="A691" s="7"/>
      <c r="B691" s="7"/>
      <c r="C691" s="7"/>
      <c r="D691" s="7"/>
      <c r="E691" s="7"/>
      <c r="F691" s="24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8" x14ac:dyDescent="0.3">
      <c r="A692" s="7"/>
      <c r="B692" s="7"/>
      <c r="C692" s="7"/>
      <c r="D692" s="7"/>
      <c r="E692" s="7"/>
      <c r="F692" s="24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8" x14ac:dyDescent="0.3">
      <c r="A693" s="7"/>
      <c r="B693" s="7"/>
      <c r="C693" s="7"/>
      <c r="D693" s="7"/>
      <c r="E693" s="7"/>
      <c r="F693" s="24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8" x14ac:dyDescent="0.3">
      <c r="A694" s="7"/>
      <c r="B694" s="7"/>
      <c r="C694" s="7"/>
      <c r="D694" s="7"/>
      <c r="E694" s="7"/>
      <c r="F694" s="24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8" x14ac:dyDescent="0.3">
      <c r="A695" s="7"/>
      <c r="B695" s="7"/>
      <c r="C695" s="7"/>
      <c r="D695" s="7"/>
      <c r="E695" s="7"/>
      <c r="F695" s="24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8" x14ac:dyDescent="0.3">
      <c r="A696" s="7"/>
      <c r="B696" s="7"/>
      <c r="C696" s="7"/>
      <c r="D696" s="7"/>
      <c r="E696" s="7"/>
      <c r="F696" s="24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8" x14ac:dyDescent="0.3">
      <c r="A697" s="7"/>
      <c r="B697" s="7"/>
      <c r="C697" s="7"/>
      <c r="D697" s="7"/>
      <c r="E697" s="7"/>
      <c r="F697" s="24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8" x14ac:dyDescent="0.3">
      <c r="A698" s="7"/>
      <c r="B698" s="7"/>
      <c r="C698" s="7"/>
      <c r="D698" s="7"/>
      <c r="E698" s="7"/>
      <c r="F698" s="24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8" x14ac:dyDescent="0.3">
      <c r="A699" s="7"/>
      <c r="B699" s="7"/>
      <c r="C699" s="7"/>
      <c r="D699" s="7"/>
      <c r="E699" s="7"/>
      <c r="F699" s="24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8" x14ac:dyDescent="0.3">
      <c r="A700" s="7"/>
      <c r="B700" s="7"/>
      <c r="C700" s="7"/>
      <c r="D700" s="7"/>
      <c r="E700" s="7"/>
      <c r="F700" s="24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8" x14ac:dyDescent="0.3">
      <c r="A701" s="7"/>
      <c r="B701" s="7"/>
      <c r="C701" s="7"/>
      <c r="D701" s="7"/>
      <c r="E701" s="7"/>
      <c r="F701" s="24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8" x14ac:dyDescent="0.3">
      <c r="A702" s="7"/>
      <c r="B702" s="7"/>
      <c r="C702" s="7"/>
      <c r="D702" s="7"/>
      <c r="E702" s="7"/>
      <c r="F702" s="24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8" x14ac:dyDescent="0.3">
      <c r="A703" s="7"/>
      <c r="B703" s="7"/>
      <c r="C703" s="7"/>
      <c r="D703" s="7"/>
      <c r="E703" s="7"/>
      <c r="F703" s="24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8" x14ac:dyDescent="0.3">
      <c r="A704" s="7"/>
      <c r="B704" s="7"/>
      <c r="C704" s="7"/>
      <c r="D704" s="7"/>
      <c r="E704" s="7"/>
      <c r="F704" s="24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8" x14ac:dyDescent="0.3">
      <c r="A705" s="7"/>
      <c r="B705" s="7"/>
      <c r="C705" s="7"/>
      <c r="D705" s="7"/>
      <c r="E705" s="7"/>
      <c r="F705" s="24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8" x14ac:dyDescent="0.3">
      <c r="A706" s="7"/>
      <c r="B706" s="7"/>
      <c r="C706" s="7"/>
      <c r="D706" s="7"/>
      <c r="E706" s="7"/>
      <c r="F706" s="24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8" x14ac:dyDescent="0.3">
      <c r="A707" s="7"/>
      <c r="B707" s="7"/>
      <c r="C707" s="7"/>
      <c r="D707" s="7"/>
      <c r="E707" s="7"/>
      <c r="F707" s="24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8" x14ac:dyDescent="0.3">
      <c r="A708" s="7"/>
      <c r="B708" s="7"/>
      <c r="C708" s="7"/>
      <c r="D708" s="7"/>
      <c r="E708" s="7"/>
      <c r="F708" s="24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8" x14ac:dyDescent="0.3">
      <c r="A709" s="7"/>
      <c r="B709" s="7"/>
      <c r="C709" s="7"/>
      <c r="D709" s="7"/>
      <c r="E709" s="7"/>
      <c r="F709" s="24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8" x14ac:dyDescent="0.3">
      <c r="A710" s="7"/>
      <c r="B710" s="7"/>
      <c r="C710" s="7"/>
      <c r="D710" s="7"/>
      <c r="E710" s="7"/>
      <c r="F710" s="24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8" x14ac:dyDescent="0.3">
      <c r="A711" s="7"/>
      <c r="B711" s="7"/>
      <c r="C711" s="7"/>
      <c r="D711" s="7"/>
      <c r="E711" s="7"/>
      <c r="F711" s="24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8" x14ac:dyDescent="0.3">
      <c r="A712" s="7"/>
      <c r="B712" s="7"/>
      <c r="C712" s="7"/>
      <c r="D712" s="7"/>
      <c r="E712" s="7"/>
      <c r="F712" s="24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8" x14ac:dyDescent="0.3">
      <c r="A713" s="7"/>
      <c r="B713" s="7"/>
      <c r="C713" s="7"/>
      <c r="D713" s="7"/>
      <c r="E713" s="7"/>
      <c r="F713" s="24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8" x14ac:dyDescent="0.3">
      <c r="A714" s="7"/>
      <c r="B714" s="7"/>
      <c r="C714" s="7"/>
      <c r="D714" s="7"/>
      <c r="E714" s="7"/>
      <c r="F714" s="24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8" x14ac:dyDescent="0.3">
      <c r="A715" s="7"/>
      <c r="B715" s="7"/>
      <c r="C715" s="7"/>
      <c r="D715" s="7"/>
      <c r="E715" s="7"/>
      <c r="F715" s="24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8" x14ac:dyDescent="0.3">
      <c r="A716" s="7"/>
      <c r="B716" s="7"/>
      <c r="C716" s="7"/>
      <c r="D716" s="7"/>
      <c r="E716" s="7"/>
      <c r="F716" s="24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8" x14ac:dyDescent="0.3">
      <c r="A717" s="7"/>
      <c r="B717" s="7"/>
      <c r="C717" s="7"/>
      <c r="D717" s="7"/>
      <c r="E717" s="7"/>
      <c r="F717" s="24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8" x14ac:dyDescent="0.3">
      <c r="A718" s="7"/>
      <c r="B718" s="7"/>
      <c r="C718" s="7"/>
      <c r="D718" s="7"/>
      <c r="E718" s="7"/>
      <c r="F718" s="24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8" x14ac:dyDescent="0.3">
      <c r="A719" s="7"/>
      <c r="B719" s="7"/>
      <c r="C719" s="7"/>
      <c r="D719" s="7"/>
      <c r="E719" s="7"/>
      <c r="F719" s="24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8" x14ac:dyDescent="0.3">
      <c r="A720" s="7"/>
      <c r="B720" s="7"/>
      <c r="C720" s="7"/>
      <c r="D720" s="7"/>
      <c r="E720" s="7"/>
      <c r="F720" s="24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8" x14ac:dyDescent="0.3">
      <c r="A721" s="7"/>
      <c r="B721" s="7"/>
      <c r="C721" s="7"/>
      <c r="D721" s="7"/>
      <c r="E721" s="7"/>
      <c r="F721" s="24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8" x14ac:dyDescent="0.3">
      <c r="A722" s="7"/>
      <c r="B722" s="7"/>
      <c r="C722" s="7"/>
      <c r="D722" s="7"/>
      <c r="E722" s="7"/>
      <c r="F722" s="24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8" x14ac:dyDescent="0.3">
      <c r="A723" s="7"/>
      <c r="B723" s="7"/>
      <c r="C723" s="7"/>
      <c r="D723" s="7"/>
      <c r="E723" s="7"/>
      <c r="F723" s="24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8" x14ac:dyDescent="0.3">
      <c r="A724" s="7"/>
      <c r="B724" s="7"/>
      <c r="C724" s="7"/>
      <c r="D724" s="7"/>
      <c r="E724" s="7"/>
      <c r="F724" s="24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8" x14ac:dyDescent="0.3">
      <c r="A725" s="7"/>
      <c r="B725" s="7"/>
      <c r="C725" s="7"/>
      <c r="D725" s="7"/>
      <c r="E725" s="7"/>
      <c r="F725" s="24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8" x14ac:dyDescent="0.3">
      <c r="A726" s="7"/>
      <c r="B726" s="7"/>
      <c r="C726" s="7"/>
      <c r="D726" s="7"/>
      <c r="E726" s="7"/>
      <c r="F726" s="24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8" x14ac:dyDescent="0.3">
      <c r="A727" s="7"/>
      <c r="B727" s="7"/>
      <c r="C727" s="7"/>
      <c r="D727" s="7"/>
      <c r="E727" s="7"/>
      <c r="F727" s="24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8" x14ac:dyDescent="0.3">
      <c r="A728" s="7"/>
      <c r="B728" s="7"/>
      <c r="C728" s="7"/>
      <c r="D728" s="7"/>
      <c r="E728" s="7"/>
      <c r="F728" s="24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8" x14ac:dyDescent="0.3">
      <c r="A729" s="7"/>
      <c r="B729" s="7"/>
      <c r="C729" s="7"/>
      <c r="D729" s="7"/>
      <c r="E729" s="7"/>
      <c r="F729" s="24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8" x14ac:dyDescent="0.3">
      <c r="A730" s="7"/>
      <c r="B730" s="7"/>
      <c r="C730" s="7"/>
      <c r="D730" s="7"/>
      <c r="E730" s="7"/>
      <c r="F730" s="24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8" x14ac:dyDescent="0.3">
      <c r="A731" s="7"/>
      <c r="B731" s="7"/>
      <c r="C731" s="7"/>
      <c r="D731" s="7"/>
      <c r="E731" s="7"/>
      <c r="F731" s="24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8" x14ac:dyDescent="0.3">
      <c r="A732" s="7"/>
      <c r="B732" s="7"/>
      <c r="C732" s="7"/>
      <c r="D732" s="7"/>
      <c r="E732" s="7"/>
      <c r="F732" s="24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8" x14ac:dyDescent="0.3">
      <c r="A733" s="7"/>
      <c r="B733" s="7"/>
      <c r="C733" s="7"/>
      <c r="D733" s="7"/>
      <c r="E733" s="7"/>
      <c r="F733" s="24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8" x14ac:dyDescent="0.3">
      <c r="A734" s="7"/>
      <c r="B734" s="7"/>
      <c r="C734" s="7"/>
      <c r="D734" s="7"/>
      <c r="E734" s="7"/>
      <c r="F734" s="24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8" x14ac:dyDescent="0.3">
      <c r="A735" s="7"/>
      <c r="B735" s="7"/>
      <c r="C735" s="7"/>
      <c r="D735" s="7"/>
      <c r="E735" s="7"/>
      <c r="F735" s="24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8" x14ac:dyDescent="0.3">
      <c r="A736" s="7"/>
      <c r="B736" s="7"/>
      <c r="C736" s="7"/>
      <c r="D736" s="7"/>
      <c r="E736" s="7"/>
      <c r="F736" s="24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8" x14ac:dyDescent="0.3">
      <c r="A737" s="7"/>
      <c r="B737" s="7"/>
      <c r="C737" s="7"/>
      <c r="D737" s="7"/>
      <c r="E737" s="7"/>
      <c r="F737" s="24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8" x14ac:dyDescent="0.3">
      <c r="A738" s="7"/>
      <c r="B738" s="7"/>
      <c r="C738" s="7"/>
      <c r="D738" s="7"/>
      <c r="E738" s="7"/>
      <c r="F738" s="24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8" x14ac:dyDescent="0.3">
      <c r="A739" s="7"/>
      <c r="B739" s="7"/>
      <c r="C739" s="7"/>
      <c r="D739" s="7"/>
      <c r="E739" s="7"/>
      <c r="F739" s="24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8" x14ac:dyDescent="0.3">
      <c r="A740" s="7"/>
      <c r="B740" s="7"/>
      <c r="C740" s="7"/>
      <c r="D740" s="7"/>
      <c r="E740" s="7"/>
      <c r="F740" s="24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8" x14ac:dyDescent="0.3">
      <c r="A741" s="7"/>
      <c r="B741" s="7"/>
      <c r="C741" s="7"/>
      <c r="D741" s="7"/>
      <c r="E741" s="7"/>
      <c r="F741" s="24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8" x14ac:dyDescent="0.3">
      <c r="A742" s="7"/>
      <c r="B742" s="7"/>
      <c r="C742" s="7"/>
      <c r="D742" s="7"/>
      <c r="E742" s="7"/>
      <c r="F742" s="24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8" x14ac:dyDescent="0.3">
      <c r="A743" s="7"/>
      <c r="B743" s="7"/>
      <c r="C743" s="7"/>
      <c r="D743" s="7"/>
      <c r="E743" s="7"/>
      <c r="F743" s="24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8" x14ac:dyDescent="0.3">
      <c r="A744" s="7"/>
      <c r="B744" s="7"/>
      <c r="C744" s="7"/>
      <c r="D744" s="7"/>
      <c r="E744" s="7"/>
      <c r="F744" s="24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8" x14ac:dyDescent="0.3">
      <c r="A745" s="7"/>
      <c r="B745" s="7"/>
      <c r="C745" s="7"/>
      <c r="D745" s="7"/>
      <c r="E745" s="7"/>
      <c r="F745" s="24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8" x14ac:dyDescent="0.3">
      <c r="A746" s="7"/>
      <c r="B746" s="7"/>
      <c r="C746" s="7"/>
      <c r="D746" s="7"/>
      <c r="E746" s="7"/>
      <c r="F746" s="24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8" x14ac:dyDescent="0.3">
      <c r="A747" s="7"/>
      <c r="B747" s="7"/>
      <c r="C747" s="7"/>
      <c r="D747" s="7"/>
      <c r="E747" s="7"/>
      <c r="F747" s="24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8" x14ac:dyDescent="0.3">
      <c r="A748" s="7"/>
      <c r="B748" s="7"/>
      <c r="C748" s="7"/>
      <c r="D748" s="7"/>
      <c r="E748" s="7"/>
      <c r="F748" s="24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8" x14ac:dyDescent="0.3">
      <c r="A749" s="7"/>
      <c r="B749" s="7"/>
      <c r="C749" s="7"/>
      <c r="D749" s="7"/>
      <c r="E749" s="7"/>
      <c r="F749" s="24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8" x14ac:dyDescent="0.3">
      <c r="A750" s="7"/>
      <c r="B750" s="7"/>
      <c r="C750" s="7"/>
      <c r="D750" s="7"/>
      <c r="E750" s="7"/>
      <c r="F750" s="24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8" x14ac:dyDescent="0.3">
      <c r="A751" s="7"/>
      <c r="B751" s="7"/>
      <c r="C751" s="7"/>
      <c r="D751" s="7"/>
      <c r="E751" s="7"/>
      <c r="F751" s="24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8" x14ac:dyDescent="0.3">
      <c r="A752" s="7"/>
      <c r="B752" s="7"/>
      <c r="C752" s="7"/>
      <c r="D752" s="7"/>
      <c r="E752" s="7"/>
      <c r="F752" s="24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8" x14ac:dyDescent="0.3">
      <c r="A753" s="7"/>
      <c r="B753" s="7"/>
      <c r="C753" s="7"/>
      <c r="D753" s="7"/>
      <c r="E753" s="7"/>
      <c r="F753" s="24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8" x14ac:dyDescent="0.3">
      <c r="A754" s="7"/>
      <c r="B754" s="7"/>
      <c r="C754" s="7"/>
      <c r="D754" s="7"/>
      <c r="E754" s="7"/>
      <c r="F754" s="24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8" x14ac:dyDescent="0.3">
      <c r="A755" s="7"/>
      <c r="B755" s="7"/>
      <c r="C755" s="7"/>
      <c r="D755" s="7"/>
      <c r="E755" s="7"/>
      <c r="F755" s="24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8" x14ac:dyDescent="0.3">
      <c r="A756" s="7"/>
      <c r="B756" s="7"/>
      <c r="C756" s="7"/>
      <c r="D756" s="7"/>
      <c r="E756" s="7"/>
      <c r="F756" s="24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8" x14ac:dyDescent="0.3">
      <c r="A757" s="7"/>
      <c r="B757" s="7"/>
      <c r="C757" s="7"/>
      <c r="D757" s="7"/>
      <c r="E757" s="7"/>
      <c r="F757" s="24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8" x14ac:dyDescent="0.3">
      <c r="A758" s="7"/>
      <c r="B758" s="7"/>
      <c r="C758" s="7"/>
      <c r="D758" s="7"/>
      <c r="E758" s="7"/>
      <c r="F758" s="24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8" x14ac:dyDescent="0.3">
      <c r="A759" s="7"/>
      <c r="B759" s="7"/>
      <c r="C759" s="7"/>
      <c r="D759" s="7"/>
      <c r="E759" s="7"/>
      <c r="F759" s="24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8" x14ac:dyDescent="0.3">
      <c r="A760" s="7"/>
      <c r="B760" s="7"/>
      <c r="C760" s="7"/>
      <c r="D760" s="7"/>
      <c r="E760" s="7"/>
      <c r="F760" s="24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8" x14ac:dyDescent="0.3">
      <c r="A761" s="7"/>
      <c r="B761" s="7"/>
      <c r="C761" s="7"/>
      <c r="D761" s="7"/>
      <c r="E761" s="7"/>
      <c r="F761" s="24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8" x14ac:dyDescent="0.3">
      <c r="A762" s="7"/>
      <c r="B762" s="7"/>
      <c r="C762" s="7"/>
      <c r="D762" s="7"/>
      <c r="E762" s="7"/>
      <c r="F762" s="24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8" x14ac:dyDescent="0.3">
      <c r="A763" s="7"/>
      <c r="B763" s="7"/>
      <c r="C763" s="7"/>
      <c r="D763" s="7"/>
      <c r="E763" s="7"/>
      <c r="F763" s="24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8" x14ac:dyDescent="0.3">
      <c r="A764" s="7"/>
      <c r="B764" s="7"/>
      <c r="C764" s="7"/>
      <c r="D764" s="7"/>
      <c r="E764" s="7"/>
      <c r="F764" s="24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8" x14ac:dyDescent="0.3">
      <c r="A765" s="7"/>
      <c r="B765" s="7"/>
      <c r="C765" s="7"/>
      <c r="D765" s="7"/>
      <c r="E765" s="7"/>
      <c r="F765" s="24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8" x14ac:dyDescent="0.3">
      <c r="A766" s="7"/>
      <c r="B766" s="7"/>
      <c r="C766" s="7"/>
      <c r="D766" s="7"/>
      <c r="E766" s="7"/>
      <c r="F766" s="24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8" x14ac:dyDescent="0.3">
      <c r="A767" s="7"/>
      <c r="B767" s="7"/>
      <c r="C767" s="7"/>
      <c r="D767" s="7"/>
      <c r="E767" s="7"/>
      <c r="F767" s="24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8" x14ac:dyDescent="0.3">
      <c r="A768" s="7"/>
      <c r="B768" s="7"/>
      <c r="C768" s="7"/>
      <c r="D768" s="7"/>
      <c r="E768" s="7"/>
      <c r="F768" s="24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8" x14ac:dyDescent="0.3">
      <c r="A769" s="7"/>
      <c r="B769" s="7"/>
      <c r="C769" s="7"/>
      <c r="D769" s="7"/>
      <c r="E769" s="7"/>
      <c r="F769" s="24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8" x14ac:dyDescent="0.3">
      <c r="A770" s="7"/>
      <c r="B770" s="7"/>
      <c r="C770" s="7"/>
      <c r="D770" s="7"/>
      <c r="E770" s="7"/>
      <c r="F770" s="24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8" x14ac:dyDescent="0.3">
      <c r="A771" s="7"/>
      <c r="B771" s="7"/>
      <c r="C771" s="7"/>
      <c r="D771" s="7"/>
      <c r="E771" s="7"/>
      <c r="F771" s="24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8" x14ac:dyDescent="0.3">
      <c r="A772" s="7"/>
      <c r="B772" s="7"/>
      <c r="C772" s="7"/>
      <c r="D772" s="7"/>
      <c r="E772" s="7"/>
      <c r="F772" s="24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8" x14ac:dyDescent="0.3">
      <c r="A773" s="7"/>
      <c r="B773" s="7"/>
      <c r="C773" s="7"/>
      <c r="D773" s="7"/>
      <c r="E773" s="7"/>
      <c r="F773" s="24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8" x14ac:dyDescent="0.3">
      <c r="A774" s="7"/>
      <c r="B774" s="7"/>
      <c r="C774" s="7"/>
      <c r="D774" s="7"/>
      <c r="E774" s="7"/>
      <c r="F774" s="24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8" x14ac:dyDescent="0.3">
      <c r="A775" s="7"/>
      <c r="B775" s="7"/>
      <c r="C775" s="7"/>
      <c r="D775" s="7"/>
      <c r="E775" s="7"/>
      <c r="F775" s="24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8" x14ac:dyDescent="0.3">
      <c r="A776" s="7"/>
      <c r="B776" s="7"/>
      <c r="C776" s="7"/>
      <c r="D776" s="7"/>
      <c r="E776" s="7"/>
      <c r="F776" s="24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8" x14ac:dyDescent="0.3">
      <c r="A777" s="7"/>
      <c r="B777" s="7"/>
      <c r="C777" s="7"/>
      <c r="D777" s="7"/>
      <c r="E777" s="7"/>
      <c r="F777" s="24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8" x14ac:dyDescent="0.3">
      <c r="A778" s="7"/>
      <c r="B778" s="7"/>
      <c r="C778" s="7"/>
      <c r="D778" s="7"/>
      <c r="E778" s="7"/>
      <c r="F778" s="24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8" x14ac:dyDescent="0.3">
      <c r="A779" s="7"/>
      <c r="B779" s="7"/>
      <c r="C779" s="7"/>
      <c r="D779" s="7"/>
      <c r="E779" s="7"/>
      <c r="F779" s="24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8" x14ac:dyDescent="0.3">
      <c r="A780" s="7"/>
      <c r="B780" s="7"/>
      <c r="C780" s="7"/>
      <c r="D780" s="7"/>
      <c r="E780" s="7"/>
      <c r="F780" s="24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8" x14ac:dyDescent="0.3">
      <c r="A781" s="7"/>
      <c r="B781" s="7"/>
      <c r="C781" s="7"/>
      <c r="D781" s="7"/>
      <c r="E781" s="7"/>
      <c r="F781" s="24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8" x14ac:dyDescent="0.3">
      <c r="A782" s="7"/>
      <c r="B782" s="7"/>
      <c r="C782" s="7"/>
      <c r="D782" s="7"/>
      <c r="E782" s="7"/>
      <c r="F782" s="24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8" x14ac:dyDescent="0.3">
      <c r="A783" s="7"/>
      <c r="B783" s="7"/>
      <c r="C783" s="7"/>
      <c r="D783" s="7"/>
      <c r="E783" s="7"/>
      <c r="F783" s="24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8" x14ac:dyDescent="0.3">
      <c r="A784" s="7"/>
      <c r="B784" s="7"/>
      <c r="C784" s="7"/>
      <c r="D784" s="7"/>
      <c r="E784" s="7"/>
      <c r="F784" s="24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8" x14ac:dyDescent="0.3">
      <c r="A785" s="7"/>
      <c r="B785" s="7"/>
      <c r="C785" s="7"/>
      <c r="D785" s="7"/>
      <c r="E785" s="7"/>
      <c r="F785" s="24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8" x14ac:dyDescent="0.3">
      <c r="A786" s="7"/>
      <c r="B786" s="7"/>
      <c r="C786" s="7"/>
      <c r="D786" s="7"/>
      <c r="E786" s="7"/>
      <c r="F786" s="24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8" x14ac:dyDescent="0.3">
      <c r="A787" s="7"/>
      <c r="B787" s="7"/>
      <c r="C787" s="7"/>
      <c r="D787" s="7"/>
      <c r="E787" s="7"/>
      <c r="F787" s="24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8" x14ac:dyDescent="0.3">
      <c r="A788" s="7"/>
      <c r="B788" s="7"/>
      <c r="C788" s="7"/>
      <c r="D788" s="7"/>
      <c r="E788" s="7"/>
      <c r="F788" s="24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8" x14ac:dyDescent="0.3">
      <c r="A789" s="7"/>
      <c r="B789" s="7"/>
      <c r="C789" s="7"/>
      <c r="D789" s="7"/>
      <c r="E789" s="7"/>
      <c r="F789" s="24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8" x14ac:dyDescent="0.3">
      <c r="A790" s="7"/>
      <c r="B790" s="7"/>
      <c r="C790" s="7"/>
      <c r="D790" s="7"/>
      <c r="E790" s="7"/>
      <c r="F790" s="24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8" x14ac:dyDescent="0.3">
      <c r="A791" s="7"/>
      <c r="B791" s="7"/>
      <c r="C791" s="7"/>
      <c r="D791" s="7"/>
      <c r="E791" s="7"/>
      <c r="F791" s="24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8" x14ac:dyDescent="0.3">
      <c r="A792" s="7"/>
      <c r="B792" s="7"/>
      <c r="C792" s="7"/>
      <c r="D792" s="7"/>
      <c r="E792" s="7"/>
      <c r="F792" s="24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8" x14ac:dyDescent="0.3">
      <c r="A793" s="7"/>
      <c r="B793" s="7"/>
      <c r="C793" s="7"/>
      <c r="D793" s="7"/>
      <c r="E793" s="7"/>
      <c r="F793" s="24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8" x14ac:dyDescent="0.3">
      <c r="A794" s="7"/>
      <c r="B794" s="7"/>
      <c r="C794" s="7"/>
      <c r="D794" s="7"/>
      <c r="E794" s="7"/>
      <c r="F794" s="24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8" x14ac:dyDescent="0.3">
      <c r="A795" s="7"/>
      <c r="B795" s="7"/>
      <c r="C795" s="7"/>
      <c r="D795" s="7"/>
      <c r="E795" s="7"/>
      <c r="F795" s="24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8" x14ac:dyDescent="0.3">
      <c r="A796" s="7"/>
      <c r="B796" s="7"/>
      <c r="C796" s="7"/>
      <c r="D796" s="7"/>
      <c r="E796" s="7"/>
      <c r="F796" s="24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8" x14ac:dyDescent="0.3">
      <c r="A797" s="7"/>
      <c r="B797" s="7"/>
      <c r="C797" s="7"/>
      <c r="D797" s="7"/>
      <c r="E797" s="7"/>
      <c r="F797" s="24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8" x14ac:dyDescent="0.3">
      <c r="A798" s="7"/>
      <c r="B798" s="7"/>
      <c r="C798" s="7"/>
      <c r="D798" s="7"/>
      <c r="E798" s="7"/>
      <c r="F798" s="24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8" x14ac:dyDescent="0.3">
      <c r="A799" s="7"/>
      <c r="B799" s="7"/>
      <c r="C799" s="7"/>
      <c r="D799" s="7"/>
      <c r="E799" s="7"/>
      <c r="F799" s="24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8" x14ac:dyDescent="0.3">
      <c r="A800" s="7"/>
      <c r="B800" s="7"/>
      <c r="C800" s="7"/>
      <c r="D800" s="7"/>
      <c r="E800" s="7"/>
      <c r="F800" s="24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8" x14ac:dyDescent="0.3">
      <c r="A801" s="7"/>
      <c r="B801" s="7"/>
      <c r="C801" s="7"/>
      <c r="D801" s="7"/>
      <c r="E801" s="7"/>
      <c r="F801" s="24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8" x14ac:dyDescent="0.3">
      <c r="A802" s="7"/>
      <c r="B802" s="7"/>
      <c r="C802" s="7"/>
      <c r="D802" s="7"/>
      <c r="E802" s="7"/>
      <c r="F802" s="24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8" x14ac:dyDescent="0.3">
      <c r="A803" s="7"/>
      <c r="B803" s="7"/>
      <c r="C803" s="7"/>
      <c r="D803" s="7"/>
      <c r="E803" s="7"/>
      <c r="F803" s="24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8" x14ac:dyDescent="0.3">
      <c r="A804" s="7"/>
      <c r="B804" s="7"/>
      <c r="C804" s="7"/>
      <c r="D804" s="7"/>
      <c r="E804" s="7"/>
      <c r="F804" s="24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8" x14ac:dyDescent="0.3">
      <c r="A805" s="7"/>
      <c r="B805" s="7"/>
      <c r="C805" s="7"/>
      <c r="D805" s="7"/>
      <c r="E805" s="7"/>
      <c r="F805" s="24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8" x14ac:dyDescent="0.3">
      <c r="A806" s="7"/>
      <c r="B806" s="7"/>
      <c r="C806" s="7"/>
      <c r="D806" s="7"/>
      <c r="E806" s="7"/>
      <c r="F806" s="24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8" x14ac:dyDescent="0.3">
      <c r="A807" s="7"/>
      <c r="B807" s="7"/>
      <c r="C807" s="7"/>
      <c r="D807" s="7"/>
      <c r="E807" s="7"/>
      <c r="F807" s="24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8" x14ac:dyDescent="0.3">
      <c r="A808" s="7"/>
      <c r="B808" s="7"/>
      <c r="C808" s="7"/>
      <c r="D808" s="7"/>
      <c r="E808" s="7"/>
      <c r="F808" s="24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8" x14ac:dyDescent="0.3">
      <c r="A809" s="7"/>
      <c r="B809" s="7"/>
      <c r="C809" s="7"/>
      <c r="D809" s="7"/>
      <c r="E809" s="7"/>
      <c r="F809" s="24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8" x14ac:dyDescent="0.3">
      <c r="A810" s="7"/>
      <c r="B810" s="7"/>
      <c r="C810" s="7"/>
      <c r="D810" s="7"/>
      <c r="E810" s="7"/>
      <c r="F810" s="24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8" x14ac:dyDescent="0.3">
      <c r="A811" s="7"/>
      <c r="B811" s="7"/>
      <c r="C811" s="7"/>
      <c r="D811" s="7"/>
      <c r="E811" s="7"/>
      <c r="F811" s="24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8" x14ac:dyDescent="0.3">
      <c r="A812" s="7"/>
      <c r="B812" s="7"/>
      <c r="C812" s="7"/>
      <c r="D812" s="7"/>
      <c r="E812" s="7"/>
      <c r="F812" s="24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8" x14ac:dyDescent="0.3">
      <c r="A813" s="7"/>
      <c r="B813" s="7"/>
      <c r="C813" s="7"/>
      <c r="D813" s="7"/>
      <c r="E813" s="7"/>
      <c r="F813" s="24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8" x14ac:dyDescent="0.3">
      <c r="A814" s="7"/>
      <c r="B814" s="7"/>
      <c r="C814" s="7"/>
      <c r="D814" s="7"/>
      <c r="E814" s="7"/>
      <c r="F814" s="24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8" x14ac:dyDescent="0.3">
      <c r="A815" s="7"/>
      <c r="B815" s="7"/>
      <c r="C815" s="7"/>
      <c r="D815" s="7"/>
      <c r="E815" s="7"/>
      <c r="F815" s="24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8" x14ac:dyDescent="0.3">
      <c r="A816" s="7"/>
      <c r="B816" s="7"/>
      <c r="C816" s="7"/>
      <c r="D816" s="7"/>
      <c r="E816" s="7"/>
      <c r="F816" s="24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8" x14ac:dyDescent="0.3">
      <c r="A817" s="7"/>
      <c r="B817" s="7"/>
      <c r="C817" s="7"/>
      <c r="D817" s="7"/>
      <c r="E817" s="7"/>
      <c r="F817" s="24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8" x14ac:dyDescent="0.3">
      <c r="A818" s="7"/>
      <c r="B818" s="7"/>
      <c r="C818" s="7"/>
      <c r="D818" s="7"/>
      <c r="E818" s="7"/>
      <c r="F818" s="24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8" x14ac:dyDescent="0.3">
      <c r="A819" s="7"/>
      <c r="B819" s="7"/>
      <c r="C819" s="7"/>
      <c r="D819" s="7"/>
      <c r="E819" s="7"/>
      <c r="F819" s="24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8" x14ac:dyDescent="0.3">
      <c r="A820" s="7"/>
      <c r="B820" s="7"/>
      <c r="C820" s="7"/>
      <c r="D820" s="7"/>
      <c r="E820" s="7"/>
      <c r="F820" s="24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8" x14ac:dyDescent="0.3">
      <c r="A821" s="7"/>
      <c r="B821" s="7"/>
      <c r="C821" s="7"/>
      <c r="D821" s="7"/>
      <c r="E821" s="7"/>
      <c r="F821" s="24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8" x14ac:dyDescent="0.3">
      <c r="A822" s="7"/>
      <c r="B822" s="7"/>
      <c r="C822" s="7"/>
      <c r="D822" s="7"/>
      <c r="E822" s="7"/>
      <c r="F822" s="24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8" x14ac:dyDescent="0.3">
      <c r="A823" s="7"/>
      <c r="B823" s="7"/>
      <c r="C823" s="7"/>
      <c r="D823" s="7"/>
      <c r="E823" s="7"/>
      <c r="F823" s="24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8" x14ac:dyDescent="0.3">
      <c r="A824" s="7"/>
      <c r="B824" s="7"/>
      <c r="C824" s="7"/>
      <c r="D824" s="7"/>
      <c r="E824" s="7"/>
      <c r="F824" s="24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8" x14ac:dyDescent="0.3">
      <c r="A825" s="7"/>
      <c r="B825" s="7"/>
      <c r="C825" s="7"/>
      <c r="D825" s="7"/>
      <c r="E825" s="7"/>
      <c r="F825" s="24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8" x14ac:dyDescent="0.3">
      <c r="A826" s="7"/>
      <c r="B826" s="7"/>
      <c r="C826" s="7"/>
      <c r="D826" s="7"/>
      <c r="E826" s="7"/>
      <c r="F826" s="24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8" x14ac:dyDescent="0.3">
      <c r="A827" s="7"/>
      <c r="B827" s="7"/>
      <c r="C827" s="7"/>
      <c r="D827" s="7"/>
      <c r="E827" s="7"/>
      <c r="F827" s="24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8" x14ac:dyDescent="0.3">
      <c r="A828" s="7"/>
      <c r="B828" s="7"/>
      <c r="C828" s="7"/>
      <c r="D828" s="7"/>
      <c r="E828" s="7"/>
      <c r="F828" s="24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8" x14ac:dyDescent="0.3">
      <c r="A829" s="7"/>
      <c r="B829" s="7"/>
      <c r="C829" s="7"/>
      <c r="D829" s="7"/>
      <c r="E829" s="7"/>
      <c r="F829" s="24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8" x14ac:dyDescent="0.3">
      <c r="A830" s="7"/>
      <c r="B830" s="7"/>
      <c r="C830" s="7"/>
      <c r="D830" s="7"/>
      <c r="E830" s="7"/>
      <c r="F830" s="24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8" x14ac:dyDescent="0.3">
      <c r="A831" s="7"/>
      <c r="B831" s="7"/>
      <c r="C831" s="7"/>
      <c r="D831" s="7"/>
      <c r="E831" s="7"/>
      <c r="F831" s="24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8" x14ac:dyDescent="0.3">
      <c r="A832" s="7"/>
      <c r="B832" s="7"/>
      <c r="C832" s="7"/>
      <c r="D832" s="7"/>
      <c r="E832" s="7"/>
      <c r="F832" s="24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8" x14ac:dyDescent="0.3">
      <c r="A833" s="7"/>
      <c r="B833" s="7"/>
      <c r="C833" s="7"/>
      <c r="D833" s="7"/>
      <c r="E833" s="7"/>
      <c r="F833" s="24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8" x14ac:dyDescent="0.3">
      <c r="A834" s="7"/>
      <c r="B834" s="7"/>
      <c r="C834" s="7"/>
      <c r="D834" s="7"/>
      <c r="E834" s="7"/>
      <c r="F834" s="24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8" x14ac:dyDescent="0.3">
      <c r="A835" s="7"/>
      <c r="B835" s="7"/>
      <c r="C835" s="7"/>
      <c r="D835" s="7"/>
      <c r="E835" s="7"/>
      <c r="F835" s="24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8" x14ac:dyDescent="0.3">
      <c r="A836" s="7"/>
      <c r="B836" s="7"/>
      <c r="C836" s="7"/>
      <c r="D836" s="7"/>
      <c r="E836" s="7"/>
      <c r="F836" s="24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8" x14ac:dyDescent="0.3">
      <c r="A837" s="7"/>
      <c r="B837" s="7"/>
      <c r="C837" s="7"/>
      <c r="D837" s="7"/>
      <c r="E837" s="7"/>
      <c r="F837" s="24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8" x14ac:dyDescent="0.3">
      <c r="A838" s="7"/>
      <c r="B838" s="7"/>
      <c r="C838" s="7"/>
      <c r="D838" s="7"/>
      <c r="E838" s="7"/>
      <c r="F838" s="24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8" x14ac:dyDescent="0.3">
      <c r="A839" s="7"/>
      <c r="B839" s="7"/>
      <c r="C839" s="7"/>
      <c r="D839" s="7"/>
      <c r="E839" s="7"/>
      <c r="F839" s="24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8" x14ac:dyDescent="0.3">
      <c r="A840" s="7"/>
      <c r="B840" s="7"/>
      <c r="C840" s="7"/>
      <c r="D840" s="7"/>
      <c r="E840" s="7"/>
      <c r="F840" s="24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8" x14ac:dyDescent="0.3">
      <c r="A841" s="7"/>
      <c r="B841" s="7"/>
      <c r="C841" s="7"/>
      <c r="D841" s="7"/>
      <c r="E841" s="7"/>
      <c r="F841" s="24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8" x14ac:dyDescent="0.3">
      <c r="A842" s="7"/>
      <c r="B842" s="7"/>
      <c r="C842" s="7"/>
      <c r="D842" s="7"/>
      <c r="E842" s="7"/>
      <c r="F842" s="24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8" x14ac:dyDescent="0.3">
      <c r="A843" s="7"/>
      <c r="B843" s="7"/>
      <c r="C843" s="7"/>
      <c r="D843" s="7"/>
      <c r="E843" s="7"/>
      <c r="F843" s="24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8" x14ac:dyDescent="0.3">
      <c r="A844" s="7"/>
      <c r="B844" s="7"/>
      <c r="C844" s="7"/>
      <c r="D844" s="7"/>
      <c r="E844" s="7"/>
      <c r="F844" s="24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8" x14ac:dyDescent="0.3">
      <c r="A845" s="7"/>
      <c r="B845" s="7"/>
      <c r="C845" s="7"/>
      <c r="D845" s="7"/>
      <c r="E845" s="7"/>
      <c r="F845" s="24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8" x14ac:dyDescent="0.3">
      <c r="A846" s="7"/>
      <c r="B846" s="7"/>
      <c r="C846" s="7"/>
      <c r="D846" s="7"/>
      <c r="E846" s="7"/>
      <c r="F846" s="24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8" x14ac:dyDescent="0.3">
      <c r="A847" s="7"/>
      <c r="B847" s="7"/>
      <c r="C847" s="7"/>
      <c r="D847" s="7"/>
      <c r="E847" s="7"/>
      <c r="F847" s="24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8" x14ac:dyDescent="0.3">
      <c r="A848" s="7"/>
      <c r="B848" s="7"/>
      <c r="C848" s="7"/>
      <c r="D848" s="7"/>
      <c r="E848" s="7"/>
      <c r="F848" s="24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8" x14ac:dyDescent="0.3">
      <c r="A849" s="7"/>
      <c r="B849" s="7"/>
      <c r="C849" s="7"/>
      <c r="D849" s="7"/>
      <c r="E849" s="7"/>
      <c r="F849" s="24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8" x14ac:dyDescent="0.3">
      <c r="A850" s="7"/>
      <c r="B850" s="7"/>
      <c r="C850" s="7"/>
      <c r="D850" s="7"/>
      <c r="E850" s="7"/>
      <c r="F850" s="24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8" x14ac:dyDescent="0.3">
      <c r="A851" s="7"/>
      <c r="B851" s="7"/>
      <c r="C851" s="7"/>
      <c r="D851" s="7"/>
      <c r="E851" s="7"/>
      <c r="F851" s="24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8" x14ac:dyDescent="0.3">
      <c r="A852" s="7"/>
      <c r="B852" s="7"/>
      <c r="C852" s="7"/>
      <c r="D852" s="7"/>
      <c r="E852" s="7"/>
      <c r="F852" s="24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8" x14ac:dyDescent="0.3">
      <c r="A853" s="7"/>
      <c r="B853" s="7"/>
      <c r="C853" s="7"/>
      <c r="D853" s="7"/>
      <c r="E853" s="7"/>
      <c r="F853" s="24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8" x14ac:dyDescent="0.3">
      <c r="A854" s="7"/>
      <c r="B854" s="7"/>
      <c r="C854" s="7"/>
      <c r="D854" s="7"/>
      <c r="E854" s="7"/>
      <c r="F854" s="24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8" x14ac:dyDescent="0.3">
      <c r="A855" s="7"/>
      <c r="B855" s="7"/>
      <c r="C855" s="7"/>
      <c r="D855" s="7"/>
      <c r="E855" s="7"/>
      <c r="F855" s="24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8" x14ac:dyDescent="0.3">
      <c r="A856" s="7"/>
      <c r="B856" s="7"/>
      <c r="C856" s="7"/>
      <c r="D856" s="7"/>
      <c r="E856" s="7"/>
      <c r="F856" s="24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8" x14ac:dyDescent="0.3">
      <c r="A857" s="7"/>
      <c r="B857" s="7"/>
      <c r="C857" s="7"/>
      <c r="D857" s="7"/>
      <c r="E857" s="7"/>
      <c r="F857" s="24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8" x14ac:dyDescent="0.3">
      <c r="A858" s="7"/>
      <c r="B858" s="7"/>
      <c r="C858" s="7"/>
      <c r="D858" s="7"/>
      <c r="E858" s="7"/>
      <c r="F858" s="24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8" x14ac:dyDescent="0.3">
      <c r="A859" s="7"/>
      <c r="B859" s="7"/>
      <c r="C859" s="7"/>
      <c r="D859" s="7"/>
      <c r="E859" s="7"/>
      <c r="F859" s="24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8" x14ac:dyDescent="0.3">
      <c r="A860" s="7"/>
      <c r="B860" s="7"/>
      <c r="C860" s="7"/>
      <c r="D860" s="7"/>
      <c r="E860" s="7"/>
      <c r="F860" s="24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8" x14ac:dyDescent="0.3">
      <c r="A861" s="7"/>
      <c r="B861" s="7"/>
      <c r="C861" s="7"/>
      <c r="D861" s="7"/>
      <c r="E861" s="7"/>
      <c r="F861" s="24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8" x14ac:dyDescent="0.3">
      <c r="A862" s="7"/>
      <c r="B862" s="7"/>
      <c r="C862" s="7"/>
      <c r="D862" s="7"/>
      <c r="E862" s="7"/>
      <c r="F862" s="24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8" x14ac:dyDescent="0.3">
      <c r="A863" s="7"/>
      <c r="B863" s="7"/>
      <c r="C863" s="7"/>
      <c r="D863" s="7"/>
      <c r="E863" s="7"/>
      <c r="F863" s="24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8" x14ac:dyDescent="0.3">
      <c r="A864" s="7"/>
      <c r="B864" s="7"/>
      <c r="C864" s="7"/>
      <c r="D864" s="7"/>
      <c r="E864" s="7"/>
      <c r="F864" s="24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8" x14ac:dyDescent="0.3">
      <c r="A865" s="7"/>
      <c r="B865" s="7"/>
      <c r="C865" s="7"/>
      <c r="D865" s="7"/>
      <c r="E865" s="7"/>
      <c r="F865" s="24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8" x14ac:dyDescent="0.3">
      <c r="A866" s="7"/>
      <c r="B866" s="7"/>
      <c r="C866" s="7"/>
      <c r="D866" s="7"/>
      <c r="E866" s="7"/>
      <c r="F866" s="24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8" x14ac:dyDescent="0.3">
      <c r="A867" s="7"/>
      <c r="B867" s="7"/>
      <c r="C867" s="7"/>
      <c r="D867" s="7"/>
      <c r="E867" s="7"/>
      <c r="F867" s="24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8" x14ac:dyDescent="0.3">
      <c r="A868" s="7"/>
      <c r="B868" s="7"/>
      <c r="C868" s="7"/>
      <c r="D868" s="7"/>
      <c r="E868" s="7"/>
      <c r="F868" s="24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8" x14ac:dyDescent="0.3">
      <c r="A869" s="7"/>
      <c r="B869" s="7"/>
      <c r="C869" s="7"/>
      <c r="D869" s="7"/>
      <c r="E869" s="7"/>
      <c r="F869" s="24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8" x14ac:dyDescent="0.3">
      <c r="A870" s="7"/>
      <c r="B870" s="7"/>
      <c r="C870" s="7"/>
      <c r="D870" s="7"/>
      <c r="E870" s="7"/>
      <c r="F870" s="24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8" x14ac:dyDescent="0.3">
      <c r="A871" s="7"/>
      <c r="B871" s="7"/>
      <c r="C871" s="7"/>
      <c r="D871" s="7"/>
      <c r="E871" s="7"/>
      <c r="F871" s="24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8" x14ac:dyDescent="0.3">
      <c r="A872" s="7"/>
      <c r="B872" s="7"/>
      <c r="C872" s="7"/>
      <c r="D872" s="7"/>
      <c r="E872" s="7"/>
      <c r="F872" s="24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8" x14ac:dyDescent="0.3">
      <c r="A873" s="7"/>
      <c r="B873" s="7"/>
      <c r="C873" s="7"/>
      <c r="D873" s="7"/>
      <c r="E873" s="7"/>
      <c r="F873" s="24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8" x14ac:dyDescent="0.3">
      <c r="A874" s="7"/>
      <c r="B874" s="7"/>
      <c r="C874" s="7"/>
      <c r="D874" s="7"/>
      <c r="E874" s="7"/>
      <c r="F874" s="24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8" x14ac:dyDescent="0.3">
      <c r="A875" s="7"/>
      <c r="B875" s="7"/>
      <c r="C875" s="7"/>
      <c r="D875" s="7"/>
      <c r="E875" s="7"/>
      <c r="F875" s="24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8" x14ac:dyDescent="0.3">
      <c r="A876" s="7"/>
      <c r="B876" s="7"/>
      <c r="C876" s="7"/>
      <c r="D876" s="7"/>
      <c r="E876" s="7"/>
      <c r="F876" s="24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8" x14ac:dyDescent="0.3">
      <c r="A877" s="7"/>
      <c r="B877" s="7"/>
      <c r="C877" s="7"/>
      <c r="D877" s="7"/>
      <c r="E877" s="7"/>
      <c r="F877" s="24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8" x14ac:dyDescent="0.3">
      <c r="A878" s="7"/>
      <c r="B878" s="7"/>
      <c r="C878" s="7"/>
      <c r="D878" s="7"/>
      <c r="E878" s="7"/>
      <c r="F878" s="24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8" x14ac:dyDescent="0.3">
      <c r="A879" s="7"/>
      <c r="B879" s="7"/>
      <c r="C879" s="7"/>
      <c r="D879" s="7"/>
      <c r="E879" s="7"/>
      <c r="F879" s="24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8" x14ac:dyDescent="0.3">
      <c r="A880" s="7"/>
      <c r="B880" s="7"/>
      <c r="C880" s="7"/>
      <c r="D880" s="7"/>
      <c r="E880" s="7"/>
      <c r="F880" s="24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8" x14ac:dyDescent="0.3">
      <c r="A881" s="7"/>
      <c r="B881" s="7"/>
      <c r="C881" s="7"/>
      <c r="D881" s="7"/>
      <c r="E881" s="7"/>
      <c r="F881" s="24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8" x14ac:dyDescent="0.3">
      <c r="A882" s="7"/>
      <c r="B882" s="7"/>
      <c r="C882" s="7"/>
      <c r="D882" s="7"/>
      <c r="E882" s="7"/>
      <c r="F882" s="24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8" x14ac:dyDescent="0.3">
      <c r="A883" s="7"/>
      <c r="B883" s="7"/>
      <c r="C883" s="7"/>
      <c r="D883" s="7"/>
      <c r="E883" s="7"/>
      <c r="F883" s="24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8" x14ac:dyDescent="0.3">
      <c r="A884" s="7"/>
      <c r="B884" s="7"/>
      <c r="C884" s="7"/>
      <c r="D884" s="7"/>
      <c r="E884" s="7"/>
      <c r="F884" s="24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8" x14ac:dyDescent="0.3">
      <c r="A885" s="7"/>
      <c r="B885" s="7"/>
      <c r="C885" s="7"/>
      <c r="D885" s="7"/>
      <c r="E885" s="7"/>
      <c r="F885" s="24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8" x14ac:dyDescent="0.3">
      <c r="A886" s="7"/>
      <c r="B886" s="7"/>
      <c r="C886" s="7"/>
      <c r="D886" s="7"/>
      <c r="E886" s="7"/>
      <c r="F886" s="24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8" x14ac:dyDescent="0.3">
      <c r="A887" s="7"/>
      <c r="B887" s="7"/>
      <c r="C887" s="7"/>
      <c r="D887" s="7"/>
      <c r="E887" s="7"/>
      <c r="F887" s="24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8" x14ac:dyDescent="0.3">
      <c r="A888" s="7"/>
      <c r="B888" s="7"/>
      <c r="C888" s="7"/>
      <c r="D888" s="7"/>
      <c r="E888" s="7"/>
      <c r="F888" s="24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8" x14ac:dyDescent="0.3">
      <c r="A889" s="7"/>
      <c r="B889" s="7"/>
      <c r="C889" s="7"/>
      <c r="D889" s="7"/>
      <c r="E889" s="7"/>
      <c r="F889" s="24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8" x14ac:dyDescent="0.3">
      <c r="A890" s="7"/>
      <c r="B890" s="7"/>
      <c r="C890" s="7"/>
      <c r="D890" s="7"/>
      <c r="E890" s="7"/>
      <c r="F890" s="24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8" x14ac:dyDescent="0.3">
      <c r="A891" s="7"/>
      <c r="B891" s="7"/>
      <c r="C891" s="7"/>
      <c r="D891" s="7"/>
      <c r="E891" s="7"/>
      <c r="F891" s="24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8" x14ac:dyDescent="0.3">
      <c r="A892" s="7"/>
      <c r="B892" s="7"/>
      <c r="C892" s="7"/>
      <c r="D892" s="7"/>
      <c r="E892" s="7"/>
      <c r="F892" s="24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8" x14ac:dyDescent="0.3">
      <c r="A893" s="7"/>
      <c r="B893" s="7"/>
      <c r="C893" s="7"/>
      <c r="D893" s="7"/>
      <c r="E893" s="7"/>
      <c r="F893" s="24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8" x14ac:dyDescent="0.3">
      <c r="A894" s="7"/>
      <c r="B894" s="7"/>
      <c r="C894" s="7"/>
      <c r="D894" s="7"/>
      <c r="E894" s="7"/>
      <c r="F894" s="24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8" x14ac:dyDescent="0.3">
      <c r="A895" s="7"/>
      <c r="B895" s="7"/>
      <c r="C895" s="7"/>
      <c r="D895" s="7"/>
      <c r="E895" s="7"/>
      <c r="F895" s="24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8" x14ac:dyDescent="0.3">
      <c r="A896" s="7"/>
      <c r="B896" s="7"/>
      <c r="C896" s="7"/>
      <c r="D896" s="7"/>
      <c r="E896" s="7"/>
      <c r="F896" s="24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8" x14ac:dyDescent="0.3">
      <c r="A897" s="7"/>
      <c r="B897" s="7"/>
      <c r="C897" s="7"/>
      <c r="D897" s="7"/>
      <c r="E897" s="7"/>
      <c r="F897" s="24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8" x14ac:dyDescent="0.3">
      <c r="A898" s="7"/>
      <c r="B898" s="7"/>
      <c r="C898" s="7"/>
      <c r="D898" s="7"/>
      <c r="E898" s="7"/>
      <c r="F898" s="24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8" x14ac:dyDescent="0.3">
      <c r="A899" s="7"/>
      <c r="B899" s="7"/>
      <c r="C899" s="7"/>
      <c r="D899" s="7"/>
      <c r="E899" s="7"/>
      <c r="F899" s="24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8" x14ac:dyDescent="0.3">
      <c r="A900" s="7"/>
      <c r="B900" s="7"/>
      <c r="C900" s="7"/>
      <c r="D900" s="7"/>
      <c r="E900" s="7"/>
      <c r="F900" s="24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8" x14ac:dyDescent="0.3">
      <c r="A901" s="7"/>
      <c r="B901" s="7"/>
      <c r="C901" s="7"/>
      <c r="D901" s="7"/>
      <c r="E901" s="7"/>
      <c r="F901" s="24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8" x14ac:dyDescent="0.3">
      <c r="A902" s="7"/>
      <c r="B902" s="7"/>
      <c r="C902" s="7"/>
      <c r="D902" s="7"/>
      <c r="E902" s="7"/>
      <c r="F902" s="24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8" x14ac:dyDescent="0.3">
      <c r="A903" s="7"/>
      <c r="B903" s="7"/>
      <c r="C903" s="7"/>
      <c r="D903" s="7"/>
      <c r="E903" s="7"/>
      <c r="F903" s="24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8" x14ac:dyDescent="0.3">
      <c r="A904" s="7"/>
      <c r="B904" s="7"/>
      <c r="C904" s="7"/>
      <c r="D904" s="7"/>
      <c r="E904" s="7"/>
      <c r="F904" s="24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8" x14ac:dyDescent="0.3">
      <c r="A905" s="7"/>
      <c r="B905" s="7"/>
      <c r="C905" s="7"/>
      <c r="D905" s="7"/>
      <c r="E905" s="7"/>
      <c r="F905" s="24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8" x14ac:dyDescent="0.3">
      <c r="A906" s="7"/>
      <c r="B906" s="7"/>
      <c r="C906" s="7"/>
      <c r="D906" s="7"/>
      <c r="E906" s="7"/>
      <c r="F906" s="24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8" x14ac:dyDescent="0.3">
      <c r="A907" s="7"/>
      <c r="B907" s="7"/>
      <c r="C907" s="7"/>
      <c r="D907" s="7"/>
      <c r="E907" s="7"/>
      <c r="F907" s="24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8" x14ac:dyDescent="0.3">
      <c r="A908" s="7"/>
      <c r="B908" s="7"/>
      <c r="C908" s="7"/>
      <c r="D908" s="7"/>
      <c r="E908" s="7"/>
      <c r="F908" s="24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8" x14ac:dyDescent="0.3">
      <c r="A909" s="7"/>
      <c r="B909" s="7"/>
      <c r="C909" s="7"/>
      <c r="D909" s="7"/>
      <c r="E909" s="7"/>
      <c r="F909" s="24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8" x14ac:dyDescent="0.3">
      <c r="A910" s="7"/>
      <c r="B910" s="7"/>
      <c r="C910" s="7"/>
      <c r="D910" s="7"/>
      <c r="E910" s="7"/>
      <c r="F910" s="24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8" x14ac:dyDescent="0.3">
      <c r="A911" s="7"/>
      <c r="B911" s="7"/>
      <c r="C911" s="7"/>
      <c r="D911" s="7"/>
      <c r="E911" s="7"/>
      <c r="F911" s="24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8" x14ac:dyDescent="0.3">
      <c r="A912" s="7"/>
      <c r="B912" s="7"/>
      <c r="C912" s="7"/>
      <c r="D912" s="7"/>
      <c r="E912" s="7"/>
      <c r="F912" s="24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8" x14ac:dyDescent="0.3">
      <c r="A913" s="7"/>
      <c r="B913" s="7"/>
      <c r="C913" s="7"/>
      <c r="D913" s="7"/>
      <c r="E913" s="7"/>
      <c r="F913" s="24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8" x14ac:dyDescent="0.3">
      <c r="A914" s="7"/>
      <c r="B914" s="7"/>
      <c r="C914" s="7"/>
      <c r="D914" s="7"/>
      <c r="E914" s="7"/>
      <c r="F914" s="24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8" x14ac:dyDescent="0.3">
      <c r="A915" s="7"/>
      <c r="B915" s="7"/>
      <c r="C915" s="7"/>
      <c r="D915" s="7"/>
      <c r="E915" s="7"/>
      <c r="F915" s="24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8" x14ac:dyDescent="0.3">
      <c r="A916" s="7"/>
      <c r="B916" s="7"/>
      <c r="C916" s="7"/>
      <c r="D916" s="7"/>
      <c r="E916" s="7"/>
      <c r="F916" s="24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8" x14ac:dyDescent="0.3">
      <c r="A917" s="7"/>
      <c r="B917" s="7"/>
      <c r="C917" s="7"/>
      <c r="D917" s="7"/>
      <c r="E917" s="7"/>
      <c r="F917" s="24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8" x14ac:dyDescent="0.3">
      <c r="A918" s="7"/>
      <c r="B918" s="7"/>
      <c r="C918" s="7"/>
      <c r="D918" s="7"/>
      <c r="E918" s="7"/>
      <c r="F918" s="24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8" x14ac:dyDescent="0.3">
      <c r="A919" s="7"/>
      <c r="B919" s="7"/>
      <c r="C919" s="7"/>
      <c r="D919" s="7"/>
      <c r="E919" s="7"/>
      <c r="F919" s="24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8" x14ac:dyDescent="0.3">
      <c r="A920" s="7"/>
      <c r="B920" s="7"/>
      <c r="C920" s="7"/>
      <c r="D920" s="7"/>
      <c r="E920" s="7"/>
      <c r="F920" s="24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8" x14ac:dyDescent="0.3">
      <c r="A921" s="7"/>
      <c r="B921" s="7"/>
      <c r="C921" s="7"/>
      <c r="D921" s="7"/>
      <c r="E921" s="7"/>
      <c r="F921" s="24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8" x14ac:dyDescent="0.3">
      <c r="A922" s="7"/>
      <c r="B922" s="7"/>
      <c r="C922" s="7"/>
      <c r="D922" s="7"/>
      <c r="E922" s="7"/>
      <c r="F922" s="24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8" x14ac:dyDescent="0.3">
      <c r="A923" s="7"/>
      <c r="B923" s="7"/>
      <c r="C923" s="7"/>
      <c r="D923" s="7"/>
      <c r="E923" s="7"/>
      <c r="F923" s="24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8" x14ac:dyDescent="0.3">
      <c r="A924" s="7"/>
      <c r="B924" s="7"/>
      <c r="C924" s="7"/>
      <c r="D924" s="7"/>
      <c r="E924" s="7"/>
      <c r="F924" s="24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8" x14ac:dyDescent="0.3">
      <c r="A925" s="7"/>
      <c r="B925" s="7"/>
      <c r="C925" s="7"/>
      <c r="D925" s="7"/>
      <c r="E925" s="7"/>
      <c r="F925" s="24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8" x14ac:dyDescent="0.3">
      <c r="A926" s="7"/>
      <c r="B926" s="7"/>
      <c r="C926" s="7"/>
      <c r="D926" s="7"/>
      <c r="E926" s="7"/>
      <c r="F926" s="24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8" x14ac:dyDescent="0.3">
      <c r="A927" s="7"/>
      <c r="B927" s="7"/>
      <c r="C927" s="7"/>
      <c r="D927" s="7"/>
      <c r="E927" s="7"/>
      <c r="F927" s="24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8" x14ac:dyDescent="0.3">
      <c r="A928" s="7"/>
      <c r="B928" s="7"/>
      <c r="C928" s="7"/>
      <c r="D928" s="7"/>
      <c r="E928" s="7"/>
      <c r="F928" s="24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8" x14ac:dyDescent="0.3">
      <c r="A929" s="7"/>
      <c r="B929" s="7"/>
      <c r="C929" s="7"/>
      <c r="D929" s="7"/>
      <c r="E929" s="7"/>
      <c r="F929" s="24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8" x14ac:dyDescent="0.3">
      <c r="A930" s="7"/>
      <c r="B930" s="7"/>
      <c r="C930" s="7"/>
      <c r="D930" s="7"/>
      <c r="E930" s="7"/>
      <c r="F930" s="24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8" x14ac:dyDescent="0.3">
      <c r="A931" s="7"/>
      <c r="B931" s="7"/>
      <c r="C931" s="7"/>
      <c r="D931" s="7"/>
      <c r="E931" s="7"/>
      <c r="F931" s="24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8" x14ac:dyDescent="0.3">
      <c r="A932" s="7"/>
      <c r="B932" s="7"/>
      <c r="C932" s="7"/>
      <c r="D932" s="7"/>
      <c r="E932" s="7"/>
      <c r="F932" s="24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8" x14ac:dyDescent="0.3">
      <c r="A933" s="7"/>
      <c r="B933" s="7"/>
      <c r="C933" s="7"/>
      <c r="D933" s="7"/>
      <c r="E933" s="7"/>
      <c r="F933" s="24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8" x14ac:dyDescent="0.3">
      <c r="A934" s="7"/>
      <c r="B934" s="7"/>
      <c r="C934" s="7"/>
      <c r="D934" s="7"/>
      <c r="E934" s="7"/>
      <c r="F934" s="24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8" x14ac:dyDescent="0.3">
      <c r="A935" s="7"/>
      <c r="B935" s="7"/>
      <c r="C935" s="7"/>
      <c r="D935" s="7"/>
      <c r="E935" s="7"/>
      <c r="F935" s="24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8" x14ac:dyDescent="0.3">
      <c r="A936" s="7"/>
      <c r="B936" s="7"/>
      <c r="C936" s="7"/>
      <c r="D936" s="7"/>
      <c r="E936" s="7"/>
      <c r="F936" s="24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8" x14ac:dyDescent="0.3">
      <c r="A937" s="7"/>
      <c r="B937" s="7"/>
      <c r="C937" s="7"/>
      <c r="D937" s="7"/>
      <c r="E937" s="7"/>
      <c r="F937" s="24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8" x14ac:dyDescent="0.3">
      <c r="A938" s="7"/>
      <c r="B938" s="7"/>
      <c r="C938" s="7"/>
      <c r="D938" s="7"/>
      <c r="E938" s="7"/>
      <c r="F938" s="24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8" x14ac:dyDescent="0.3">
      <c r="A939" s="7"/>
      <c r="B939" s="7"/>
      <c r="C939" s="7"/>
      <c r="D939" s="7"/>
      <c r="E939" s="7"/>
      <c r="F939" s="24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8" x14ac:dyDescent="0.3">
      <c r="A940" s="7"/>
      <c r="B940" s="7"/>
      <c r="C940" s="7"/>
      <c r="D940" s="7"/>
      <c r="E940" s="7"/>
      <c r="F940" s="24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8" x14ac:dyDescent="0.3">
      <c r="A941" s="7"/>
      <c r="B941" s="7"/>
      <c r="C941" s="7"/>
      <c r="D941" s="7"/>
      <c r="E941" s="7"/>
      <c r="F941" s="24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8" x14ac:dyDescent="0.3">
      <c r="A942" s="7"/>
      <c r="B942" s="7"/>
      <c r="C942" s="7"/>
      <c r="D942" s="7"/>
      <c r="E942" s="7"/>
      <c r="F942" s="24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8" x14ac:dyDescent="0.3">
      <c r="A943" s="7"/>
      <c r="B943" s="7"/>
      <c r="C943" s="7"/>
      <c r="D943" s="7"/>
      <c r="E943" s="7"/>
      <c r="F943" s="24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8" x14ac:dyDescent="0.3">
      <c r="A944" s="7"/>
      <c r="B944" s="7"/>
      <c r="C944" s="7"/>
      <c r="D944" s="7"/>
      <c r="E944" s="7"/>
      <c r="F944" s="24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8" x14ac:dyDescent="0.3">
      <c r="A945" s="7"/>
      <c r="B945" s="7"/>
      <c r="C945" s="7"/>
      <c r="D945" s="7"/>
      <c r="E945" s="7"/>
      <c r="F945" s="24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8" x14ac:dyDescent="0.3">
      <c r="A946" s="7"/>
      <c r="B946" s="7"/>
      <c r="C946" s="7"/>
      <c r="D946" s="7"/>
      <c r="E946" s="7"/>
      <c r="F946" s="24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8" x14ac:dyDescent="0.3">
      <c r="A947" s="7"/>
      <c r="B947" s="7"/>
      <c r="C947" s="7"/>
      <c r="D947" s="7"/>
      <c r="E947" s="7"/>
      <c r="F947" s="24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8" x14ac:dyDescent="0.3">
      <c r="A948" s="7"/>
      <c r="B948" s="7"/>
      <c r="C948" s="7"/>
      <c r="D948" s="7"/>
      <c r="E948" s="7"/>
      <c r="F948" s="24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8" x14ac:dyDescent="0.3">
      <c r="A949" s="7"/>
      <c r="B949" s="7"/>
      <c r="C949" s="7"/>
      <c r="D949" s="7"/>
      <c r="E949" s="7"/>
      <c r="F949" s="24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8" x14ac:dyDescent="0.3">
      <c r="A950" s="7"/>
      <c r="B950" s="7"/>
      <c r="C950" s="7"/>
      <c r="D950" s="7"/>
      <c r="E950" s="7"/>
      <c r="F950" s="24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8" x14ac:dyDescent="0.3">
      <c r="A951" s="7"/>
      <c r="B951" s="7"/>
      <c r="C951" s="7"/>
      <c r="D951" s="7"/>
      <c r="E951" s="7"/>
      <c r="F951" s="24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8" x14ac:dyDescent="0.3">
      <c r="A952" s="7"/>
      <c r="B952" s="7"/>
      <c r="C952" s="7"/>
      <c r="D952" s="7"/>
      <c r="E952" s="7"/>
      <c r="F952" s="24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8" x14ac:dyDescent="0.3">
      <c r="A953" s="7"/>
      <c r="B953" s="7"/>
      <c r="C953" s="7"/>
      <c r="D953" s="7"/>
      <c r="E953" s="7"/>
      <c r="F953" s="24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8" x14ac:dyDescent="0.3">
      <c r="A954" s="7"/>
      <c r="B954" s="7"/>
      <c r="C954" s="7"/>
      <c r="D954" s="7"/>
      <c r="E954" s="7"/>
      <c r="F954" s="24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8" x14ac:dyDescent="0.3">
      <c r="A955" s="7"/>
      <c r="B955" s="7"/>
      <c r="C955" s="7"/>
      <c r="D955" s="7"/>
      <c r="E955" s="7"/>
      <c r="F955" s="24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8" x14ac:dyDescent="0.3">
      <c r="A956" s="7"/>
      <c r="B956" s="7"/>
      <c r="C956" s="7"/>
      <c r="D956" s="7"/>
      <c r="E956" s="7"/>
      <c r="F956" s="24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8" x14ac:dyDescent="0.3">
      <c r="A957" s="7"/>
      <c r="B957" s="7"/>
      <c r="C957" s="7"/>
      <c r="D957" s="7"/>
      <c r="E957" s="7"/>
      <c r="F957" s="24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8" x14ac:dyDescent="0.3">
      <c r="A958" s="7"/>
      <c r="B958" s="7"/>
      <c r="C958" s="7"/>
      <c r="D958" s="7"/>
      <c r="E958" s="7"/>
      <c r="F958" s="24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8" x14ac:dyDescent="0.3">
      <c r="A959" s="7"/>
      <c r="B959" s="7"/>
      <c r="C959" s="7"/>
      <c r="D959" s="7"/>
      <c r="E959" s="7"/>
      <c r="F959" s="24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8" x14ac:dyDescent="0.3">
      <c r="A960" s="7"/>
      <c r="B960" s="7"/>
      <c r="C960" s="7"/>
      <c r="D960" s="7"/>
      <c r="E960" s="7"/>
      <c r="F960" s="24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8" x14ac:dyDescent="0.3">
      <c r="A961" s="7"/>
      <c r="B961" s="7"/>
      <c r="C961" s="7"/>
      <c r="D961" s="7"/>
      <c r="E961" s="7"/>
      <c r="F961" s="24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8" x14ac:dyDescent="0.3">
      <c r="A962" s="7"/>
      <c r="B962" s="7"/>
      <c r="C962" s="7"/>
      <c r="D962" s="7"/>
      <c r="E962" s="7"/>
      <c r="F962" s="24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8" x14ac:dyDescent="0.3">
      <c r="A963" s="7"/>
      <c r="B963" s="7"/>
      <c r="C963" s="7"/>
      <c r="D963" s="7"/>
      <c r="E963" s="7"/>
      <c r="F963" s="24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8" x14ac:dyDescent="0.3">
      <c r="A964" s="7"/>
      <c r="B964" s="7"/>
      <c r="C964" s="7"/>
      <c r="D964" s="7"/>
      <c r="E964" s="7"/>
      <c r="F964" s="24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8" x14ac:dyDescent="0.3">
      <c r="A965" s="7"/>
      <c r="B965" s="7"/>
      <c r="C965" s="7"/>
      <c r="D965" s="7"/>
      <c r="E965" s="7"/>
      <c r="F965" s="24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8" x14ac:dyDescent="0.3">
      <c r="A966" s="7"/>
      <c r="B966" s="7"/>
      <c r="C966" s="7"/>
      <c r="D966" s="7"/>
      <c r="E966" s="7"/>
      <c r="F966" s="24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8" x14ac:dyDescent="0.3">
      <c r="A967" s="7"/>
      <c r="B967" s="7"/>
      <c r="C967" s="7"/>
      <c r="D967" s="7"/>
      <c r="E967" s="7"/>
      <c r="F967" s="24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8" x14ac:dyDescent="0.3">
      <c r="A968" s="7"/>
      <c r="B968" s="7"/>
      <c r="C968" s="7"/>
      <c r="D968" s="7"/>
      <c r="E968" s="7"/>
      <c r="F968" s="24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8" x14ac:dyDescent="0.3">
      <c r="A969" s="7"/>
      <c r="B969" s="7"/>
      <c r="C969" s="7"/>
      <c r="D969" s="7"/>
      <c r="E969" s="7"/>
      <c r="F969" s="24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8" x14ac:dyDescent="0.3">
      <c r="A970" s="7"/>
      <c r="B970" s="7"/>
      <c r="C970" s="7"/>
      <c r="D970" s="7"/>
      <c r="E970" s="7"/>
      <c r="F970" s="24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8" x14ac:dyDescent="0.3">
      <c r="A971" s="7"/>
      <c r="B971" s="7"/>
      <c r="C971" s="7"/>
      <c r="D971" s="7"/>
      <c r="E971" s="7"/>
      <c r="F971" s="24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8" x14ac:dyDescent="0.3">
      <c r="A972" s="7"/>
      <c r="B972" s="7"/>
      <c r="C972" s="7"/>
      <c r="D972" s="7"/>
      <c r="E972" s="7"/>
      <c r="F972" s="24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8" x14ac:dyDescent="0.3">
      <c r="A973" s="7"/>
      <c r="B973" s="7"/>
      <c r="C973" s="7"/>
      <c r="D973" s="7"/>
      <c r="E973" s="7"/>
      <c r="F973" s="24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8" x14ac:dyDescent="0.3">
      <c r="A974" s="7"/>
      <c r="B974" s="7"/>
      <c r="C974" s="7"/>
      <c r="D974" s="7"/>
      <c r="E974" s="7"/>
      <c r="F974" s="24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8" x14ac:dyDescent="0.3">
      <c r="A975" s="7"/>
      <c r="B975" s="7"/>
      <c r="C975" s="7"/>
      <c r="D975" s="7"/>
      <c r="E975" s="7"/>
      <c r="F975" s="24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8" x14ac:dyDescent="0.3">
      <c r="A976" s="7"/>
      <c r="B976" s="7"/>
      <c r="C976" s="7"/>
      <c r="D976" s="7"/>
      <c r="E976" s="7"/>
      <c r="F976" s="24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8" x14ac:dyDescent="0.3">
      <c r="A977" s="7"/>
      <c r="B977" s="7"/>
      <c r="C977" s="7"/>
      <c r="D977" s="7"/>
      <c r="E977" s="7"/>
      <c r="F977" s="24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8" x14ac:dyDescent="0.3">
      <c r="A978" s="7"/>
      <c r="B978" s="7"/>
      <c r="C978" s="7"/>
      <c r="D978" s="7"/>
      <c r="E978" s="7"/>
      <c r="F978" s="24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8" x14ac:dyDescent="0.3">
      <c r="A979" s="7"/>
      <c r="B979" s="7"/>
      <c r="C979" s="7"/>
      <c r="D979" s="7"/>
      <c r="E979" s="7"/>
      <c r="F979" s="24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8" x14ac:dyDescent="0.3">
      <c r="A980" s="7"/>
      <c r="B980" s="7"/>
      <c r="C980" s="7"/>
      <c r="D980" s="7"/>
      <c r="E980" s="7"/>
      <c r="F980" s="24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8" x14ac:dyDescent="0.3">
      <c r="A981" s="7"/>
      <c r="B981" s="7"/>
      <c r="C981" s="7"/>
      <c r="D981" s="7"/>
      <c r="E981" s="7"/>
      <c r="F981" s="24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8" x14ac:dyDescent="0.3">
      <c r="A982" s="7"/>
      <c r="B982" s="7"/>
      <c r="C982" s="7"/>
      <c r="D982" s="7"/>
      <c r="E982" s="7"/>
      <c r="F982" s="24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8" x14ac:dyDescent="0.3">
      <c r="A983" s="7"/>
      <c r="B983" s="7"/>
      <c r="C983" s="7"/>
      <c r="D983" s="7"/>
      <c r="E983" s="7"/>
      <c r="F983" s="24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8" x14ac:dyDescent="0.3">
      <c r="A984" s="7"/>
      <c r="B984" s="7"/>
      <c r="C984" s="7"/>
      <c r="D984" s="7"/>
      <c r="E984" s="7"/>
      <c r="F984" s="24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8" x14ac:dyDescent="0.3">
      <c r="A985" s="7"/>
      <c r="B985" s="7"/>
      <c r="C985" s="7"/>
      <c r="D985" s="7"/>
      <c r="E985" s="7"/>
      <c r="F985" s="24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8" x14ac:dyDescent="0.3">
      <c r="A986" s="7"/>
      <c r="B986" s="7"/>
      <c r="C986" s="7"/>
      <c r="D986" s="7"/>
      <c r="E986" s="7"/>
      <c r="F986" s="24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8" x14ac:dyDescent="0.3">
      <c r="A987" s="7"/>
      <c r="B987" s="7"/>
      <c r="C987" s="7"/>
      <c r="D987" s="7"/>
      <c r="E987" s="7"/>
      <c r="F987" s="24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8" x14ac:dyDescent="0.3">
      <c r="A988" s="7"/>
      <c r="B988" s="7"/>
      <c r="C988" s="7"/>
      <c r="D988" s="7"/>
      <c r="E988" s="7"/>
      <c r="F988" s="24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8" x14ac:dyDescent="0.3">
      <c r="A989" s="7"/>
      <c r="B989" s="7"/>
      <c r="C989" s="7"/>
      <c r="D989" s="7"/>
      <c r="E989" s="7"/>
      <c r="F989" s="24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8" x14ac:dyDescent="0.3">
      <c r="A990" s="7"/>
      <c r="B990" s="7"/>
      <c r="C990" s="7"/>
      <c r="D990" s="7"/>
      <c r="E990" s="7"/>
      <c r="F990" s="24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8" x14ac:dyDescent="0.3">
      <c r="A991" s="7"/>
      <c r="B991" s="7"/>
      <c r="C991" s="7"/>
      <c r="D991" s="7"/>
      <c r="E991" s="7"/>
      <c r="F991" s="24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8" x14ac:dyDescent="0.3">
      <c r="A992" s="7"/>
      <c r="B992" s="7"/>
      <c r="C992" s="7"/>
      <c r="D992" s="7"/>
      <c r="E992" s="7"/>
      <c r="F992" s="24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8" x14ac:dyDescent="0.3">
      <c r="A993" s="7"/>
      <c r="B993" s="7"/>
      <c r="C993" s="7"/>
      <c r="D993" s="7"/>
      <c r="E993" s="7"/>
      <c r="F993" s="24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8" x14ac:dyDescent="0.3">
      <c r="A994" s="7"/>
      <c r="B994" s="7"/>
      <c r="C994" s="7"/>
      <c r="D994" s="7"/>
      <c r="E994" s="7"/>
      <c r="F994" s="24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8" x14ac:dyDescent="0.3">
      <c r="A995" s="7"/>
      <c r="B995" s="7"/>
      <c r="C995" s="7"/>
      <c r="D995" s="7"/>
      <c r="E995" s="7"/>
      <c r="F995" s="24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8" x14ac:dyDescent="0.3">
      <c r="A996" s="7"/>
      <c r="B996" s="7"/>
      <c r="C996" s="7"/>
      <c r="D996" s="7"/>
      <c r="E996" s="7"/>
      <c r="F996" s="24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8" x14ac:dyDescent="0.3">
      <c r="A997" s="7"/>
      <c r="B997" s="7"/>
      <c r="C997" s="7"/>
      <c r="D997" s="7"/>
      <c r="E997" s="7"/>
      <c r="F997" s="24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8" x14ac:dyDescent="0.3">
      <c r="A998" s="7"/>
      <c r="B998" s="7"/>
      <c r="C998" s="7"/>
      <c r="D998" s="7"/>
      <c r="E998" s="7"/>
      <c r="F998" s="24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8" x14ac:dyDescent="0.3">
      <c r="A999" s="7"/>
      <c r="B999" s="7"/>
      <c r="C999" s="7"/>
      <c r="D999" s="7"/>
      <c r="E999" s="7"/>
      <c r="F999" s="24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8" x14ac:dyDescent="0.3">
      <c r="A1000" s="7"/>
      <c r="B1000" s="7"/>
      <c r="C1000" s="7"/>
      <c r="D1000" s="7"/>
      <c r="E1000" s="7"/>
      <c r="F1000" s="24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8" x14ac:dyDescent="0.3">
      <c r="A1001" s="7"/>
      <c r="B1001" s="7"/>
      <c r="C1001" s="7"/>
      <c r="D1001" s="7"/>
      <c r="E1001" s="7"/>
      <c r="F1001" s="24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/>
  </sheetViews>
  <sheetFormatPr baseColWidth="10" defaultColWidth="14.5" defaultRowHeight="15.75" customHeight="1" x14ac:dyDescent="0.15"/>
  <cols>
    <col min="1" max="1" width="29.33203125" customWidth="1"/>
    <col min="8" max="8" width="16.6640625" customWidth="1"/>
  </cols>
  <sheetData>
    <row r="1" spans="1:23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7</v>
      </c>
      <c r="G1" s="1" t="s">
        <v>8</v>
      </c>
      <c r="H1" s="5" t="s">
        <v>9</v>
      </c>
      <c r="I1" s="1" t="s">
        <v>7</v>
      </c>
      <c r="J1" s="1" t="s">
        <v>8</v>
      </c>
      <c r="K1" s="1" t="s">
        <v>11</v>
      </c>
      <c r="L1" s="5" t="s">
        <v>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5.75" customHeight="1" x14ac:dyDescent="0.3">
      <c r="A2" s="10" t="s">
        <v>15</v>
      </c>
      <c r="B2" s="12">
        <v>130</v>
      </c>
      <c r="C2" s="12">
        <v>72</v>
      </c>
      <c r="D2" s="18">
        <f t="shared" ref="D2:D13" si="0">(B2-C2)/B2</f>
        <v>0.44615384615384618</v>
      </c>
      <c r="E2" s="21">
        <f>'Report (Today)'!C10</f>
        <v>54</v>
      </c>
      <c r="F2" s="12">
        <v>130</v>
      </c>
      <c r="G2" s="24">
        <f t="shared" ref="G2:G3" si="1">C2</f>
        <v>72</v>
      </c>
      <c r="H2" s="27">
        <f t="shared" ref="H2:H13" si="2">(F2-G2)/F2</f>
        <v>0.44615384615384618</v>
      </c>
      <c r="I2" s="12">
        <v>130</v>
      </c>
      <c r="J2" s="24">
        <v>72</v>
      </c>
      <c r="K2" s="24">
        <f t="shared" ref="K2:K18" si="3">I2-J2</f>
        <v>58</v>
      </c>
      <c r="L2" s="18">
        <f t="shared" ref="L2:L18" si="4">K2/I2</f>
        <v>0.44615384615384618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.75" customHeight="1" x14ac:dyDescent="0.3">
      <c r="A3" s="10" t="s">
        <v>38</v>
      </c>
      <c r="B3" s="12">
        <v>130</v>
      </c>
      <c r="C3" s="12">
        <v>72</v>
      </c>
      <c r="D3" s="18">
        <f t="shared" si="0"/>
        <v>0.44615384615384618</v>
      </c>
      <c r="E3" s="21">
        <f>'Report (Today)'!C11</f>
        <v>39</v>
      </c>
      <c r="F3" s="12">
        <v>130</v>
      </c>
      <c r="G3" s="24">
        <f t="shared" si="1"/>
        <v>72</v>
      </c>
      <c r="H3" s="27">
        <f t="shared" si="2"/>
        <v>0.44615384615384618</v>
      </c>
      <c r="I3" s="12">
        <v>130</v>
      </c>
      <c r="J3" s="24">
        <v>72</v>
      </c>
      <c r="K3" s="24">
        <f t="shared" si="3"/>
        <v>58</v>
      </c>
      <c r="L3" s="18">
        <f t="shared" si="4"/>
        <v>0.44615384615384618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.75" customHeight="1" x14ac:dyDescent="0.3">
      <c r="A4" s="10" t="s">
        <v>40</v>
      </c>
      <c r="B4" s="12">
        <v>135</v>
      </c>
      <c r="C4" s="12">
        <v>120</v>
      </c>
      <c r="D4" s="18">
        <f t="shared" si="0"/>
        <v>0.1111111111111111</v>
      </c>
      <c r="E4" s="21">
        <f>'Report (Today)'!C12</f>
        <v>75.900000000000006</v>
      </c>
      <c r="F4" s="12">
        <v>145</v>
      </c>
      <c r="G4" s="12">
        <v>120</v>
      </c>
      <c r="H4" s="27">
        <f t="shared" si="2"/>
        <v>0.17241379310344829</v>
      </c>
      <c r="I4" s="12">
        <v>145</v>
      </c>
      <c r="J4" s="12">
        <v>120</v>
      </c>
      <c r="K4" s="24">
        <f t="shared" si="3"/>
        <v>25</v>
      </c>
      <c r="L4" s="18">
        <f t="shared" si="4"/>
        <v>0.17241379310344829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.75" customHeight="1" x14ac:dyDescent="0.3">
      <c r="A5" s="10" t="s">
        <v>41</v>
      </c>
      <c r="B5" s="12">
        <v>170</v>
      </c>
      <c r="C5" s="12">
        <v>160</v>
      </c>
      <c r="D5" s="18">
        <f t="shared" si="0"/>
        <v>5.8823529411764705E-2</v>
      </c>
      <c r="E5" s="21">
        <f>'Report (Today)'!C13</f>
        <v>29.900000000000002</v>
      </c>
      <c r="F5" s="12">
        <v>180</v>
      </c>
      <c r="G5" s="24">
        <f t="shared" ref="G5:G13" si="5">C5</f>
        <v>160</v>
      </c>
      <c r="H5" s="27">
        <f t="shared" si="2"/>
        <v>0.1111111111111111</v>
      </c>
      <c r="I5" s="12">
        <v>180</v>
      </c>
      <c r="J5" s="24">
        <v>160</v>
      </c>
      <c r="K5" s="24">
        <f t="shared" si="3"/>
        <v>20</v>
      </c>
      <c r="L5" s="18">
        <f t="shared" si="4"/>
        <v>0.1111111111111111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.75" customHeight="1" x14ac:dyDescent="0.3">
      <c r="A6" s="10" t="s">
        <v>42</v>
      </c>
      <c r="B6" s="12">
        <v>140</v>
      </c>
      <c r="C6" s="12">
        <v>130</v>
      </c>
      <c r="D6" s="18">
        <f t="shared" si="0"/>
        <v>7.1428571428571425E-2</v>
      </c>
      <c r="E6" s="21">
        <f>'Report (Today)'!C14</f>
        <v>21.2</v>
      </c>
      <c r="F6" s="12">
        <v>150</v>
      </c>
      <c r="G6" s="24">
        <f t="shared" si="5"/>
        <v>130</v>
      </c>
      <c r="H6" s="27">
        <f t="shared" si="2"/>
        <v>0.13333333333333333</v>
      </c>
      <c r="I6" s="12">
        <v>150</v>
      </c>
      <c r="J6" s="24">
        <v>130</v>
      </c>
      <c r="K6" s="24">
        <f t="shared" si="3"/>
        <v>20</v>
      </c>
      <c r="L6" s="18">
        <f t="shared" si="4"/>
        <v>0.13333333333333333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 x14ac:dyDescent="0.3">
      <c r="A7" s="10" t="s">
        <v>43</v>
      </c>
      <c r="B7" s="12">
        <v>200</v>
      </c>
      <c r="C7" s="12">
        <v>180</v>
      </c>
      <c r="D7" s="18">
        <f t="shared" si="0"/>
        <v>0.1</v>
      </c>
      <c r="E7" s="21">
        <f>'Report (Today)'!C15</f>
        <v>29.900000000000006</v>
      </c>
      <c r="F7" s="12">
        <v>200</v>
      </c>
      <c r="G7" s="24">
        <f t="shared" si="5"/>
        <v>180</v>
      </c>
      <c r="H7" s="27">
        <f t="shared" si="2"/>
        <v>0.1</v>
      </c>
      <c r="I7" s="12">
        <v>220</v>
      </c>
      <c r="J7" s="24">
        <v>180</v>
      </c>
      <c r="K7" s="24">
        <f t="shared" si="3"/>
        <v>40</v>
      </c>
      <c r="L7" s="18">
        <f t="shared" si="4"/>
        <v>0.18181818181818182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 x14ac:dyDescent="0.3">
      <c r="A8" s="10" t="s">
        <v>44</v>
      </c>
      <c r="B8" s="12">
        <v>170</v>
      </c>
      <c r="C8" s="12">
        <v>155</v>
      </c>
      <c r="D8" s="18">
        <f t="shared" si="0"/>
        <v>8.8235294117647065E-2</v>
      </c>
      <c r="E8" s="21">
        <f>'Report (Today)'!C16</f>
        <v>18.399999999999999</v>
      </c>
      <c r="F8" s="12">
        <v>170</v>
      </c>
      <c r="G8" s="24">
        <f t="shared" si="5"/>
        <v>155</v>
      </c>
      <c r="H8" s="27">
        <f t="shared" si="2"/>
        <v>8.8235294117647065E-2</v>
      </c>
      <c r="I8" s="12">
        <v>170</v>
      </c>
      <c r="J8" s="24">
        <v>155</v>
      </c>
      <c r="K8" s="24">
        <f t="shared" si="3"/>
        <v>15</v>
      </c>
      <c r="L8" s="18">
        <f t="shared" si="4"/>
        <v>8.8235294117647065E-2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 x14ac:dyDescent="0.3">
      <c r="A9" s="10" t="s">
        <v>45</v>
      </c>
      <c r="B9" s="12">
        <v>120</v>
      </c>
      <c r="C9" s="12">
        <v>80</v>
      </c>
      <c r="D9" s="18">
        <f t="shared" si="0"/>
        <v>0.33333333333333331</v>
      </c>
      <c r="E9" s="21">
        <f>'Report (Today)'!C17</f>
        <v>4</v>
      </c>
      <c r="F9" s="12">
        <v>120</v>
      </c>
      <c r="G9" s="24">
        <f t="shared" si="5"/>
        <v>80</v>
      </c>
      <c r="H9" s="27">
        <f t="shared" si="2"/>
        <v>0.33333333333333331</v>
      </c>
      <c r="I9" s="12">
        <v>120</v>
      </c>
      <c r="J9" s="24">
        <v>80</v>
      </c>
      <c r="K9" s="24">
        <f t="shared" si="3"/>
        <v>40</v>
      </c>
      <c r="L9" s="18">
        <f t="shared" si="4"/>
        <v>0.33333333333333331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.75" customHeight="1" x14ac:dyDescent="0.3">
      <c r="A10" s="10" t="s">
        <v>46</v>
      </c>
      <c r="B10" s="12">
        <v>100</v>
      </c>
      <c r="C10" s="12">
        <v>70</v>
      </c>
      <c r="D10" s="18">
        <f t="shared" si="0"/>
        <v>0.3</v>
      </c>
      <c r="E10" s="21">
        <f>'Report (Today)'!C18</f>
        <v>2</v>
      </c>
      <c r="F10" s="12">
        <v>100</v>
      </c>
      <c r="G10" s="24">
        <f t="shared" si="5"/>
        <v>70</v>
      </c>
      <c r="H10" s="27">
        <f t="shared" si="2"/>
        <v>0.3</v>
      </c>
      <c r="I10" s="12">
        <v>100</v>
      </c>
      <c r="J10" s="24">
        <v>70</v>
      </c>
      <c r="K10" s="24">
        <f t="shared" si="3"/>
        <v>30</v>
      </c>
      <c r="L10" s="18">
        <f t="shared" si="4"/>
        <v>0.3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.75" customHeight="1" x14ac:dyDescent="0.3">
      <c r="A11" s="10" t="s">
        <v>47</v>
      </c>
      <c r="B11" s="12">
        <v>180</v>
      </c>
      <c r="C11" s="12">
        <v>160</v>
      </c>
      <c r="D11" s="18">
        <f t="shared" si="0"/>
        <v>0.1111111111111111</v>
      </c>
      <c r="E11" s="21">
        <f>'Report (Today)'!C19</f>
        <v>37.5</v>
      </c>
      <c r="F11" s="12">
        <v>180</v>
      </c>
      <c r="G11" s="24">
        <f t="shared" si="5"/>
        <v>160</v>
      </c>
      <c r="H11" s="27">
        <f t="shared" si="2"/>
        <v>0.1111111111111111</v>
      </c>
      <c r="I11" s="12">
        <v>180</v>
      </c>
      <c r="J11" s="24">
        <v>160</v>
      </c>
      <c r="K11" s="24">
        <f t="shared" si="3"/>
        <v>20</v>
      </c>
      <c r="L11" s="18">
        <f t="shared" si="4"/>
        <v>0.1111111111111111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.75" customHeight="1" x14ac:dyDescent="0.3">
      <c r="A12" s="10" t="s">
        <v>48</v>
      </c>
      <c r="B12" s="12">
        <v>200</v>
      </c>
      <c r="C12" s="12">
        <v>180</v>
      </c>
      <c r="D12" s="18">
        <f t="shared" si="0"/>
        <v>0.1</v>
      </c>
      <c r="E12" s="21">
        <f>'Report (Today)'!C20</f>
        <v>34</v>
      </c>
      <c r="F12" s="12">
        <v>200</v>
      </c>
      <c r="G12" s="24">
        <f t="shared" si="5"/>
        <v>180</v>
      </c>
      <c r="H12" s="27">
        <f t="shared" si="2"/>
        <v>0.1</v>
      </c>
      <c r="I12" s="12">
        <v>230</v>
      </c>
      <c r="J12" s="24">
        <v>180</v>
      </c>
      <c r="K12" s="24">
        <f t="shared" si="3"/>
        <v>50</v>
      </c>
      <c r="L12" s="18">
        <f t="shared" si="4"/>
        <v>0.21739130434782608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customHeight="1" x14ac:dyDescent="0.3">
      <c r="A13" s="10" t="s">
        <v>49</v>
      </c>
      <c r="B13" s="12">
        <v>150</v>
      </c>
      <c r="C13" s="12">
        <v>135</v>
      </c>
      <c r="D13" s="18">
        <f t="shared" si="0"/>
        <v>0.1</v>
      </c>
      <c r="E13" s="21">
        <f>'Report (Today)'!C21</f>
        <v>47.2</v>
      </c>
      <c r="F13" s="12">
        <v>160</v>
      </c>
      <c r="G13" s="24">
        <f t="shared" si="5"/>
        <v>135</v>
      </c>
      <c r="H13" s="27">
        <f t="shared" si="2"/>
        <v>0.15625</v>
      </c>
      <c r="I13" s="12">
        <v>160</v>
      </c>
      <c r="J13" s="24">
        <v>135</v>
      </c>
      <c r="K13" s="24">
        <f t="shared" si="3"/>
        <v>25</v>
      </c>
      <c r="L13" s="18">
        <f t="shared" si="4"/>
        <v>0.15625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.75" customHeight="1" x14ac:dyDescent="0.3">
      <c r="A14" s="10" t="s">
        <v>50</v>
      </c>
      <c r="B14" s="7"/>
      <c r="C14" s="7"/>
      <c r="D14" s="7"/>
      <c r="E14" s="7"/>
      <c r="F14" s="10" t="s">
        <v>51</v>
      </c>
      <c r="G14" s="7"/>
      <c r="H14" s="7"/>
      <c r="I14" s="12">
        <v>225</v>
      </c>
      <c r="J14" s="12">
        <v>170</v>
      </c>
      <c r="K14" s="24">
        <f t="shared" si="3"/>
        <v>55</v>
      </c>
      <c r="L14" s="18">
        <f t="shared" si="4"/>
        <v>0.24444444444444444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.75" customHeight="1" x14ac:dyDescent="0.3">
      <c r="A15" s="10" t="s">
        <v>52</v>
      </c>
      <c r="B15" s="7"/>
      <c r="C15" s="7"/>
      <c r="D15" s="7"/>
      <c r="E15" s="7"/>
      <c r="F15" s="7"/>
      <c r="G15" s="7"/>
      <c r="H15" s="7"/>
      <c r="I15" s="12">
        <v>225</v>
      </c>
      <c r="J15" s="12">
        <v>170</v>
      </c>
      <c r="K15" s="24">
        <f t="shared" si="3"/>
        <v>55</v>
      </c>
      <c r="L15" s="18">
        <f t="shared" si="4"/>
        <v>0.24444444444444444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.75" customHeight="1" x14ac:dyDescent="0.3">
      <c r="A16" s="10" t="s">
        <v>53</v>
      </c>
      <c r="B16" s="7"/>
      <c r="C16" s="7"/>
      <c r="D16" s="7"/>
      <c r="E16" s="7"/>
      <c r="F16" s="7"/>
      <c r="G16" s="7"/>
      <c r="H16" s="7"/>
      <c r="I16" s="12">
        <v>225</v>
      </c>
      <c r="J16" s="12">
        <v>170</v>
      </c>
      <c r="K16" s="24">
        <f t="shared" si="3"/>
        <v>55</v>
      </c>
      <c r="L16" s="18">
        <f t="shared" si="4"/>
        <v>0.24444444444444444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.75" customHeight="1" x14ac:dyDescent="0.3">
      <c r="A17" s="10" t="s">
        <v>54</v>
      </c>
      <c r="B17" s="7"/>
      <c r="C17" s="7"/>
      <c r="D17" s="7"/>
      <c r="E17" s="7"/>
      <c r="F17" s="7"/>
      <c r="G17" s="7"/>
      <c r="H17" s="7"/>
      <c r="I17" s="12">
        <v>250</v>
      </c>
      <c r="J17" s="12">
        <v>220</v>
      </c>
      <c r="K17" s="24">
        <f t="shared" si="3"/>
        <v>30</v>
      </c>
      <c r="L17" s="18">
        <f t="shared" si="4"/>
        <v>0.12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.75" customHeight="1" x14ac:dyDescent="0.3">
      <c r="A18" s="10" t="s">
        <v>55</v>
      </c>
      <c r="B18" s="7"/>
      <c r="C18" s="7"/>
      <c r="D18" s="7"/>
      <c r="E18" s="7"/>
      <c r="F18" s="7"/>
      <c r="G18" s="7"/>
      <c r="H18" s="7"/>
      <c r="I18" s="12">
        <v>300</v>
      </c>
      <c r="J18" s="12">
        <v>240</v>
      </c>
      <c r="K18" s="24">
        <f t="shared" si="3"/>
        <v>60</v>
      </c>
      <c r="L18" s="18">
        <f t="shared" si="4"/>
        <v>0.2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.7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.7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.7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.7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.7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.7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.7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.7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.7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.7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.7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7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.7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7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7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7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.7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7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.7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8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8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8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8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8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8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8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8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8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8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8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8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8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8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8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8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8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8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8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8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8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8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8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8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8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8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8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8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8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8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8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8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8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8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8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8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8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8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8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8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8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8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8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8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8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8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8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8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8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8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8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8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8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8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8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8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8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8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8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8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8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8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8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8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8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8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8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8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8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8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8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8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8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8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8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8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8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8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8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8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8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8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8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8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8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8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8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8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8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8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8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8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8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8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8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8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8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8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8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8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8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8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8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8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8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8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8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8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8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8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8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8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8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8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8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8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8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8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8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8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8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8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8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8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8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8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8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8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8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8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8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8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8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8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8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8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8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8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8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8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8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8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8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8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8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8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8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8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8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8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8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8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8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8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8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8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8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8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8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8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8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8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8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8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8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8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8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8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8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8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8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8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8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8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8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8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8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8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8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8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8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8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8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8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8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8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8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8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8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8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8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8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8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8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8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8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8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8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8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8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8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8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8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8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8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8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8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8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8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8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8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8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8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8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8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8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8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8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8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8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8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8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8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8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8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8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8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8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8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8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8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8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8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8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8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8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8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8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8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8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8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8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8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8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8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8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8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8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8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8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8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8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8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8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8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8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8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8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8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8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8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8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8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8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8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8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8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8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8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8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18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8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8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8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8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8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8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8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18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18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18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18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18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18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18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18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18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18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18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18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18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18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18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18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18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18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18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18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18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18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18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18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18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18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18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18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18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18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18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18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18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8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8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8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8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8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8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8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8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8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8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8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8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8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8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8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8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8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8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8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8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8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8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8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8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8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18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8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8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8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8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8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18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8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8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8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8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8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8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8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8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8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8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8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8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8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8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8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8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8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8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8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8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8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8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8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8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8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8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8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8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8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8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8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8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8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8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8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8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8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8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8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8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8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8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8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8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8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8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8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8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18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18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18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18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18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18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18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18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18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18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18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18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18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8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8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8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8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8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8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8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8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8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8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8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8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8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8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8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8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8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8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8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8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8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8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8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8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8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8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8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8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8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8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8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8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18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18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18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18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18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18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18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18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18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18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18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18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18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18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18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18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18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18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18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18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18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18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18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18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18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18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18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18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18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18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18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18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18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18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18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18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18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18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18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18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18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18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18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18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18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18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18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18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18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18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18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18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18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18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18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18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18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18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18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18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18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18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18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18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18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18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18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18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18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18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18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18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18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18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18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18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18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18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18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18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18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18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18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18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18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18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18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18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18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18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18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18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18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18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18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18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18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18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18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18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18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18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18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18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18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18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18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18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18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18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18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18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18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18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18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18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18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18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18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18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18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18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18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18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18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18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18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18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18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18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18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18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18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18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18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18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18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18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18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18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18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18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18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18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18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18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18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18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18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18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18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18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18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18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18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18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18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18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18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18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18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18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18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18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18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18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18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18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18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18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18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18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18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18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18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18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18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18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18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18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18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18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18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18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18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18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18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18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18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18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18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18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18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18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18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18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18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18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18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18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18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18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18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18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18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18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18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18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18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18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18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18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18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18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18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18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18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18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18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18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18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18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18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18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18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18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18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18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18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18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18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18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18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18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18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18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18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18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18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18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18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18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18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18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18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18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18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18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18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18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18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18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18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18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18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18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18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18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18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18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18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18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18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18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18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18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18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18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18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18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18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18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18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18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18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18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18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18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18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18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18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18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18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18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18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18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18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18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18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18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18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18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18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18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18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18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18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18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18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18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18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18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18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18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18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18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18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18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18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18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18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18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18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18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18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18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18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18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18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18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18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18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18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18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18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18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18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18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18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18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18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18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18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18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18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18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18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18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18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18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18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18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18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18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18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18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18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18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18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ht="18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ht="18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ht="18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ht="18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ht="18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ht="18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ht="18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ht="18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ht="18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ht="18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ht="18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ht="18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ht="18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ht="18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ht="18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ht="18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ht="18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ht="18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ht="18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ht="18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ht="18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ht="18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ht="18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ht="18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ht="18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ht="18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ht="18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ht="18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ht="18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ht="18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ht="18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ht="18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ht="18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ht="18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ht="18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ht="18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ht="18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ht="18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ht="18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ht="18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ht="18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ht="18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ht="18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ht="18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ht="18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ht="18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ht="18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ht="18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ht="18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ht="18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ht="18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ht="18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ht="18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ht="18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ht="18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ht="18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ht="18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ht="18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ht="18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ht="18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ht="18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ht="18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ht="18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ht="18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ht="18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ht="18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ht="18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ht="18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ht="18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ht="18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ht="18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ht="18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ht="18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ht="18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ht="18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ht="18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ht="18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ht="18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ht="18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ht="18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ht="18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ht="18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ht="18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ht="18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ht="18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ht="18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ht="18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ht="18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ht="18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ht="18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ht="18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ht="18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ht="18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ht="18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ht="18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ht="18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ht="18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ht="18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ht="18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ht="18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ht="18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ht="18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ht="18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ht="18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ht="18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ht="18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ht="18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ht="18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ht="18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ht="18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ht="18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ht="18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ht="18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ht="18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ht="18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ht="18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ht="18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ht="18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ht="18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ht="18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ht="18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ht="18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ht="18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ht="18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ht="18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ht="18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ht="18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ht="18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ht="18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ht="18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ht="18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ht="18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ht="18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ht="18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ht="18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ht="18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ht="18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ht="18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ht="18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ht="18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ht="18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ht="18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ht="18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ht="18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ht="18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ht="18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ht="18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ht="18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ht="18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ht="18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ht="18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ht="18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ht="18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ht="18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ht="18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ht="18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ht="18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ht="18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ht="18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ht="18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ht="18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ht="18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ht="18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ht="18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ht="18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ht="18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ht="18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ht="18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ht="18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ht="18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ht="18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4"/>
  <sheetViews>
    <sheetView workbookViewId="0"/>
  </sheetViews>
  <sheetFormatPr baseColWidth="10" defaultColWidth="14.5" defaultRowHeight="15.75" customHeight="1" x14ac:dyDescent="0.15"/>
  <cols>
    <col min="2" max="2" width="30.6640625" customWidth="1"/>
  </cols>
  <sheetData>
    <row r="1" spans="1:26" ht="15.75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3">
      <c r="A2" s="7"/>
      <c r="B2" s="99" t="s">
        <v>61</v>
      </c>
      <c r="C2" s="100">
        <f>SUM(Sales!Y:Y)</f>
        <v>73476.5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">
      <c r="A3" s="7"/>
      <c r="B3" s="101" t="s">
        <v>79</v>
      </c>
      <c r="C3" s="102">
        <f>-SUM(Sales!AA:AA)+SUM(Sales!X:X)</f>
        <v>-45596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">
      <c r="A4" s="7"/>
      <c r="B4" s="99" t="s">
        <v>80</v>
      </c>
      <c r="C4" s="100">
        <f>SUM(C2:C3)</f>
        <v>27880.5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">
      <c r="A5" s="7"/>
      <c r="B5" s="101" t="s">
        <v>81</v>
      </c>
      <c r="C5" s="102">
        <f>SUM(C6,C8)</f>
        <v>-9500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">
      <c r="A6" s="7"/>
      <c r="B6" s="99" t="s">
        <v>82</v>
      </c>
      <c r="C6" s="103">
        <f>-SUM(C7)</f>
        <v>-4500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7"/>
      <c r="B7" s="104" t="s">
        <v>83</v>
      </c>
      <c r="C7" s="105">
        <v>4500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">
      <c r="A8" s="7"/>
      <c r="B8" s="101" t="s">
        <v>84</v>
      </c>
      <c r="C8" s="102">
        <f>-SUM(C9:C11)</f>
        <v>-5000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3">
      <c r="A9" s="7"/>
      <c r="B9" s="104" t="s">
        <v>85</v>
      </c>
      <c r="C9" s="105">
        <v>1000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">
      <c r="A10" s="7"/>
      <c r="B10" s="104" t="s">
        <v>86</v>
      </c>
      <c r="C10" s="105">
        <v>3000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3">
      <c r="A11" s="7"/>
      <c r="B11" s="104" t="s">
        <v>87</v>
      </c>
      <c r="C11" s="105">
        <v>1000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">
      <c r="A12" s="7"/>
      <c r="B12" s="99" t="s">
        <v>88</v>
      </c>
      <c r="C12" s="100">
        <f>SUM(C4:C5)</f>
        <v>18380.5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">
      <c r="A13" s="7"/>
      <c r="B13" s="101" t="s">
        <v>89</v>
      </c>
      <c r="C13" s="106">
        <v>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">
      <c r="A14" s="7"/>
      <c r="B14" s="107" t="s">
        <v>90</v>
      </c>
      <c r="C14" s="108">
        <f>SUM(C12:C13)</f>
        <v>18380.5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">
      <c r="A16" s="7"/>
      <c r="B16" s="109" t="s">
        <v>91</v>
      </c>
      <c r="C16" s="110">
        <f>C4/C2</f>
        <v>0.37944785067334452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">
      <c r="A17" s="7"/>
      <c r="B17" s="109" t="s">
        <v>92</v>
      </c>
      <c r="C17" s="110">
        <f>-C3/C2</f>
        <v>0.62055214932665548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7"/>
      <c r="B18" s="109" t="s">
        <v>93</v>
      </c>
      <c r="C18" s="110">
        <f>-C5/C2</f>
        <v>0.12929303927105945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7"/>
      <c r="B19" s="111" t="s">
        <v>94</v>
      </c>
      <c r="C19" s="110">
        <f>C14/C2</f>
        <v>0.25015481140228507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8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8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8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8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8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8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8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8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8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8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8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8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8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8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8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8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8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8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8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8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8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8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8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8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8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8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8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8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8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8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8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8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8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8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8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8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8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8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8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8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8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8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8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8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8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8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8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8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8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8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8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8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8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8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8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8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8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8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8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8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8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8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8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8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8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8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8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8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8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8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8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8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8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8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8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8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8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8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8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8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8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8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8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8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8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8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8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8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8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8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8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8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8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8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8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8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8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8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8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8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8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8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8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8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8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8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8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8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8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8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8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8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8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8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8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8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8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8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8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8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8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8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8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8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8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8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8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8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8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8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8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8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8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8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8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8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8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8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8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8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8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8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8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8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8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8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8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8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8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8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8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8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8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8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8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8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8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8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8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8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8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8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8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8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8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8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8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8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8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8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8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8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8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8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8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8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8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8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8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8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8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8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8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8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8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8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8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8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8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8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8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8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8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8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8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8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8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8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8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8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8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8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8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8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8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8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8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8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8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8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8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8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8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8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8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8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8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8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8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8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8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8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8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8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8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8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8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8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8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8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8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8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8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8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8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8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8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8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8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8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8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8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8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8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8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8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8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8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8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8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8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8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8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8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8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8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8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8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8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8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8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8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8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8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8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8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8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8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8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8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8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8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8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8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8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8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8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8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8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8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8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8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8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8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8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8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8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8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8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8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8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8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8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8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8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8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8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8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8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8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8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8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8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8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8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8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8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8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8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8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8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8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8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8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8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8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8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8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8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8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8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8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8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8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8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8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8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8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8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8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8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8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8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8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8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8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8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8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8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8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8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8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8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8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8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8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8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8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8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8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8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8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8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8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8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8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8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8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8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8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8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8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8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8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8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8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8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8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8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8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8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8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8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8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8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8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8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8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8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8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8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8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8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8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8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8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8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8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8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8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8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8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8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8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8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8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8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8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8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8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8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8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8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8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8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8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8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8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8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8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8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8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8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8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8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8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8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8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8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8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8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8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8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8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8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8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8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8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8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8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8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8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8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8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8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8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8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8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8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8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8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8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8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8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8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8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8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8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8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8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8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8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8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8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8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8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8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8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8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8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8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8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8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8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8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8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8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8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8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8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8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8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8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8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8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8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8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8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8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8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8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8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8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8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8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8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8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8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8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8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8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8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8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8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8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8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8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8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8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8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8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8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8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8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8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8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8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8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8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8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8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8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8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8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8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8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8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8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8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8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8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8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8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8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8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8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8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8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8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8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8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8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8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8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8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8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8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8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8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8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8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8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8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8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8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8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8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8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8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8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8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8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8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8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8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8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8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8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8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8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8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8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8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8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8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8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8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8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8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8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8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8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8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8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8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8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8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8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8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8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8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8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8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8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8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8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8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8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8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8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8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8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8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8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8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8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8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8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8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8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8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8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8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8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8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8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8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8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8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8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8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8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8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8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8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8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8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8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8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8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8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8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8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8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8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8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8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8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8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8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8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8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8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8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8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8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8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8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8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8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8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8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8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8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8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8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8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8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8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8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8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8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8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8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8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8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8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8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8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8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8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8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8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8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8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8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8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8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8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8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8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8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8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8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8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8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8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8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8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8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8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8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8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8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8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8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8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8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8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8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8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8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8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8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8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8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8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8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8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8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8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8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8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8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8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8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8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8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8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8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8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8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8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8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8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8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8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8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8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8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8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8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8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8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8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8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8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8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8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8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8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8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8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8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8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8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8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8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8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8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8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8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8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8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8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8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8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8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8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8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8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8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8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8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8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8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8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8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8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8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8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8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8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8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8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8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8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8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8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8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8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8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8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8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8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8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8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8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8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8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8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8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8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8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8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8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8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8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8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8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8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8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8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8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8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8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8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8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8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8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8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8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8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8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8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8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8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8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8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8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8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8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8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8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8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8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8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8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8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8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8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8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8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8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8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8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8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8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8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8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8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8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8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8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8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8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8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8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8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8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8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8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8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8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8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8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8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8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8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8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8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8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8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8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8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8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8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8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8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8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8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8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8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8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8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8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8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8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8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8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8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8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8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8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8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8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8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8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8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8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8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8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8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8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8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8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8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8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8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8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8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8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8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8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8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8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8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8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8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8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8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8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8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8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8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8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8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8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8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8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8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8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8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8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8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8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8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8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8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8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8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8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8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8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8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8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8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8" x14ac:dyDescent="0.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Order Summary</vt:lpstr>
      <vt:lpstr>Report (Today)</vt:lpstr>
      <vt:lpstr>Product List</vt:lpstr>
      <vt:lpstr>Profit &amp;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Irah Zapanta</cp:lastModifiedBy>
  <dcterms:created xsi:type="dcterms:W3CDTF">2020-04-04T06:35:41Z</dcterms:created>
  <dcterms:modified xsi:type="dcterms:W3CDTF">2020-04-04T06:35:41Z</dcterms:modified>
</cp:coreProperties>
</file>